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4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FC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1F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FF8673"/>
      </patternFill>
    </fill>
    <fill>
      <patternFill patternType="solid">
        <fgColor rgb="FFD5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E8FF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73FF96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<sst xmlns="http://schemas.openxmlformats.org/spreadsheetml/2006/main" count="26444" uniqueCount="561">
  <si>
    <t>CS2</t>
  </si>
  <si>
    <t>t5000</t>
  </si>
  <si>
    <t>FUNCTION</t>
  </si>
  <si>
    <t/>
  </si>
  <si>
    <t>Location</t>
  </si>
  <si>
    <t>OP Code</t>
  </si>
  <si>
    <t>string</t>
  </si>
  <si>
    <t>bt5000</t>
  </si>
  <si>
    <t>fill</t>
  </si>
  <si>
    <t>int</t>
  </si>
  <si>
    <t>short</t>
  </si>
  <si>
    <t>npc615</t>
  </si>
  <si>
    <t/>
  </si>
  <si>
    <t>byte</t>
  </si>
  <si>
    <t>bytearray</t>
  </si>
  <si>
    <t>PreInit</t>
  </si>
  <si>
    <t>FC_Change_MapColor</t>
  </si>
  <si>
    <t>Init</t>
  </si>
  <si>
    <t>float</t>
  </si>
  <si>
    <t>pointer</t>
  </si>
  <si>
    <t>Init_Replay</t>
  </si>
  <si>
    <t>Init_Replay</t>
  </si>
  <si>
    <t>Vehicle02</t>
  </si>
  <si>
    <t>crest_01</t>
  </si>
  <si>
    <t>crest_02</t>
  </si>
  <si>
    <t>crest_03</t>
  </si>
  <si>
    <t>crest_04</t>
  </si>
  <si>
    <t>crest_05</t>
  </si>
  <si>
    <t>crest_06</t>
  </si>
  <si>
    <t>Vehicle01</t>
  </si>
  <si>
    <t>Vehicle00</t>
  </si>
  <si>
    <t>Vehicle03</t>
  </si>
  <si>
    <t>Vehicle04</t>
  </si>
  <si>
    <t>door_main</t>
  </si>
  <si>
    <t>Reinit</t>
  </si>
  <si>
    <t>Npc_Table</t>
  </si>
  <si>
    <t>Npc_Table</t>
  </si>
  <si>
    <t>rex_setting</t>
  </si>
  <si>
    <t>AniEv5580</t>
  </si>
  <si>
    <t>AniEv5585</t>
  </si>
  <si>
    <t>AniAttachEQU040</t>
  </si>
  <si>
    <t>t5000_soldier_r01_setting</t>
  </si>
  <si>
    <t>AniEv5515</t>
  </si>
  <si>
    <t>AniAttachEQU544b</t>
  </si>
  <si>
    <t>TK_t5000_soldier_r01</t>
  </si>
  <si>
    <t>FC_chr_entry_tk</t>
  </si>
  <si>
    <t>#E_0#M_0</t>
  </si>
  <si>
    <t>dialog</t>
  </si>
  <si>
    <t>I can't stand this! The decisive battle is
drawing near! Why can we not take part
in it?!</t>
  </si>
  <si>
    <t>If only Duke Albarea hadn't been arrested...
If only THAT hadn't happened...</t>
  </si>
  <si>
    <t>Start</t>
  </si>
  <si>
    <t>End</t>
  </si>
  <si>
    <t>...Ah, Lord Jusis.</t>
  </si>
  <si>
    <t>Rest assured that your orders will be
followed.</t>
  </si>
  <si>
    <t>We are remaining on standby as per your
instructions. Please, do not worry.</t>
  </si>
  <si>
    <t>You're those devils from the Courageous!</t>
  </si>
  <si>
    <t>How dare you show your faces after what
you did here?!</t>
  </si>
  <si>
    <t>#5SDid you come to mock us? Did you?!</t>
  </si>
  <si>
    <t>#5SIf not for the orders of Lord Jusis, 
I would kill you where you stand!</t>
  </si>
  <si>
    <t>Now begone, and never show your
faces here again!</t>
  </si>
  <si>
    <t>FC_Party_Face_Reset2</t>
  </si>
  <si>
    <t>t5000_soldier_r02_setting</t>
  </si>
  <si>
    <t>TK_t5000_soldier_r02</t>
  </si>
  <si>
    <t>Lord Rufus will be taking command over
in Heimdallr.</t>
  </si>
  <si>
    <t>Hmph. The outcome of the battle is clear
from the start. Lord Rufus could never be
defeated.</t>
  </si>
  <si>
    <t>It's time for those damn reformists to pay
the price for humiliating us time and time
again!</t>
  </si>
  <si>
    <t>L-Lord Jusis? My sincere apologies for not
noticing you earlier.</t>
  </si>
  <si>
    <t>Take care not to be caught up in the 
battle in the capital.</t>
  </si>
  <si>
    <t>Lord Rufus is sure to realize our dream...
He couldn't possibly be defeated.</t>
  </si>
  <si>
    <t>That blasted 4th Armored Division...</t>
  </si>
  <si>
    <t>Who do they think they are, walking
around OUR city of Bareahard as if they
own the place?</t>
  </si>
  <si>
    <t>Hmph. They'll pay for this, just you
wait...</t>
  </si>
  <si>
    <t>L-Lord Jusis? My sincere apologies for
not noticing you earlier.</t>
  </si>
  <si>
    <t>Please leave the security of this fortress
to us.</t>
  </si>
  <si>
    <t>Just you wait...</t>
  </si>
  <si>
    <t>You'll pay for this, 4th Armored Division...</t>
  </si>
  <si>
    <t>EV_03_30_09</t>
  </si>
  <si>
    <t>AniFieldAttack</t>
  </si>
  <si>
    <t>AniWait</t>
  </si>
  <si>
    <t>FC_Start_Party</t>
  </si>
  <si>
    <t>event/ev2kz006.eff</t>
  </si>
  <si>
    <t>event/ev2ca005.eff</t>
  </si>
  <si>
    <t>C_NPC607</t>
  </si>
  <si>
    <t>Drakkhen</t>
  </si>
  <si>
    <t>npc607</t>
  </si>
  <si>
    <t>C_NPC607_C00</t>
  </si>
  <si>
    <t>npc607_c00</t>
  </si>
  <si>
    <t>O_E6402</t>
  </si>
  <si>
    <t>Armored Car</t>
  </si>
  <si>
    <t>FC_chr_entry</t>
  </si>
  <si>
    <t>ET_03_30_09_LoopQuake</t>
  </si>
  <si>
    <t>ET_03_30_09_PANZERSOLDAT000_0</t>
  </si>
  <si>
    <t>ET_03_30_09_CAR000_0</t>
  </si>
  <si>
    <t>ET_03_30_09_CAR001_0</t>
  </si>
  <si>
    <t>ET_03_30_09_CAR002_0</t>
  </si>
  <si>
    <t>ET_03_30_09_PANZERSOLDAT000_1</t>
  </si>
  <si>
    <t>ET_03_30_09_PANZERSOLDAT001_1</t>
  </si>
  <si>
    <t>ET_03_30_09_CAR000_1</t>
  </si>
  <si>
    <t>ET_03_30_09_CAR001_1</t>
  </si>
  <si>
    <t>ET_03_30_09_CAR002_1</t>
  </si>
  <si>
    <t>ET_03_30_09_LoopQuake</t>
  </si>
  <si>
    <t>ET_03_30_09_PANZERSOLDAT000_0</t>
  </si>
  <si>
    <t>NODE_GW_R</t>
  </si>
  <si>
    <t>NODE_GW_L</t>
  </si>
  <si>
    <t>AniRdash</t>
  </si>
  <si>
    <t>ET_03_30_09_CAR000_0</t>
  </si>
  <si>
    <t>anime</t>
  </si>
  <si>
    <t>ET_03_30_09_CAR001_0</t>
  </si>
  <si>
    <t>ET_03_30_09_CAR002_0</t>
  </si>
  <si>
    <t>ET_03_30_09_PANZERSOLDAT000_1</t>
  </si>
  <si>
    <t>ET_03_30_09_PANZERSOLDAT001_1</t>
  </si>
  <si>
    <t>ET_03_30_09_CAR000_1</t>
  </si>
  <si>
    <t>ET_03_30_09_CAR001_1</t>
  </si>
  <si>
    <t>ET_03_30_09_CAR002_1</t>
  </si>
  <si>
    <t>EV_03_30_07</t>
  </si>
  <si>
    <t>I_SVIS165</t>
  </si>
  <si>
    <t>I_SVIS145</t>
  </si>
  <si>
    <t>event/ev2kg016.eff</t>
  </si>
  <si>
    <t>event/ev2em007.eff</t>
  </si>
  <si>
    <t>battle/die03.eff</t>
  </si>
  <si>
    <t>event/ev2kg000.eff</t>
  </si>
  <si>
    <t>event/ev2kg004.eff</t>
  </si>
  <si>
    <t>battle/mon21500.eff</t>
  </si>
  <si>
    <t>event/ev2kx000.eff</t>
  </si>
  <si>
    <t>battle/scgr01_2.eff</t>
  </si>
  <si>
    <t>battle/crce01_0.eff</t>
  </si>
  <si>
    <t>C_NPC052</t>
  </si>
  <si>
    <t>Celine</t>
  </si>
  <si>
    <t>C_NPC600</t>
  </si>
  <si>
    <t>Valimar</t>
  </si>
  <si>
    <t>npc600</t>
  </si>
  <si>
    <t>C_NPC615</t>
  </si>
  <si>
    <t>Kestrel</t>
  </si>
  <si>
    <t>O_E7000</t>
  </si>
  <si>
    <t>Courageous</t>
  </si>
  <si>
    <t>C_NPC900</t>
  </si>
  <si>
    <t>Dummy</t>
  </si>
  <si>
    <t>light99</t>
  </si>
  <si>
    <t>cockpit0</t>
  </si>
  <si>
    <t>2</t>
  </si>
  <si>
    <t>A</t>
  </si>
  <si>
    <t>#b</t>
  </si>
  <si>
    <t>0</t>
  </si>
  <si>
    <t>head</t>
  </si>
  <si>
    <t>flying</t>
  </si>
  <si>
    <t>AniEv4055</t>
  </si>
  <si>
    <t>AniBtlWait</t>
  </si>
  <si>
    <t>AniEvk0022</t>
  </si>
  <si>
    <t>AniEvk0020</t>
  </si>
  <si>
    <t>AniEvk0050</t>
  </si>
  <si>
    <t>AniEvk0051</t>
  </si>
  <si>
    <t>AniEvk0058</t>
  </si>
  <si>
    <t>AniEvk0505</t>
  </si>
  <si>
    <t>AniEvk0506</t>
  </si>
  <si>
    <t>AniEvk0507</t>
  </si>
  <si>
    <t>AniEvk0054</t>
  </si>
  <si>
    <t>AniDown</t>
  </si>
  <si>
    <t>AniEvk0025</t>
  </si>
  <si>
    <t>AniEvk0026</t>
  </si>
  <si>
    <t>AniEvk0500</t>
  </si>
  <si>
    <t>AniEvk0501</t>
  </si>
  <si>
    <t>AniEvk0502</t>
  </si>
  <si>
    <t>AniEvAttachEquip</t>
  </si>
  <si>
    <t>Pilot's Voice</t>
  </si>
  <si>
    <t>#3C#2P#5S#3CThe Crimson Wings?!</t>
  </si>
  <si>
    <t>Alfin's Voice</t>
  </si>
  <si>
    <t>#0T#1C#1CThis is Alfin Reise Arnor, speaking from
on board the Courageous.</t>
  </si>
  <si>
    <t>#0T#1C#1CWe have come to arrest Duke Albarea
on suspicion of ordering the destruction 
and razing of Celdic.</t>
  </si>
  <si>
    <t>#0T#1C#1CPlease, surrender peacefully!</t>
  </si>
  <si>
    <t>#3C#2P#3CY-Your Highness...</t>
  </si>
  <si>
    <t>#3C#1P#3CGah... So the attacks on Bareahard
were merely a diversion?!</t>
  </si>
  <si>
    <t>#3C#1P#5S#3CNo matter. Shoot them down!</t>
  </si>
  <si>
    <t>Rean's Voice</t>
  </si>
  <si>
    <t>#0T#6C#6S#6CBack off!</t>
  </si>
  <si>
    <t>ET_03_30_07_WarpIn</t>
  </si>
  <si>
    <t>ET_SE_03_30_07_KISIN</t>
  </si>
  <si>
    <t>AniAttachEQU608_C00</t>
  </si>
  <si>
    <t>#3C#2P#5S#3CTh-The Ashen Knight?!</t>
  </si>
  <si>
    <t>#6C#1P#6S#6CToo late!</t>
  </si>
  <si>
    <t>NODE_R_WING0</t>
  </si>
  <si>
    <t>NODE_L_WING0</t>
  </si>
  <si>
    <t>NODE_CENTER</t>
  </si>
  <si>
    <t>#3C#2P#5S#3CAaargh!</t>
  </si>
  <si>
    <t>#3C#1P#5S#3CI-Impossible!</t>
  </si>
  <si>
    <t>AniDetachEQU608_C00</t>
  </si>
  <si>
    <t>#E_2#M_0</t>
  </si>
  <si>
    <t>#1KThanks for clearing a path,
Rean!</t>
  </si>
  <si>
    <t>#E_2#M_4</t>
  </si>
  <si>
    <t>#1KWow. Reinforcing it with Zemurian Ore
really did make a huge difference!</t>
  </si>
  <si>
    <t>#1KReinforcing Valimar's sword with Zemurian
Ore made quite an impressive difference!</t>
  </si>
  <si>
    <t>#E[3]#M_4</t>
  </si>
  <si>
    <t>#1KReinforcing Valimar's sword with Zemurian
Ore made quite an impressive difference.</t>
  </si>
  <si>
    <t>#E_6#M_A</t>
  </si>
  <si>
    <t>#1KTheir defenses are weak! Now's our chance
to rush inside!</t>
  </si>
  <si>
    <t>#6C#2P#6CRight!</t>
  </si>
  <si>
    <t>Bewitching Voice</t>
  </si>
  <si>
    <t>#3C#0T#3CDon't get ahead of yourselves, now.</t>
  </si>
  <si>
    <t>6</t>
  </si>
  <si>
    <t>#E[P]#M_A</t>
  </si>
  <si>
    <t>#1P#5SThat sounds like...!</t>
  </si>
  <si>
    <t>NODE_R_FIRE0</t>
  </si>
  <si>
    <t>NODE_R_FIRE1</t>
  </si>
  <si>
    <t>NODE_L_FIRE0</t>
  </si>
  <si>
    <t>NODE_L_FIRE1</t>
  </si>
  <si>
    <t>#E[7]#M_A</t>
  </si>
  <si>
    <t>#6C#2P#6CUgh!</t>
  </si>
  <si>
    <t>#E[C]#M_A</t>
  </si>
  <si>
    <t>#7K#0TA new Soldat?!</t>
  </si>
  <si>
    <t>#E_8#M_A</t>
  </si>
  <si>
    <t>#7K#0TThat's a new Soldat!</t>
  </si>
  <si>
    <t>#E[O]#M_A</t>
  </si>
  <si>
    <t>#7K#0TThey have a new-model Soldat?!</t>
  </si>
  <si>
    <t>I_TVIS289</t>
  </si>
  <si>
    <t>Scarlet's Voice</t>
  </si>
  <si>
    <t>#3C#1P#0T#3CHello, beautiful children of Class VII.</t>
  </si>
  <si>
    <t>#3C#3CIt looks like our time to fight has
come once again.</t>
  </si>
  <si>
    <t>#0T#6C#K#F#5S#6CScarlet? Scarlet, is that you?!</t>
  </si>
  <si>
    <t>#E[3]#M_A</t>
  </si>
  <si>
    <t>#4KHmph. Not a fan of you suddenly showing
up.</t>
  </si>
  <si>
    <t>#E_2#M_0Oh, well. I still owe you for managing to
escape from us back at Garrelia Fortress.</t>
  </si>
  <si>
    <t>#3C#0T#3CHeehee. I suppose so.</t>
  </si>
  <si>
    <t>#E_0#M_0#3C#3CBut for what it's worth, I just don't care.</t>
  </si>
  <si>
    <t>#E_0#M_0#3C#3CI don't care about our past encounters, I don't
care about the Noble Alliance, and I don't care
about what happens to this country.</t>
  </si>
  <si>
    <t>#E[2]#M_A</t>
  </si>
  <si>
    <t>#1KHuh...?</t>
  </si>
  <si>
    <t>#E_2#M_A</t>
  </si>
  <si>
    <t>#1KWhat do you mean?</t>
  </si>
  <si>
    <t>#E_2#M[0]</t>
  </si>
  <si>
    <t>#1P#6C#6C...</t>
  </si>
  <si>
    <t>#E[9]#M_A</t>
  </si>
  <si>
    <t>#3C#2P#3CI have no reason to want to cling to life.</t>
  </si>
  <si>
    <t>#3C#3CC punished the man who stole everything 
from me just to put a railway through my
homeland by putting a bullet in his heart.</t>
  </si>
  <si>
    <t>#E_E#M_A#3C#3CThat was all I lived for, and now it's done.</t>
  </si>
  <si>
    <t>#E_8#M[8]</t>
  </si>
  <si>
    <t>#0T#6C#K#6C...</t>
  </si>
  <si>
    <t>#3C#2P#3CRight now, I'm nothing but a walking
corpse, searching for a place to die.</t>
  </si>
  <si>
    <t>#3C#3CThat's why I've come to see you, ashen
prince.</t>
  </si>
  <si>
    <t>#E_8#M_0#3C#3CYou're the perfect opponent for me to
fall in battle against.</t>
  </si>
  <si>
    <t>#3KShe's just like V was...</t>
  </si>
  <si>
    <t>#3KSh-She's acting just like V did...</t>
  </si>
  <si>
    <t>#3KShe's lost the will to live as well...</t>
  </si>
  <si>
    <t>#3K#FIt looks like she's lost interest in
living as well.</t>
  </si>
  <si>
    <t>#3KHmph. What a spoiled child.</t>
  </si>
  <si>
    <t>#E_8#M_0</t>
  </si>
  <si>
    <t>#3C#1P#3CHeehee. Still, you're all welcome to
join me if you want.</t>
  </si>
  <si>
    <t>#E[3]#M_0#3C#3CThis Kestrel Soldat was designed for
pure speed...</t>
  </si>
  <si>
    <t>#3C#3C...and I'm going to be pushing it past
its limits and flying it straight to hell,
where V and G await.</t>
  </si>
  <si>
    <t>#3C#1P#5S#3CBut there's always room for more 
passengers on the trip!</t>
  </si>
  <si>
    <t>Scarlet</t>
  </si>
  <si>
    <t>#0T#1C#1CI'll give you the full story if you decide
to join us. Sound fair?</t>
  </si>
  <si>
    <t>#1C#1CAnd if you choose not to join...well, that
way has its own charms, I suppose.</t>
  </si>
  <si>
    <t>3</t>
  </si>
  <si>
    <t>#6C#1P#5S#6CIf it's a fight you want, I can grant
you that much!</t>
  </si>
  <si>
    <t>#6C#5S#6CBut I'm not going to make the same
mistake twice! I won't let anyone
else so easily choose to die!</t>
  </si>
  <si>
    <t>#E[5]#M_4</t>
  </si>
  <si>
    <t>#3C#3P#6S#3CAhahaha!</t>
  </si>
  <si>
    <t>#3C#5S#3CIf you think you can stop me, go right
ahead and try, Ashen Awakener!</t>
  </si>
  <si>
    <t>SetKisinBattlePartnerReserve</t>
  </si>
  <si>
    <t>SetKisinBattlePartner</t>
  </si>
  <si>
    <t>ET_03_30_07_WarpIn</t>
  </si>
  <si>
    <t>ET_SE_03_30_07_KISIN</t>
  </si>
  <si>
    <t>EV_03_30_08</t>
  </si>
  <si>
    <t>I_SVIS166</t>
  </si>
  <si>
    <t>battle/damage02.eff</t>
  </si>
  <si>
    <t>event/ev2re007.eff</t>
  </si>
  <si>
    <t>event/ev2kx001.eff</t>
  </si>
  <si>
    <t>event/ev2kg022.eff</t>
  </si>
  <si>
    <t>event/ev2ke000.eff</t>
  </si>
  <si>
    <t>event/ev2kb000.eff</t>
  </si>
  <si>
    <t>C_NPC020</t>
  </si>
  <si>
    <t>C_NPC601</t>
  </si>
  <si>
    <t>Ordine</t>
  </si>
  <si>
    <t>C_NPC002</t>
  </si>
  <si>
    <t>Angelica</t>
  </si>
  <si>
    <t>C_NPC003</t>
  </si>
  <si>
    <t>Acting Captain Towa</t>
  </si>
  <si>
    <t>C_NPC004</t>
  </si>
  <si>
    <t>George</t>
  </si>
  <si>
    <t>9</t>
  </si>
  <si>
    <t>kesu00</t>
  </si>
  <si>
    <t>AniEv4120</t>
  </si>
  <si>
    <t>AniEv4145</t>
  </si>
  <si>
    <t>AniEvKazetuyo3</t>
  </si>
  <si>
    <t>AniEvGyu</t>
  </si>
  <si>
    <t>AniEvKazetuyo</t>
  </si>
  <si>
    <t>AniEvKazetuyo2</t>
  </si>
  <si>
    <t>AniEvk0040</t>
  </si>
  <si>
    <t>AniEvk0041</t>
  </si>
  <si>
    <t>AniEvk0056</t>
  </si>
  <si>
    <t>AniEvk0509</t>
  </si>
  <si>
    <t>AniEvk0510</t>
  </si>
  <si>
    <t>AniEvk0511</t>
  </si>
  <si>
    <t>AniEvk0000</t>
  </si>
  <si>
    <t>AniEvk0011</t>
  </si>
  <si>
    <t>AniEvk0012</t>
  </si>
  <si>
    <t>AniEvk0031</t>
  </si>
  <si>
    <t>AniEvk0032</t>
  </si>
  <si>
    <t>AniDownloop</t>
  </si>
  <si>
    <t>#E_2#M_9</t>
  </si>
  <si>
    <t>#1PHe did it!</t>
  </si>
  <si>
    <t>#2KNice work, Rean.</t>
  </si>
  <si>
    <t>#3C#1P#3CHa... I can see why you were C's
classmate.</t>
  </si>
  <si>
    <t>#3C#3CYou fought just as wonderfully
as he does in his Azure Knight.</t>
  </si>
  <si>
    <t>#E[9]#M_0#3C#3CNow I can go with no regrets...</t>
  </si>
  <si>
    <t>George's Voice</t>
  </si>
  <si>
    <t>#1C#0T#1CThis is bad... Watch out, Rean!</t>
  </si>
  <si>
    <t>#1C#0T#1CPushing her Soldat for that kind of speed
put a huge strain on its orbal engine!</t>
  </si>
  <si>
    <t>#1C#0T#1CAt this rate, the same thing that happened
with V's gonna happen here, too!</t>
  </si>
  <si>
    <t>#6C#5S#1P#6CI won't let that happen!</t>
  </si>
  <si>
    <t>#1PI'm not going to stand back and allow
anyone else to die! Not if I have the
power to stop it!</t>
  </si>
  <si>
    <t>#E_6#M_AWe're doing this, Valimar!</t>
  </si>
  <si>
    <t>Divine Knight's Voice</t>
  </si>
  <si>
    <t>#6S#0TAcknowledged!</t>
  </si>
  <si>
    <t>#1P#6C#5S#6CHaaaaaaaaaa!</t>
  </si>
  <si>
    <t>#3C#6S#0T#3CWha...?</t>
  </si>
  <si>
    <t>down</t>
  </si>
  <si>
    <t>#6C#6S#0T#6CHaaaaaa!</t>
  </si>
  <si>
    <t>AniEvDetachEquip</t>
  </si>
  <si>
    <t>AniAttachEQU190</t>
  </si>
  <si>
    <t>#E[3]#M_0</t>
  </si>
  <si>
    <t>#6C#1PWhew...</t>
  </si>
  <si>
    <t>AniDetachEQU190</t>
  </si>
  <si>
    <t>wait1</t>
  </si>
  <si>
    <t>#2KRean!</t>
  </si>
  <si>
    <t>#E_8#M_9</t>
  </si>
  <si>
    <t>#2KHeh. There really is no end to your
recklessness.</t>
  </si>
  <si>
    <t>#E[C]#M_0</t>
  </si>
  <si>
    <t>#2KIs that her Soldat's cockpit?!</t>
  </si>
  <si>
    <t>#E_I#M_0</t>
  </si>
  <si>
    <t>#2KIs that her Soldat's cockpit?</t>
  </si>
  <si>
    <t>#E[1]#M_9</t>
  </si>
  <si>
    <t>#6C#3P#6CYeah. Looks like I managed to separate
it in time.</t>
  </si>
  <si>
    <t>#E_0#M_9#6C#3P#6CI want to check to see if she's all right
in there just in case, though.</t>
  </si>
  <si>
    <t>#E[5]#M_0</t>
  </si>
  <si>
    <t>#1KHeehee. You put on a good show, Rean.</t>
  </si>
  <si>
    <t>#E_2#M_0#1KAll right, everyone. We're going in!</t>
  </si>
  <si>
    <t>#1KRight! We need to do this while Dad and
the others are keeping the soldiers from
the fort occupied!</t>
  </si>
  <si>
    <t>#1KRight! We've gotta hurry while Claire
and the others are keeping the soldiers
here occupied!</t>
  </si>
  <si>
    <t>#1KWe'll check if everything is clear inside.</t>
  </si>
  <si>
    <t>#E[2]#M_AFollow when you can.</t>
  </si>
  <si>
    <t>#1KWe will go and assess the situation
inside. Follow as soon as you are able.</t>
  </si>
  <si>
    <t>#6C#0T#6CI will. Take care, everyone!</t>
  </si>
  <si>
    <t>#1POur objective is to infiltrate the
fortress and apprehend my father,
Duke Albarea.</t>
  </si>
  <si>
    <t>#E_6#M_ARemain on guard at all times!</t>
  </si>
  <si>
    <t>#4K#FLet's hurry!</t>
  </si>
  <si>
    <t>#3KLet's hurry!</t>
  </si>
  <si>
    <t>#3K#F#5SClass VII, Group A, advance into the
fortress!</t>
  </si>
  <si>
    <t>AniWait1</t>
  </si>
  <si>
    <t>#E_J#M_0</t>
  </si>
  <si>
    <t>#KHow is she, Valimar?</t>
  </si>
  <si>
    <t>#1PI detect vital readings from inside.
Her life appears to be in no danger.</t>
  </si>
  <si>
    <t>#KPhew...</t>
  </si>
  <si>
    <t>#E[1]#M_0</t>
  </si>
  <si>
    <t>#3K#FThis should do it.</t>
  </si>
  <si>
    <t>open</t>
  </si>
  <si>
    <t>#E[9]#M[A]</t>
  </si>
  <si>
    <t>#800W...Ugh...</t>
  </si>
  <si>
    <t>#4KAre you okay?</t>
  </si>
  <si>
    <t>#1P#800W...Why did you...have to...?</t>
  </si>
  <si>
    <t>#E_F#M_AI was so close...</t>
  </si>
  <si>
    <t>#E[9]#M_ASo close to being reunited with them...</t>
  </si>
  <si>
    <t>#4KSorry, but I wasn't about to let that
happen.</t>
  </si>
  <si>
    <t>#E_E#M_0I can't pretend to know everything
about the life that you've led...</t>
  </si>
  <si>
    <t>#E[9]#M_0...but based on what I do know, I don't
believe it's okay for that life to come
to an end like this.</t>
  </si>
  <si>
    <t>#E_2#M_0Accept justice for what you've done,
and then find a way to atone for your
crimes.</t>
  </si>
  <si>
    <t>#E[N]#M_0</t>
  </si>
  <si>
    <t>#500WHa... You really are soft...</t>
  </si>
  <si>
    <t>#500W...</t>
  </si>
  <si>
    <t>#E[9]#M_0</t>
  </si>
  <si>
    <t>Looks like she passed out.</t>
  </si>
  <si>
    <t>#E_8#M_9Still, I'm glad I made it in time.</t>
  </si>
  <si>
    <t>Voice</t>
  </si>
  <si>
    <t>#6C#0T#6CHeh. Same here.</t>
  </si>
  <si>
    <t>C</t>
  </si>
  <si>
    <t>8</t>
  </si>
  <si>
    <t>1</t>
  </si>
  <si>
    <t>#2K#1C#0T#F#1CTh-That's...!</t>
  </si>
  <si>
    <t>#2K#1C#0T#F#1CIt's Ordine!</t>
  </si>
  <si>
    <t>#1K#0T#FHow long have you been there?</t>
  </si>
  <si>
    <t>#E[999999999998]#M_0</t>
  </si>
  <si>
    <t>#1C#1K#0T#F#1CAww. How cute. Did you come because
you were all worried about your friend?</t>
  </si>
  <si>
    <t>Crow's Voice</t>
  </si>
  <si>
    <t>#6C#2P#6C...Haha. You got me.</t>
  </si>
  <si>
    <t>#6C#6CStill, I wasn't expecting you to try a bet
with stakes quite that high.</t>
  </si>
  <si>
    <t>#6C#6CDid you even stop to think for one second
about what would happen if you got caught
in that explosion?</t>
  </si>
  <si>
    <t>#K#0T#FI wasn't thinking at all, to be honest.</t>
  </si>
  <si>
    <t>#E[3]#M_0Still, if I can't win a bet like that,
what chance do I have of winning
against you?</t>
  </si>
  <si>
    <t>#E_2#M_9Right, Crow?</t>
  </si>
  <si>
    <t>#2P#6C#6CHeh. Fair enough.</t>
  </si>
  <si>
    <t>#6C#6CWell, thanks.</t>
  </si>
  <si>
    <t>#4P#6C#6COh, and reinforcing your weapon with
Zemurian Ore's not a bad idea.</t>
  </si>
  <si>
    <t>#6C#6CJust know that you're gonna need to do
more than reinforce some old sword to
match up to Ordine.</t>
  </si>
  <si>
    <t>#E_2#M[A]</t>
  </si>
  <si>
    <t>#1K#0T#F...!</t>
  </si>
  <si>
    <t>#4P#6C#6CSo, you know. Keep working your
way through those trials.</t>
  </si>
  <si>
    <t>NODE_R_WING1</t>
  </si>
  <si>
    <t>NODE_L_WING1</t>
  </si>
  <si>
    <t>#2P#6C#6COh, and that was some fine work
you did in making it, George.</t>
  </si>
  <si>
    <t>#E_0#M_0#6C#6CCan't wait to see what the final
product looks like.</t>
  </si>
  <si>
    <t>#1C#0T#K#F#1CI think you'll like what you see.</t>
  </si>
  <si>
    <t>#E_I#M_A</t>
  </si>
  <si>
    <t>#2P#6C#6CAs for the two of you, Towa and Gelica...
looks like you've really gotten the hang of
flying that thing.</t>
  </si>
  <si>
    <t>#E[9]#M_A#6C#6CI don't think there're many students out
there who can learn to handle a cutting-edge
cruiser in a couple weeks. You two are nuts.</t>
  </si>
  <si>
    <t>#1C#0T#K#F#1CHa. It was nothing.</t>
  </si>
  <si>
    <t>#E_2#M_0#1C#1CWe can't afford to take forever getting
used to a ship when we've got a
troublemaker like you to bring home.</t>
  </si>
  <si>
    <t>#1C#K#F#1CJust you wait!</t>
  </si>
  <si>
    <t>#E_2#M_A#0T#1C#1CYou'll be coming back to us.
I promise you that!</t>
  </si>
  <si>
    <t>#E[8]#M_A#1C#1CAnd I hope you're ready to be on
cleaning duty until graduation as a 
penalty for worrying us so much!</t>
  </si>
  <si>
    <t>#2P#6C#6CHaha... If you think you can do it,
go right ahead.</t>
  </si>
  <si>
    <t>#E[1]#M_A#6C#6CYou've still got a long way to go
before you can defeat me...</t>
  </si>
  <si>
    <t>#E_2#M_0#6C#6C...but I ain't gonna complain if you
actually pull it off.</t>
  </si>
  <si>
    <t>#3K#0THaha...</t>
  </si>
  <si>
    <t>#1C#0T#1K#F#1COkay, time to get back to work!</t>
  </si>
  <si>
    <t>#E_2#M_0#1C#K#1CYour classmates must be waiting inside
for you by now. You should go after them.</t>
  </si>
  <si>
    <t>#0T#1C#1K#F#1CWe'll get Valimar back on board
the Courageous and keep watch
here. You can count on that.</t>
  </si>
  <si>
    <t>#E[5]#e[4]#M_4</t>
  </si>
  <si>
    <t>#0T#1C#1K#F#1CHeheh. Good luck!</t>
  </si>
  <si>
    <t>Thanks. We'll be back soon!</t>
  </si>
  <si>
    <t>SB_STUDENT21_REX_01</t>
  </si>
  <si>
    <t>FC_Reset_HorseRide</t>
  </si>
  <si>
    <t>Hey, Class VII! Sounds like you've been
preeetty busy lately.</t>
  </si>
  <si>
    <t>#K#0TRex? What are you doing here?!</t>
  </si>
  <si>
    <t>#E_4#M_4</t>
  </si>
  <si>
    <t>#K#0THeheh. I've been going around with the
Railway Military Police taking photos all
across the country.</t>
  </si>
  <si>
    <t>I'm a cameraman by nature, so I want
to use what skills I have to capture the
reality of war with my camera.</t>
  </si>
  <si>
    <t>#E_0#M_4And I'd heard about Duke Albarea being
arrested while I was doing all that, so I
hurried on over here.</t>
  </si>
  <si>
    <t>#E_0#M_9</t>
  </si>
  <si>
    <t>#K#0THey, Rex. I didn't expect to see you here.</t>
  </si>
  <si>
    <t>#E_0#M_4</t>
  </si>
  <si>
    <t>#K#0TWell, I heard all about how Duke Albarea
had been arrested.</t>
  </si>
  <si>
    <t>So I decided to come with the RMP and
head on over here.</t>
  </si>
  <si>
    <t>#K#0TWhat, all on your own?</t>
  </si>
  <si>
    <t>#K#0TYeah. They brought me part of the
way here, but I had to go the rest
myself.</t>
  </si>
  <si>
    <t>#E_8#M_AThey said they couldn't be able to
bring me all the way to the fort.</t>
  </si>
  <si>
    <t>#K#0T*sigh* Of course they couldn't...</t>
  </si>
  <si>
    <t>#K#0TTo the Imperial Army, this is right in
the heart of enemy territory.</t>
  </si>
  <si>
    <t>#E[1]#M_A</t>
  </si>
  <si>
    <t>#K#0T*sigh* Don't go causing trouble, now.</t>
  </si>
  <si>
    <t>#K#0TAll the Kreuzen Provincial Army has done
is temporarily withdraw from the conflict.</t>
  </si>
  <si>
    <t>#E_0#M_0Not even I could guarantee your safety if
you were to anger them.</t>
  </si>
  <si>
    <t>#K#0TThe Kreuzen Provincial Army's temporarily
withdrawn from the conflict, but they're
still a nasty force to be reckoned with.</t>
  </si>
  <si>
    <t>If you go and upset them, you'll only be
putting yourself in danger.</t>
  </si>
  <si>
    <t>#K#0THey, there's no need to try and scare me!
I'm not gonna try anything. Promise.</t>
  </si>
  <si>
    <t>#E_2#M_4Besides, this place isn't anywhere near as
dangerous as the next place I'm going to.</t>
  </si>
  <si>
    <t>#K#0TWh-Where would that be?</t>
  </si>
  <si>
    <t>#K#0TAnd where would that be?</t>
  </si>
  <si>
    <t>#K#0TYou're not seriously thinking of...</t>
  </si>
  <si>
    <t>#K#0TThe RMP's planning to send help to
the guys fighting over out west soon.</t>
  </si>
  <si>
    <t>#E_2#M_4So I'm gonna tag along and snap loads
of photos of the situation over there!</t>
  </si>
  <si>
    <t>#K#0TWestern Erebonia?</t>
  </si>
  <si>
    <t>But the fighting is worse there
than it is here...</t>
  </si>
  <si>
    <t>#K#0TThat'll be really dangerous.</t>
  </si>
  <si>
    <t>#K#0THmm... I can't see Claire or her adjutant
allowing you to come with them...</t>
  </si>
  <si>
    <t>#K#0TDid Captain Claire or her adjutant give 
you permission to do that?</t>
  </si>
  <si>
    <t>#K#0TW-Well, they said no when I asked, but
I'm still set on going, so I'll have to
stow away in the cargo or something.</t>
  </si>
  <si>
    <t>#E_2#M_4But don't you worry about me! Haha.
I've found my true calling as a war
photographer. I've got nothing to fear!</t>
  </si>
  <si>
    <t>And Fidelio's not around, so I've gotta
try and do what I can without relying
on him.</t>
  </si>
  <si>
    <t>#K#0TYour spirit as a cameraman is certainly...
admirable...</t>
  </si>
  <si>
    <t>#K#0TYou may have managed to avoid danger
up till now, but there's no guarantee that
will always be the case...</t>
  </si>
  <si>
    <t>#K#0TThe situation in the west truly does
sound dangerous.</t>
  </si>
  <si>
    <t>#E_I#M[A]</t>
  </si>
  <si>
    <t>#K#0T(...My instincts are telling me I should
try and stop him.)</t>
  </si>
  <si>
    <t>#K#0TI'm gonna head over to the battlefields
in western Erebonia soon.</t>
  </si>
  <si>
    <t>I'm a war photographer now, so I've gotta
go and snap some good photos of what's
happening over there.</t>
  </si>
  <si>
    <t>#E[5]#M_4But don't worry about me. I'm not afraid
of guns or artillery or anything!</t>
  </si>
  <si>
    <t>#E_2#M_4And Fidelio's not around, so I've gotta
try and do what I can without relying
on him.</t>
  </si>
  <si>
    <t>#E[1]#M[0]</t>
  </si>
  <si>
    <t>#K#0T(If anyone's going to be able to change
his mind, it's Fidelio.)</t>
  </si>
  <si>
    <t>(He was always the one keeping Rex
in check back when they were in the
Photography Club, so if I ask him...)</t>
  </si>
  <si>
    <t>Get Fidelio</t>
  </si>
  <si>
    <t>Do Nothing</t>
  </si>
  <si>
    <t>#K#0TRex, you should probably rethink
that idea of yours.</t>
  </si>
  <si>
    <t>But even if you're not going to listen
to me, I think there's someone else you
know very well who you'll hear out...</t>
  </si>
  <si>
    <t>#E_0#M_A</t>
  </si>
  <si>
    <t>#K#0TLike who? Wait a sec... You don't mean...</t>
  </si>
  <si>
    <t>#K#0TJust wait here. I'll go and call him.</t>
  </si>
  <si>
    <t>#K#0T(He really seems to believe in his cause,
so I can't bring myself to talk him out of
it.)</t>
  </si>
  <si>
    <t>(But if anyone COULD change his mind,
it's Fidelio. He always kept Rex in check
as head of the Photography Club.)</t>
  </si>
  <si>
    <t>#E_I#M[0](I'm gonna have to force the two of them
to meet up and talk about this.)</t>
  </si>
  <si>
    <t>FC_End_Party</t>
  </si>
  <si>
    <t>Reinit</t>
  </si>
  <si>
    <t>FC_MapJumpState</t>
  </si>
  <si>
    <t>FC_MapJumpState2</t>
  </si>
  <si>
    <t>SB_STUDENT21_REX_02</t>
  </si>
  <si>
    <t>C_NPC176</t>
  </si>
  <si>
    <t>Rex</t>
  </si>
  <si>
    <t>C_NPC182</t>
  </si>
  <si>
    <t>Fidelio</t>
  </si>
  <si>
    <t>Rean contacted the Courageous and explained Rex's plans to
Fidelio.</t>
  </si>
  <si>
    <t>#1C#1CWith no convincing required, he agreed to meet them at
Aurochs Fort to persuade Rex not to go.</t>
  </si>
  <si>
    <t>Sorry for taking so long, Rex.</t>
  </si>
  <si>
    <t>#3KF-Fidelio?!</t>
  </si>
  <si>
    <t>#E_8#M_4</t>
  </si>
  <si>
    <t>#K#0THaha... So you were okay after all...</t>
  </si>
  <si>
    <t>#K#0TI certainly am. I'm traveling around on 
board the Courageous with Class VII
and plenty of other Thors students now.</t>
  </si>
  <si>
    <t>I've been taking photographs of the war
from the perspective of a noble student.</t>
  </si>
  <si>
    <t>#E_0#M_0So in that sense, what I've been doing
isn't all that different from what you've
been doing.</t>
  </si>
  <si>
    <t>#K#0TR-Really? You've been acting as a war
photographer, too?</t>
  </si>
  <si>
    <t>#K#0T...Rean told me you're planning on going
to western Erebonia. Is that true?</t>
  </si>
  <si>
    <t>#E_0#M_AYou understand just how dangerous that
would be, right?</t>
  </si>
  <si>
    <t>#K#0TOf course I understand.</t>
  </si>
  <si>
    <t>I know it'll be dangerous, especially for
a kid like me who's only as good as the
photographs he takes.</t>
  </si>
  <si>
    <t>#E[9]#M_AThere's even a chance I won't make it
back alive.</t>
  </si>
  <si>
    <t>#E_6#M_ABut I'm a war photographer now. I won't
run away at every sign of danger!</t>
  </si>
  <si>
    <t>#K#0TI didn't realize you were THAT serious
about this...</t>
  </si>
  <si>
    <t>#K#0TThat's some sense of duty.</t>
  </si>
  <si>
    <t>#K#0TI still think it's too dangerous for a 
student to be running around there,
though...</t>
  </si>
  <si>
    <t>#K#0THaha. It's weird, but to tell you the truth,
I'm really happy to hear you say that.</t>
  </si>
  <si>
    <t>All you ever did back at the club was take
pictures of cute girls. I'm moved by how
much thought you've given your future.</t>
  </si>
  <si>
    <t>#E_0#M_0But I think if you feel you have a duty to
photograph this war, that's all the more
reason why you should stay in the east.</t>
  </si>
  <si>
    <t>#K#0TWhy's that...?</t>
  </si>
  <si>
    <t>#K#0TThe Noble Alliance's tactics had the 3rd
and 4th Armored Divisions locked in the
eastern side of the country...</t>
  </si>
  <si>
    <t>...but thanks to Class VII's efforts, things
here are slowly beginning to change.</t>
  </si>
  <si>
    <t>#E_2#M_AI wouldn't be surprised if the battle to
take back the capital came sooner rather
than later.</t>
  </si>
  <si>
    <t>#K#0TOh!</t>
  </si>
  <si>
    <t>#K#0TThat's certainly possible.</t>
  </si>
  <si>
    <t>#K#0THmm...</t>
  </si>
  <si>
    <t>#K#0TAnd I think that's when our club will
finally be able to shine--even more so
if we have the Courageous.</t>
  </si>
  <si>
    <t>Together, we'll be able to capture this
war's final moments and share them
with citizens all across the country.</t>
  </si>
  <si>
    <t>#E_2#M_AWe're not just photographers; we're
also military academy students. This is
something only the two of us can do.</t>
  </si>
  <si>
    <t>#K#0T...!</t>
  </si>
  <si>
    <t>#K#0TThat's true. Everyone has a role that
suits them.</t>
  </si>
  <si>
    <t>#K#0TAnd all the while, you would be doing
it specifically as students...</t>
  </si>
  <si>
    <t>#K#0TIt's a strength--not a weakness--to know
and understand what tasks are best suited
to you.</t>
  </si>
  <si>
    <t>#K#0TI think you may be right.</t>
  </si>
  <si>
    <t>#K#0TWe already know the perfect battlefield
where you can best use your skills, Rex.</t>
  </si>
  <si>
    <t>#E_0#M_9And it's right here in eastern Erebonia.
So...would you be willing to help us?</t>
  </si>
  <si>
    <t>We're going to need you when we take
back the academy.</t>
  </si>
  <si>
    <t>#K#0TWow, guys...</t>
  </si>
  <si>
    <t>#E[3]#M_4Heeheehee. You need my help
thaaat much, do you?</t>
  </si>
  <si>
    <t>#K#0T...Uh, what?</t>
  </si>
  <si>
    <t>#K#0TR-Rex?</t>
  </si>
  <si>
    <t>#K#0TWell, okay. If you want me that badly,
who am I to say no?</t>
  </si>
  <si>
    <t>Starting today, I'll be serving as a war
photographer aboard the Courageous!</t>
  </si>
  <si>
    <t>#E[5]#M_4Come to think of it, I bet I'll be able to
take some incredible shots from the sky.</t>
  </si>
  <si>
    <t>You guys better have some girls with
nice boobs on board. And maybe if the
wind blows hard enough on deck, I ca--</t>
  </si>
  <si>
    <t>#E[A]#M_A</t>
  </si>
  <si>
    <t>#K#0TDon't even think about it.</t>
  </si>
  <si>
    <t>#K#0THis reason for coming with us just got
a whole lot creepier...</t>
  </si>
  <si>
    <t>#K#0THeehee. We've got this sweet broom
closet with your name on it, Rexie!</t>
  </si>
  <si>
    <t>#K#0THe seemed so noble-minded mere
moments ago...</t>
  </si>
  <si>
    <t>#K#0T...Is it too late to back out of this?</t>
  </si>
  <si>
    <t>#E[D]#M_0</t>
  </si>
  <si>
    <t>#K#0TA-Ahaha...</t>
  </si>
  <si>
    <t>#K#0TIt looks like you're back to your old
self...unfortunately...</t>
  </si>
  <si>
    <t>#E_2#M_4Anyway, let's show Erebonia what our
Photography Club can really do.</t>
  </si>
  <si>
    <t>#K#0THaha. Sure thing!</t>
  </si>
  <si>
    <t>After some stern warnings on what would happen if anyone
were to catch him taking unwanted pictures of the girls,
Rex joined Fidelio on board the Courageous.</t>
  </si>
  <si>
    <t>#1C#3CRex#1C was welcomed aboard the Courageous!</t>
  </si>
  <si>
    <t>_EV_03_30_09</t>
  </si>
  <si>
    <t>_ET_03_30_09_CAR000_0</t>
  </si>
  <si>
    <t>_ET_03_30_09_CAR001_0</t>
  </si>
  <si>
    <t>_ET_03_30_09_CAR002_0</t>
  </si>
  <si>
    <t>_ET_03_30_09_CAR000_1</t>
  </si>
  <si>
    <t>_ET_03_30_09_CAR001_1</t>
  </si>
  <si>
    <t>_ET_03_30_09_CAR002_1</t>
  </si>
  <si>
    <t>_EV_03_30_07</t>
  </si>
  <si>
    <t>_ET_03_30_07_WarpIn</t>
  </si>
  <si>
    <t>_ET_SE_03_30_07_KISIN</t>
  </si>
  <si>
    <t>_EV_03_30_08</t>
  </si>
  <si>
    <t>_SB_STUDENT21_REX_02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</si>
</sst>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473"/>
      </patternFill>
    </fill>
    <fill>
      <patternFill patternType="solid">
        <fgColor rgb="FFFFF6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FC2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1FF73"/>
      </patternFill>
    </fill>
    <fill>
      <patternFill patternType="solid">
        <fgColor rgb="FFCCFF73"/>
      </patternFill>
    </fill>
    <fill>
      <patternFill patternType="solid">
        <fgColor rgb="FFC9FF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B7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ECFF73"/>
      </patternFill>
    </fill>
    <fill>
      <patternFill patternType="solid">
        <fgColor rgb="FFD0FF73"/>
      </patternFill>
    </fill>
    <fill>
      <patternFill patternType="solid">
        <fgColor rgb="FFD7FF73"/>
      </patternFill>
    </fill>
    <fill>
      <patternFill patternType="solid">
        <fgColor rgb="FFFF8673"/>
      </patternFill>
    </fill>
    <fill>
      <patternFill patternType="solid">
        <fgColor rgb="FFD5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E8FF73"/>
      </patternFill>
    </fill>
    <fill>
      <patternFill patternType="solid">
        <fgColor rgb="FFFFC5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73FF96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H751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1028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132104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1236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1240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1245</v>
      </c>
      <c r="B16" s="9" t="n">
        <v>2</v>
      </c>
      <c r="C16" s="7" t="n">
        <v>10</v>
      </c>
      <c r="D16" s="7" t="s">
        <v>16</v>
      </c>
    </row>
    <row r="17" spans="1:72">
      <c r="A17" t="s">
        <v>4</v>
      </c>
      <c r="B17" s="4" t="s">
        <v>5</v>
      </c>
      <c r="C17" s="4" t="s">
        <v>13</v>
      </c>
      <c r="D17" s="4" t="s">
        <v>13</v>
      </c>
    </row>
    <row r="18" spans="1:72">
      <c r="A18" t="n">
        <v>1266</v>
      </c>
      <c r="B18" s="10" t="n">
        <v>162</v>
      </c>
      <c r="C18" s="7" t="n">
        <v>0</v>
      </c>
      <c r="D18" s="7" t="n">
        <v>0</v>
      </c>
    </row>
    <row r="19" spans="1:72">
      <c r="A19" t="s">
        <v>4</v>
      </c>
      <c r="B19" s="4" t="s">
        <v>5</v>
      </c>
    </row>
    <row r="20" spans="1:72">
      <c r="A20" t="n">
        <v>1269</v>
      </c>
      <c r="B20" s="5" t="n">
        <v>1</v>
      </c>
    </row>
    <row r="21" spans="1:72" s="3" customFormat="1" customHeight="0">
      <c r="A21" s="3" t="s">
        <v>2</v>
      </c>
      <c r="B21" s="3" t="s">
        <v>17</v>
      </c>
    </row>
    <row r="22" spans="1:72">
      <c r="A22" t="s">
        <v>4</v>
      </c>
      <c r="B22" s="4" t="s">
        <v>5</v>
      </c>
      <c r="C22" s="4" t="s">
        <v>13</v>
      </c>
      <c r="D22" s="4" t="s">
        <v>13</v>
      </c>
      <c r="E22" s="4" t="s">
        <v>13</v>
      </c>
      <c r="F22" s="4" t="s">
        <v>13</v>
      </c>
    </row>
    <row r="23" spans="1:72">
      <c r="A23" t="n">
        <v>1272</v>
      </c>
      <c r="B23" s="8" t="n">
        <v>14</v>
      </c>
      <c r="C23" s="7" t="n">
        <v>8</v>
      </c>
      <c r="D23" s="7" t="n">
        <v>0</v>
      </c>
      <c r="E23" s="7" t="n">
        <v>0</v>
      </c>
      <c r="F23" s="7" t="n">
        <v>0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18</v>
      </c>
      <c r="F24" s="4" t="s">
        <v>10</v>
      </c>
      <c r="G24" s="4" t="s">
        <v>9</v>
      </c>
      <c r="H24" s="4" t="s">
        <v>9</v>
      </c>
      <c r="I24" s="4" t="s">
        <v>10</v>
      </c>
      <c r="J24" s="4" t="s">
        <v>10</v>
      </c>
      <c r="K24" s="4" t="s">
        <v>9</v>
      </c>
      <c r="L24" s="4" t="s">
        <v>9</v>
      </c>
      <c r="M24" s="4" t="s">
        <v>9</v>
      </c>
      <c r="N24" s="4" t="s">
        <v>9</v>
      </c>
      <c r="O24" s="4" t="s">
        <v>6</v>
      </c>
    </row>
    <row r="25" spans="1:72">
      <c r="A25" t="n">
        <v>1277</v>
      </c>
      <c r="B25" s="11" t="n">
        <v>50</v>
      </c>
      <c r="C25" s="7" t="n">
        <v>0</v>
      </c>
      <c r="D25" s="7" t="n">
        <v>8060</v>
      </c>
      <c r="E25" s="7" t="n">
        <v>0.200000002980232</v>
      </c>
      <c r="F25" s="7" t="n">
        <v>0</v>
      </c>
      <c r="G25" s="7" t="n">
        <v>0</v>
      </c>
      <c r="H25" s="7" t="n">
        <v>0</v>
      </c>
      <c r="I25" s="7" t="n">
        <v>1</v>
      </c>
      <c r="J25" s="7" t="n">
        <v>65533</v>
      </c>
      <c r="K25" s="7" t="n">
        <v>0</v>
      </c>
      <c r="L25" s="7" t="n">
        <v>0</v>
      </c>
      <c r="M25" s="7" t="n">
        <v>0</v>
      </c>
      <c r="N25" s="7" t="n">
        <v>0</v>
      </c>
      <c r="O25" s="7" t="s">
        <v>12</v>
      </c>
    </row>
    <row r="26" spans="1:72">
      <c r="A26" t="s">
        <v>4</v>
      </c>
      <c r="B26" s="4" t="s">
        <v>5</v>
      </c>
      <c r="C26" s="4" t="s">
        <v>13</v>
      </c>
      <c r="D26" s="4" t="s">
        <v>10</v>
      </c>
      <c r="E26" s="4" t="s">
        <v>13</v>
      </c>
      <c r="F26" s="4" t="s">
        <v>19</v>
      </c>
    </row>
    <row r="27" spans="1:72">
      <c r="A27" t="n">
        <v>1316</v>
      </c>
      <c r="B27" s="12" t="n">
        <v>5</v>
      </c>
      <c r="C27" s="7" t="n">
        <v>30</v>
      </c>
      <c r="D27" s="7" t="n">
        <v>6465</v>
      </c>
      <c r="E27" s="7" t="n">
        <v>1</v>
      </c>
      <c r="F27" s="13" t="n">
        <f t="normal" ca="1">A31</f>
        <v>0</v>
      </c>
    </row>
    <row r="28" spans="1:72">
      <c r="A28" t="s">
        <v>4</v>
      </c>
      <c r="B28" s="4" t="s">
        <v>5</v>
      </c>
      <c r="C28" s="4" t="s">
        <v>13</v>
      </c>
      <c r="D28" s="4" t="s">
        <v>10</v>
      </c>
      <c r="E28" s="4" t="s">
        <v>18</v>
      </c>
      <c r="F28" s="4" t="s">
        <v>10</v>
      </c>
      <c r="G28" s="4" t="s">
        <v>18</v>
      </c>
      <c r="H28" s="4" t="s">
        <v>13</v>
      </c>
    </row>
    <row r="29" spans="1:72">
      <c r="A29" t="n">
        <v>1325</v>
      </c>
      <c r="B29" s="14" t="n">
        <v>49</v>
      </c>
      <c r="C29" s="7" t="n">
        <v>4</v>
      </c>
      <c r="D29" s="7" t="n">
        <v>432</v>
      </c>
      <c r="E29" s="7" t="n">
        <v>1</v>
      </c>
      <c r="F29" s="7" t="n">
        <v>0</v>
      </c>
      <c r="G29" s="7" t="n">
        <v>0</v>
      </c>
      <c r="H29" s="7" t="n">
        <v>0</v>
      </c>
    </row>
    <row r="30" spans="1:72">
      <c r="A30" t="s">
        <v>4</v>
      </c>
      <c r="B30" s="4" t="s">
        <v>5</v>
      </c>
      <c r="C30" s="4" t="s">
        <v>13</v>
      </c>
      <c r="D30" s="4" t="s">
        <v>6</v>
      </c>
    </row>
    <row r="31" spans="1:72">
      <c r="A31" t="n">
        <v>1340</v>
      </c>
      <c r="B31" s="9" t="n">
        <v>2</v>
      </c>
      <c r="C31" s="7" t="n">
        <v>11</v>
      </c>
      <c r="D31" s="7" t="s">
        <v>20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9</v>
      </c>
      <c r="K32" s="4" t="s">
        <v>9</v>
      </c>
      <c r="L32" s="4" t="s">
        <v>9</v>
      </c>
      <c r="M32" s="4" t="s">
        <v>6</v>
      </c>
    </row>
    <row r="33" spans="1:15">
      <c r="A33" t="n">
        <v>1354</v>
      </c>
      <c r="B33" s="15" t="n">
        <v>124</v>
      </c>
      <c r="C33" s="7" t="n">
        <v>255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65535</v>
      </c>
      <c r="J33" s="7" t="n">
        <v>0</v>
      </c>
      <c r="K33" s="7" t="n">
        <v>0</v>
      </c>
      <c r="L33" s="7" t="n">
        <v>0</v>
      </c>
      <c r="M33" s="7" t="s">
        <v>12</v>
      </c>
    </row>
    <row r="34" spans="1:15">
      <c r="A34" t="s">
        <v>4</v>
      </c>
      <c r="B34" s="4" t="s">
        <v>5</v>
      </c>
    </row>
    <row r="35" spans="1:15">
      <c r="A35" t="n">
        <v>1381</v>
      </c>
      <c r="B35" s="5" t="n">
        <v>1</v>
      </c>
    </row>
    <row r="36" spans="1:15" s="3" customFormat="1" customHeight="0">
      <c r="A36" s="3" t="s">
        <v>2</v>
      </c>
      <c r="B36" s="3" t="s">
        <v>21</v>
      </c>
    </row>
    <row r="37" spans="1:15">
      <c r="A37" t="s">
        <v>4</v>
      </c>
      <c r="B37" s="4" t="s">
        <v>5</v>
      </c>
      <c r="C37" s="4" t="s">
        <v>13</v>
      </c>
      <c r="D37" s="4" t="s">
        <v>10</v>
      </c>
      <c r="E37" s="4" t="s">
        <v>6</v>
      </c>
      <c r="F37" s="4" t="s">
        <v>6</v>
      </c>
      <c r="G37" s="4" t="s">
        <v>13</v>
      </c>
    </row>
    <row r="38" spans="1:15">
      <c r="A38" t="n">
        <v>1384</v>
      </c>
      <c r="B38" s="16" t="n">
        <v>32</v>
      </c>
      <c r="C38" s="7" t="n">
        <v>0</v>
      </c>
      <c r="D38" s="7" t="n">
        <v>65533</v>
      </c>
      <c r="E38" s="7" t="s">
        <v>22</v>
      </c>
      <c r="F38" s="7" t="s">
        <v>23</v>
      </c>
      <c r="G38" s="7" t="n">
        <v>1</v>
      </c>
    </row>
    <row r="39" spans="1:15">
      <c r="A39" t="s">
        <v>4</v>
      </c>
      <c r="B39" s="4" t="s">
        <v>5</v>
      </c>
      <c r="C39" s="4" t="s">
        <v>13</v>
      </c>
      <c r="D39" s="4" t="s">
        <v>10</v>
      </c>
      <c r="E39" s="4" t="s">
        <v>6</v>
      </c>
      <c r="F39" s="4" t="s">
        <v>6</v>
      </c>
      <c r="G39" s="4" t="s">
        <v>13</v>
      </c>
    </row>
    <row r="40" spans="1:15">
      <c r="A40" t="n">
        <v>1408</v>
      </c>
      <c r="B40" s="16" t="n">
        <v>32</v>
      </c>
      <c r="C40" s="7" t="n">
        <v>0</v>
      </c>
      <c r="D40" s="7" t="n">
        <v>65533</v>
      </c>
      <c r="E40" s="7" t="s">
        <v>22</v>
      </c>
      <c r="F40" s="7" t="s">
        <v>24</v>
      </c>
      <c r="G40" s="7" t="n">
        <v>0</v>
      </c>
    </row>
    <row r="41" spans="1:15">
      <c r="A41" t="s">
        <v>4</v>
      </c>
      <c r="B41" s="4" t="s">
        <v>5</v>
      </c>
      <c r="C41" s="4" t="s">
        <v>13</v>
      </c>
      <c r="D41" s="4" t="s">
        <v>10</v>
      </c>
      <c r="E41" s="4" t="s">
        <v>6</v>
      </c>
      <c r="F41" s="4" t="s">
        <v>6</v>
      </c>
      <c r="G41" s="4" t="s">
        <v>13</v>
      </c>
    </row>
    <row r="42" spans="1:15">
      <c r="A42" t="n">
        <v>1432</v>
      </c>
      <c r="B42" s="16" t="n">
        <v>32</v>
      </c>
      <c r="C42" s="7" t="n">
        <v>0</v>
      </c>
      <c r="D42" s="7" t="n">
        <v>65533</v>
      </c>
      <c r="E42" s="7" t="s">
        <v>22</v>
      </c>
      <c r="F42" s="7" t="s">
        <v>25</v>
      </c>
      <c r="G42" s="7" t="n">
        <v>0</v>
      </c>
    </row>
    <row r="43" spans="1:15">
      <c r="A43" t="s">
        <v>4</v>
      </c>
      <c r="B43" s="4" t="s">
        <v>5</v>
      </c>
      <c r="C43" s="4" t="s">
        <v>13</v>
      </c>
      <c r="D43" s="4" t="s">
        <v>10</v>
      </c>
      <c r="E43" s="4" t="s">
        <v>6</v>
      </c>
      <c r="F43" s="4" t="s">
        <v>6</v>
      </c>
      <c r="G43" s="4" t="s">
        <v>13</v>
      </c>
    </row>
    <row r="44" spans="1:15">
      <c r="A44" t="n">
        <v>1456</v>
      </c>
      <c r="B44" s="16" t="n">
        <v>32</v>
      </c>
      <c r="C44" s="7" t="n">
        <v>0</v>
      </c>
      <c r="D44" s="7" t="n">
        <v>65533</v>
      </c>
      <c r="E44" s="7" t="s">
        <v>22</v>
      </c>
      <c r="F44" s="7" t="s">
        <v>26</v>
      </c>
      <c r="G44" s="7" t="n">
        <v>1</v>
      </c>
    </row>
    <row r="45" spans="1:15">
      <c r="A45" t="s">
        <v>4</v>
      </c>
      <c r="B45" s="4" t="s">
        <v>5</v>
      </c>
      <c r="C45" s="4" t="s">
        <v>13</v>
      </c>
      <c r="D45" s="4" t="s">
        <v>10</v>
      </c>
      <c r="E45" s="4" t="s">
        <v>6</v>
      </c>
      <c r="F45" s="4" t="s">
        <v>6</v>
      </c>
      <c r="G45" s="4" t="s">
        <v>13</v>
      </c>
    </row>
    <row r="46" spans="1:15">
      <c r="A46" t="n">
        <v>1480</v>
      </c>
      <c r="B46" s="16" t="n">
        <v>32</v>
      </c>
      <c r="C46" s="7" t="n">
        <v>0</v>
      </c>
      <c r="D46" s="7" t="n">
        <v>65533</v>
      </c>
      <c r="E46" s="7" t="s">
        <v>22</v>
      </c>
      <c r="F46" s="7" t="s">
        <v>27</v>
      </c>
      <c r="G46" s="7" t="n"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10</v>
      </c>
      <c r="E47" s="4" t="s">
        <v>6</v>
      </c>
      <c r="F47" s="4" t="s">
        <v>6</v>
      </c>
      <c r="G47" s="4" t="s">
        <v>13</v>
      </c>
    </row>
    <row r="48" spans="1:15">
      <c r="A48" t="n">
        <v>1504</v>
      </c>
      <c r="B48" s="16" t="n">
        <v>32</v>
      </c>
      <c r="C48" s="7" t="n">
        <v>0</v>
      </c>
      <c r="D48" s="7" t="n">
        <v>65533</v>
      </c>
      <c r="E48" s="7" t="s">
        <v>22</v>
      </c>
      <c r="F48" s="7" t="s">
        <v>28</v>
      </c>
      <c r="G48" s="7" t="n">
        <v>0</v>
      </c>
    </row>
    <row r="49" spans="1:13">
      <c r="A49" t="s">
        <v>4</v>
      </c>
      <c r="B49" s="4" t="s">
        <v>5</v>
      </c>
      <c r="C49" s="4" t="s">
        <v>13</v>
      </c>
      <c r="D49" s="4" t="s">
        <v>10</v>
      </c>
      <c r="E49" s="4" t="s">
        <v>6</v>
      </c>
      <c r="F49" s="4" t="s">
        <v>6</v>
      </c>
      <c r="G49" s="4" t="s">
        <v>13</v>
      </c>
    </row>
    <row r="50" spans="1:13">
      <c r="A50" t="n">
        <v>1528</v>
      </c>
      <c r="B50" s="16" t="n">
        <v>32</v>
      </c>
      <c r="C50" s="7" t="n">
        <v>0</v>
      </c>
      <c r="D50" s="7" t="n">
        <v>65533</v>
      </c>
      <c r="E50" s="7" t="s">
        <v>29</v>
      </c>
      <c r="F50" s="7" t="s">
        <v>23</v>
      </c>
      <c r="G50" s="7" t="n">
        <v>1</v>
      </c>
    </row>
    <row r="51" spans="1:13">
      <c r="A51" t="s">
        <v>4</v>
      </c>
      <c r="B51" s="4" t="s">
        <v>5</v>
      </c>
      <c r="C51" s="4" t="s">
        <v>13</v>
      </c>
      <c r="D51" s="4" t="s">
        <v>10</v>
      </c>
      <c r="E51" s="4" t="s">
        <v>6</v>
      </c>
      <c r="F51" s="4" t="s">
        <v>6</v>
      </c>
      <c r="G51" s="4" t="s">
        <v>13</v>
      </c>
    </row>
    <row r="52" spans="1:13">
      <c r="A52" t="n">
        <v>1552</v>
      </c>
      <c r="B52" s="16" t="n">
        <v>32</v>
      </c>
      <c r="C52" s="7" t="n">
        <v>0</v>
      </c>
      <c r="D52" s="7" t="n">
        <v>65533</v>
      </c>
      <c r="E52" s="7" t="s">
        <v>29</v>
      </c>
      <c r="F52" s="7" t="s">
        <v>24</v>
      </c>
      <c r="G52" s="7" t="n">
        <v>0</v>
      </c>
    </row>
    <row r="53" spans="1:13">
      <c r="A53" t="s">
        <v>4</v>
      </c>
      <c r="B53" s="4" t="s">
        <v>5</v>
      </c>
      <c r="C53" s="4" t="s">
        <v>13</v>
      </c>
      <c r="D53" s="4" t="s">
        <v>10</v>
      </c>
      <c r="E53" s="4" t="s">
        <v>6</v>
      </c>
      <c r="F53" s="4" t="s">
        <v>6</v>
      </c>
      <c r="G53" s="4" t="s">
        <v>13</v>
      </c>
    </row>
    <row r="54" spans="1:13">
      <c r="A54" t="n">
        <v>1576</v>
      </c>
      <c r="B54" s="16" t="n">
        <v>32</v>
      </c>
      <c r="C54" s="7" t="n">
        <v>0</v>
      </c>
      <c r="D54" s="7" t="n">
        <v>65533</v>
      </c>
      <c r="E54" s="7" t="s">
        <v>29</v>
      </c>
      <c r="F54" s="7" t="s">
        <v>25</v>
      </c>
      <c r="G54" s="7" t="n">
        <v>0</v>
      </c>
    </row>
    <row r="55" spans="1:13">
      <c r="A55" t="s">
        <v>4</v>
      </c>
      <c r="B55" s="4" t="s">
        <v>5</v>
      </c>
      <c r="C55" s="4" t="s">
        <v>13</v>
      </c>
      <c r="D55" s="4" t="s">
        <v>10</v>
      </c>
      <c r="E55" s="4" t="s">
        <v>6</v>
      </c>
      <c r="F55" s="4" t="s">
        <v>6</v>
      </c>
      <c r="G55" s="4" t="s">
        <v>13</v>
      </c>
    </row>
    <row r="56" spans="1:13">
      <c r="A56" t="n">
        <v>1600</v>
      </c>
      <c r="B56" s="16" t="n">
        <v>32</v>
      </c>
      <c r="C56" s="7" t="n">
        <v>0</v>
      </c>
      <c r="D56" s="7" t="n">
        <v>65533</v>
      </c>
      <c r="E56" s="7" t="s">
        <v>29</v>
      </c>
      <c r="F56" s="7" t="s">
        <v>26</v>
      </c>
      <c r="G56" s="7" t="n">
        <v>1</v>
      </c>
    </row>
    <row r="57" spans="1:13">
      <c r="A57" t="s">
        <v>4</v>
      </c>
      <c r="B57" s="4" t="s">
        <v>5</v>
      </c>
      <c r="C57" s="4" t="s">
        <v>13</v>
      </c>
      <c r="D57" s="4" t="s">
        <v>10</v>
      </c>
      <c r="E57" s="4" t="s">
        <v>6</v>
      </c>
      <c r="F57" s="4" t="s">
        <v>6</v>
      </c>
      <c r="G57" s="4" t="s">
        <v>13</v>
      </c>
    </row>
    <row r="58" spans="1:13">
      <c r="A58" t="n">
        <v>1624</v>
      </c>
      <c r="B58" s="16" t="n">
        <v>32</v>
      </c>
      <c r="C58" s="7" t="n">
        <v>0</v>
      </c>
      <c r="D58" s="7" t="n">
        <v>65533</v>
      </c>
      <c r="E58" s="7" t="s">
        <v>29</v>
      </c>
      <c r="F58" s="7" t="s">
        <v>27</v>
      </c>
      <c r="G58" s="7" t="n">
        <v>0</v>
      </c>
    </row>
    <row r="59" spans="1:13">
      <c r="A59" t="s">
        <v>4</v>
      </c>
      <c r="B59" s="4" t="s">
        <v>5</v>
      </c>
      <c r="C59" s="4" t="s">
        <v>13</v>
      </c>
      <c r="D59" s="4" t="s">
        <v>10</v>
      </c>
      <c r="E59" s="4" t="s">
        <v>6</v>
      </c>
      <c r="F59" s="4" t="s">
        <v>6</v>
      </c>
      <c r="G59" s="4" t="s">
        <v>13</v>
      </c>
    </row>
    <row r="60" spans="1:13">
      <c r="A60" t="n">
        <v>1648</v>
      </c>
      <c r="B60" s="16" t="n">
        <v>32</v>
      </c>
      <c r="C60" s="7" t="n">
        <v>0</v>
      </c>
      <c r="D60" s="7" t="n">
        <v>65533</v>
      </c>
      <c r="E60" s="7" t="s">
        <v>29</v>
      </c>
      <c r="F60" s="7" t="s">
        <v>28</v>
      </c>
      <c r="G60" s="7" t="n">
        <v>0</v>
      </c>
    </row>
    <row r="61" spans="1:13">
      <c r="A61" t="s">
        <v>4</v>
      </c>
      <c r="B61" s="4" t="s">
        <v>5</v>
      </c>
      <c r="C61" s="4" t="s">
        <v>13</v>
      </c>
      <c r="D61" s="4" t="s">
        <v>10</v>
      </c>
      <c r="E61" s="4" t="s">
        <v>6</v>
      </c>
      <c r="F61" s="4" t="s">
        <v>6</v>
      </c>
      <c r="G61" s="4" t="s">
        <v>13</v>
      </c>
    </row>
    <row r="62" spans="1:13">
      <c r="A62" t="n">
        <v>1672</v>
      </c>
      <c r="B62" s="16" t="n">
        <v>32</v>
      </c>
      <c r="C62" s="7" t="n">
        <v>0</v>
      </c>
      <c r="D62" s="7" t="n">
        <v>65533</v>
      </c>
      <c r="E62" s="7" t="s">
        <v>30</v>
      </c>
      <c r="F62" s="7" t="s">
        <v>23</v>
      </c>
      <c r="G62" s="7" t="n">
        <v>1</v>
      </c>
    </row>
    <row r="63" spans="1:13">
      <c r="A63" t="s">
        <v>4</v>
      </c>
      <c r="B63" s="4" t="s">
        <v>5</v>
      </c>
      <c r="C63" s="4" t="s">
        <v>13</v>
      </c>
      <c r="D63" s="4" t="s">
        <v>10</v>
      </c>
      <c r="E63" s="4" t="s">
        <v>6</v>
      </c>
      <c r="F63" s="4" t="s">
        <v>6</v>
      </c>
      <c r="G63" s="4" t="s">
        <v>13</v>
      </c>
    </row>
    <row r="64" spans="1:13">
      <c r="A64" t="n">
        <v>1696</v>
      </c>
      <c r="B64" s="16" t="n">
        <v>32</v>
      </c>
      <c r="C64" s="7" t="n">
        <v>0</v>
      </c>
      <c r="D64" s="7" t="n">
        <v>65533</v>
      </c>
      <c r="E64" s="7" t="s">
        <v>30</v>
      </c>
      <c r="F64" s="7" t="s">
        <v>24</v>
      </c>
      <c r="G64" s="7" t="n">
        <v>0</v>
      </c>
    </row>
    <row r="65" spans="1:7">
      <c r="A65" t="s">
        <v>4</v>
      </c>
      <c r="B65" s="4" t="s">
        <v>5</v>
      </c>
      <c r="C65" s="4" t="s">
        <v>13</v>
      </c>
      <c r="D65" s="4" t="s">
        <v>10</v>
      </c>
      <c r="E65" s="4" t="s">
        <v>6</v>
      </c>
      <c r="F65" s="4" t="s">
        <v>6</v>
      </c>
      <c r="G65" s="4" t="s">
        <v>13</v>
      </c>
    </row>
    <row r="66" spans="1:7">
      <c r="A66" t="n">
        <v>1720</v>
      </c>
      <c r="B66" s="16" t="n">
        <v>32</v>
      </c>
      <c r="C66" s="7" t="n">
        <v>0</v>
      </c>
      <c r="D66" s="7" t="n">
        <v>65533</v>
      </c>
      <c r="E66" s="7" t="s">
        <v>30</v>
      </c>
      <c r="F66" s="7" t="s">
        <v>25</v>
      </c>
      <c r="G66" s="7" t="n">
        <v>0</v>
      </c>
    </row>
    <row r="67" spans="1:7">
      <c r="A67" t="s">
        <v>4</v>
      </c>
      <c r="B67" s="4" t="s">
        <v>5</v>
      </c>
      <c r="C67" s="4" t="s">
        <v>13</v>
      </c>
      <c r="D67" s="4" t="s">
        <v>10</v>
      </c>
      <c r="E67" s="4" t="s">
        <v>6</v>
      </c>
      <c r="F67" s="4" t="s">
        <v>6</v>
      </c>
      <c r="G67" s="4" t="s">
        <v>13</v>
      </c>
    </row>
    <row r="68" spans="1:7">
      <c r="A68" t="n">
        <v>1744</v>
      </c>
      <c r="B68" s="16" t="n">
        <v>32</v>
      </c>
      <c r="C68" s="7" t="n">
        <v>0</v>
      </c>
      <c r="D68" s="7" t="n">
        <v>65533</v>
      </c>
      <c r="E68" s="7" t="s">
        <v>30</v>
      </c>
      <c r="F68" s="7" t="s">
        <v>26</v>
      </c>
      <c r="G68" s="7" t="n">
        <v>1</v>
      </c>
    </row>
    <row r="69" spans="1:7">
      <c r="A69" t="s">
        <v>4</v>
      </c>
      <c r="B69" s="4" t="s">
        <v>5</v>
      </c>
      <c r="C69" s="4" t="s">
        <v>13</v>
      </c>
      <c r="D69" s="4" t="s">
        <v>10</v>
      </c>
      <c r="E69" s="4" t="s">
        <v>6</v>
      </c>
      <c r="F69" s="4" t="s">
        <v>6</v>
      </c>
      <c r="G69" s="4" t="s">
        <v>13</v>
      </c>
    </row>
    <row r="70" spans="1:7">
      <c r="A70" t="n">
        <v>1768</v>
      </c>
      <c r="B70" s="16" t="n">
        <v>32</v>
      </c>
      <c r="C70" s="7" t="n">
        <v>0</v>
      </c>
      <c r="D70" s="7" t="n">
        <v>65533</v>
      </c>
      <c r="E70" s="7" t="s">
        <v>30</v>
      </c>
      <c r="F70" s="7" t="s">
        <v>27</v>
      </c>
      <c r="G70" s="7" t="n">
        <v>0</v>
      </c>
    </row>
    <row r="71" spans="1:7">
      <c r="A71" t="s">
        <v>4</v>
      </c>
      <c r="B71" s="4" t="s">
        <v>5</v>
      </c>
      <c r="C71" s="4" t="s">
        <v>13</v>
      </c>
      <c r="D71" s="4" t="s">
        <v>10</v>
      </c>
      <c r="E71" s="4" t="s">
        <v>6</v>
      </c>
      <c r="F71" s="4" t="s">
        <v>6</v>
      </c>
      <c r="G71" s="4" t="s">
        <v>13</v>
      </c>
    </row>
    <row r="72" spans="1:7">
      <c r="A72" t="n">
        <v>1792</v>
      </c>
      <c r="B72" s="16" t="n">
        <v>32</v>
      </c>
      <c r="C72" s="7" t="n">
        <v>0</v>
      </c>
      <c r="D72" s="7" t="n">
        <v>65533</v>
      </c>
      <c r="E72" s="7" t="s">
        <v>30</v>
      </c>
      <c r="F72" s="7" t="s">
        <v>28</v>
      </c>
      <c r="G72" s="7" t="n">
        <v>0</v>
      </c>
    </row>
    <row r="73" spans="1:7">
      <c r="A73" t="s">
        <v>4</v>
      </c>
      <c r="B73" s="4" t="s">
        <v>5</v>
      </c>
      <c r="C73" s="4" t="s">
        <v>13</v>
      </c>
      <c r="D73" s="4" t="s">
        <v>10</v>
      </c>
      <c r="E73" s="4" t="s">
        <v>6</v>
      </c>
      <c r="F73" s="4" t="s">
        <v>6</v>
      </c>
      <c r="G73" s="4" t="s">
        <v>13</v>
      </c>
    </row>
    <row r="74" spans="1:7">
      <c r="A74" t="n">
        <v>1816</v>
      </c>
      <c r="B74" s="16" t="n">
        <v>32</v>
      </c>
      <c r="C74" s="7" t="n">
        <v>0</v>
      </c>
      <c r="D74" s="7" t="n">
        <v>65533</v>
      </c>
      <c r="E74" s="7" t="s">
        <v>31</v>
      </c>
      <c r="F74" s="7" t="s">
        <v>23</v>
      </c>
      <c r="G74" s="7" t="n">
        <v>1</v>
      </c>
    </row>
    <row r="75" spans="1:7">
      <c r="A75" t="s">
        <v>4</v>
      </c>
      <c r="B75" s="4" t="s">
        <v>5</v>
      </c>
      <c r="C75" s="4" t="s">
        <v>13</v>
      </c>
      <c r="D75" s="4" t="s">
        <v>10</v>
      </c>
      <c r="E75" s="4" t="s">
        <v>6</v>
      </c>
      <c r="F75" s="4" t="s">
        <v>6</v>
      </c>
      <c r="G75" s="4" t="s">
        <v>13</v>
      </c>
    </row>
    <row r="76" spans="1:7">
      <c r="A76" t="n">
        <v>1840</v>
      </c>
      <c r="B76" s="16" t="n">
        <v>32</v>
      </c>
      <c r="C76" s="7" t="n">
        <v>0</v>
      </c>
      <c r="D76" s="7" t="n">
        <v>65533</v>
      </c>
      <c r="E76" s="7" t="s">
        <v>31</v>
      </c>
      <c r="F76" s="7" t="s">
        <v>24</v>
      </c>
      <c r="G76" s="7" t="n">
        <v>0</v>
      </c>
    </row>
    <row r="77" spans="1:7">
      <c r="A77" t="s">
        <v>4</v>
      </c>
      <c r="B77" s="4" t="s">
        <v>5</v>
      </c>
      <c r="C77" s="4" t="s">
        <v>13</v>
      </c>
      <c r="D77" s="4" t="s">
        <v>10</v>
      </c>
      <c r="E77" s="4" t="s">
        <v>6</v>
      </c>
      <c r="F77" s="4" t="s">
        <v>6</v>
      </c>
      <c r="G77" s="4" t="s">
        <v>13</v>
      </c>
    </row>
    <row r="78" spans="1:7">
      <c r="A78" t="n">
        <v>1864</v>
      </c>
      <c r="B78" s="16" t="n">
        <v>32</v>
      </c>
      <c r="C78" s="7" t="n">
        <v>0</v>
      </c>
      <c r="D78" s="7" t="n">
        <v>65533</v>
      </c>
      <c r="E78" s="7" t="s">
        <v>31</v>
      </c>
      <c r="F78" s="7" t="s">
        <v>25</v>
      </c>
      <c r="G78" s="7" t="n">
        <v>0</v>
      </c>
    </row>
    <row r="79" spans="1:7">
      <c r="A79" t="s">
        <v>4</v>
      </c>
      <c r="B79" s="4" t="s">
        <v>5</v>
      </c>
      <c r="C79" s="4" t="s">
        <v>13</v>
      </c>
      <c r="D79" s="4" t="s">
        <v>10</v>
      </c>
      <c r="E79" s="4" t="s">
        <v>6</v>
      </c>
      <c r="F79" s="4" t="s">
        <v>6</v>
      </c>
      <c r="G79" s="4" t="s">
        <v>13</v>
      </c>
    </row>
    <row r="80" spans="1:7">
      <c r="A80" t="n">
        <v>1888</v>
      </c>
      <c r="B80" s="16" t="n">
        <v>32</v>
      </c>
      <c r="C80" s="7" t="n">
        <v>0</v>
      </c>
      <c r="D80" s="7" t="n">
        <v>65533</v>
      </c>
      <c r="E80" s="7" t="s">
        <v>31</v>
      </c>
      <c r="F80" s="7" t="s">
        <v>26</v>
      </c>
      <c r="G80" s="7" t="n">
        <v>1</v>
      </c>
    </row>
    <row r="81" spans="1:7">
      <c r="A81" t="s">
        <v>4</v>
      </c>
      <c r="B81" s="4" t="s">
        <v>5</v>
      </c>
      <c r="C81" s="4" t="s">
        <v>13</v>
      </c>
      <c r="D81" s="4" t="s">
        <v>10</v>
      </c>
      <c r="E81" s="4" t="s">
        <v>6</v>
      </c>
      <c r="F81" s="4" t="s">
        <v>6</v>
      </c>
      <c r="G81" s="4" t="s">
        <v>13</v>
      </c>
    </row>
    <row r="82" spans="1:7">
      <c r="A82" t="n">
        <v>1912</v>
      </c>
      <c r="B82" s="16" t="n">
        <v>32</v>
      </c>
      <c r="C82" s="7" t="n">
        <v>0</v>
      </c>
      <c r="D82" s="7" t="n">
        <v>65533</v>
      </c>
      <c r="E82" s="7" t="s">
        <v>31</v>
      </c>
      <c r="F82" s="7" t="s">
        <v>27</v>
      </c>
      <c r="G82" s="7" t="n">
        <v>0</v>
      </c>
    </row>
    <row r="83" spans="1:7">
      <c r="A83" t="s">
        <v>4</v>
      </c>
      <c r="B83" s="4" t="s">
        <v>5</v>
      </c>
      <c r="C83" s="4" t="s">
        <v>13</v>
      </c>
      <c r="D83" s="4" t="s">
        <v>10</v>
      </c>
      <c r="E83" s="4" t="s">
        <v>6</v>
      </c>
      <c r="F83" s="4" t="s">
        <v>6</v>
      </c>
      <c r="G83" s="4" t="s">
        <v>13</v>
      </c>
    </row>
    <row r="84" spans="1:7">
      <c r="A84" t="n">
        <v>1936</v>
      </c>
      <c r="B84" s="16" t="n">
        <v>32</v>
      </c>
      <c r="C84" s="7" t="n">
        <v>0</v>
      </c>
      <c r="D84" s="7" t="n">
        <v>65533</v>
      </c>
      <c r="E84" s="7" t="s">
        <v>31</v>
      </c>
      <c r="F84" s="7" t="s">
        <v>28</v>
      </c>
      <c r="G84" s="7" t="n">
        <v>0</v>
      </c>
    </row>
    <row r="85" spans="1:7">
      <c r="A85" t="s">
        <v>4</v>
      </c>
      <c r="B85" s="4" t="s">
        <v>5</v>
      </c>
      <c r="C85" s="4" t="s">
        <v>13</v>
      </c>
      <c r="D85" s="4" t="s">
        <v>10</v>
      </c>
      <c r="E85" s="4" t="s">
        <v>6</v>
      </c>
      <c r="F85" s="4" t="s">
        <v>6</v>
      </c>
      <c r="G85" s="4" t="s">
        <v>13</v>
      </c>
    </row>
    <row r="86" spans="1:7">
      <c r="A86" t="n">
        <v>1960</v>
      </c>
      <c r="B86" s="16" t="n">
        <v>32</v>
      </c>
      <c r="C86" s="7" t="n">
        <v>0</v>
      </c>
      <c r="D86" s="7" t="n">
        <v>65533</v>
      </c>
      <c r="E86" s="7" t="s">
        <v>32</v>
      </c>
      <c r="F86" s="7" t="s">
        <v>23</v>
      </c>
      <c r="G86" s="7" t="n">
        <v>1</v>
      </c>
    </row>
    <row r="87" spans="1:7">
      <c r="A87" t="s">
        <v>4</v>
      </c>
      <c r="B87" s="4" t="s">
        <v>5</v>
      </c>
      <c r="C87" s="4" t="s">
        <v>13</v>
      </c>
      <c r="D87" s="4" t="s">
        <v>10</v>
      </c>
      <c r="E87" s="4" t="s">
        <v>6</v>
      </c>
      <c r="F87" s="4" t="s">
        <v>6</v>
      </c>
      <c r="G87" s="4" t="s">
        <v>13</v>
      </c>
    </row>
    <row r="88" spans="1:7">
      <c r="A88" t="n">
        <v>1984</v>
      </c>
      <c r="B88" s="16" t="n">
        <v>32</v>
      </c>
      <c r="C88" s="7" t="n">
        <v>0</v>
      </c>
      <c r="D88" s="7" t="n">
        <v>65533</v>
      </c>
      <c r="E88" s="7" t="s">
        <v>32</v>
      </c>
      <c r="F88" s="7" t="s">
        <v>24</v>
      </c>
      <c r="G88" s="7" t="n">
        <v>0</v>
      </c>
    </row>
    <row r="89" spans="1:7">
      <c r="A89" t="s">
        <v>4</v>
      </c>
      <c r="B89" s="4" t="s">
        <v>5</v>
      </c>
      <c r="C89" s="4" t="s">
        <v>13</v>
      </c>
      <c r="D89" s="4" t="s">
        <v>10</v>
      </c>
      <c r="E89" s="4" t="s">
        <v>6</v>
      </c>
      <c r="F89" s="4" t="s">
        <v>6</v>
      </c>
      <c r="G89" s="4" t="s">
        <v>13</v>
      </c>
    </row>
    <row r="90" spans="1:7">
      <c r="A90" t="n">
        <v>2008</v>
      </c>
      <c r="B90" s="16" t="n">
        <v>32</v>
      </c>
      <c r="C90" s="7" t="n">
        <v>0</v>
      </c>
      <c r="D90" s="7" t="n">
        <v>65533</v>
      </c>
      <c r="E90" s="7" t="s">
        <v>32</v>
      </c>
      <c r="F90" s="7" t="s">
        <v>25</v>
      </c>
      <c r="G90" s="7" t="n">
        <v>0</v>
      </c>
    </row>
    <row r="91" spans="1:7">
      <c r="A91" t="s">
        <v>4</v>
      </c>
      <c r="B91" s="4" t="s">
        <v>5</v>
      </c>
      <c r="C91" s="4" t="s">
        <v>13</v>
      </c>
      <c r="D91" s="4" t="s">
        <v>10</v>
      </c>
      <c r="E91" s="4" t="s">
        <v>6</v>
      </c>
      <c r="F91" s="4" t="s">
        <v>6</v>
      </c>
      <c r="G91" s="4" t="s">
        <v>13</v>
      </c>
    </row>
    <row r="92" spans="1:7">
      <c r="A92" t="n">
        <v>2032</v>
      </c>
      <c r="B92" s="16" t="n">
        <v>32</v>
      </c>
      <c r="C92" s="7" t="n">
        <v>0</v>
      </c>
      <c r="D92" s="7" t="n">
        <v>65533</v>
      </c>
      <c r="E92" s="7" t="s">
        <v>32</v>
      </c>
      <c r="F92" s="7" t="s">
        <v>26</v>
      </c>
      <c r="G92" s="7" t="n">
        <v>1</v>
      </c>
    </row>
    <row r="93" spans="1:7">
      <c r="A93" t="s">
        <v>4</v>
      </c>
      <c r="B93" s="4" t="s">
        <v>5</v>
      </c>
      <c r="C93" s="4" t="s">
        <v>13</v>
      </c>
      <c r="D93" s="4" t="s">
        <v>10</v>
      </c>
      <c r="E93" s="4" t="s">
        <v>6</v>
      </c>
      <c r="F93" s="4" t="s">
        <v>6</v>
      </c>
      <c r="G93" s="4" t="s">
        <v>13</v>
      </c>
    </row>
    <row r="94" spans="1:7">
      <c r="A94" t="n">
        <v>2056</v>
      </c>
      <c r="B94" s="16" t="n">
        <v>32</v>
      </c>
      <c r="C94" s="7" t="n">
        <v>0</v>
      </c>
      <c r="D94" s="7" t="n">
        <v>65533</v>
      </c>
      <c r="E94" s="7" t="s">
        <v>32</v>
      </c>
      <c r="F94" s="7" t="s">
        <v>27</v>
      </c>
      <c r="G94" s="7" t="n">
        <v>0</v>
      </c>
    </row>
    <row r="95" spans="1:7">
      <c r="A95" t="s">
        <v>4</v>
      </c>
      <c r="B95" s="4" t="s">
        <v>5</v>
      </c>
      <c r="C95" s="4" t="s">
        <v>13</v>
      </c>
      <c r="D95" s="4" t="s">
        <v>10</v>
      </c>
      <c r="E95" s="4" t="s">
        <v>6</v>
      </c>
      <c r="F95" s="4" t="s">
        <v>6</v>
      </c>
      <c r="G95" s="4" t="s">
        <v>13</v>
      </c>
    </row>
    <row r="96" spans="1:7">
      <c r="A96" t="n">
        <v>2080</v>
      </c>
      <c r="B96" s="16" t="n">
        <v>32</v>
      </c>
      <c r="C96" s="7" t="n">
        <v>0</v>
      </c>
      <c r="D96" s="7" t="n">
        <v>65533</v>
      </c>
      <c r="E96" s="7" t="s">
        <v>32</v>
      </c>
      <c r="F96" s="7" t="s">
        <v>28</v>
      </c>
      <c r="G96" s="7" t="n">
        <v>0</v>
      </c>
    </row>
    <row r="97" spans="1:7">
      <c r="A97" t="s">
        <v>4</v>
      </c>
      <c r="B97" s="4" t="s">
        <v>5</v>
      </c>
      <c r="C97" s="4" t="s">
        <v>13</v>
      </c>
      <c r="D97" s="4" t="s">
        <v>10</v>
      </c>
      <c r="E97" s="4" t="s">
        <v>13</v>
      </c>
      <c r="F97" s="4" t="s">
        <v>19</v>
      </c>
    </row>
    <row r="98" spans="1:7">
      <c r="A98" t="n">
        <v>2104</v>
      </c>
      <c r="B98" s="12" t="n">
        <v>5</v>
      </c>
      <c r="C98" s="7" t="n">
        <v>30</v>
      </c>
      <c r="D98" s="7" t="n">
        <v>6400</v>
      </c>
      <c r="E98" s="7" t="n">
        <v>1</v>
      </c>
      <c r="F98" s="13" t="n">
        <f t="normal" ca="1">A104</f>
        <v>0</v>
      </c>
    </row>
    <row r="99" spans="1:7">
      <c r="A99" t="s">
        <v>4</v>
      </c>
      <c r="B99" s="4" t="s">
        <v>5</v>
      </c>
      <c r="C99" s="4" t="s">
        <v>13</v>
      </c>
      <c r="D99" s="4" t="s">
        <v>6</v>
      </c>
      <c r="E99" s="4" t="s">
        <v>10</v>
      </c>
    </row>
    <row r="100" spans="1:7">
      <c r="A100" t="n">
        <v>2113</v>
      </c>
      <c r="B100" s="17" t="n">
        <v>94</v>
      </c>
      <c r="C100" s="7" t="n">
        <v>1</v>
      </c>
      <c r="D100" s="7" t="s">
        <v>33</v>
      </c>
      <c r="E100" s="7" t="n">
        <v>16</v>
      </c>
    </row>
    <row r="101" spans="1:7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7">
      <c r="A102" t="n">
        <v>2127</v>
      </c>
      <c r="B102" s="17" t="n">
        <v>94</v>
      </c>
      <c r="C102" s="7" t="n">
        <v>1</v>
      </c>
      <c r="D102" s="7" t="s">
        <v>33</v>
      </c>
      <c r="E102" s="7" t="n">
        <v>512</v>
      </c>
    </row>
    <row r="103" spans="1:7">
      <c r="A103" t="s">
        <v>4</v>
      </c>
      <c r="B103" s="4" t="s">
        <v>5</v>
      </c>
      <c r="C103" s="4" t="s">
        <v>13</v>
      </c>
      <c r="D103" s="4" t="s">
        <v>13</v>
      </c>
      <c r="E103" s="4" t="s">
        <v>13</v>
      </c>
      <c r="F103" s="4" t="s">
        <v>9</v>
      </c>
      <c r="G103" s="4" t="s">
        <v>13</v>
      </c>
      <c r="H103" s="4" t="s">
        <v>13</v>
      </c>
      <c r="I103" s="4" t="s">
        <v>19</v>
      </c>
    </row>
    <row r="104" spans="1:7">
      <c r="A104" t="n">
        <v>2141</v>
      </c>
      <c r="B104" s="12" t="n">
        <v>5</v>
      </c>
      <c r="C104" s="7" t="n">
        <v>35</v>
      </c>
      <c r="D104" s="7" t="n">
        <v>3</v>
      </c>
      <c r="E104" s="7" t="n">
        <v>0</v>
      </c>
      <c r="F104" s="7" t="n">
        <v>0</v>
      </c>
      <c r="G104" s="7" t="n">
        <v>2</v>
      </c>
      <c r="H104" s="7" t="n">
        <v>1</v>
      </c>
      <c r="I104" s="13" t="n">
        <f t="normal" ca="1">A108</f>
        <v>0</v>
      </c>
    </row>
    <row r="105" spans="1:7">
      <c r="A105" t="s">
        <v>4</v>
      </c>
      <c r="B105" s="4" t="s">
        <v>5</v>
      </c>
      <c r="C105" s="4" t="s">
        <v>19</v>
      </c>
    </row>
    <row r="106" spans="1:7">
      <c r="A106" t="n">
        <v>2155</v>
      </c>
      <c r="B106" s="18" t="n">
        <v>3</v>
      </c>
      <c r="C106" s="13" t="n">
        <f t="normal" ca="1">A130</f>
        <v>0</v>
      </c>
    </row>
    <row r="107" spans="1:7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19</v>
      </c>
    </row>
    <row r="108" spans="1:7">
      <c r="A108" t="n">
        <v>2160</v>
      </c>
      <c r="B108" s="12" t="n">
        <v>5</v>
      </c>
      <c r="C108" s="7" t="n">
        <v>35</v>
      </c>
      <c r="D108" s="7" t="n">
        <v>3</v>
      </c>
      <c r="E108" s="7" t="n">
        <v>0</v>
      </c>
      <c r="F108" s="7" t="n">
        <v>1</v>
      </c>
      <c r="G108" s="7" t="n">
        <v>2</v>
      </c>
      <c r="H108" s="7" t="n">
        <v>1</v>
      </c>
      <c r="I108" s="13" t="n">
        <f t="normal" ca="1">A112</f>
        <v>0</v>
      </c>
    </row>
    <row r="109" spans="1:7">
      <c r="A109" t="s">
        <v>4</v>
      </c>
      <c r="B109" s="4" t="s">
        <v>5</v>
      </c>
      <c r="C109" s="4" t="s">
        <v>19</v>
      </c>
    </row>
    <row r="110" spans="1:7">
      <c r="A110" t="n">
        <v>2174</v>
      </c>
      <c r="B110" s="18" t="n">
        <v>3</v>
      </c>
      <c r="C110" s="13" t="n">
        <f t="normal" ca="1">A130</f>
        <v>0</v>
      </c>
    </row>
    <row r="111" spans="1:7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19</v>
      </c>
    </row>
    <row r="112" spans="1:7">
      <c r="A112" t="n">
        <v>2179</v>
      </c>
      <c r="B112" s="12" t="n">
        <v>5</v>
      </c>
      <c r="C112" s="7" t="n">
        <v>35</v>
      </c>
      <c r="D112" s="7" t="n">
        <v>3</v>
      </c>
      <c r="E112" s="7" t="n">
        <v>0</v>
      </c>
      <c r="F112" s="7" t="n">
        <v>2</v>
      </c>
      <c r="G112" s="7" t="n">
        <v>2</v>
      </c>
      <c r="H112" s="7" t="n">
        <v>1</v>
      </c>
      <c r="I112" s="13" t="n">
        <f t="normal" ca="1">A116</f>
        <v>0</v>
      </c>
    </row>
    <row r="113" spans="1:9">
      <c r="A113" t="s">
        <v>4</v>
      </c>
      <c r="B113" s="4" t="s">
        <v>5</v>
      </c>
      <c r="C113" s="4" t="s">
        <v>19</v>
      </c>
    </row>
    <row r="114" spans="1:9">
      <c r="A114" t="n">
        <v>2193</v>
      </c>
      <c r="B114" s="18" t="n">
        <v>3</v>
      </c>
      <c r="C114" s="13" t="n">
        <f t="normal" ca="1">A130</f>
        <v>0</v>
      </c>
    </row>
    <row r="115" spans="1:9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19</v>
      </c>
    </row>
    <row r="116" spans="1:9">
      <c r="A116" t="n">
        <v>2198</v>
      </c>
      <c r="B116" s="12" t="n">
        <v>5</v>
      </c>
      <c r="C116" s="7" t="n">
        <v>35</v>
      </c>
      <c r="D116" s="7" t="n">
        <v>3</v>
      </c>
      <c r="E116" s="7" t="n">
        <v>0</v>
      </c>
      <c r="F116" s="7" t="n">
        <v>3</v>
      </c>
      <c r="G116" s="7" t="n">
        <v>2</v>
      </c>
      <c r="H116" s="7" t="n">
        <v>1</v>
      </c>
      <c r="I116" s="13" t="n">
        <f t="normal" ca="1">A120</f>
        <v>0</v>
      </c>
    </row>
    <row r="117" spans="1:9">
      <c r="A117" t="s">
        <v>4</v>
      </c>
      <c r="B117" s="4" t="s">
        <v>5</v>
      </c>
      <c r="C117" s="4" t="s">
        <v>19</v>
      </c>
    </row>
    <row r="118" spans="1:9">
      <c r="A118" t="n">
        <v>2212</v>
      </c>
      <c r="B118" s="18" t="n">
        <v>3</v>
      </c>
      <c r="C118" s="13" t="n">
        <f t="normal" ca="1">A130</f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19</v>
      </c>
    </row>
    <row r="120" spans="1:9">
      <c r="A120" t="n">
        <v>2217</v>
      </c>
      <c r="B120" s="12" t="n">
        <v>5</v>
      </c>
      <c r="C120" s="7" t="n">
        <v>35</v>
      </c>
      <c r="D120" s="7" t="n">
        <v>3</v>
      </c>
      <c r="E120" s="7" t="n">
        <v>0</v>
      </c>
      <c r="F120" s="7" t="n">
        <v>4</v>
      </c>
      <c r="G120" s="7" t="n">
        <v>2</v>
      </c>
      <c r="H120" s="7" t="n">
        <v>1</v>
      </c>
      <c r="I120" s="13" t="n">
        <f t="normal" ca="1">A124</f>
        <v>0</v>
      </c>
    </row>
    <row r="121" spans="1:9">
      <c r="A121" t="s">
        <v>4</v>
      </c>
      <c r="B121" s="4" t="s">
        <v>5</v>
      </c>
      <c r="C121" s="4" t="s">
        <v>19</v>
      </c>
    </row>
    <row r="122" spans="1:9">
      <c r="A122" t="n">
        <v>2231</v>
      </c>
      <c r="B122" s="18" t="n">
        <v>3</v>
      </c>
      <c r="C122" s="13" t="n">
        <f t="normal" ca="1">A130</f>
        <v>0</v>
      </c>
    </row>
    <row r="123" spans="1:9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19</v>
      </c>
    </row>
    <row r="124" spans="1:9">
      <c r="A124" t="n">
        <v>2236</v>
      </c>
      <c r="B124" s="12" t="n">
        <v>5</v>
      </c>
      <c r="C124" s="7" t="n">
        <v>35</v>
      </c>
      <c r="D124" s="7" t="n">
        <v>3</v>
      </c>
      <c r="E124" s="7" t="n">
        <v>0</v>
      </c>
      <c r="F124" s="7" t="n">
        <v>5</v>
      </c>
      <c r="G124" s="7" t="n">
        <v>2</v>
      </c>
      <c r="H124" s="7" t="n">
        <v>1</v>
      </c>
      <c r="I124" s="13" t="n">
        <f t="normal" ca="1">A128</f>
        <v>0</v>
      </c>
    </row>
    <row r="125" spans="1:9">
      <c r="A125" t="s">
        <v>4</v>
      </c>
      <c r="B125" s="4" t="s">
        <v>5</v>
      </c>
      <c r="C125" s="4" t="s">
        <v>19</v>
      </c>
    </row>
    <row r="126" spans="1:9">
      <c r="A126" t="n">
        <v>2250</v>
      </c>
      <c r="B126" s="18" t="n">
        <v>3</v>
      </c>
      <c r="C126" s="13" t="n">
        <f t="normal" ca="1">A130</f>
        <v>0</v>
      </c>
    </row>
    <row r="127" spans="1:9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19</v>
      </c>
    </row>
    <row r="128" spans="1:9">
      <c r="A128" t="n">
        <v>2255</v>
      </c>
      <c r="B128" s="12" t="n">
        <v>5</v>
      </c>
      <c r="C128" s="7" t="n">
        <v>35</v>
      </c>
      <c r="D128" s="7" t="n">
        <v>3</v>
      </c>
      <c r="E128" s="7" t="n">
        <v>0</v>
      </c>
      <c r="F128" s="7" t="n">
        <v>6</v>
      </c>
      <c r="G128" s="7" t="n">
        <v>2</v>
      </c>
      <c r="H128" s="7" t="n">
        <v>1</v>
      </c>
      <c r="I128" s="13" t="n">
        <f t="normal" ca="1">A130</f>
        <v>0</v>
      </c>
    </row>
    <row r="129" spans="1:9">
      <c r="A129" t="s">
        <v>4</v>
      </c>
      <c r="B129" s="4" t="s">
        <v>5</v>
      </c>
    </row>
    <row r="130" spans="1:9">
      <c r="A130" t="n">
        <v>2269</v>
      </c>
      <c r="B130" s="5" t="n">
        <v>1</v>
      </c>
    </row>
    <row r="131" spans="1:9" s="3" customFormat="1" customHeight="0">
      <c r="A131" s="3" t="s">
        <v>2</v>
      </c>
      <c r="B131" s="3" t="s">
        <v>34</v>
      </c>
    </row>
    <row r="132" spans="1:9">
      <c r="A132" t="s">
        <v>4</v>
      </c>
      <c r="B132" s="4" t="s">
        <v>5</v>
      </c>
      <c r="C132" s="4" t="s">
        <v>13</v>
      </c>
      <c r="D132" s="4" t="s">
        <v>6</v>
      </c>
    </row>
    <row r="133" spans="1:9">
      <c r="A133" t="n">
        <v>2272</v>
      </c>
      <c r="B133" s="9" t="n">
        <v>2</v>
      </c>
      <c r="C133" s="7" t="n">
        <v>11</v>
      </c>
      <c r="D133" s="7" t="s">
        <v>35</v>
      </c>
    </row>
    <row r="134" spans="1:9">
      <c r="A134" t="s">
        <v>4</v>
      </c>
      <c r="B134" s="4" t="s">
        <v>5</v>
      </c>
      <c r="C134" s="4" t="s">
        <v>13</v>
      </c>
      <c r="D134" s="4" t="s">
        <v>13</v>
      </c>
    </row>
    <row r="135" spans="1:9">
      <c r="A135" t="n">
        <v>2284</v>
      </c>
      <c r="B135" s="10" t="n">
        <v>162</v>
      </c>
      <c r="C135" s="7" t="n">
        <v>0</v>
      </c>
      <c r="D135" s="7" t="n">
        <v>1</v>
      </c>
    </row>
    <row r="136" spans="1:9">
      <c r="A136" t="s">
        <v>4</v>
      </c>
      <c r="B136" s="4" t="s">
        <v>5</v>
      </c>
    </row>
    <row r="137" spans="1:9">
      <c r="A137" t="n">
        <v>2287</v>
      </c>
      <c r="B137" s="5" t="n">
        <v>1</v>
      </c>
    </row>
    <row r="138" spans="1:9" s="3" customFormat="1" customHeight="0">
      <c r="A138" s="3" t="s">
        <v>2</v>
      </c>
      <c r="B138" s="3" t="s">
        <v>36</v>
      </c>
    </row>
    <row r="139" spans="1:9">
      <c r="A139" t="s">
        <v>4</v>
      </c>
      <c r="B139" s="4" t="s">
        <v>5</v>
      </c>
      <c r="C139" s="4" t="s">
        <v>13</v>
      </c>
      <c r="D139" s="4" t="s">
        <v>13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 t="s">
        <v>10</v>
      </c>
      <c r="K139" s="4" t="s">
        <v>10</v>
      </c>
      <c r="L139" s="4" t="s">
        <v>10</v>
      </c>
      <c r="M139" s="4" t="s">
        <v>10</v>
      </c>
      <c r="N139" s="4" t="s">
        <v>10</v>
      </c>
      <c r="O139" s="4" t="s">
        <v>10</v>
      </c>
      <c r="P139" s="4" t="s">
        <v>10</v>
      </c>
      <c r="Q139" s="4" t="s">
        <v>10</v>
      </c>
      <c r="R139" s="4" t="s">
        <v>10</v>
      </c>
      <c r="S139" s="4" t="s">
        <v>10</v>
      </c>
    </row>
    <row r="140" spans="1:9">
      <c r="A140" t="n">
        <v>2288</v>
      </c>
      <c r="B140" s="19" t="n">
        <v>161</v>
      </c>
      <c r="C140" s="7" t="n">
        <v>2</v>
      </c>
      <c r="D140" s="7" t="n">
        <v>3</v>
      </c>
      <c r="E140" s="7" t="n">
        <v>8957</v>
      </c>
      <c r="F140" s="7" t="n">
        <v>9724</v>
      </c>
      <c r="G140" s="7" t="n">
        <v>10225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</row>
    <row r="141" spans="1:9">
      <c r="A141" t="s">
        <v>4</v>
      </c>
      <c r="B141" s="4" t="s">
        <v>5</v>
      </c>
      <c r="C141" s="4" t="s">
        <v>13</v>
      </c>
      <c r="D141" s="4" t="s">
        <v>18</v>
      </c>
      <c r="E141" s="4" t="s">
        <v>18</v>
      </c>
      <c r="F141" s="4" t="s">
        <v>18</v>
      </c>
    </row>
    <row r="142" spans="1:9">
      <c r="A142" t="n">
        <v>2321</v>
      </c>
      <c r="B142" s="19" t="n">
        <v>161</v>
      </c>
      <c r="C142" s="7" t="n">
        <v>3</v>
      </c>
      <c r="D142" s="7" t="n">
        <v>1</v>
      </c>
      <c r="E142" s="7" t="n">
        <v>1.60000002384186</v>
      </c>
      <c r="F142" s="7" t="n">
        <v>0.0900000035762787</v>
      </c>
    </row>
    <row r="143" spans="1:9">
      <c r="A143" t="s">
        <v>4</v>
      </c>
      <c r="B143" s="4" t="s">
        <v>5</v>
      </c>
      <c r="C143" s="4" t="s">
        <v>13</v>
      </c>
      <c r="D143" s="4" t="s">
        <v>10</v>
      </c>
      <c r="E143" s="4" t="s">
        <v>13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4" t="s">
        <v>13</v>
      </c>
      <c r="M143" s="4" t="s">
        <v>13</v>
      </c>
      <c r="N143" s="4" t="s">
        <v>13</v>
      </c>
      <c r="O143" s="4" t="s">
        <v>13</v>
      </c>
      <c r="P143" s="4" t="s">
        <v>13</v>
      </c>
      <c r="Q143" s="4" t="s">
        <v>13</v>
      </c>
      <c r="R143" s="4" t="s">
        <v>13</v>
      </c>
      <c r="S143" s="4" t="s">
        <v>13</v>
      </c>
      <c r="T143" s="4" t="s">
        <v>13</v>
      </c>
    </row>
    <row r="144" spans="1:9">
      <c r="A144" t="n">
        <v>2335</v>
      </c>
      <c r="B144" s="19" t="n">
        <v>161</v>
      </c>
      <c r="C144" s="7" t="n">
        <v>0</v>
      </c>
      <c r="D144" s="7" t="n">
        <v>5280</v>
      </c>
      <c r="E144" s="7" t="n">
        <v>0</v>
      </c>
      <c r="F144" s="7" t="n">
        <v>0</v>
      </c>
      <c r="G144" s="7" t="n">
        <v>100</v>
      </c>
      <c r="H144" s="7" t="n">
        <v>100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</row>
    <row r="145" spans="1:20">
      <c r="A145" t="s">
        <v>4</v>
      </c>
      <c r="B145" s="4" t="s">
        <v>5</v>
      </c>
      <c r="C145" s="4" t="s">
        <v>13</v>
      </c>
      <c r="D145" s="4" t="s">
        <v>18</v>
      </c>
      <c r="E145" s="4" t="s">
        <v>18</v>
      </c>
      <c r="F145" s="4" t="s">
        <v>18</v>
      </c>
    </row>
    <row r="146" spans="1:20">
      <c r="A146" t="n">
        <v>2355</v>
      </c>
      <c r="B146" s="19" t="n">
        <v>161</v>
      </c>
      <c r="C146" s="7" t="n">
        <v>3</v>
      </c>
      <c r="D146" s="7" t="n">
        <v>1</v>
      </c>
      <c r="E146" s="7" t="n">
        <v>1.60000002384186</v>
      </c>
      <c r="F146" s="7" t="n">
        <v>0.0900000035762787</v>
      </c>
    </row>
    <row r="147" spans="1:20">
      <c r="A147" t="s">
        <v>4</v>
      </c>
      <c r="B147" s="4" t="s">
        <v>5</v>
      </c>
      <c r="C147" s="4" t="s">
        <v>13</v>
      </c>
      <c r="D147" s="4" t="s">
        <v>10</v>
      </c>
      <c r="E147" s="4" t="s">
        <v>13</v>
      </c>
      <c r="F147" s="4" t="s">
        <v>13</v>
      </c>
      <c r="G147" s="4" t="s">
        <v>13</v>
      </c>
      <c r="H147" s="4" t="s">
        <v>13</v>
      </c>
      <c r="I147" s="4" t="s">
        <v>13</v>
      </c>
      <c r="J147" s="4" t="s">
        <v>13</v>
      </c>
      <c r="K147" s="4" t="s">
        <v>13</v>
      </c>
      <c r="L147" s="4" t="s">
        <v>13</v>
      </c>
      <c r="M147" s="4" t="s">
        <v>13</v>
      </c>
      <c r="N147" s="4" t="s">
        <v>13</v>
      </c>
      <c r="O147" s="4" t="s">
        <v>13</v>
      </c>
      <c r="P147" s="4" t="s">
        <v>13</v>
      </c>
      <c r="Q147" s="4" t="s">
        <v>13</v>
      </c>
      <c r="R147" s="4" t="s">
        <v>13</v>
      </c>
      <c r="S147" s="4" t="s">
        <v>13</v>
      </c>
      <c r="T147" s="4" t="s">
        <v>13</v>
      </c>
    </row>
    <row r="148" spans="1:20">
      <c r="A148" t="n">
        <v>2369</v>
      </c>
      <c r="B148" s="19" t="n">
        <v>161</v>
      </c>
      <c r="C148" s="7" t="n">
        <v>0</v>
      </c>
      <c r="D148" s="7" t="n">
        <v>5281</v>
      </c>
      <c r="E148" s="7" t="n">
        <v>0</v>
      </c>
      <c r="F148" s="7" t="n">
        <v>0</v>
      </c>
      <c r="G148" s="7" t="n">
        <v>100</v>
      </c>
      <c r="H148" s="7" t="n">
        <v>100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</row>
    <row r="149" spans="1:20">
      <c r="A149" t="s">
        <v>4</v>
      </c>
      <c r="B149" s="4" t="s">
        <v>5</v>
      </c>
      <c r="C149" s="4" t="s">
        <v>13</v>
      </c>
      <c r="D149" s="4" t="s">
        <v>18</v>
      </c>
      <c r="E149" s="4" t="s">
        <v>18</v>
      </c>
      <c r="F149" s="4" t="s">
        <v>18</v>
      </c>
    </row>
    <row r="150" spans="1:20">
      <c r="A150" t="n">
        <v>2389</v>
      </c>
      <c r="B150" s="19" t="n">
        <v>161</v>
      </c>
      <c r="C150" s="7" t="n">
        <v>3</v>
      </c>
      <c r="D150" s="7" t="n">
        <v>1</v>
      </c>
      <c r="E150" s="7" t="n">
        <v>1.60000002384186</v>
      </c>
      <c r="F150" s="7" t="n">
        <v>0.0900000035762787</v>
      </c>
    </row>
    <row r="151" spans="1:20">
      <c r="A151" t="s">
        <v>4</v>
      </c>
      <c r="B151" s="4" t="s">
        <v>5</v>
      </c>
      <c r="C151" s="4" t="s">
        <v>13</v>
      </c>
      <c r="D151" s="4" t="s">
        <v>10</v>
      </c>
      <c r="E151" s="4" t="s">
        <v>13</v>
      </c>
      <c r="F151" s="4" t="s">
        <v>13</v>
      </c>
      <c r="G151" s="4" t="s">
        <v>13</v>
      </c>
      <c r="H151" s="4" t="s">
        <v>13</v>
      </c>
      <c r="I151" s="4" t="s">
        <v>13</v>
      </c>
      <c r="J151" s="4" t="s">
        <v>13</v>
      </c>
      <c r="K151" s="4" t="s">
        <v>13</v>
      </c>
      <c r="L151" s="4" t="s">
        <v>13</v>
      </c>
      <c r="M151" s="4" t="s">
        <v>13</v>
      </c>
      <c r="N151" s="4" t="s">
        <v>13</v>
      </c>
      <c r="O151" s="4" t="s">
        <v>13</v>
      </c>
      <c r="P151" s="4" t="s">
        <v>13</v>
      </c>
      <c r="Q151" s="4" t="s">
        <v>13</v>
      </c>
      <c r="R151" s="4" t="s">
        <v>13</v>
      </c>
      <c r="S151" s="4" t="s">
        <v>13</v>
      </c>
      <c r="T151" s="4" t="s">
        <v>13</v>
      </c>
    </row>
    <row r="152" spans="1:20">
      <c r="A152" t="n">
        <v>2403</v>
      </c>
      <c r="B152" s="19" t="n">
        <v>161</v>
      </c>
      <c r="C152" s="7" t="n">
        <v>0</v>
      </c>
      <c r="D152" s="7" t="n">
        <v>96</v>
      </c>
      <c r="E152" s="7" t="n">
        <v>1</v>
      </c>
      <c r="F152" s="7" t="n">
        <v>0</v>
      </c>
      <c r="G152" s="7" t="n">
        <v>121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</row>
    <row r="153" spans="1:20">
      <c r="A153" t="s">
        <v>4</v>
      </c>
      <c r="B153" s="4" t="s">
        <v>5</v>
      </c>
      <c r="C153" s="4" t="s">
        <v>13</v>
      </c>
    </row>
    <row r="154" spans="1:20">
      <c r="A154" t="n">
        <v>2423</v>
      </c>
      <c r="B154" s="19" t="n">
        <v>161</v>
      </c>
      <c r="C154" s="7" t="n">
        <v>1</v>
      </c>
    </row>
    <row r="155" spans="1:20">
      <c r="A155" t="s">
        <v>4</v>
      </c>
      <c r="B155" s="4" t="s">
        <v>5</v>
      </c>
    </row>
    <row r="156" spans="1:20">
      <c r="A156" t="n">
        <v>2425</v>
      </c>
      <c r="B156" s="5" t="n">
        <v>1</v>
      </c>
    </row>
    <row r="157" spans="1:20" s="3" customFormat="1" customHeight="0">
      <c r="A157" s="3" t="s">
        <v>2</v>
      </c>
      <c r="B157" s="3" t="s">
        <v>37</v>
      </c>
    </row>
    <row r="158" spans="1:20">
      <c r="A158" t="s">
        <v>4</v>
      </c>
      <c r="B158" s="4" t="s">
        <v>5</v>
      </c>
      <c r="C158" s="4" t="s">
        <v>13</v>
      </c>
      <c r="D158" s="4" t="s">
        <v>10</v>
      </c>
      <c r="E158" s="4" t="s">
        <v>13</v>
      </c>
      <c r="F158" s="4" t="s">
        <v>13</v>
      </c>
      <c r="G158" s="4" t="s">
        <v>13</v>
      </c>
      <c r="H158" s="4" t="s">
        <v>10</v>
      </c>
      <c r="I158" s="4" t="s">
        <v>19</v>
      </c>
      <c r="J158" s="4" t="s">
        <v>19</v>
      </c>
    </row>
    <row r="159" spans="1:20">
      <c r="A159" t="n">
        <v>2428</v>
      </c>
      <c r="B159" s="20" t="n">
        <v>6</v>
      </c>
      <c r="C159" s="7" t="n">
        <v>33</v>
      </c>
      <c r="D159" s="7" t="n">
        <v>65534</v>
      </c>
      <c r="E159" s="7" t="n">
        <v>9</v>
      </c>
      <c r="F159" s="7" t="n">
        <v>1</v>
      </c>
      <c r="G159" s="7" t="n">
        <v>1</v>
      </c>
      <c r="H159" s="7" t="n">
        <v>121</v>
      </c>
      <c r="I159" s="13" t="n">
        <f t="normal" ca="1">A161</f>
        <v>0</v>
      </c>
      <c r="J159" s="13" t="n">
        <f t="normal" ca="1">A177</f>
        <v>0</v>
      </c>
    </row>
    <row r="160" spans="1:20">
      <c r="A160" t="s">
        <v>4</v>
      </c>
      <c r="B160" s="4" t="s">
        <v>5</v>
      </c>
      <c r="C160" s="4" t="s">
        <v>13</v>
      </c>
      <c r="D160" s="4" t="s">
        <v>10</v>
      </c>
      <c r="E160" s="4" t="s">
        <v>13</v>
      </c>
      <c r="F160" s="4" t="s">
        <v>13</v>
      </c>
      <c r="G160" s="4" t="s">
        <v>19</v>
      </c>
    </row>
    <row r="161" spans="1:20">
      <c r="A161" t="n">
        <v>2445</v>
      </c>
      <c r="B161" s="12" t="n">
        <v>5</v>
      </c>
      <c r="C161" s="7" t="n">
        <v>30</v>
      </c>
      <c r="D161" s="7" t="n">
        <v>10708</v>
      </c>
      <c r="E161" s="7" t="n">
        <v>8</v>
      </c>
      <c r="F161" s="7" t="n">
        <v>1</v>
      </c>
      <c r="G161" s="13" t="n">
        <f t="normal" ca="1">A173</f>
        <v>0</v>
      </c>
    </row>
    <row r="162" spans="1:20">
      <c r="A162" t="s">
        <v>4</v>
      </c>
      <c r="B162" s="4" t="s">
        <v>5</v>
      </c>
      <c r="C162" s="4" t="s">
        <v>10</v>
      </c>
      <c r="D162" s="4" t="s">
        <v>18</v>
      </c>
      <c r="E162" s="4" t="s">
        <v>18</v>
      </c>
      <c r="F162" s="4" t="s">
        <v>18</v>
      </c>
      <c r="G162" s="4" t="s">
        <v>18</v>
      </c>
    </row>
    <row r="163" spans="1:20">
      <c r="A163" t="n">
        <v>2455</v>
      </c>
      <c r="B163" s="21" t="n">
        <v>46</v>
      </c>
      <c r="C163" s="7" t="n">
        <v>65534</v>
      </c>
      <c r="D163" s="7" t="n">
        <v>6.26999998092651</v>
      </c>
      <c r="E163" s="7" t="n">
        <v>9.38000011444092</v>
      </c>
      <c r="F163" s="7" t="n">
        <v>12.6899995803833</v>
      </c>
      <c r="G163" s="7" t="n">
        <v>162.199996948242</v>
      </c>
    </row>
    <row r="164" spans="1:20">
      <c r="A164" t="s">
        <v>4</v>
      </c>
      <c r="B164" s="4" t="s">
        <v>5</v>
      </c>
      <c r="C164" s="4" t="s">
        <v>13</v>
      </c>
      <c r="D164" s="4" t="s">
        <v>10</v>
      </c>
      <c r="E164" s="4" t="s">
        <v>13</v>
      </c>
      <c r="F164" s="4" t="s">
        <v>6</v>
      </c>
      <c r="G164" s="4" t="s">
        <v>6</v>
      </c>
      <c r="H164" s="4" t="s">
        <v>6</v>
      </c>
      <c r="I164" s="4" t="s">
        <v>6</v>
      </c>
      <c r="J164" s="4" t="s">
        <v>6</v>
      </c>
      <c r="K164" s="4" t="s">
        <v>6</v>
      </c>
      <c r="L164" s="4" t="s">
        <v>6</v>
      </c>
      <c r="M164" s="4" t="s">
        <v>6</v>
      </c>
      <c r="N164" s="4" t="s">
        <v>6</v>
      </c>
      <c r="O164" s="4" t="s">
        <v>6</v>
      </c>
      <c r="P164" s="4" t="s">
        <v>6</v>
      </c>
      <c r="Q164" s="4" t="s">
        <v>6</v>
      </c>
      <c r="R164" s="4" t="s">
        <v>6</v>
      </c>
      <c r="S164" s="4" t="s">
        <v>6</v>
      </c>
      <c r="T164" s="4" t="s">
        <v>6</v>
      </c>
      <c r="U164" s="4" t="s">
        <v>6</v>
      </c>
    </row>
    <row r="165" spans="1:20">
      <c r="A165" t="n">
        <v>2474</v>
      </c>
      <c r="B165" s="22" t="n">
        <v>36</v>
      </c>
      <c r="C165" s="7" t="n">
        <v>8</v>
      </c>
      <c r="D165" s="7" t="n">
        <v>65534</v>
      </c>
      <c r="E165" s="7" t="n">
        <v>0</v>
      </c>
      <c r="F165" s="7" t="s">
        <v>38</v>
      </c>
      <c r="G165" s="7" t="s">
        <v>39</v>
      </c>
      <c r="H165" s="7" t="s">
        <v>12</v>
      </c>
      <c r="I165" s="7" t="s">
        <v>12</v>
      </c>
      <c r="J165" s="7" t="s">
        <v>12</v>
      </c>
      <c r="K165" s="7" t="s">
        <v>12</v>
      </c>
      <c r="L165" s="7" t="s">
        <v>12</v>
      </c>
      <c r="M165" s="7" t="s">
        <v>12</v>
      </c>
      <c r="N165" s="7" t="s">
        <v>12</v>
      </c>
      <c r="O165" s="7" t="s">
        <v>12</v>
      </c>
      <c r="P165" s="7" t="s">
        <v>12</v>
      </c>
      <c r="Q165" s="7" t="s">
        <v>12</v>
      </c>
      <c r="R165" s="7" t="s">
        <v>12</v>
      </c>
      <c r="S165" s="7" t="s">
        <v>12</v>
      </c>
      <c r="T165" s="7" t="s">
        <v>12</v>
      </c>
      <c r="U165" s="7" t="s">
        <v>12</v>
      </c>
    </row>
    <row r="166" spans="1:20">
      <c r="A166" t="s">
        <v>4</v>
      </c>
      <c r="B166" s="4" t="s">
        <v>5</v>
      </c>
      <c r="C166" s="4" t="s">
        <v>10</v>
      </c>
      <c r="D166" s="4" t="s">
        <v>13</v>
      </c>
      <c r="E166" s="4" t="s">
        <v>13</v>
      </c>
      <c r="F166" s="4" t="s">
        <v>6</v>
      </c>
    </row>
    <row r="167" spans="1:20">
      <c r="A167" t="n">
        <v>2513</v>
      </c>
      <c r="B167" s="23" t="n">
        <v>47</v>
      </c>
      <c r="C167" s="7" t="n">
        <v>65534</v>
      </c>
      <c r="D167" s="7" t="n">
        <v>0</v>
      </c>
      <c r="E167" s="7" t="n">
        <v>0</v>
      </c>
      <c r="F167" s="7" t="s">
        <v>40</v>
      </c>
    </row>
    <row r="168" spans="1:20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20">
      <c r="A169" t="n">
        <v>2534</v>
      </c>
      <c r="B169" s="23" t="n">
        <v>47</v>
      </c>
      <c r="C169" s="7" t="n">
        <v>65534</v>
      </c>
      <c r="D169" s="7" t="n">
        <v>0</v>
      </c>
      <c r="E169" s="7" t="n">
        <v>0</v>
      </c>
      <c r="F169" s="7" t="s">
        <v>38</v>
      </c>
    </row>
    <row r="170" spans="1:20">
      <c r="A170" t="s">
        <v>4</v>
      </c>
      <c r="B170" s="4" t="s">
        <v>5</v>
      </c>
      <c r="C170" s="4" t="s">
        <v>19</v>
      </c>
    </row>
    <row r="171" spans="1:20">
      <c r="A171" t="n">
        <v>2549</v>
      </c>
      <c r="B171" s="18" t="n">
        <v>3</v>
      </c>
      <c r="C171" s="13" t="n">
        <f t="normal" ca="1">A175</f>
        <v>0</v>
      </c>
    </row>
    <row r="172" spans="1:20">
      <c r="A172" t="s">
        <v>4</v>
      </c>
      <c r="B172" s="4" t="s">
        <v>5</v>
      </c>
      <c r="C172" s="4" t="s">
        <v>10</v>
      </c>
      <c r="D172" s="4" t="s">
        <v>9</v>
      </c>
    </row>
    <row r="173" spans="1:20">
      <c r="A173" t="n">
        <v>2554</v>
      </c>
      <c r="B173" s="24" t="n">
        <v>43</v>
      </c>
      <c r="C173" s="7" t="n">
        <v>65534</v>
      </c>
      <c r="D173" s="7" t="n">
        <v>1</v>
      </c>
    </row>
    <row r="174" spans="1:20">
      <c r="A174" t="s">
        <v>4</v>
      </c>
      <c r="B174" s="4" t="s">
        <v>5</v>
      </c>
      <c r="C174" s="4" t="s">
        <v>19</v>
      </c>
    </row>
    <row r="175" spans="1:20">
      <c r="A175" t="n">
        <v>2561</v>
      </c>
      <c r="B175" s="18" t="n">
        <v>3</v>
      </c>
      <c r="C175" s="13" t="n">
        <f t="normal" ca="1">A177</f>
        <v>0</v>
      </c>
    </row>
    <row r="176" spans="1:20">
      <c r="A176" t="s">
        <v>4</v>
      </c>
      <c r="B176" s="4" t="s">
        <v>5</v>
      </c>
    </row>
    <row r="177" spans="1:21">
      <c r="A177" t="n">
        <v>2566</v>
      </c>
      <c r="B177" s="5" t="n">
        <v>1</v>
      </c>
    </row>
    <row r="178" spans="1:21" s="3" customFormat="1" customHeight="0">
      <c r="A178" s="3" t="s">
        <v>2</v>
      </c>
      <c r="B178" s="3" t="s">
        <v>41</v>
      </c>
    </row>
    <row r="179" spans="1:21">
      <c r="A179" t="s">
        <v>4</v>
      </c>
      <c r="B179" s="4" t="s">
        <v>5</v>
      </c>
      <c r="C179" s="4" t="s">
        <v>13</v>
      </c>
      <c r="D179" s="4" t="s">
        <v>10</v>
      </c>
      <c r="E179" s="4" t="s">
        <v>13</v>
      </c>
      <c r="F179" s="4" t="s">
        <v>13</v>
      </c>
      <c r="G179" s="4" t="s">
        <v>13</v>
      </c>
      <c r="H179" s="4" t="s">
        <v>10</v>
      </c>
      <c r="I179" s="4" t="s">
        <v>19</v>
      </c>
      <c r="J179" s="4" t="s">
        <v>19</v>
      </c>
    </row>
    <row r="180" spans="1:21">
      <c r="A180" t="n">
        <v>2568</v>
      </c>
      <c r="B180" s="20" t="n">
        <v>6</v>
      </c>
      <c r="C180" s="7" t="n">
        <v>33</v>
      </c>
      <c r="D180" s="7" t="n">
        <v>65534</v>
      </c>
      <c r="E180" s="7" t="n">
        <v>9</v>
      </c>
      <c r="F180" s="7" t="n">
        <v>1</v>
      </c>
      <c r="G180" s="7" t="n">
        <v>1</v>
      </c>
      <c r="H180" s="7" t="n">
        <v>100</v>
      </c>
      <c r="I180" s="13" t="n">
        <f t="normal" ca="1">A182</f>
        <v>0</v>
      </c>
      <c r="J180" s="13" t="n">
        <f t="normal" ca="1">A194</f>
        <v>0</v>
      </c>
    </row>
    <row r="181" spans="1:21">
      <c r="A181" t="s">
        <v>4</v>
      </c>
      <c r="B181" s="4" t="s">
        <v>5</v>
      </c>
      <c r="C181" s="4" t="s">
        <v>10</v>
      </c>
      <c r="D181" s="4" t="s">
        <v>18</v>
      </c>
      <c r="E181" s="4" t="s">
        <v>18</v>
      </c>
      <c r="F181" s="4" t="s">
        <v>18</v>
      </c>
      <c r="G181" s="4" t="s">
        <v>18</v>
      </c>
    </row>
    <row r="182" spans="1:21">
      <c r="A182" t="n">
        <v>2585</v>
      </c>
      <c r="B182" s="21" t="n">
        <v>46</v>
      </c>
      <c r="C182" s="7" t="n">
        <v>65534</v>
      </c>
      <c r="D182" s="7" t="n">
        <v>35.310001373291</v>
      </c>
      <c r="E182" s="7" t="n">
        <v>11.7299995422363</v>
      </c>
      <c r="F182" s="7" t="n">
        <v>-19.4699993133545</v>
      </c>
      <c r="G182" s="7" t="n">
        <v>0</v>
      </c>
    </row>
    <row r="183" spans="1:21">
      <c r="A183" t="s">
        <v>4</v>
      </c>
      <c r="B183" s="4" t="s">
        <v>5</v>
      </c>
      <c r="C183" s="4" t="s">
        <v>13</v>
      </c>
      <c r="D183" s="4" t="s">
        <v>10</v>
      </c>
      <c r="E183" s="4" t="s">
        <v>13</v>
      </c>
      <c r="F183" s="4" t="s">
        <v>6</v>
      </c>
      <c r="G183" s="4" t="s">
        <v>6</v>
      </c>
      <c r="H183" s="4" t="s">
        <v>6</v>
      </c>
      <c r="I183" s="4" t="s">
        <v>6</v>
      </c>
      <c r="J183" s="4" t="s">
        <v>6</v>
      </c>
      <c r="K183" s="4" t="s">
        <v>6</v>
      </c>
      <c r="L183" s="4" t="s">
        <v>6</v>
      </c>
      <c r="M183" s="4" t="s">
        <v>6</v>
      </c>
      <c r="N183" s="4" t="s">
        <v>6</v>
      </c>
      <c r="O183" s="4" t="s">
        <v>6</v>
      </c>
      <c r="P183" s="4" t="s">
        <v>6</v>
      </c>
      <c r="Q183" s="4" t="s">
        <v>6</v>
      </c>
      <c r="R183" s="4" t="s">
        <v>6</v>
      </c>
      <c r="S183" s="4" t="s">
        <v>6</v>
      </c>
      <c r="T183" s="4" t="s">
        <v>6</v>
      </c>
      <c r="U183" s="4" t="s">
        <v>6</v>
      </c>
    </row>
    <row r="184" spans="1:21">
      <c r="A184" t="n">
        <v>2604</v>
      </c>
      <c r="B184" s="22" t="n">
        <v>36</v>
      </c>
      <c r="C184" s="7" t="n">
        <v>8</v>
      </c>
      <c r="D184" s="7" t="n">
        <v>65534</v>
      </c>
      <c r="E184" s="7" t="n">
        <v>0</v>
      </c>
      <c r="F184" s="7" t="s">
        <v>42</v>
      </c>
      <c r="G184" s="7" t="s">
        <v>12</v>
      </c>
      <c r="H184" s="7" t="s">
        <v>12</v>
      </c>
      <c r="I184" s="7" t="s">
        <v>12</v>
      </c>
      <c r="J184" s="7" t="s">
        <v>12</v>
      </c>
      <c r="K184" s="7" t="s">
        <v>12</v>
      </c>
      <c r="L184" s="7" t="s">
        <v>12</v>
      </c>
      <c r="M184" s="7" t="s">
        <v>12</v>
      </c>
      <c r="N184" s="7" t="s">
        <v>12</v>
      </c>
      <c r="O184" s="7" t="s">
        <v>12</v>
      </c>
      <c r="P184" s="7" t="s">
        <v>12</v>
      </c>
      <c r="Q184" s="7" t="s">
        <v>12</v>
      </c>
      <c r="R184" s="7" t="s">
        <v>12</v>
      </c>
      <c r="S184" s="7" t="s">
        <v>12</v>
      </c>
      <c r="T184" s="7" t="s">
        <v>12</v>
      </c>
      <c r="U184" s="7" t="s">
        <v>12</v>
      </c>
    </row>
    <row r="185" spans="1:21">
      <c r="A185" t="s">
        <v>4</v>
      </c>
      <c r="B185" s="4" t="s">
        <v>5</v>
      </c>
      <c r="C185" s="4" t="s">
        <v>10</v>
      </c>
      <c r="D185" s="4" t="s">
        <v>13</v>
      </c>
      <c r="E185" s="4" t="s">
        <v>13</v>
      </c>
      <c r="F185" s="4" t="s">
        <v>6</v>
      </c>
    </row>
    <row r="186" spans="1:21">
      <c r="A186" t="n">
        <v>2634</v>
      </c>
      <c r="B186" s="23" t="n">
        <v>47</v>
      </c>
      <c r="C186" s="7" t="n">
        <v>65534</v>
      </c>
      <c r="D186" s="7" t="n">
        <v>0</v>
      </c>
      <c r="E186" s="7" t="n">
        <v>0</v>
      </c>
      <c r="F186" s="7" t="s">
        <v>43</v>
      </c>
    </row>
    <row r="187" spans="1:21">
      <c r="A187" t="s">
        <v>4</v>
      </c>
      <c r="B187" s="4" t="s">
        <v>5</v>
      </c>
      <c r="C187" s="4" t="s">
        <v>10</v>
      </c>
      <c r="D187" s="4" t="s">
        <v>13</v>
      </c>
      <c r="E187" s="4" t="s">
        <v>6</v>
      </c>
      <c r="F187" s="4" t="s">
        <v>18</v>
      </c>
      <c r="G187" s="4" t="s">
        <v>18</v>
      </c>
      <c r="H187" s="4" t="s">
        <v>18</v>
      </c>
    </row>
    <row r="188" spans="1:21">
      <c r="A188" t="n">
        <v>2656</v>
      </c>
      <c r="B188" s="25" t="n">
        <v>48</v>
      </c>
      <c r="C188" s="7" t="n">
        <v>65534</v>
      </c>
      <c r="D188" s="7" t="n">
        <v>0</v>
      </c>
      <c r="E188" s="7" t="s">
        <v>42</v>
      </c>
      <c r="F188" s="7" t="n">
        <v>0</v>
      </c>
      <c r="G188" s="7" t="n">
        <v>1</v>
      </c>
      <c r="H188" s="7" t="n">
        <v>0</v>
      </c>
    </row>
    <row r="189" spans="1:21">
      <c r="A189" t="s">
        <v>4</v>
      </c>
      <c r="B189" s="4" t="s">
        <v>5</v>
      </c>
      <c r="C189" s="4" t="s">
        <v>10</v>
      </c>
      <c r="D189" s="4" t="s">
        <v>9</v>
      </c>
    </row>
    <row r="190" spans="1:21">
      <c r="A190" t="n">
        <v>2682</v>
      </c>
      <c r="B190" s="24" t="n">
        <v>43</v>
      </c>
      <c r="C190" s="7" t="n">
        <v>65534</v>
      </c>
      <c r="D190" s="7" t="n">
        <v>64</v>
      </c>
    </row>
    <row r="191" spans="1:21">
      <c r="A191" t="s">
        <v>4</v>
      </c>
      <c r="B191" s="4" t="s">
        <v>5</v>
      </c>
      <c r="C191" s="4" t="s">
        <v>19</v>
      </c>
    </row>
    <row r="192" spans="1:21">
      <c r="A192" t="n">
        <v>2689</v>
      </c>
      <c r="B192" s="18" t="n">
        <v>3</v>
      </c>
      <c r="C192" s="13" t="n">
        <f t="normal" ca="1">A194</f>
        <v>0</v>
      </c>
    </row>
    <row r="193" spans="1:21">
      <c r="A193" t="s">
        <v>4</v>
      </c>
      <c r="B193" s="4" t="s">
        <v>5</v>
      </c>
    </row>
    <row r="194" spans="1:21">
      <c r="A194" t="n">
        <v>2694</v>
      </c>
      <c r="B194" s="5" t="n">
        <v>1</v>
      </c>
    </row>
    <row r="195" spans="1:21" s="3" customFormat="1" customHeight="0">
      <c r="A195" s="3" t="s">
        <v>2</v>
      </c>
      <c r="B195" s="3" t="s">
        <v>44</v>
      </c>
    </row>
    <row r="196" spans="1:21">
      <c r="A196" t="s">
        <v>4</v>
      </c>
      <c r="B196" s="4" t="s">
        <v>5</v>
      </c>
      <c r="C196" s="4" t="s">
        <v>13</v>
      </c>
      <c r="D196" s="4" t="s">
        <v>10</v>
      </c>
      <c r="E196" s="4" t="s">
        <v>13</v>
      </c>
      <c r="F196" s="4" t="s">
        <v>19</v>
      </c>
    </row>
    <row r="197" spans="1:21">
      <c r="A197" t="n">
        <v>2696</v>
      </c>
      <c r="B197" s="12" t="n">
        <v>5</v>
      </c>
      <c r="C197" s="7" t="n">
        <v>30</v>
      </c>
      <c r="D197" s="7" t="n">
        <v>10225</v>
      </c>
      <c r="E197" s="7" t="n">
        <v>1</v>
      </c>
      <c r="F197" s="13" t="n">
        <f t="normal" ca="1">A215</f>
        <v>0</v>
      </c>
    </row>
    <row r="198" spans="1:21">
      <c r="A198" t="s">
        <v>4</v>
      </c>
      <c r="B198" s="4" t="s">
        <v>5</v>
      </c>
      <c r="C198" s="4" t="s">
        <v>10</v>
      </c>
      <c r="D198" s="4" t="s">
        <v>13</v>
      </c>
      <c r="E198" s="4" t="s">
        <v>13</v>
      </c>
      <c r="F198" s="4" t="s">
        <v>6</v>
      </c>
    </row>
    <row r="199" spans="1:21">
      <c r="A199" t="n">
        <v>2705</v>
      </c>
      <c r="B199" s="26" t="n">
        <v>20</v>
      </c>
      <c r="C199" s="7" t="n">
        <v>65534</v>
      </c>
      <c r="D199" s="7" t="n">
        <v>3</v>
      </c>
      <c r="E199" s="7" t="n">
        <v>10</v>
      </c>
      <c r="F199" s="7" t="s">
        <v>45</v>
      </c>
    </row>
    <row r="200" spans="1:21">
      <c r="A200" t="s">
        <v>4</v>
      </c>
      <c r="B200" s="4" t="s">
        <v>5</v>
      </c>
      <c r="C200" s="4" t="s">
        <v>10</v>
      </c>
    </row>
    <row r="201" spans="1:21">
      <c r="A201" t="n">
        <v>2726</v>
      </c>
      <c r="B201" s="27" t="n">
        <v>16</v>
      </c>
      <c r="C201" s="7" t="n">
        <v>0</v>
      </c>
    </row>
    <row r="202" spans="1:21">
      <c r="A202" t="s">
        <v>4</v>
      </c>
      <c r="B202" s="4" t="s">
        <v>5</v>
      </c>
      <c r="C202" s="4" t="s">
        <v>13</v>
      </c>
      <c r="D202" s="4" t="s">
        <v>10</v>
      </c>
    </row>
    <row r="203" spans="1:21">
      <c r="A203" t="n">
        <v>2729</v>
      </c>
      <c r="B203" s="28" t="n">
        <v>22</v>
      </c>
      <c r="C203" s="7" t="n">
        <v>10</v>
      </c>
      <c r="D203" s="7" t="n">
        <v>0</v>
      </c>
    </row>
    <row r="204" spans="1:21">
      <c r="A204" t="s">
        <v>4</v>
      </c>
      <c r="B204" s="4" t="s">
        <v>5</v>
      </c>
      <c r="C204" s="4" t="s">
        <v>13</v>
      </c>
      <c r="D204" s="4" t="s">
        <v>10</v>
      </c>
      <c r="E204" s="4" t="s">
        <v>6</v>
      </c>
    </row>
    <row r="205" spans="1:21">
      <c r="A205" t="n">
        <v>2733</v>
      </c>
      <c r="B205" s="29" t="n">
        <v>51</v>
      </c>
      <c r="C205" s="7" t="n">
        <v>4</v>
      </c>
      <c r="D205" s="7" t="n">
        <v>5280</v>
      </c>
      <c r="E205" s="7" t="s">
        <v>46</v>
      </c>
    </row>
    <row r="206" spans="1:21">
      <c r="A206" t="s">
        <v>4</v>
      </c>
      <c r="B206" s="4" t="s">
        <v>5</v>
      </c>
      <c r="C206" s="4" t="s">
        <v>10</v>
      </c>
    </row>
    <row r="207" spans="1:21">
      <c r="A207" t="n">
        <v>2746</v>
      </c>
      <c r="B207" s="27" t="n">
        <v>16</v>
      </c>
      <c r="C207" s="7" t="n">
        <v>0</v>
      </c>
    </row>
    <row r="208" spans="1:21">
      <c r="A208" t="s">
        <v>4</v>
      </c>
      <c r="B208" s="4" t="s">
        <v>5</v>
      </c>
      <c r="C208" s="4" t="s">
        <v>10</v>
      </c>
      <c r="D208" s="4" t="s">
        <v>47</v>
      </c>
      <c r="E208" s="4" t="s">
        <v>13</v>
      </c>
      <c r="F208" s="4" t="s">
        <v>13</v>
      </c>
      <c r="G208" s="4" t="s">
        <v>47</v>
      </c>
      <c r="H208" s="4" t="s">
        <v>13</v>
      </c>
      <c r="I208" s="4" t="s">
        <v>13</v>
      </c>
    </row>
    <row r="209" spans="1:9">
      <c r="A209" t="n">
        <v>2749</v>
      </c>
      <c r="B209" s="30" t="n">
        <v>26</v>
      </c>
      <c r="C209" s="7" t="n">
        <v>5280</v>
      </c>
      <c r="D209" s="7" t="s">
        <v>48</v>
      </c>
      <c r="E209" s="7" t="n">
        <v>2</v>
      </c>
      <c r="F209" s="7" t="n">
        <v>3</v>
      </c>
      <c r="G209" s="7" t="s">
        <v>49</v>
      </c>
      <c r="H209" s="7" t="n">
        <v>2</v>
      </c>
      <c r="I209" s="7" t="n">
        <v>0</v>
      </c>
    </row>
    <row r="210" spans="1:9">
      <c r="A210" t="s">
        <v>4</v>
      </c>
      <c r="B210" s="4" t="s">
        <v>5</v>
      </c>
    </row>
    <row r="211" spans="1:9">
      <c r="A211" t="n">
        <v>2921</v>
      </c>
      <c r="B211" s="31" t="n">
        <v>28</v>
      </c>
    </row>
    <row r="212" spans="1:9">
      <c r="A212" t="s">
        <v>4</v>
      </c>
      <c r="B212" s="4" t="s">
        <v>5</v>
      </c>
      <c r="C212" s="4" t="s">
        <v>19</v>
      </c>
    </row>
    <row r="213" spans="1:9">
      <c r="A213" t="n">
        <v>2922</v>
      </c>
      <c r="B213" s="18" t="n">
        <v>3</v>
      </c>
      <c r="C213" s="13" t="n">
        <f t="normal" ca="1">A279</f>
        <v>0</v>
      </c>
    </row>
    <row r="214" spans="1:9">
      <c r="A214" t="s">
        <v>4</v>
      </c>
      <c r="B214" s="4" t="s">
        <v>5</v>
      </c>
      <c r="C214" s="4" t="s">
        <v>13</v>
      </c>
      <c r="D214" s="4" t="s">
        <v>10</v>
      </c>
      <c r="E214" s="4" t="s">
        <v>13</v>
      </c>
      <c r="F214" s="4" t="s">
        <v>19</v>
      </c>
    </row>
    <row r="215" spans="1:9">
      <c r="A215" t="n">
        <v>2927</v>
      </c>
      <c r="B215" s="12" t="n">
        <v>5</v>
      </c>
      <c r="C215" s="7" t="n">
        <v>30</v>
      </c>
      <c r="D215" s="7" t="n">
        <v>9724</v>
      </c>
      <c r="E215" s="7" t="n">
        <v>1</v>
      </c>
      <c r="F215" s="13" t="n">
        <f t="normal" ca="1">A277</f>
        <v>0</v>
      </c>
    </row>
    <row r="216" spans="1:9">
      <c r="A216" t="s">
        <v>4</v>
      </c>
      <c r="B216" s="4" t="s">
        <v>5</v>
      </c>
      <c r="C216" s="4" t="s">
        <v>10</v>
      </c>
      <c r="D216" s="4" t="s">
        <v>13</v>
      </c>
      <c r="E216" s="4" t="s">
        <v>13</v>
      </c>
      <c r="F216" s="4" t="s">
        <v>6</v>
      </c>
    </row>
    <row r="217" spans="1:9">
      <c r="A217" t="n">
        <v>2936</v>
      </c>
      <c r="B217" s="26" t="n">
        <v>20</v>
      </c>
      <c r="C217" s="7" t="n">
        <v>65534</v>
      </c>
      <c r="D217" s="7" t="n">
        <v>3</v>
      </c>
      <c r="E217" s="7" t="n">
        <v>10</v>
      </c>
      <c r="F217" s="7" t="s">
        <v>45</v>
      </c>
    </row>
    <row r="218" spans="1:9">
      <c r="A218" t="s">
        <v>4</v>
      </c>
      <c r="B218" s="4" t="s">
        <v>5</v>
      </c>
      <c r="C218" s="4" t="s">
        <v>10</v>
      </c>
    </row>
    <row r="219" spans="1:9">
      <c r="A219" t="n">
        <v>2957</v>
      </c>
      <c r="B219" s="27" t="n">
        <v>16</v>
      </c>
      <c r="C219" s="7" t="n">
        <v>0</v>
      </c>
    </row>
    <row r="220" spans="1:9">
      <c r="A220" t="s">
        <v>4</v>
      </c>
      <c r="B220" s="4" t="s">
        <v>5</v>
      </c>
      <c r="C220" s="4" t="s">
        <v>13</v>
      </c>
      <c r="D220" s="4" t="s">
        <v>10</v>
      </c>
    </row>
    <row r="221" spans="1:9">
      <c r="A221" t="n">
        <v>2960</v>
      </c>
      <c r="B221" s="28" t="n">
        <v>22</v>
      </c>
      <c r="C221" s="7" t="n">
        <v>10</v>
      </c>
      <c r="D221" s="7" t="n">
        <v>0</v>
      </c>
    </row>
    <row r="222" spans="1:9">
      <c r="A222" t="s">
        <v>4</v>
      </c>
      <c r="B222" s="4" t="s">
        <v>5</v>
      </c>
      <c r="C222" s="4" t="s">
        <v>13</v>
      </c>
      <c r="D222" s="32" t="s">
        <v>50</v>
      </c>
      <c r="E222" s="4" t="s">
        <v>5</v>
      </c>
      <c r="F222" s="4" t="s">
        <v>13</v>
      </c>
      <c r="G222" s="4" t="s">
        <v>10</v>
      </c>
      <c r="H222" s="32" t="s">
        <v>51</v>
      </c>
      <c r="I222" s="4" t="s">
        <v>13</v>
      </c>
      <c r="J222" s="4" t="s">
        <v>19</v>
      </c>
    </row>
    <row r="223" spans="1:9">
      <c r="A223" t="n">
        <v>2964</v>
      </c>
      <c r="B223" s="12" t="n">
        <v>5</v>
      </c>
      <c r="C223" s="7" t="n">
        <v>28</v>
      </c>
      <c r="D223" s="32" t="s">
        <v>3</v>
      </c>
      <c r="E223" s="33" t="n">
        <v>64</v>
      </c>
      <c r="F223" s="7" t="n">
        <v>5</v>
      </c>
      <c r="G223" s="7" t="n">
        <v>6</v>
      </c>
      <c r="H223" s="32" t="s">
        <v>3</v>
      </c>
      <c r="I223" s="7" t="n">
        <v>1</v>
      </c>
      <c r="J223" s="13" t="n">
        <f t="normal" ca="1">A249</f>
        <v>0</v>
      </c>
    </row>
    <row r="224" spans="1:9">
      <c r="A224" t="s">
        <v>4</v>
      </c>
      <c r="B224" s="4" t="s">
        <v>5</v>
      </c>
      <c r="C224" s="4" t="s">
        <v>13</v>
      </c>
      <c r="D224" s="4" t="s">
        <v>10</v>
      </c>
      <c r="E224" s="4" t="s">
        <v>13</v>
      </c>
      <c r="F224" s="4" t="s">
        <v>13</v>
      </c>
      <c r="G224" s="4" t="s">
        <v>19</v>
      </c>
    </row>
    <row r="225" spans="1:10">
      <c r="A225" t="n">
        <v>2975</v>
      </c>
      <c r="B225" s="12" t="n">
        <v>5</v>
      </c>
      <c r="C225" s="7" t="n">
        <v>30</v>
      </c>
      <c r="D225" s="7" t="n">
        <v>0</v>
      </c>
      <c r="E225" s="7" t="n">
        <v>8</v>
      </c>
      <c r="F225" s="7" t="n">
        <v>1</v>
      </c>
      <c r="G225" s="13" t="n">
        <f t="normal" ca="1">A239</f>
        <v>0</v>
      </c>
    </row>
    <row r="226" spans="1:10">
      <c r="A226" t="s">
        <v>4</v>
      </c>
      <c r="B226" s="4" t="s">
        <v>5</v>
      </c>
      <c r="C226" s="4" t="s">
        <v>13</v>
      </c>
      <c r="D226" s="4" t="s">
        <v>10</v>
      </c>
      <c r="E226" s="4" t="s">
        <v>6</v>
      </c>
    </row>
    <row r="227" spans="1:10">
      <c r="A227" t="n">
        <v>2985</v>
      </c>
      <c r="B227" s="29" t="n">
        <v>51</v>
      </c>
      <c r="C227" s="7" t="n">
        <v>4</v>
      </c>
      <c r="D227" s="7" t="n">
        <v>5280</v>
      </c>
      <c r="E227" s="7" t="s">
        <v>46</v>
      </c>
    </row>
    <row r="228" spans="1:10">
      <c r="A228" t="s">
        <v>4</v>
      </c>
      <c r="B228" s="4" t="s">
        <v>5</v>
      </c>
      <c r="C228" s="4" t="s">
        <v>10</v>
      </c>
    </row>
    <row r="229" spans="1:10">
      <c r="A229" t="n">
        <v>2998</v>
      </c>
      <c r="B229" s="27" t="n">
        <v>16</v>
      </c>
      <c r="C229" s="7" t="n">
        <v>0</v>
      </c>
    </row>
    <row r="230" spans="1:10">
      <c r="A230" t="s">
        <v>4</v>
      </c>
      <c r="B230" s="4" t="s">
        <v>5</v>
      </c>
      <c r="C230" s="4" t="s">
        <v>10</v>
      </c>
      <c r="D230" s="4" t="s">
        <v>47</v>
      </c>
      <c r="E230" s="4" t="s">
        <v>13</v>
      </c>
      <c r="F230" s="4" t="s">
        <v>13</v>
      </c>
      <c r="G230" s="4" t="s">
        <v>47</v>
      </c>
      <c r="H230" s="4" t="s">
        <v>13</v>
      </c>
      <c r="I230" s="4" t="s">
        <v>13</v>
      </c>
    </row>
    <row r="231" spans="1:10">
      <c r="A231" t="n">
        <v>3001</v>
      </c>
      <c r="B231" s="30" t="n">
        <v>26</v>
      </c>
      <c r="C231" s="7" t="n">
        <v>5280</v>
      </c>
      <c r="D231" s="7" t="s">
        <v>52</v>
      </c>
      <c r="E231" s="7" t="n">
        <v>2</v>
      </c>
      <c r="F231" s="7" t="n">
        <v>3</v>
      </c>
      <c r="G231" s="7" t="s">
        <v>53</v>
      </c>
      <c r="H231" s="7" t="n">
        <v>2</v>
      </c>
      <c r="I231" s="7" t="n">
        <v>0</v>
      </c>
    </row>
    <row r="232" spans="1:10">
      <c r="A232" t="s">
        <v>4</v>
      </c>
      <c r="B232" s="4" t="s">
        <v>5</v>
      </c>
    </row>
    <row r="233" spans="1:10">
      <c r="A233" t="n">
        <v>3073</v>
      </c>
      <c r="B233" s="31" t="n">
        <v>28</v>
      </c>
    </row>
    <row r="234" spans="1:10">
      <c r="A234" t="s">
        <v>4</v>
      </c>
      <c r="B234" s="4" t="s">
        <v>5</v>
      </c>
      <c r="C234" s="4" t="s">
        <v>10</v>
      </c>
    </row>
    <row r="235" spans="1:10">
      <c r="A235" t="n">
        <v>3074</v>
      </c>
      <c r="B235" s="34" t="n">
        <v>12</v>
      </c>
      <c r="C235" s="7" t="n">
        <v>0</v>
      </c>
    </row>
    <row r="236" spans="1:10">
      <c r="A236" t="s">
        <v>4</v>
      </c>
      <c r="B236" s="4" t="s">
        <v>5</v>
      </c>
      <c r="C236" s="4" t="s">
        <v>19</v>
      </c>
    </row>
    <row r="237" spans="1:10">
      <c r="A237" t="n">
        <v>3077</v>
      </c>
      <c r="B237" s="18" t="n">
        <v>3</v>
      </c>
      <c r="C237" s="13" t="n">
        <f t="normal" ca="1">A247</f>
        <v>0</v>
      </c>
    </row>
    <row r="238" spans="1:10">
      <c r="A238" t="s">
        <v>4</v>
      </c>
      <c r="B238" s="4" t="s">
        <v>5</v>
      </c>
      <c r="C238" s="4" t="s">
        <v>13</v>
      </c>
      <c r="D238" s="4" t="s">
        <v>10</v>
      </c>
      <c r="E238" s="4" t="s">
        <v>6</v>
      </c>
    </row>
    <row r="239" spans="1:10">
      <c r="A239" t="n">
        <v>3082</v>
      </c>
      <c r="B239" s="29" t="n">
        <v>51</v>
      </c>
      <c r="C239" s="7" t="n">
        <v>4</v>
      </c>
      <c r="D239" s="7" t="n">
        <v>5280</v>
      </c>
      <c r="E239" s="7" t="s">
        <v>46</v>
      </c>
    </row>
    <row r="240" spans="1:10">
      <c r="A240" t="s">
        <v>4</v>
      </c>
      <c r="B240" s="4" t="s">
        <v>5</v>
      </c>
      <c r="C240" s="4" t="s">
        <v>10</v>
      </c>
    </row>
    <row r="241" spans="1:9">
      <c r="A241" t="n">
        <v>3095</v>
      </c>
      <c r="B241" s="27" t="n">
        <v>16</v>
      </c>
      <c r="C241" s="7" t="n">
        <v>0</v>
      </c>
    </row>
    <row r="242" spans="1:9">
      <c r="A242" t="s">
        <v>4</v>
      </c>
      <c r="B242" s="4" t="s">
        <v>5</v>
      </c>
      <c r="C242" s="4" t="s">
        <v>10</v>
      </c>
      <c r="D242" s="4" t="s">
        <v>47</v>
      </c>
      <c r="E242" s="4" t="s">
        <v>13</v>
      </c>
      <c r="F242" s="4" t="s">
        <v>13</v>
      </c>
    </row>
    <row r="243" spans="1:9">
      <c r="A243" t="n">
        <v>3098</v>
      </c>
      <c r="B243" s="30" t="n">
        <v>26</v>
      </c>
      <c r="C243" s="7" t="n">
        <v>5280</v>
      </c>
      <c r="D243" s="7" t="s">
        <v>54</v>
      </c>
      <c r="E243" s="7" t="n">
        <v>2</v>
      </c>
      <c r="F243" s="7" t="n">
        <v>0</v>
      </c>
    </row>
    <row r="244" spans="1:9">
      <c r="A244" t="s">
        <v>4</v>
      </c>
      <c r="B244" s="4" t="s">
        <v>5</v>
      </c>
    </row>
    <row r="245" spans="1:9">
      <c r="A245" t="n">
        <v>3178</v>
      </c>
      <c r="B245" s="31" t="n">
        <v>28</v>
      </c>
    </row>
    <row r="246" spans="1:9">
      <c r="A246" t="s">
        <v>4</v>
      </c>
      <c r="B246" s="4" t="s">
        <v>5</v>
      </c>
      <c r="C246" s="4" t="s">
        <v>19</v>
      </c>
    </row>
    <row r="247" spans="1:9">
      <c r="A247" t="n">
        <v>3179</v>
      </c>
      <c r="B247" s="18" t="n">
        <v>3</v>
      </c>
      <c r="C247" s="13" t="n">
        <f t="normal" ca="1">A275</f>
        <v>0</v>
      </c>
    </row>
    <row r="248" spans="1:9">
      <c r="A248" t="s">
        <v>4</v>
      </c>
      <c r="B248" s="4" t="s">
        <v>5</v>
      </c>
      <c r="C248" s="4" t="s">
        <v>13</v>
      </c>
      <c r="D248" s="4" t="s">
        <v>10</v>
      </c>
      <c r="E248" s="4" t="s">
        <v>13</v>
      </c>
      <c r="F248" s="4" t="s">
        <v>13</v>
      </c>
      <c r="G248" s="4" t="s">
        <v>19</v>
      </c>
    </row>
    <row r="249" spans="1:9">
      <c r="A249" t="n">
        <v>3184</v>
      </c>
      <c r="B249" s="12" t="n">
        <v>5</v>
      </c>
      <c r="C249" s="7" t="n">
        <v>30</v>
      </c>
      <c r="D249" s="7" t="n">
        <v>1</v>
      </c>
      <c r="E249" s="7" t="n">
        <v>8</v>
      </c>
      <c r="F249" s="7" t="n">
        <v>1</v>
      </c>
      <c r="G249" s="13" t="n">
        <f t="normal" ca="1">A267</f>
        <v>0</v>
      </c>
    </row>
    <row r="250" spans="1:9">
      <c r="A250" t="s">
        <v>4</v>
      </c>
      <c r="B250" s="4" t="s">
        <v>5</v>
      </c>
      <c r="C250" s="4" t="s">
        <v>10</v>
      </c>
      <c r="D250" s="4" t="s">
        <v>13</v>
      </c>
      <c r="E250" s="4" t="s">
        <v>18</v>
      </c>
      <c r="F250" s="4" t="s">
        <v>10</v>
      </c>
    </row>
    <row r="251" spans="1:9">
      <c r="A251" t="n">
        <v>3194</v>
      </c>
      <c r="B251" s="35" t="n">
        <v>59</v>
      </c>
      <c r="C251" s="7" t="n">
        <v>5280</v>
      </c>
      <c r="D251" s="7" t="n">
        <v>13</v>
      </c>
      <c r="E251" s="7" t="n">
        <v>0.150000005960464</v>
      </c>
      <c r="F251" s="7" t="n">
        <v>0</v>
      </c>
    </row>
    <row r="252" spans="1:9">
      <c r="A252" t="s">
        <v>4</v>
      </c>
      <c r="B252" s="4" t="s">
        <v>5</v>
      </c>
      <c r="C252" s="4" t="s">
        <v>10</v>
      </c>
    </row>
    <row r="253" spans="1:9">
      <c r="A253" t="n">
        <v>3204</v>
      </c>
      <c r="B253" s="27" t="n">
        <v>16</v>
      </c>
      <c r="C253" s="7" t="n">
        <v>1300</v>
      </c>
    </row>
    <row r="254" spans="1:9">
      <c r="A254" t="s">
        <v>4</v>
      </c>
      <c r="B254" s="4" t="s">
        <v>5</v>
      </c>
      <c r="C254" s="4" t="s">
        <v>13</v>
      </c>
      <c r="D254" s="4" t="s">
        <v>10</v>
      </c>
      <c r="E254" s="4" t="s">
        <v>6</v>
      </c>
    </row>
    <row r="255" spans="1:9">
      <c r="A255" t="n">
        <v>3207</v>
      </c>
      <c r="B255" s="29" t="n">
        <v>51</v>
      </c>
      <c r="C255" s="7" t="n">
        <v>4</v>
      </c>
      <c r="D255" s="7" t="n">
        <v>5280</v>
      </c>
      <c r="E255" s="7" t="s">
        <v>46</v>
      </c>
    </row>
    <row r="256" spans="1:9">
      <c r="A256" t="s">
        <v>4</v>
      </c>
      <c r="B256" s="4" t="s">
        <v>5</v>
      </c>
      <c r="C256" s="4" t="s">
        <v>10</v>
      </c>
    </row>
    <row r="257" spans="1:7">
      <c r="A257" t="n">
        <v>3220</v>
      </c>
      <c r="B257" s="27" t="n">
        <v>16</v>
      </c>
      <c r="C257" s="7" t="n">
        <v>0</v>
      </c>
    </row>
    <row r="258" spans="1:7">
      <c r="A258" t="s">
        <v>4</v>
      </c>
      <c r="B258" s="4" t="s">
        <v>5</v>
      </c>
      <c r="C258" s="4" t="s">
        <v>10</v>
      </c>
      <c r="D258" s="4" t="s">
        <v>47</v>
      </c>
      <c r="E258" s="4" t="s">
        <v>13</v>
      </c>
      <c r="F258" s="4" t="s">
        <v>13</v>
      </c>
      <c r="G258" s="4" t="s">
        <v>47</v>
      </c>
      <c r="H258" s="4" t="s">
        <v>13</v>
      </c>
      <c r="I258" s="4" t="s">
        <v>13</v>
      </c>
      <c r="J258" s="4" t="s">
        <v>47</v>
      </c>
      <c r="K258" s="4" t="s">
        <v>13</v>
      </c>
      <c r="L258" s="4" t="s">
        <v>13</v>
      </c>
      <c r="M258" s="4" t="s">
        <v>47</v>
      </c>
      <c r="N258" s="4" t="s">
        <v>13</v>
      </c>
      <c r="O258" s="4" t="s">
        <v>13</v>
      </c>
    </row>
    <row r="259" spans="1:7">
      <c r="A259" t="n">
        <v>3223</v>
      </c>
      <c r="B259" s="30" t="n">
        <v>26</v>
      </c>
      <c r="C259" s="7" t="n">
        <v>5280</v>
      </c>
      <c r="D259" s="7" t="s">
        <v>55</v>
      </c>
      <c r="E259" s="7" t="n">
        <v>2</v>
      </c>
      <c r="F259" s="7" t="n">
        <v>3</v>
      </c>
      <c r="G259" s="7" t="s">
        <v>56</v>
      </c>
      <c r="H259" s="7" t="n">
        <v>2</v>
      </c>
      <c r="I259" s="7" t="n">
        <v>3</v>
      </c>
      <c r="J259" s="7" t="s">
        <v>57</v>
      </c>
      <c r="K259" s="7" t="n">
        <v>2</v>
      </c>
      <c r="L259" s="7" t="n">
        <v>3</v>
      </c>
      <c r="M259" s="7" t="s">
        <v>58</v>
      </c>
      <c r="N259" s="7" t="n">
        <v>2</v>
      </c>
      <c r="O259" s="7" t="n">
        <v>0</v>
      </c>
    </row>
    <row r="260" spans="1:7">
      <c r="A260" t="s">
        <v>4</v>
      </c>
      <c r="B260" s="4" t="s">
        <v>5</v>
      </c>
    </row>
    <row r="261" spans="1:7">
      <c r="A261" t="n">
        <v>3439</v>
      </c>
      <c r="B261" s="31" t="n">
        <v>28</v>
      </c>
    </row>
    <row r="262" spans="1:7">
      <c r="A262" t="s">
        <v>4</v>
      </c>
      <c r="B262" s="4" t="s">
        <v>5</v>
      </c>
      <c r="C262" s="4" t="s">
        <v>10</v>
      </c>
    </row>
    <row r="263" spans="1:7">
      <c r="A263" t="n">
        <v>3440</v>
      </c>
      <c r="B263" s="34" t="n">
        <v>12</v>
      </c>
      <c r="C263" s="7" t="n">
        <v>1</v>
      </c>
    </row>
    <row r="264" spans="1:7">
      <c r="A264" t="s">
        <v>4</v>
      </c>
      <c r="B264" s="4" t="s">
        <v>5</v>
      </c>
      <c r="C264" s="4" t="s">
        <v>19</v>
      </c>
    </row>
    <row r="265" spans="1:7">
      <c r="A265" t="n">
        <v>3443</v>
      </c>
      <c r="B265" s="18" t="n">
        <v>3</v>
      </c>
      <c r="C265" s="13" t="n">
        <f t="normal" ca="1">A275</f>
        <v>0</v>
      </c>
    </row>
    <row r="266" spans="1:7">
      <c r="A266" t="s">
        <v>4</v>
      </c>
      <c r="B266" s="4" t="s">
        <v>5</v>
      </c>
      <c r="C266" s="4" t="s">
        <v>13</v>
      </c>
      <c r="D266" s="4" t="s">
        <v>10</v>
      </c>
      <c r="E266" s="4" t="s">
        <v>6</v>
      </c>
    </row>
    <row r="267" spans="1:7">
      <c r="A267" t="n">
        <v>3448</v>
      </c>
      <c r="B267" s="29" t="n">
        <v>51</v>
      </c>
      <c r="C267" s="7" t="n">
        <v>4</v>
      </c>
      <c r="D267" s="7" t="n">
        <v>5280</v>
      </c>
      <c r="E267" s="7" t="s">
        <v>46</v>
      </c>
    </row>
    <row r="268" spans="1:7">
      <c r="A268" t="s">
        <v>4</v>
      </c>
      <c r="B268" s="4" t="s">
        <v>5</v>
      </c>
      <c r="C268" s="4" t="s">
        <v>10</v>
      </c>
    </row>
    <row r="269" spans="1:7">
      <c r="A269" t="n">
        <v>3461</v>
      </c>
      <c r="B269" s="27" t="n">
        <v>16</v>
      </c>
      <c r="C269" s="7" t="n">
        <v>0</v>
      </c>
    </row>
    <row r="270" spans="1:7">
      <c r="A270" t="s">
        <v>4</v>
      </c>
      <c r="B270" s="4" t="s">
        <v>5</v>
      </c>
      <c r="C270" s="4" t="s">
        <v>10</v>
      </c>
      <c r="D270" s="4" t="s">
        <v>47</v>
      </c>
      <c r="E270" s="4" t="s">
        <v>13</v>
      </c>
      <c r="F270" s="4" t="s">
        <v>13</v>
      </c>
    </row>
    <row r="271" spans="1:7">
      <c r="A271" t="n">
        <v>3464</v>
      </c>
      <c r="B271" s="30" t="n">
        <v>26</v>
      </c>
      <c r="C271" s="7" t="n">
        <v>5280</v>
      </c>
      <c r="D271" s="7" t="s">
        <v>59</v>
      </c>
      <c r="E271" s="7" t="n">
        <v>2</v>
      </c>
      <c r="F271" s="7" t="n">
        <v>0</v>
      </c>
    </row>
    <row r="272" spans="1:7">
      <c r="A272" t="s">
        <v>4</v>
      </c>
      <c r="B272" s="4" t="s">
        <v>5</v>
      </c>
    </row>
    <row r="273" spans="1:15">
      <c r="A273" t="n">
        <v>3518</v>
      </c>
      <c r="B273" s="31" t="n">
        <v>28</v>
      </c>
    </row>
    <row r="274" spans="1:15">
      <c r="A274" t="s">
        <v>4</v>
      </c>
      <c r="B274" s="4" t="s">
        <v>5</v>
      </c>
      <c r="C274" s="4" t="s">
        <v>19</v>
      </c>
    </row>
    <row r="275" spans="1:15">
      <c r="A275" t="n">
        <v>3519</v>
      </c>
      <c r="B275" s="18" t="n">
        <v>3</v>
      </c>
      <c r="C275" s="13" t="n">
        <f t="normal" ca="1">A279</f>
        <v>0</v>
      </c>
    </row>
    <row r="276" spans="1:15">
      <c r="A276" t="s">
        <v>4</v>
      </c>
      <c r="B276" s="4" t="s">
        <v>5</v>
      </c>
      <c r="C276" s="4" t="s">
        <v>13</v>
      </c>
      <c r="D276" s="4" t="s">
        <v>10</v>
      </c>
      <c r="E276" s="4" t="s">
        <v>13</v>
      </c>
      <c r="F276" s="4" t="s">
        <v>19</v>
      </c>
    </row>
    <row r="277" spans="1:15">
      <c r="A277" t="n">
        <v>3524</v>
      </c>
      <c r="B277" s="12" t="n">
        <v>5</v>
      </c>
      <c r="C277" s="7" t="n">
        <v>30</v>
      </c>
      <c r="D277" s="7" t="n">
        <v>8957</v>
      </c>
      <c r="E277" s="7" t="n">
        <v>1</v>
      </c>
      <c r="F277" s="13" t="n">
        <f t="normal" ca="1">A279</f>
        <v>0</v>
      </c>
    </row>
    <row r="278" spans="1:15">
      <c r="A278" t="s">
        <v>4</v>
      </c>
      <c r="B278" s="4" t="s">
        <v>5</v>
      </c>
      <c r="C278" s="4" t="s">
        <v>13</v>
      </c>
    </row>
    <row r="279" spans="1:15">
      <c r="A279" t="n">
        <v>3533</v>
      </c>
      <c r="B279" s="36" t="n">
        <v>23</v>
      </c>
      <c r="C279" s="7" t="n">
        <v>10</v>
      </c>
    </row>
    <row r="280" spans="1:15">
      <c r="A280" t="s">
        <v>4</v>
      </c>
      <c r="B280" s="4" t="s">
        <v>5</v>
      </c>
      <c r="C280" s="4" t="s">
        <v>13</v>
      </c>
      <c r="D280" s="4" t="s">
        <v>6</v>
      </c>
    </row>
    <row r="281" spans="1:15">
      <c r="A281" t="n">
        <v>3535</v>
      </c>
      <c r="B281" s="9" t="n">
        <v>2</v>
      </c>
      <c r="C281" s="7" t="n">
        <v>10</v>
      </c>
      <c r="D281" s="7" t="s">
        <v>60</v>
      </c>
    </row>
    <row r="282" spans="1:15">
      <c r="A282" t="s">
        <v>4</v>
      </c>
      <c r="B282" s="4" t="s">
        <v>5</v>
      </c>
      <c r="C282" s="4" t="s">
        <v>13</v>
      </c>
    </row>
    <row r="283" spans="1:15">
      <c r="A283" t="n">
        <v>3558</v>
      </c>
      <c r="B283" s="37" t="n">
        <v>74</v>
      </c>
      <c r="C283" s="7" t="n">
        <v>46</v>
      </c>
    </row>
    <row r="284" spans="1:15">
      <c r="A284" t="s">
        <v>4</v>
      </c>
      <c r="B284" s="4" t="s">
        <v>5</v>
      </c>
      <c r="C284" s="4" t="s">
        <v>13</v>
      </c>
    </row>
    <row r="285" spans="1:15">
      <c r="A285" t="n">
        <v>3560</v>
      </c>
      <c r="B285" s="37" t="n">
        <v>74</v>
      </c>
      <c r="C285" s="7" t="n">
        <v>54</v>
      </c>
    </row>
    <row r="286" spans="1:15">
      <c r="A286" t="s">
        <v>4</v>
      </c>
      <c r="B286" s="4" t="s">
        <v>5</v>
      </c>
    </row>
    <row r="287" spans="1:15">
      <c r="A287" t="n">
        <v>3562</v>
      </c>
      <c r="B287" s="5" t="n">
        <v>1</v>
      </c>
    </row>
    <row r="288" spans="1:15" s="3" customFormat="1" customHeight="0">
      <c r="A288" s="3" t="s">
        <v>2</v>
      </c>
      <c r="B288" s="3" t="s">
        <v>61</v>
      </c>
    </row>
    <row r="289" spans="1:6">
      <c r="A289" t="s">
        <v>4</v>
      </c>
      <c r="B289" s="4" t="s">
        <v>5</v>
      </c>
      <c r="C289" s="4" t="s">
        <v>13</v>
      </c>
      <c r="D289" s="4" t="s">
        <v>10</v>
      </c>
      <c r="E289" s="4" t="s">
        <v>13</v>
      </c>
      <c r="F289" s="4" t="s">
        <v>13</v>
      </c>
      <c r="G289" s="4" t="s">
        <v>13</v>
      </c>
      <c r="H289" s="4" t="s">
        <v>10</v>
      </c>
      <c r="I289" s="4" t="s">
        <v>19</v>
      </c>
      <c r="J289" s="4" t="s">
        <v>19</v>
      </c>
    </row>
    <row r="290" spans="1:6">
      <c r="A290" t="n">
        <v>3564</v>
      </c>
      <c r="B290" s="20" t="n">
        <v>6</v>
      </c>
      <c r="C290" s="7" t="n">
        <v>33</v>
      </c>
      <c r="D290" s="7" t="n">
        <v>65534</v>
      </c>
      <c r="E290" s="7" t="n">
        <v>9</v>
      </c>
      <c r="F290" s="7" t="n">
        <v>1</v>
      </c>
      <c r="G290" s="7" t="n">
        <v>1</v>
      </c>
      <c r="H290" s="7" t="n">
        <v>100</v>
      </c>
      <c r="I290" s="13" t="n">
        <f t="normal" ca="1">A292</f>
        <v>0</v>
      </c>
      <c r="J290" s="13" t="n">
        <f t="normal" ca="1">A304</f>
        <v>0</v>
      </c>
    </row>
    <row r="291" spans="1:6">
      <c r="A291" t="s">
        <v>4</v>
      </c>
      <c r="B291" s="4" t="s">
        <v>5</v>
      </c>
      <c r="C291" s="4" t="s">
        <v>10</v>
      </c>
      <c r="D291" s="4" t="s">
        <v>18</v>
      </c>
      <c r="E291" s="4" t="s">
        <v>18</v>
      </c>
      <c r="F291" s="4" t="s">
        <v>18</v>
      </c>
      <c r="G291" s="4" t="s">
        <v>18</v>
      </c>
    </row>
    <row r="292" spans="1:6">
      <c r="A292" t="n">
        <v>3581</v>
      </c>
      <c r="B292" s="21" t="n">
        <v>46</v>
      </c>
      <c r="C292" s="7" t="n">
        <v>65534</v>
      </c>
      <c r="D292" s="7" t="n">
        <v>32.2099990844727</v>
      </c>
      <c r="E292" s="7" t="n">
        <v>11.7299995422363</v>
      </c>
      <c r="F292" s="7" t="n">
        <v>-19.3899993896484</v>
      </c>
      <c r="G292" s="7" t="n">
        <v>0</v>
      </c>
    </row>
    <row r="293" spans="1:6">
      <c r="A293" t="s">
        <v>4</v>
      </c>
      <c r="B293" s="4" t="s">
        <v>5</v>
      </c>
      <c r="C293" s="4" t="s">
        <v>13</v>
      </c>
      <c r="D293" s="4" t="s">
        <v>10</v>
      </c>
      <c r="E293" s="4" t="s">
        <v>13</v>
      </c>
      <c r="F293" s="4" t="s">
        <v>6</v>
      </c>
      <c r="G293" s="4" t="s">
        <v>6</v>
      </c>
      <c r="H293" s="4" t="s">
        <v>6</v>
      </c>
      <c r="I293" s="4" t="s">
        <v>6</v>
      </c>
      <c r="J293" s="4" t="s">
        <v>6</v>
      </c>
      <c r="K293" s="4" t="s">
        <v>6</v>
      </c>
      <c r="L293" s="4" t="s">
        <v>6</v>
      </c>
      <c r="M293" s="4" t="s">
        <v>6</v>
      </c>
      <c r="N293" s="4" t="s">
        <v>6</v>
      </c>
      <c r="O293" s="4" t="s">
        <v>6</v>
      </c>
      <c r="P293" s="4" t="s">
        <v>6</v>
      </c>
      <c r="Q293" s="4" t="s">
        <v>6</v>
      </c>
      <c r="R293" s="4" t="s">
        <v>6</v>
      </c>
      <c r="S293" s="4" t="s">
        <v>6</v>
      </c>
      <c r="T293" s="4" t="s">
        <v>6</v>
      </c>
      <c r="U293" s="4" t="s">
        <v>6</v>
      </c>
    </row>
    <row r="294" spans="1:6">
      <c r="A294" t="n">
        <v>3600</v>
      </c>
      <c r="B294" s="22" t="n">
        <v>36</v>
      </c>
      <c r="C294" s="7" t="n">
        <v>8</v>
      </c>
      <c r="D294" s="7" t="n">
        <v>65534</v>
      </c>
      <c r="E294" s="7" t="n">
        <v>0</v>
      </c>
      <c r="F294" s="7" t="s">
        <v>42</v>
      </c>
      <c r="G294" s="7" t="s">
        <v>12</v>
      </c>
      <c r="H294" s="7" t="s">
        <v>12</v>
      </c>
      <c r="I294" s="7" t="s">
        <v>12</v>
      </c>
      <c r="J294" s="7" t="s">
        <v>12</v>
      </c>
      <c r="K294" s="7" t="s">
        <v>12</v>
      </c>
      <c r="L294" s="7" t="s">
        <v>12</v>
      </c>
      <c r="M294" s="7" t="s">
        <v>12</v>
      </c>
      <c r="N294" s="7" t="s">
        <v>12</v>
      </c>
      <c r="O294" s="7" t="s">
        <v>12</v>
      </c>
      <c r="P294" s="7" t="s">
        <v>12</v>
      </c>
      <c r="Q294" s="7" t="s">
        <v>12</v>
      </c>
      <c r="R294" s="7" t="s">
        <v>12</v>
      </c>
      <c r="S294" s="7" t="s">
        <v>12</v>
      </c>
      <c r="T294" s="7" t="s">
        <v>12</v>
      </c>
      <c r="U294" s="7" t="s">
        <v>12</v>
      </c>
    </row>
    <row r="295" spans="1:6">
      <c r="A295" t="s">
        <v>4</v>
      </c>
      <c r="B295" s="4" t="s">
        <v>5</v>
      </c>
      <c r="C295" s="4" t="s">
        <v>10</v>
      </c>
      <c r="D295" s="4" t="s">
        <v>13</v>
      </c>
      <c r="E295" s="4" t="s">
        <v>13</v>
      </c>
      <c r="F295" s="4" t="s">
        <v>6</v>
      </c>
    </row>
    <row r="296" spans="1:6">
      <c r="A296" t="n">
        <v>3630</v>
      </c>
      <c r="B296" s="23" t="n">
        <v>47</v>
      </c>
      <c r="C296" s="7" t="n">
        <v>65534</v>
      </c>
      <c r="D296" s="7" t="n">
        <v>0</v>
      </c>
      <c r="E296" s="7" t="n">
        <v>0</v>
      </c>
      <c r="F296" s="7" t="s">
        <v>43</v>
      </c>
    </row>
    <row r="297" spans="1:6">
      <c r="A297" t="s">
        <v>4</v>
      </c>
      <c r="B297" s="4" t="s">
        <v>5</v>
      </c>
      <c r="C297" s="4" t="s">
        <v>10</v>
      </c>
      <c r="D297" s="4" t="s">
        <v>13</v>
      </c>
      <c r="E297" s="4" t="s">
        <v>6</v>
      </c>
      <c r="F297" s="4" t="s">
        <v>18</v>
      </c>
      <c r="G297" s="4" t="s">
        <v>18</v>
      </c>
      <c r="H297" s="4" t="s">
        <v>18</v>
      </c>
    </row>
    <row r="298" spans="1:6">
      <c r="A298" t="n">
        <v>3652</v>
      </c>
      <c r="B298" s="25" t="n">
        <v>48</v>
      </c>
      <c r="C298" s="7" t="n">
        <v>65534</v>
      </c>
      <c r="D298" s="7" t="n">
        <v>0</v>
      </c>
      <c r="E298" s="7" t="s">
        <v>42</v>
      </c>
      <c r="F298" s="7" t="n">
        <v>0</v>
      </c>
      <c r="G298" s="7" t="n">
        <v>1</v>
      </c>
      <c r="H298" s="7" t="n">
        <v>0</v>
      </c>
    </row>
    <row r="299" spans="1:6">
      <c r="A299" t="s">
        <v>4</v>
      </c>
      <c r="B299" s="4" t="s">
        <v>5</v>
      </c>
      <c r="C299" s="4" t="s">
        <v>10</v>
      </c>
      <c r="D299" s="4" t="s">
        <v>9</v>
      </c>
    </row>
    <row r="300" spans="1:6">
      <c r="A300" t="n">
        <v>3678</v>
      </c>
      <c r="B300" s="24" t="n">
        <v>43</v>
      </c>
      <c r="C300" s="7" t="n">
        <v>65534</v>
      </c>
      <c r="D300" s="7" t="n">
        <v>64</v>
      </c>
    </row>
    <row r="301" spans="1:6">
      <c r="A301" t="s">
        <v>4</v>
      </c>
      <c r="B301" s="4" t="s">
        <v>5</v>
      </c>
      <c r="C301" s="4" t="s">
        <v>19</v>
      </c>
    </row>
    <row r="302" spans="1:6">
      <c r="A302" t="n">
        <v>3685</v>
      </c>
      <c r="B302" s="18" t="n">
        <v>3</v>
      </c>
      <c r="C302" s="13" t="n">
        <f t="normal" ca="1">A304</f>
        <v>0</v>
      </c>
    </row>
    <row r="303" spans="1:6">
      <c r="A303" t="s">
        <v>4</v>
      </c>
      <c r="B303" s="4" t="s">
        <v>5</v>
      </c>
    </row>
    <row r="304" spans="1:6">
      <c r="A304" t="n">
        <v>3690</v>
      </c>
      <c r="B304" s="5" t="n">
        <v>1</v>
      </c>
    </row>
    <row r="305" spans="1:21" s="3" customFormat="1" customHeight="0">
      <c r="A305" s="3" t="s">
        <v>2</v>
      </c>
      <c r="B305" s="3" t="s">
        <v>62</v>
      </c>
    </row>
    <row r="306" spans="1:21">
      <c r="A306" t="s">
        <v>4</v>
      </c>
      <c r="B306" s="4" t="s">
        <v>5</v>
      </c>
      <c r="C306" s="4" t="s">
        <v>13</v>
      </c>
      <c r="D306" s="4" t="s">
        <v>10</v>
      </c>
      <c r="E306" s="4" t="s">
        <v>13</v>
      </c>
      <c r="F306" s="4" t="s">
        <v>19</v>
      </c>
    </row>
    <row r="307" spans="1:21">
      <c r="A307" t="n">
        <v>3692</v>
      </c>
      <c r="B307" s="12" t="n">
        <v>5</v>
      </c>
      <c r="C307" s="7" t="n">
        <v>30</v>
      </c>
      <c r="D307" s="7" t="n">
        <v>10225</v>
      </c>
      <c r="E307" s="7" t="n">
        <v>1</v>
      </c>
      <c r="F307" s="13" t="n">
        <f t="normal" ca="1">A351</f>
        <v>0</v>
      </c>
    </row>
    <row r="308" spans="1:21">
      <c r="A308" t="s">
        <v>4</v>
      </c>
      <c r="B308" s="4" t="s">
        <v>5</v>
      </c>
      <c r="C308" s="4" t="s">
        <v>10</v>
      </c>
      <c r="D308" s="4" t="s">
        <v>13</v>
      </c>
      <c r="E308" s="4" t="s">
        <v>13</v>
      </c>
      <c r="F308" s="4" t="s">
        <v>6</v>
      </c>
    </row>
    <row r="309" spans="1:21">
      <c r="A309" t="n">
        <v>3701</v>
      </c>
      <c r="B309" s="26" t="n">
        <v>20</v>
      </c>
      <c r="C309" s="7" t="n">
        <v>65534</v>
      </c>
      <c r="D309" s="7" t="n">
        <v>3</v>
      </c>
      <c r="E309" s="7" t="n">
        <v>10</v>
      </c>
      <c r="F309" s="7" t="s">
        <v>45</v>
      </c>
    </row>
    <row r="310" spans="1:21">
      <c r="A310" t="s">
        <v>4</v>
      </c>
      <c r="B310" s="4" t="s">
        <v>5</v>
      </c>
      <c r="C310" s="4" t="s">
        <v>10</v>
      </c>
    </row>
    <row r="311" spans="1:21">
      <c r="A311" t="n">
        <v>3722</v>
      </c>
      <c r="B311" s="27" t="n">
        <v>16</v>
      </c>
      <c r="C311" s="7" t="n">
        <v>0</v>
      </c>
    </row>
    <row r="312" spans="1:21">
      <c r="A312" t="s">
        <v>4</v>
      </c>
      <c r="B312" s="4" t="s">
        <v>5</v>
      </c>
      <c r="C312" s="4" t="s">
        <v>13</v>
      </c>
      <c r="D312" s="4" t="s">
        <v>10</v>
      </c>
    </row>
    <row r="313" spans="1:21">
      <c r="A313" t="n">
        <v>3725</v>
      </c>
      <c r="B313" s="28" t="n">
        <v>22</v>
      </c>
      <c r="C313" s="7" t="n">
        <v>10</v>
      </c>
      <c r="D313" s="7" t="n">
        <v>0</v>
      </c>
    </row>
    <row r="314" spans="1:21">
      <c r="A314" t="s">
        <v>4</v>
      </c>
      <c r="B314" s="4" t="s">
        <v>5</v>
      </c>
      <c r="C314" s="4" t="s">
        <v>13</v>
      </c>
      <c r="D314" s="4" t="s">
        <v>10</v>
      </c>
      <c r="E314" s="4" t="s">
        <v>13</v>
      </c>
      <c r="F314" s="4" t="s">
        <v>13</v>
      </c>
      <c r="G314" s="4" t="s">
        <v>19</v>
      </c>
    </row>
    <row r="315" spans="1:21">
      <c r="A315" t="n">
        <v>3729</v>
      </c>
      <c r="B315" s="12" t="n">
        <v>5</v>
      </c>
      <c r="C315" s="7" t="n">
        <v>30</v>
      </c>
      <c r="D315" s="7" t="n">
        <v>2</v>
      </c>
      <c r="E315" s="7" t="n">
        <v>8</v>
      </c>
      <c r="F315" s="7" t="n">
        <v>1</v>
      </c>
      <c r="G315" s="13" t="n">
        <f t="normal" ca="1">A329</f>
        <v>0</v>
      </c>
    </row>
    <row r="316" spans="1:21">
      <c r="A316" t="s">
        <v>4</v>
      </c>
      <c r="B316" s="4" t="s">
        <v>5</v>
      </c>
      <c r="C316" s="4" t="s">
        <v>13</v>
      </c>
      <c r="D316" s="4" t="s">
        <v>10</v>
      </c>
      <c r="E316" s="4" t="s">
        <v>6</v>
      </c>
    </row>
    <row r="317" spans="1:21">
      <c r="A317" t="n">
        <v>3739</v>
      </c>
      <c r="B317" s="29" t="n">
        <v>51</v>
      </c>
      <c r="C317" s="7" t="n">
        <v>4</v>
      </c>
      <c r="D317" s="7" t="n">
        <v>65534</v>
      </c>
      <c r="E317" s="7" t="s">
        <v>46</v>
      </c>
    </row>
    <row r="318" spans="1:21">
      <c r="A318" t="s">
        <v>4</v>
      </c>
      <c r="B318" s="4" t="s">
        <v>5</v>
      </c>
      <c r="C318" s="4" t="s">
        <v>10</v>
      </c>
    </row>
    <row r="319" spans="1:21">
      <c r="A319" t="n">
        <v>3752</v>
      </c>
      <c r="B319" s="27" t="n">
        <v>16</v>
      </c>
      <c r="C319" s="7" t="n">
        <v>0</v>
      </c>
    </row>
    <row r="320" spans="1:21">
      <c r="A320" t="s">
        <v>4</v>
      </c>
      <c r="B320" s="4" t="s">
        <v>5</v>
      </c>
      <c r="C320" s="4" t="s">
        <v>10</v>
      </c>
      <c r="D320" s="4" t="s">
        <v>47</v>
      </c>
      <c r="E320" s="4" t="s">
        <v>13</v>
      </c>
      <c r="F320" s="4" t="s">
        <v>13</v>
      </c>
      <c r="G320" s="4" t="s">
        <v>47</v>
      </c>
      <c r="H320" s="4" t="s">
        <v>13</v>
      </c>
      <c r="I320" s="4" t="s">
        <v>13</v>
      </c>
      <c r="J320" s="4" t="s">
        <v>47</v>
      </c>
      <c r="K320" s="4" t="s">
        <v>13</v>
      </c>
      <c r="L320" s="4" t="s">
        <v>13</v>
      </c>
    </row>
    <row r="321" spans="1:12">
      <c r="A321" t="n">
        <v>3755</v>
      </c>
      <c r="B321" s="30" t="n">
        <v>26</v>
      </c>
      <c r="C321" s="7" t="n">
        <v>65534</v>
      </c>
      <c r="D321" s="7" t="s">
        <v>63</v>
      </c>
      <c r="E321" s="7" t="n">
        <v>2</v>
      </c>
      <c r="F321" s="7" t="n">
        <v>3</v>
      </c>
      <c r="G321" s="7" t="s">
        <v>64</v>
      </c>
      <c r="H321" s="7" t="n">
        <v>2</v>
      </c>
      <c r="I321" s="7" t="n">
        <v>3</v>
      </c>
      <c r="J321" s="7" t="s">
        <v>65</v>
      </c>
      <c r="K321" s="7" t="n">
        <v>2</v>
      </c>
      <c r="L321" s="7" t="n">
        <v>0</v>
      </c>
    </row>
    <row r="322" spans="1:12">
      <c r="A322" t="s">
        <v>4</v>
      </c>
      <c r="B322" s="4" t="s">
        <v>5</v>
      </c>
    </row>
    <row r="323" spans="1:12">
      <c r="A323" t="n">
        <v>4000</v>
      </c>
      <c r="B323" s="31" t="n">
        <v>28</v>
      </c>
    </row>
    <row r="324" spans="1:12">
      <c r="A324" t="s">
        <v>4</v>
      </c>
      <c r="B324" s="4" t="s">
        <v>5</v>
      </c>
      <c r="C324" s="4" t="s">
        <v>10</v>
      </c>
    </row>
    <row r="325" spans="1:12">
      <c r="A325" t="n">
        <v>4001</v>
      </c>
      <c r="B325" s="34" t="n">
        <v>12</v>
      </c>
      <c r="C325" s="7" t="n">
        <v>2</v>
      </c>
    </row>
    <row r="326" spans="1:12">
      <c r="A326" t="s">
        <v>4</v>
      </c>
      <c r="B326" s="4" t="s">
        <v>5</v>
      </c>
      <c r="C326" s="4" t="s">
        <v>19</v>
      </c>
    </row>
    <row r="327" spans="1:12">
      <c r="A327" t="n">
        <v>4004</v>
      </c>
      <c r="B327" s="18" t="n">
        <v>3</v>
      </c>
      <c r="C327" s="13" t="n">
        <f t="normal" ca="1">A349</f>
        <v>0</v>
      </c>
    </row>
    <row r="328" spans="1:12">
      <c r="A328" t="s">
        <v>4</v>
      </c>
      <c r="B328" s="4" t="s">
        <v>5</v>
      </c>
      <c r="C328" s="4" t="s">
        <v>13</v>
      </c>
      <c r="D328" s="32" t="s">
        <v>50</v>
      </c>
      <c r="E328" s="4" t="s">
        <v>5</v>
      </c>
      <c r="F328" s="4" t="s">
        <v>13</v>
      </c>
      <c r="G328" s="4" t="s">
        <v>10</v>
      </c>
      <c r="H328" s="32" t="s">
        <v>51</v>
      </c>
      <c r="I328" s="4" t="s">
        <v>13</v>
      </c>
      <c r="J328" s="4" t="s">
        <v>19</v>
      </c>
    </row>
    <row r="329" spans="1:12">
      <c r="A329" t="n">
        <v>4009</v>
      </c>
      <c r="B329" s="12" t="n">
        <v>5</v>
      </c>
      <c r="C329" s="7" t="n">
        <v>28</v>
      </c>
      <c r="D329" s="32" t="s">
        <v>3</v>
      </c>
      <c r="E329" s="33" t="n">
        <v>64</v>
      </c>
      <c r="F329" s="7" t="n">
        <v>5</v>
      </c>
      <c r="G329" s="7" t="n">
        <v>6</v>
      </c>
      <c r="H329" s="32" t="s">
        <v>3</v>
      </c>
      <c r="I329" s="7" t="n">
        <v>1</v>
      </c>
      <c r="J329" s="13" t="n">
        <f t="normal" ca="1">A341</f>
        <v>0</v>
      </c>
    </row>
    <row r="330" spans="1:12">
      <c r="A330" t="s">
        <v>4</v>
      </c>
      <c r="B330" s="4" t="s">
        <v>5</v>
      </c>
      <c r="C330" s="4" t="s">
        <v>13</v>
      </c>
      <c r="D330" s="4" t="s">
        <v>10</v>
      </c>
      <c r="E330" s="4" t="s">
        <v>6</v>
      </c>
    </row>
    <row r="331" spans="1:12">
      <c r="A331" t="n">
        <v>4020</v>
      </c>
      <c r="B331" s="29" t="n">
        <v>51</v>
      </c>
      <c r="C331" s="7" t="n">
        <v>4</v>
      </c>
      <c r="D331" s="7" t="n">
        <v>65534</v>
      </c>
      <c r="E331" s="7" t="s">
        <v>46</v>
      </c>
    </row>
    <row r="332" spans="1:12">
      <c r="A332" t="s">
        <v>4</v>
      </c>
      <c r="B332" s="4" t="s">
        <v>5</v>
      </c>
      <c r="C332" s="4" t="s">
        <v>10</v>
      </c>
    </row>
    <row r="333" spans="1:12">
      <c r="A333" t="n">
        <v>4033</v>
      </c>
      <c r="B333" s="27" t="n">
        <v>16</v>
      </c>
      <c r="C333" s="7" t="n">
        <v>0</v>
      </c>
    </row>
    <row r="334" spans="1:12">
      <c r="A334" t="s">
        <v>4</v>
      </c>
      <c r="B334" s="4" t="s">
        <v>5</v>
      </c>
      <c r="C334" s="4" t="s">
        <v>10</v>
      </c>
      <c r="D334" s="4" t="s">
        <v>47</v>
      </c>
      <c r="E334" s="4" t="s">
        <v>13</v>
      </c>
      <c r="F334" s="4" t="s">
        <v>13</v>
      </c>
      <c r="G334" s="4" t="s">
        <v>47</v>
      </c>
      <c r="H334" s="4" t="s">
        <v>13</v>
      </c>
      <c r="I334" s="4" t="s">
        <v>13</v>
      </c>
    </row>
    <row r="335" spans="1:12">
      <c r="A335" t="n">
        <v>4036</v>
      </c>
      <c r="B335" s="30" t="n">
        <v>26</v>
      </c>
      <c r="C335" s="7" t="n">
        <v>65534</v>
      </c>
      <c r="D335" s="7" t="s">
        <v>66</v>
      </c>
      <c r="E335" s="7" t="n">
        <v>2</v>
      </c>
      <c r="F335" s="7" t="n">
        <v>3</v>
      </c>
      <c r="G335" s="7" t="s">
        <v>67</v>
      </c>
      <c r="H335" s="7" t="n">
        <v>2</v>
      </c>
      <c r="I335" s="7" t="n">
        <v>0</v>
      </c>
    </row>
    <row r="336" spans="1:12">
      <c r="A336" t="s">
        <v>4</v>
      </c>
      <c r="B336" s="4" t="s">
        <v>5</v>
      </c>
    </row>
    <row r="337" spans="1:12">
      <c r="A337" t="n">
        <v>4167</v>
      </c>
      <c r="B337" s="31" t="n">
        <v>28</v>
      </c>
    </row>
    <row r="338" spans="1:12">
      <c r="A338" t="s">
        <v>4</v>
      </c>
      <c r="B338" s="4" t="s">
        <v>5</v>
      </c>
      <c r="C338" s="4" t="s">
        <v>19</v>
      </c>
    </row>
    <row r="339" spans="1:12">
      <c r="A339" t="n">
        <v>4168</v>
      </c>
      <c r="B339" s="18" t="n">
        <v>3</v>
      </c>
      <c r="C339" s="13" t="n">
        <f t="normal" ca="1">A349</f>
        <v>0</v>
      </c>
    </row>
    <row r="340" spans="1:12">
      <c r="A340" t="s">
        <v>4</v>
      </c>
      <c r="B340" s="4" t="s">
        <v>5</v>
      </c>
      <c r="C340" s="4" t="s">
        <v>13</v>
      </c>
      <c r="D340" s="4" t="s">
        <v>10</v>
      </c>
      <c r="E340" s="4" t="s">
        <v>6</v>
      </c>
    </row>
    <row r="341" spans="1:12">
      <c r="A341" t="n">
        <v>4173</v>
      </c>
      <c r="B341" s="29" t="n">
        <v>51</v>
      </c>
      <c r="C341" s="7" t="n">
        <v>4</v>
      </c>
      <c r="D341" s="7" t="n">
        <v>65534</v>
      </c>
      <c r="E341" s="7" t="s">
        <v>46</v>
      </c>
    </row>
    <row r="342" spans="1:12">
      <c r="A342" t="s">
        <v>4</v>
      </c>
      <c r="B342" s="4" t="s">
        <v>5</v>
      </c>
      <c r="C342" s="4" t="s">
        <v>10</v>
      </c>
    </row>
    <row r="343" spans="1:12">
      <c r="A343" t="n">
        <v>4186</v>
      </c>
      <c r="B343" s="27" t="n">
        <v>16</v>
      </c>
      <c r="C343" s="7" t="n">
        <v>0</v>
      </c>
    </row>
    <row r="344" spans="1:12">
      <c r="A344" t="s">
        <v>4</v>
      </c>
      <c r="B344" s="4" t="s">
        <v>5</v>
      </c>
      <c r="C344" s="4" t="s">
        <v>10</v>
      </c>
      <c r="D344" s="4" t="s">
        <v>47</v>
      </c>
      <c r="E344" s="4" t="s">
        <v>13</v>
      </c>
      <c r="F344" s="4" t="s">
        <v>13</v>
      </c>
    </row>
    <row r="345" spans="1:12">
      <c r="A345" t="n">
        <v>4189</v>
      </c>
      <c r="B345" s="30" t="n">
        <v>26</v>
      </c>
      <c r="C345" s="7" t="n">
        <v>65534</v>
      </c>
      <c r="D345" s="7" t="s">
        <v>68</v>
      </c>
      <c r="E345" s="7" t="n">
        <v>2</v>
      </c>
      <c r="F345" s="7" t="n">
        <v>0</v>
      </c>
    </row>
    <row r="346" spans="1:12">
      <c r="A346" t="s">
        <v>4</v>
      </c>
      <c r="B346" s="4" t="s">
        <v>5</v>
      </c>
    </row>
    <row r="347" spans="1:12">
      <c r="A347" t="n">
        <v>4270</v>
      </c>
      <c r="B347" s="31" t="n">
        <v>28</v>
      </c>
    </row>
    <row r="348" spans="1:12">
      <c r="A348" t="s">
        <v>4</v>
      </c>
      <c r="B348" s="4" t="s">
        <v>5</v>
      </c>
      <c r="C348" s="4" t="s">
        <v>19</v>
      </c>
    </row>
    <row r="349" spans="1:12">
      <c r="A349" t="n">
        <v>4271</v>
      </c>
      <c r="B349" s="18" t="n">
        <v>3</v>
      </c>
      <c r="C349" s="13" t="n">
        <f t="normal" ca="1">A397</f>
        <v>0</v>
      </c>
    </row>
    <row r="350" spans="1:12">
      <c r="A350" t="s">
        <v>4</v>
      </c>
      <c r="B350" s="4" t="s">
        <v>5</v>
      </c>
      <c r="C350" s="4" t="s">
        <v>13</v>
      </c>
      <c r="D350" s="4" t="s">
        <v>10</v>
      </c>
      <c r="E350" s="4" t="s">
        <v>13</v>
      </c>
      <c r="F350" s="4" t="s">
        <v>19</v>
      </c>
    </row>
    <row r="351" spans="1:12">
      <c r="A351" t="n">
        <v>4276</v>
      </c>
      <c r="B351" s="12" t="n">
        <v>5</v>
      </c>
      <c r="C351" s="7" t="n">
        <v>30</v>
      </c>
      <c r="D351" s="7" t="n">
        <v>9724</v>
      </c>
      <c r="E351" s="7" t="n">
        <v>1</v>
      </c>
      <c r="F351" s="13" t="n">
        <f t="normal" ca="1">A395</f>
        <v>0</v>
      </c>
    </row>
    <row r="352" spans="1:12">
      <c r="A352" t="s">
        <v>4</v>
      </c>
      <c r="B352" s="4" t="s">
        <v>5</v>
      </c>
      <c r="C352" s="4" t="s">
        <v>10</v>
      </c>
      <c r="D352" s="4" t="s">
        <v>13</v>
      </c>
      <c r="E352" s="4" t="s">
        <v>13</v>
      </c>
      <c r="F352" s="4" t="s">
        <v>6</v>
      </c>
    </row>
    <row r="353" spans="1:6">
      <c r="A353" t="n">
        <v>4285</v>
      </c>
      <c r="B353" s="26" t="n">
        <v>20</v>
      </c>
      <c r="C353" s="7" t="n">
        <v>65534</v>
      </c>
      <c r="D353" s="7" t="n">
        <v>3</v>
      </c>
      <c r="E353" s="7" t="n">
        <v>10</v>
      </c>
      <c r="F353" s="7" t="s">
        <v>45</v>
      </c>
    </row>
    <row r="354" spans="1:6">
      <c r="A354" t="s">
        <v>4</v>
      </c>
      <c r="B354" s="4" t="s">
        <v>5</v>
      </c>
      <c r="C354" s="4" t="s">
        <v>10</v>
      </c>
    </row>
    <row r="355" spans="1:6">
      <c r="A355" t="n">
        <v>4306</v>
      </c>
      <c r="B355" s="27" t="n">
        <v>16</v>
      </c>
      <c r="C355" s="7" t="n">
        <v>0</v>
      </c>
    </row>
    <row r="356" spans="1:6">
      <c r="A356" t="s">
        <v>4</v>
      </c>
      <c r="B356" s="4" t="s">
        <v>5</v>
      </c>
      <c r="C356" s="4" t="s">
        <v>13</v>
      </c>
      <c r="D356" s="4" t="s">
        <v>10</v>
      </c>
    </row>
    <row r="357" spans="1:6">
      <c r="A357" t="n">
        <v>4309</v>
      </c>
      <c r="B357" s="28" t="n">
        <v>22</v>
      </c>
      <c r="C357" s="7" t="n">
        <v>10</v>
      </c>
      <c r="D357" s="7" t="n">
        <v>0</v>
      </c>
    </row>
    <row r="358" spans="1:6">
      <c r="A358" t="s">
        <v>4</v>
      </c>
      <c r="B358" s="4" t="s">
        <v>5</v>
      </c>
      <c r="C358" s="4" t="s">
        <v>13</v>
      </c>
      <c r="D358" s="4" t="s">
        <v>10</v>
      </c>
      <c r="E358" s="4" t="s">
        <v>13</v>
      </c>
      <c r="F358" s="4" t="s">
        <v>13</v>
      </c>
      <c r="G358" s="4" t="s">
        <v>19</v>
      </c>
    </row>
    <row r="359" spans="1:6">
      <c r="A359" t="n">
        <v>4313</v>
      </c>
      <c r="B359" s="12" t="n">
        <v>5</v>
      </c>
      <c r="C359" s="7" t="n">
        <v>30</v>
      </c>
      <c r="D359" s="7" t="n">
        <v>2</v>
      </c>
      <c r="E359" s="7" t="n">
        <v>8</v>
      </c>
      <c r="F359" s="7" t="n">
        <v>1</v>
      </c>
      <c r="G359" s="13" t="n">
        <f t="normal" ca="1">A373</f>
        <v>0</v>
      </c>
    </row>
    <row r="360" spans="1:6">
      <c r="A360" t="s">
        <v>4</v>
      </c>
      <c r="B360" s="4" t="s">
        <v>5</v>
      </c>
      <c r="C360" s="4" t="s">
        <v>13</v>
      </c>
      <c r="D360" s="4" t="s">
        <v>10</v>
      </c>
      <c r="E360" s="4" t="s">
        <v>6</v>
      </c>
    </row>
    <row r="361" spans="1:6">
      <c r="A361" t="n">
        <v>4323</v>
      </c>
      <c r="B361" s="29" t="n">
        <v>51</v>
      </c>
      <c r="C361" s="7" t="n">
        <v>4</v>
      </c>
      <c r="D361" s="7" t="n">
        <v>65534</v>
      </c>
      <c r="E361" s="7" t="s">
        <v>46</v>
      </c>
    </row>
    <row r="362" spans="1:6">
      <c r="A362" t="s">
        <v>4</v>
      </c>
      <c r="B362" s="4" t="s">
        <v>5</v>
      </c>
      <c r="C362" s="4" t="s">
        <v>10</v>
      </c>
    </row>
    <row r="363" spans="1:6">
      <c r="A363" t="n">
        <v>4336</v>
      </c>
      <c r="B363" s="27" t="n">
        <v>16</v>
      </c>
      <c r="C363" s="7" t="n">
        <v>0</v>
      </c>
    </row>
    <row r="364" spans="1:6">
      <c r="A364" t="s">
        <v>4</v>
      </c>
      <c r="B364" s="4" t="s">
        <v>5</v>
      </c>
      <c r="C364" s="4" t="s">
        <v>10</v>
      </c>
      <c r="D364" s="4" t="s">
        <v>47</v>
      </c>
      <c r="E364" s="4" t="s">
        <v>13</v>
      </c>
      <c r="F364" s="4" t="s">
        <v>13</v>
      </c>
      <c r="G364" s="4" t="s">
        <v>47</v>
      </c>
      <c r="H364" s="4" t="s">
        <v>13</v>
      </c>
      <c r="I364" s="4" t="s">
        <v>13</v>
      </c>
      <c r="J364" s="4" t="s">
        <v>47</v>
      </c>
      <c r="K364" s="4" t="s">
        <v>13</v>
      </c>
      <c r="L364" s="4" t="s">
        <v>13</v>
      </c>
    </row>
    <row r="365" spans="1:6">
      <c r="A365" t="n">
        <v>4339</v>
      </c>
      <c r="B365" s="30" t="n">
        <v>26</v>
      </c>
      <c r="C365" s="7" t="n">
        <v>65534</v>
      </c>
      <c r="D365" s="7" t="s">
        <v>69</v>
      </c>
      <c r="E365" s="7" t="n">
        <v>2</v>
      </c>
      <c r="F365" s="7" t="n">
        <v>3</v>
      </c>
      <c r="G365" s="7" t="s">
        <v>70</v>
      </c>
      <c r="H365" s="7" t="n">
        <v>2</v>
      </c>
      <c r="I365" s="7" t="n">
        <v>3</v>
      </c>
      <c r="J365" s="7" t="s">
        <v>71</v>
      </c>
      <c r="K365" s="7" t="n">
        <v>2</v>
      </c>
      <c r="L365" s="7" t="n">
        <v>0</v>
      </c>
    </row>
    <row r="366" spans="1:6">
      <c r="A366" t="s">
        <v>4</v>
      </c>
      <c r="B366" s="4" t="s">
        <v>5</v>
      </c>
    </row>
    <row r="367" spans="1:6">
      <c r="A367" t="n">
        <v>4518</v>
      </c>
      <c r="B367" s="31" t="n">
        <v>28</v>
      </c>
    </row>
    <row r="368" spans="1:6">
      <c r="A368" t="s">
        <v>4</v>
      </c>
      <c r="B368" s="4" t="s">
        <v>5</v>
      </c>
      <c r="C368" s="4" t="s">
        <v>10</v>
      </c>
    </row>
    <row r="369" spans="1:12">
      <c r="A369" t="n">
        <v>4519</v>
      </c>
      <c r="B369" s="34" t="n">
        <v>12</v>
      </c>
      <c r="C369" s="7" t="n">
        <v>2</v>
      </c>
    </row>
    <row r="370" spans="1:12">
      <c r="A370" t="s">
        <v>4</v>
      </c>
      <c r="B370" s="4" t="s">
        <v>5</v>
      </c>
      <c r="C370" s="4" t="s">
        <v>19</v>
      </c>
    </row>
    <row r="371" spans="1:12">
      <c r="A371" t="n">
        <v>4522</v>
      </c>
      <c r="B371" s="18" t="n">
        <v>3</v>
      </c>
      <c r="C371" s="13" t="n">
        <f t="normal" ca="1">A393</f>
        <v>0</v>
      </c>
    </row>
    <row r="372" spans="1:12">
      <c r="A372" t="s">
        <v>4</v>
      </c>
      <c r="B372" s="4" t="s">
        <v>5</v>
      </c>
      <c r="C372" s="4" t="s">
        <v>13</v>
      </c>
      <c r="D372" s="32" t="s">
        <v>50</v>
      </c>
      <c r="E372" s="4" t="s">
        <v>5</v>
      </c>
      <c r="F372" s="4" t="s">
        <v>13</v>
      </c>
      <c r="G372" s="4" t="s">
        <v>10</v>
      </c>
      <c r="H372" s="32" t="s">
        <v>51</v>
      </c>
      <c r="I372" s="4" t="s">
        <v>13</v>
      </c>
      <c r="J372" s="4" t="s">
        <v>19</v>
      </c>
    </row>
    <row r="373" spans="1:12">
      <c r="A373" t="n">
        <v>4527</v>
      </c>
      <c r="B373" s="12" t="n">
        <v>5</v>
      </c>
      <c r="C373" s="7" t="n">
        <v>28</v>
      </c>
      <c r="D373" s="32" t="s">
        <v>3</v>
      </c>
      <c r="E373" s="33" t="n">
        <v>64</v>
      </c>
      <c r="F373" s="7" t="n">
        <v>5</v>
      </c>
      <c r="G373" s="7" t="n">
        <v>6</v>
      </c>
      <c r="H373" s="32" t="s">
        <v>3</v>
      </c>
      <c r="I373" s="7" t="n">
        <v>1</v>
      </c>
      <c r="J373" s="13" t="n">
        <f t="normal" ca="1">A385</f>
        <v>0</v>
      </c>
    </row>
    <row r="374" spans="1:12">
      <c r="A374" t="s">
        <v>4</v>
      </c>
      <c r="B374" s="4" t="s">
        <v>5</v>
      </c>
      <c r="C374" s="4" t="s">
        <v>13</v>
      </c>
      <c r="D374" s="4" t="s">
        <v>10</v>
      </c>
      <c r="E374" s="4" t="s">
        <v>6</v>
      </c>
    </row>
    <row r="375" spans="1:12">
      <c r="A375" t="n">
        <v>4538</v>
      </c>
      <c r="B375" s="29" t="n">
        <v>51</v>
      </c>
      <c r="C375" s="7" t="n">
        <v>4</v>
      </c>
      <c r="D375" s="7" t="n">
        <v>65534</v>
      </c>
      <c r="E375" s="7" t="s">
        <v>46</v>
      </c>
    </row>
    <row r="376" spans="1:12">
      <c r="A376" t="s">
        <v>4</v>
      </c>
      <c r="B376" s="4" t="s">
        <v>5</v>
      </c>
      <c r="C376" s="4" t="s">
        <v>10</v>
      </c>
    </row>
    <row r="377" spans="1:12">
      <c r="A377" t="n">
        <v>4551</v>
      </c>
      <c r="B377" s="27" t="n">
        <v>16</v>
      </c>
      <c r="C377" s="7" t="n">
        <v>0</v>
      </c>
    </row>
    <row r="378" spans="1:12">
      <c r="A378" t="s">
        <v>4</v>
      </c>
      <c r="B378" s="4" t="s">
        <v>5</v>
      </c>
      <c r="C378" s="4" t="s">
        <v>10</v>
      </c>
      <c r="D378" s="4" t="s">
        <v>47</v>
      </c>
      <c r="E378" s="4" t="s">
        <v>13</v>
      </c>
      <c r="F378" s="4" t="s">
        <v>13</v>
      </c>
      <c r="G378" s="4" t="s">
        <v>47</v>
      </c>
      <c r="H378" s="4" t="s">
        <v>13</v>
      </c>
      <c r="I378" s="4" t="s">
        <v>13</v>
      </c>
    </row>
    <row r="379" spans="1:12">
      <c r="A379" t="n">
        <v>4554</v>
      </c>
      <c r="B379" s="30" t="n">
        <v>26</v>
      </c>
      <c r="C379" s="7" t="n">
        <v>65534</v>
      </c>
      <c r="D379" s="7" t="s">
        <v>72</v>
      </c>
      <c r="E379" s="7" t="n">
        <v>2</v>
      </c>
      <c r="F379" s="7" t="n">
        <v>3</v>
      </c>
      <c r="G379" s="7" t="s">
        <v>73</v>
      </c>
      <c r="H379" s="7" t="n">
        <v>2</v>
      </c>
      <c r="I379" s="7" t="n">
        <v>0</v>
      </c>
    </row>
    <row r="380" spans="1:12">
      <c r="A380" t="s">
        <v>4</v>
      </c>
      <c r="B380" s="4" t="s">
        <v>5</v>
      </c>
    </row>
    <row r="381" spans="1:12">
      <c r="A381" t="n">
        <v>4674</v>
      </c>
      <c r="B381" s="31" t="n">
        <v>28</v>
      </c>
    </row>
    <row r="382" spans="1:12">
      <c r="A382" t="s">
        <v>4</v>
      </c>
      <c r="B382" s="4" t="s">
        <v>5</v>
      </c>
      <c r="C382" s="4" t="s">
        <v>19</v>
      </c>
    </row>
    <row r="383" spans="1:12">
      <c r="A383" t="n">
        <v>4675</v>
      </c>
      <c r="B383" s="18" t="n">
        <v>3</v>
      </c>
      <c r="C383" s="13" t="n">
        <f t="normal" ca="1">A393</f>
        <v>0</v>
      </c>
    </row>
    <row r="384" spans="1:12">
      <c r="A384" t="s">
        <v>4</v>
      </c>
      <c r="B384" s="4" t="s">
        <v>5</v>
      </c>
      <c r="C384" s="4" t="s">
        <v>13</v>
      </c>
      <c r="D384" s="4" t="s">
        <v>10</v>
      </c>
      <c r="E384" s="4" t="s">
        <v>6</v>
      </c>
    </row>
    <row r="385" spans="1:10">
      <c r="A385" t="n">
        <v>4680</v>
      </c>
      <c r="B385" s="29" t="n">
        <v>51</v>
      </c>
      <c r="C385" s="7" t="n">
        <v>4</v>
      </c>
      <c r="D385" s="7" t="n">
        <v>65534</v>
      </c>
      <c r="E385" s="7" t="s">
        <v>46</v>
      </c>
    </row>
    <row r="386" spans="1:10">
      <c r="A386" t="s">
        <v>4</v>
      </c>
      <c r="B386" s="4" t="s">
        <v>5</v>
      </c>
      <c r="C386" s="4" t="s">
        <v>10</v>
      </c>
    </row>
    <row r="387" spans="1:10">
      <c r="A387" t="n">
        <v>4693</v>
      </c>
      <c r="B387" s="27" t="n">
        <v>16</v>
      </c>
      <c r="C387" s="7" t="n">
        <v>0</v>
      </c>
    </row>
    <row r="388" spans="1:10">
      <c r="A388" t="s">
        <v>4</v>
      </c>
      <c r="B388" s="4" t="s">
        <v>5</v>
      </c>
      <c r="C388" s="4" t="s">
        <v>10</v>
      </c>
      <c r="D388" s="4" t="s">
        <v>47</v>
      </c>
      <c r="E388" s="4" t="s">
        <v>13</v>
      </c>
      <c r="F388" s="4" t="s">
        <v>13</v>
      </c>
      <c r="G388" s="4" t="s">
        <v>47</v>
      </c>
      <c r="H388" s="4" t="s">
        <v>13</v>
      </c>
      <c r="I388" s="4" t="s">
        <v>13</v>
      </c>
    </row>
    <row r="389" spans="1:10">
      <c r="A389" t="n">
        <v>4696</v>
      </c>
      <c r="B389" s="30" t="n">
        <v>26</v>
      </c>
      <c r="C389" s="7" t="n">
        <v>65534</v>
      </c>
      <c r="D389" s="7" t="s">
        <v>74</v>
      </c>
      <c r="E389" s="7" t="n">
        <v>2</v>
      </c>
      <c r="F389" s="7" t="n">
        <v>3</v>
      </c>
      <c r="G389" s="7" t="s">
        <v>75</v>
      </c>
      <c r="H389" s="7" t="n">
        <v>2</v>
      </c>
      <c r="I389" s="7" t="n">
        <v>0</v>
      </c>
    </row>
    <row r="390" spans="1:10">
      <c r="A390" t="s">
        <v>4</v>
      </c>
      <c r="B390" s="4" t="s">
        <v>5</v>
      </c>
    </row>
    <row r="391" spans="1:10">
      <c r="A391" t="n">
        <v>4763</v>
      </c>
      <c r="B391" s="31" t="n">
        <v>28</v>
      </c>
    </row>
    <row r="392" spans="1:10">
      <c r="A392" t="s">
        <v>4</v>
      </c>
      <c r="B392" s="4" t="s">
        <v>5</v>
      </c>
      <c r="C392" s="4" t="s">
        <v>19</v>
      </c>
    </row>
    <row r="393" spans="1:10">
      <c r="A393" t="n">
        <v>4764</v>
      </c>
      <c r="B393" s="18" t="n">
        <v>3</v>
      </c>
      <c r="C393" s="13" t="n">
        <f t="normal" ca="1">A397</f>
        <v>0</v>
      </c>
    </row>
    <row r="394" spans="1:10">
      <c r="A394" t="s">
        <v>4</v>
      </c>
      <c r="B394" s="4" t="s">
        <v>5</v>
      </c>
      <c r="C394" s="4" t="s">
        <v>13</v>
      </c>
      <c r="D394" s="4" t="s">
        <v>10</v>
      </c>
      <c r="E394" s="4" t="s">
        <v>13</v>
      </c>
      <c r="F394" s="4" t="s">
        <v>19</v>
      </c>
    </row>
    <row r="395" spans="1:10">
      <c r="A395" t="n">
        <v>4769</v>
      </c>
      <c r="B395" s="12" t="n">
        <v>5</v>
      </c>
      <c r="C395" s="7" t="n">
        <v>30</v>
      </c>
      <c r="D395" s="7" t="n">
        <v>8957</v>
      </c>
      <c r="E395" s="7" t="n">
        <v>1</v>
      </c>
      <c r="F395" s="13" t="n">
        <f t="normal" ca="1">A397</f>
        <v>0</v>
      </c>
    </row>
    <row r="396" spans="1:10">
      <c r="A396" t="s">
        <v>4</v>
      </c>
      <c r="B396" s="4" t="s">
        <v>5</v>
      </c>
      <c r="C396" s="4" t="s">
        <v>13</v>
      </c>
    </row>
    <row r="397" spans="1:10">
      <c r="A397" t="n">
        <v>4778</v>
      </c>
      <c r="B397" s="36" t="n">
        <v>23</v>
      </c>
      <c r="C397" s="7" t="n">
        <v>10</v>
      </c>
    </row>
    <row r="398" spans="1:10">
      <c r="A398" t="s">
        <v>4</v>
      </c>
      <c r="B398" s="4" t="s">
        <v>5</v>
      </c>
      <c r="C398" s="4" t="s">
        <v>13</v>
      </c>
      <c r="D398" s="4" t="s">
        <v>6</v>
      </c>
    </row>
    <row r="399" spans="1:10">
      <c r="A399" t="n">
        <v>4780</v>
      </c>
      <c r="B399" s="9" t="n">
        <v>2</v>
      </c>
      <c r="C399" s="7" t="n">
        <v>10</v>
      </c>
      <c r="D399" s="7" t="s">
        <v>60</v>
      </c>
    </row>
    <row r="400" spans="1:10">
      <c r="A400" t="s">
        <v>4</v>
      </c>
      <c r="B400" s="4" t="s">
        <v>5</v>
      </c>
      <c r="C400" s="4" t="s">
        <v>13</v>
      </c>
    </row>
    <row r="401" spans="1:9">
      <c r="A401" t="n">
        <v>4803</v>
      </c>
      <c r="B401" s="37" t="n">
        <v>74</v>
      </c>
      <c r="C401" s="7" t="n">
        <v>46</v>
      </c>
    </row>
    <row r="402" spans="1:9">
      <c r="A402" t="s">
        <v>4</v>
      </c>
      <c r="B402" s="4" t="s">
        <v>5</v>
      </c>
      <c r="C402" s="4" t="s">
        <v>13</v>
      </c>
    </row>
    <row r="403" spans="1:9">
      <c r="A403" t="n">
        <v>4805</v>
      </c>
      <c r="B403" s="37" t="n">
        <v>74</v>
      </c>
      <c r="C403" s="7" t="n">
        <v>54</v>
      </c>
    </row>
    <row r="404" spans="1:9">
      <c r="A404" t="s">
        <v>4</v>
      </c>
      <c r="B404" s="4" t="s">
        <v>5</v>
      </c>
    </row>
    <row r="405" spans="1:9">
      <c r="A405" t="n">
        <v>4807</v>
      </c>
      <c r="B405" s="5" t="n">
        <v>1</v>
      </c>
    </row>
    <row r="406" spans="1:9" s="3" customFormat="1" customHeight="0">
      <c r="A406" s="3" t="s">
        <v>2</v>
      </c>
      <c r="B406" s="3" t="s">
        <v>76</v>
      </c>
    </row>
    <row r="407" spans="1:9">
      <c r="A407" t="s">
        <v>4</v>
      </c>
      <c r="B407" s="4" t="s">
        <v>5</v>
      </c>
      <c r="C407" s="4" t="s">
        <v>13</v>
      </c>
      <c r="D407" s="4" t="s">
        <v>13</v>
      </c>
      <c r="E407" s="4" t="s">
        <v>13</v>
      </c>
      <c r="F407" s="4" t="s">
        <v>13</v>
      </c>
    </row>
    <row r="408" spans="1:9">
      <c r="A408" t="n">
        <v>4808</v>
      </c>
      <c r="B408" s="8" t="n">
        <v>14</v>
      </c>
      <c r="C408" s="7" t="n">
        <v>2</v>
      </c>
      <c r="D408" s="7" t="n">
        <v>0</v>
      </c>
      <c r="E408" s="7" t="n">
        <v>0</v>
      </c>
      <c r="F408" s="7" t="n">
        <v>0</v>
      </c>
    </row>
    <row r="409" spans="1:9">
      <c r="A409" t="s">
        <v>4</v>
      </c>
      <c r="B409" s="4" t="s">
        <v>5</v>
      </c>
      <c r="C409" s="4" t="s">
        <v>13</v>
      </c>
      <c r="D409" s="32" t="s">
        <v>50</v>
      </c>
      <c r="E409" s="4" t="s">
        <v>5</v>
      </c>
      <c r="F409" s="4" t="s">
        <v>13</v>
      </c>
      <c r="G409" s="4" t="s">
        <v>10</v>
      </c>
      <c r="H409" s="32" t="s">
        <v>51</v>
      </c>
      <c r="I409" s="4" t="s">
        <v>13</v>
      </c>
      <c r="J409" s="4" t="s">
        <v>9</v>
      </c>
      <c r="K409" s="4" t="s">
        <v>13</v>
      </c>
      <c r="L409" s="4" t="s">
        <v>13</v>
      </c>
      <c r="M409" s="32" t="s">
        <v>50</v>
      </c>
      <c r="N409" s="4" t="s">
        <v>5</v>
      </c>
      <c r="O409" s="4" t="s">
        <v>13</v>
      </c>
      <c r="P409" s="4" t="s">
        <v>10</v>
      </c>
      <c r="Q409" s="32" t="s">
        <v>51</v>
      </c>
      <c r="R409" s="4" t="s">
        <v>13</v>
      </c>
      <c r="S409" s="4" t="s">
        <v>9</v>
      </c>
      <c r="T409" s="4" t="s">
        <v>13</v>
      </c>
      <c r="U409" s="4" t="s">
        <v>13</v>
      </c>
      <c r="V409" s="4" t="s">
        <v>13</v>
      </c>
      <c r="W409" s="4" t="s">
        <v>19</v>
      </c>
    </row>
    <row r="410" spans="1:9">
      <c r="A410" t="n">
        <v>4813</v>
      </c>
      <c r="B410" s="12" t="n">
        <v>5</v>
      </c>
      <c r="C410" s="7" t="n">
        <v>28</v>
      </c>
      <c r="D410" s="32" t="s">
        <v>3</v>
      </c>
      <c r="E410" s="10" t="n">
        <v>162</v>
      </c>
      <c r="F410" s="7" t="n">
        <v>3</v>
      </c>
      <c r="G410" s="7" t="n">
        <v>12494</v>
      </c>
      <c r="H410" s="32" t="s">
        <v>3</v>
      </c>
      <c r="I410" s="7" t="n">
        <v>0</v>
      </c>
      <c r="J410" s="7" t="n">
        <v>1</v>
      </c>
      <c r="K410" s="7" t="n">
        <v>2</v>
      </c>
      <c r="L410" s="7" t="n">
        <v>28</v>
      </c>
      <c r="M410" s="32" t="s">
        <v>3</v>
      </c>
      <c r="N410" s="10" t="n">
        <v>162</v>
      </c>
      <c r="O410" s="7" t="n">
        <v>3</v>
      </c>
      <c r="P410" s="7" t="n">
        <v>12494</v>
      </c>
      <c r="Q410" s="32" t="s">
        <v>3</v>
      </c>
      <c r="R410" s="7" t="n">
        <v>0</v>
      </c>
      <c r="S410" s="7" t="n">
        <v>2</v>
      </c>
      <c r="T410" s="7" t="n">
        <v>2</v>
      </c>
      <c r="U410" s="7" t="n">
        <v>11</v>
      </c>
      <c r="V410" s="7" t="n">
        <v>1</v>
      </c>
      <c r="W410" s="13" t="n">
        <f t="normal" ca="1">A414</f>
        <v>0</v>
      </c>
    </row>
    <row r="411" spans="1:9">
      <c r="A411" t="s">
        <v>4</v>
      </c>
      <c r="B411" s="4" t="s">
        <v>5</v>
      </c>
      <c r="C411" s="4" t="s">
        <v>13</v>
      </c>
      <c r="D411" s="4" t="s">
        <v>10</v>
      </c>
      <c r="E411" s="4" t="s">
        <v>18</v>
      </c>
    </row>
    <row r="412" spans="1:9">
      <c r="A412" t="n">
        <v>4842</v>
      </c>
      <c r="B412" s="38" t="n">
        <v>58</v>
      </c>
      <c r="C412" s="7" t="n">
        <v>0</v>
      </c>
      <c r="D412" s="7" t="n">
        <v>0</v>
      </c>
      <c r="E412" s="7" t="n">
        <v>1</v>
      </c>
    </row>
    <row r="413" spans="1:9">
      <c r="A413" t="s">
        <v>4</v>
      </c>
      <c r="B413" s="4" t="s">
        <v>5</v>
      </c>
      <c r="C413" s="4" t="s">
        <v>13</v>
      </c>
      <c r="D413" s="32" t="s">
        <v>50</v>
      </c>
      <c r="E413" s="4" t="s">
        <v>5</v>
      </c>
      <c r="F413" s="4" t="s">
        <v>13</v>
      </c>
      <c r="G413" s="4" t="s">
        <v>10</v>
      </c>
      <c r="H413" s="32" t="s">
        <v>51</v>
      </c>
      <c r="I413" s="4" t="s">
        <v>13</v>
      </c>
      <c r="J413" s="4" t="s">
        <v>9</v>
      </c>
      <c r="K413" s="4" t="s">
        <v>13</v>
      </c>
      <c r="L413" s="4" t="s">
        <v>13</v>
      </c>
      <c r="M413" s="32" t="s">
        <v>50</v>
      </c>
      <c r="N413" s="4" t="s">
        <v>5</v>
      </c>
      <c r="O413" s="4" t="s">
        <v>13</v>
      </c>
      <c r="P413" s="4" t="s">
        <v>10</v>
      </c>
      <c r="Q413" s="32" t="s">
        <v>51</v>
      </c>
      <c r="R413" s="4" t="s">
        <v>13</v>
      </c>
      <c r="S413" s="4" t="s">
        <v>9</v>
      </c>
      <c r="T413" s="4" t="s">
        <v>13</v>
      </c>
      <c r="U413" s="4" t="s">
        <v>13</v>
      </c>
      <c r="V413" s="4" t="s">
        <v>13</v>
      </c>
      <c r="W413" s="4" t="s">
        <v>19</v>
      </c>
    </row>
    <row r="414" spans="1:9">
      <c r="A414" t="n">
        <v>4850</v>
      </c>
      <c r="B414" s="12" t="n">
        <v>5</v>
      </c>
      <c r="C414" s="7" t="n">
        <v>28</v>
      </c>
      <c r="D414" s="32" t="s">
        <v>3</v>
      </c>
      <c r="E414" s="10" t="n">
        <v>162</v>
      </c>
      <c r="F414" s="7" t="n">
        <v>3</v>
      </c>
      <c r="G414" s="7" t="n">
        <v>12494</v>
      </c>
      <c r="H414" s="32" t="s">
        <v>3</v>
      </c>
      <c r="I414" s="7" t="n">
        <v>0</v>
      </c>
      <c r="J414" s="7" t="n">
        <v>1</v>
      </c>
      <c r="K414" s="7" t="n">
        <v>3</v>
      </c>
      <c r="L414" s="7" t="n">
        <v>28</v>
      </c>
      <c r="M414" s="32" t="s">
        <v>3</v>
      </c>
      <c r="N414" s="10" t="n">
        <v>162</v>
      </c>
      <c r="O414" s="7" t="n">
        <v>3</v>
      </c>
      <c r="P414" s="7" t="n">
        <v>12494</v>
      </c>
      <c r="Q414" s="32" t="s">
        <v>3</v>
      </c>
      <c r="R414" s="7" t="n">
        <v>0</v>
      </c>
      <c r="S414" s="7" t="n">
        <v>2</v>
      </c>
      <c r="T414" s="7" t="n">
        <v>3</v>
      </c>
      <c r="U414" s="7" t="n">
        <v>9</v>
      </c>
      <c r="V414" s="7" t="n">
        <v>1</v>
      </c>
      <c r="W414" s="13" t="n">
        <f t="normal" ca="1">A424</f>
        <v>0</v>
      </c>
    </row>
    <row r="415" spans="1:9">
      <c r="A415" t="s">
        <v>4</v>
      </c>
      <c r="B415" s="4" t="s">
        <v>5</v>
      </c>
      <c r="C415" s="4" t="s">
        <v>13</v>
      </c>
      <c r="D415" s="32" t="s">
        <v>50</v>
      </c>
      <c r="E415" s="4" t="s">
        <v>5</v>
      </c>
      <c r="F415" s="4" t="s">
        <v>10</v>
      </c>
      <c r="G415" s="4" t="s">
        <v>13</v>
      </c>
      <c r="H415" s="4" t="s">
        <v>13</v>
      </c>
      <c r="I415" s="4" t="s">
        <v>6</v>
      </c>
      <c r="J415" s="32" t="s">
        <v>51</v>
      </c>
      <c r="K415" s="4" t="s">
        <v>13</v>
      </c>
      <c r="L415" s="4" t="s">
        <v>13</v>
      </c>
      <c r="M415" s="32" t="s">
        <v>50</v>
      </c>
      <c r="N415" s="4" t="s">
        <v>5</v>
      </c>
      <c r="O415" s="4" t="s">
        <v>13</v>
      </c>
      <c r="P415" s="32" t="s">
        <v>51</v>
      </c>
      <c r="Q415" s="4" t="s">
        <v>13</v>
      </c>
      <c r="R415" s="4" t="s">
        <v>9</v>
      </c>
      <c r="S415" s="4" t="s">
        <v>13</v>
      </c>
      <c r="T415" s="4" t="s">
        <v>13</v>
      </c>
      <c r="U415" s="4" t="s">
        <v>13</v>
      </c>
      <c r="V415" s="32" t="s">
        <v>50</v>
      </c>
      <c r="W415" s="4" t="s">
        <v>5</v>
      </c>
      <c r="X415" s="4" t="s">
        <v>13</v>
      </c>
      <c r="Y415" s="32" t="s">
        <v>51</v>
      </c>
      <c r="Z415" s="4" t="s">
        <v>13</v>
      </c>
      <c r="AA415" s="4" t="s">
        <v>9</v>
      </c>
      <c r="AB415" s="4" t="s">
        <v>13</v>
      </c>
      <c r="AC415" s="4" t="s">
        <v>13</v>
      </c>
      <c r="AD415" s="4" t="s">
        <v>13</v>
      </c>
      <c r="AE415" s="4" t="s">
        <v>19</v>
      </c>
    </row>
    <row r="416" spans="1:9">
      <c r="A416" t="n">
        <v>4879</v>
      </c>
      <c r="B416" s="12" t="n">
        <v>5</v>
      </c>
      <c r="C416" s="7" t="n">
        <v>28</v>
      </c>
      <c r="D416" s="32" t="s">
        <v>3</v>
      </c>
      <c r="E416" s="23" t="n">
        <v>47</v>
      </c>
      <c r="F416" s="7" t="n">
        <v>61456</v>
      </c>
      <c r="G416" s="7" t="n">
        <v>2</v>
      </c>
      <c r="H416" s="7" t="n">
        <v>0</v>
      </c>
      <c r="I416" s="7" t="s">
        <v>77</v>
      </c>
      <c r="J416" s="32" t="s">
        <v>3</v>
      </c>
      <c r="K416" s="7" t="n">
        <v>8</v>
      </c>
      <c r="L416" s="7" t="n">
        <v>28</v>
      </c>
      <c r="M416" s="32" t="s">
        <v>3</v>
      </c>
      <c r="N416" s="37" t="n">
        <v>74</v>
      </c>
      <c r="O416" s="7" t="n">
        <v>65</v>
      </c>
      <c r="P416" s="32" t="s">
        <v>3</v>
      </c>
      <c r="Q416" s="7" t="n">
        <v>0</v>
      </c>
      <c r="R416" s="7" t="n">
        <v>1</v>
      </c>
      <c r="S416" s="7" t="n">
        <v>3</v>
      </c>
      <c r="T416" s="7" t="n">
        <v>9</v>
      </c>
      <c r="U416" s="7" t="n">
        <v>28</v>
      </c>
      <c r="V416" s="32" t="s">
        <v>3</v>
      </c>
      <c r="W416" s="37" t="n">
        <v>74</v>
      </c>
      <c r="X416" s="7" t="n">
        <v>65</v>
      </c>
      <c r="Y416" s="32" t="s">
        <v>3</v>
      </c>
      <c r="Z416" s="7" t="n">
        <v>0</v>
      </c>
      <c r="AA416" s="7" t="n">
        <v>2</v>
      </c>
      <c r="AB416" s="7" t="n">
        <v>3</v>
      </c>
      <c r="AC416" s="7" t="n">
        <v>9</v>
      </c>
      <c r="AD416" s="7" t="n">
        <v>1</v>
      </c>
      <c r="AE416" s="13" t="n">
        <f t="normal" ca="1">A420</f>
        <v>0</v>
      </c>
    </row>
    <row r="417" spans="1:31">
      <c r="A417" t="s">
        <v>4</v>
      </c>
      <c r="B417" s="4" t="s">
        <v>5</v>
      </c>
      <c r="C417" s="4" t="s">
        <v>10</v>
      </c>
      <c r="D417" s="4" t="s">
        <v>13</v>
      </c>
      <c r="E417" s="4" t="s">
        <v>13</v>
      </c>
      <c r="F417" s="4" t="s">
        <v>6</v>
      </c>
    </row>
    <row r="418" spans="1:31">
      <c r="A418" t="n">
        <v>4927</v>
      </c>
      <c r="B418" s="23" t="n">
        <v>47</v>
      </c>
      <c r="C418" s="7" t="n">
        <v>61456</v>
      </c>
      <c r="D418" s="7" t="n">
        <v>0</v>
      </c>
      <c r="E418" s="7" t="n">
        <v>0</v>
      </c>
      <c r="F418" s="7" t="s">
        <v>78</v>
      </c>
    </row>
    <row r="419" spans="1:31">
      <c r="A419" t="s">
        <v>4</v>
      </c>
      <c r="B419" s="4" t="s">
        <v>5</v>
      </c>
      <c r="C419" s="4" t="s">
        <v>13</v>
      </c>
      <c r="D419" s="4" t="s">
        <v>10</v>
      </c>
      <c r="E419" s="4" t="s">
        <v>18</v>
      </c>
    </row>
    <row r="420" spans="1:31">
      <c r="A420" t="n">
        <v>4940</v>
      </c>
      <c r="B420" s="38" t="n">
        <v>58</v>
      </c>
      <c r="C420" s="7" t="n">
        <v>0</v>
      </c>
      <c r="D420" s="7" t="n">
        <v>300</v>
      </c>
      <c r="E420" s="7" t="n">
        <v>1</v>
      </c>
    </row>
    <row r="421" spans="1:31">
      <c r="A421" t="s">
        <v>4</v>
      </c>
      <c r="B421" s="4" t="s">
        <v>5</v>
      </c>
      <c r="C421" s="4" t="s">
        <v>13</v>
      </c>
      <c r="D421" s="4" t="s">
        <v>10</v>
      </c>
    </row>
    <row r="422" spans="1:31">
      <c r="A422" t="n">
        <v>4948</v>
      </c>
      <c r="B422" s="38" t="n">
        <v>58</v>
      </c>
      <c r="C422" s="7" t="n">
        <v>255</v>
      </c>
      <c r="D422" s="7" t="n">
        <v>0</v>
      </c>
    </row>
    <row r="423" spans="1:31">
      <c r="A423" t="s">
        <v>4</v>
      </c>
      <c r="B423" s="4" t="s">
        <v>5</v>
      </c>
      <c r="C423" s="4" t="s">
        <v>13</v>
      </c>
      <c r="D423" s="4" t="s">
        <v>13</v>
      </c>
      <c r="E423" s="4" t="s">
        <v>13</v>
      </c>
      <c r="F423" s="4" t="s">
        <v>13</v>
      </c>
    </row>
    <row r="424" spans="1:31">
      <c r="A424" t="n">
        <v>4952</v>
      </c>
      <c r="B424" s="8" t="n">
        <v>14</v>
      </c>
      <c r="C424" s="7" t="n">
        <v>0</v>
      </c>
      <c r="D424" s="7" t="n">
        <v>0</v>
      </c>
      <c r="E424" s="7" t="n">
        <v>0</v>
      </c>
      <c r="F424" s="7" t="n">
        <v>64</v>
      </c>
    </row>
    <row r="425" spans="1:31">
      <c r="A425" t="s">
        <v>4</v>
      </c>
      <c r="B425" s="4" t="s">
        <v>5</v>
      </c>
      <c r="C425" s="4" t="s">
        <v>13</v>
      </c>
      <c r="D425" s="4" t="s">
        <v>10</v>
      </c>
    </row>
    <row r="426" spans="1:31">
      <c r="A426" t="n">
        <v>4957</v>
      </c>
      <c r="B426" s="28" t="n">
        <v>22</v>
      </c>
      <c r="C426" s="7" t="n">
        <v>0</v>
      </c>
      <c r="D426" s="7" t="n">
        <v>12494</v>
      </c>
    </row>
    <row r="427" spans="1:31">
      <c r="A427" t="s">
        <v>4</v>
      </c>
      <c r="B427" s="4" t="s">
        <v>5</v>
      </c>
      <c r="C427" s="4" t="s">
        <v>13</v>
      </c>
      <c r="D427" s="4" t="s">
        <v>10</v>
      </c>
    </row>
    <row r="428" spans="1:31">
      <c r="A428" t="n">
        <v>4961</v>
      </c>
      <c r="B428" s="38" t="n">
        <v>58</v>
      </c>
      <c r="C428" s="7" t="n">
        <v>5</v>
      </c>
      <c r="D428" s="7" t="n">
        <v>300</v>
      </c>
    </row>
    <row r="429" spans="1:31">
      <c r="A429" t="s">
        <v>4</v>
      </c>
      <c r="B429" s="4" t="s">
        <v>5</v>
      </c>
      <c r="C429" s="4" t="s">
        <v>18</v>
      </c>
      <c r="D429" s="4" t="s">
        <v>10</v>
      </c>
    </row>
    <row r="430" spans="1:31">
      <c r="A430" t="n">
        <v>4965</v>
      </c>
      <c r="B430" s="39" t="n">
        <v>103</v>
      </c>
      <c r="C430" s="7" t="n">
        <v>0</v>
      </c>
      <c r="D430" s="7" t="n">
        <v>300</v>
      </c>
    </row>
    <row r="431" spans="1:31">
      <c r="A431" t="s">
        <v>4</v>
      </c>
      <c r="B431" s="4" t="s">
        <v>5</v>
      </c>
      <c r="C431" s="4" t="s">
        <v>13</v>
      </c>
    </row>
    <row r="432" spans="1:31">
      <c r="A432" t="n">
        <v>4972</v>
      </c>
      <c r="B432" s="33" t="n">
        <v>64</v>
      </c>
      <c r="C432" s="7" t="n">
        <v>7</v>
      </c>
    </row>
    <row r="433" spans="1:6">
      <c r="A433" t="s">
        <v>4</v>
      </c>
      <c r="B433" s="4" t="s">
        <v>5</v>
      </c>
      <c r="C433" s="4" t="s">
        <v>13</v>
      </c>
      <c r="D433" s="4" t="s">
        <v>10</v>
      </c>
    </row>
    <row r="434" spans="1:6">
      <c r="A434" t="n">
        <v>4974</v>
      </c>
      <c r="B434" s="40" t="n">
        <v>72</v>
      </c>
      <c r="C434" s="7" t="n">
        <v>5</v>
      </c>
      <c r="D434" s="7" t="n">
        <v>0</v>
      </c>
    </row>
    <row r="435" spans="1:6">
      <c r="A435" t="s">
        <v>4</v>
      </c>
      <c r="B435" s="4" t="s">
        <v>5</v>
      </c>
      <c r="C435" s="4" t="s">
        <v>13</v>
      </c>
      <c r="D435" s="32" t="s">
        <v>50</v>
      </c>
      <c r="E435" s="4" t="s">
        <v>5</v>
      </c>
      <c r="F435" s="4" t="s">
        <v>13</v>
      </c>
      <c r="G435" s="4" t="s">
        <v>10</v>
      </c>
      <c r="H435" s="32" t="s">
        <v>51</v>
      </c>
      <c r="I435" s="4" t="s">
        <v>13</v>
      </c>
      <c r="J435" s="4" t="s">
        <v>9</v>
      </c>
      <c r="K435" s="4" t="s">
        <v>13</v>
      </c>
      <c r="L435" s="4" t="s">
        <v>13</v>
      </c>
      <c r="M435" s="4" t="s">
        <v>19</v>
      </c>
    </row>
    <row r="436" spans="1:6">
      <c r="A436" t="n">
        <v>4978</v>
      </c>
      <c r="B436" s="12" t="n">
        <v>5</v>
      </c>
      <c r="C436" s="7" t="n">
        <v>28</v>
      </c>
      <c r="D436" s="32" t="s">
        <v>3</v>
      </c>
      <c r="E436" s="10" t="n">
        <v>162</v>
      </c>
      <c r="F436" s="7" t="n">
        <v>4</v>
      </c>
      <c r="G436" s="7" t="n">
        <v>12494</v>
      </c>
      <c r="H436" s="32" t="s">
        <v>3</v>
      </c>
      <c r="I436" s="7" t="n">
        <v>0</v>
      </c>
      <c r="J436" s="7" t="n">
        <v>1</v>
      </c>
      <c r="K436" s="7" t="n">
        <v>2</v>
      </c>
      <c r="L436" s="7" t="n">
        <v>1</v>
      </c>
      <c r="M436" s="13" t="n">
        <f t="normal" ca="1">A442</f>
        <v>0</v>
      </c>
    </row>
    <row r="437" spans="1:6">
      <c r="A437" t="s">
        <v>4</v>
      </c>
      <c r="B437" s="4" t="s">
        <v>5</v>
      </c>
      <c r="C437" s="4" t="s">
        <v>13</v>
      </c>
      <c r="D437" s="4" t="s">
        <v>6</v>
      </c>
    </row>
    <row r="438" spans="1:6">
      <c r="A438" t="n">
        <v>4995</v>
      </c>
      <c r="B438" s="9" t="n">
        <v>2</v>
      </c>
      <c r="C438" s="7" t="n">
        <v>10</v>
      </c>
      <c r="D438" s="7" t="s">
        <v>79</v>
      </c>
    </row>
    <row r="439" spans="1:6">
      <c r="A439" t="s">
        <v>4</v>
      </c>
      <c r="B439" s="4" t="s">
        <v>5</v>
      </c>
      <c r="C439" s="4" t="s">
        <v>10</v>
      </c>
    </row>
    <row r="440" spans="1:6">
      <c r="A440" t="n">
        <v>5012</v>
      </c>
      <c r="B440" s="27" t="n">
        <v>16</v>
      </c>
      <c r="C440" s="7" t="n">
        <v>0</v>
      </c>
    </row>
    <row r="441" spans="1:6">
      <c r="A441" t="s">
        <v>4</v>
      </c>
      <c r="B441" s="4" t="s">
        <v>5</v>
      </c>
      <c r="C441" s="4" t="s">
        <v>13</v>
      </c>
      <c r="D441" s="4" t="s">
        <v>10</v>
      </c>
      <c r="E441" s="4" t="s">
        <v>13</v>
      </c>
      <c r="F441" s="4" t="s">
        <v>6</v>
      </c>
    </row>
    <row r="442" spans="1:6">
      <c r="A442" t="n">
        <v>5015</v>
      </c>
      <c r="B442" s="41" t="n">
        <v>39</v>
      </c>
      <c r="C442" s="7" t="n">
        <v>10</v>
      </c>
      <c r="D442" s="7" t="n">
        <v>65533</v>
      </c>
      <c r="E442" s="7" t="n">
        <v>200</v>
      </c>
      <c r="F442" s="7" t="s">
        <v>80</v>
      </c>
    </row>
    <row r="443" spans="1:6">
      <c r="A443" t="s">
        <v>4</v>
      </c>
      <c r="B443" s="4" t="s">
        <v>5</v>
      </c>
      <c r="C443" s="4" t="s">
        <v>13</v>
      </c>
      <c r="D443" s="4" t="s">
        <v>10</v>
      </c>
      <c r="E443" s="4" t="s">
        <v>13</v>
      </c>
      <c r="F443" s="4" t="s">
        <v>6</v>
      </c>
    </row>
    <row r="444" spans="1:6">
      <c r="A444" t="n">
        <v>5039</v>
      </c>
      <c r="B444" s="41" t="n">
        <v>39</v>
      </c>
      <c r="C444" s="7" t="n">
        <v>10</v>
      </c>
      <c r="D444" s="7" t="n">
        <v>65533</v>
      </c>
      <c r="E444" s="7" t="n">
        <v>201</v>
      </c>
      <c r="F444" s="7" t="s">
        <v>81</v>
      </c>
    </row>
    <row r="445" spans="1:6">
      <c r="A445" t="s">
        <v>4</v>
      </c>
      <c r="B445" s="4" t="s">
        <v>5</v>
      </c>
      <c r="C445" s="4" t="s">
        <v>10</v>
      </c>
      <c r="D445" s="4" t="s">
        <v>9</v>
      </c>
    </row>
    <row r="446" spans="1:6">
      <c r="A446" t="n">
        <v>5063</v>
      </c>
      <c r="B446" s="24" t="n">
        <v>43</v>
      </c>
      <c r="C446" s="7" t="n">
        <v>61456</v>
      </c>
      <c r="D446" s="7" t="n">
        <v>1</v>
      </c>
    </row>
    <row r="447" spans="1:6">
      <c r="A447" t="s">
        <v>4</v>
      </c>
      <c r="B447" s="4" t="s">
        <v>5</v>
      </c>
      <c r="C447" s="4" t="s">
        <v>10</v>
      </c>
      <c r="D447" s="4" t="s">
        <v>6</v>
      </c>
      <c r="E447" s="4" t="s">
        <v>6</v>
      </c>
      <c r="F447" s="4" t="s">
        <v>6</v>
      </c>
      <c r="G447" s="4" t="s">
        <v>13</v>
      </c>
      <c r="H447" s="4" t="s">
        <v>9</v>
      </c>
      <c r="I447" s="4" t="s">
        <v>18</v>
      </c>
      <c r="J447" s="4" t="s">
        <v>18</v>
      </c>
      <c r="K447" s="4" t="s">
        <v>18</v>
      </c>
      <c r="L447" s="4" t="s">
        <v>18</v>
      </c>
      <c r="M447" s="4" t="s">
        <v>18</v>
      </c>
      <c r="N447" s="4" t="s">
        <v>18</v>
      </c>
      <c r="O447" s="4" t="s">
        <v>18</v>
      </c>
      <c r="P447" s="4" t="s">
        <v>6</v>
      </c>
      <c r="Q447" s="4" t="s">
        <v>6</v>
      </c>
      <c r="R447" s="4" t="s">
        <v>9</v>
      </c>
      <c r="S447" s="4" t="s">
        <v>13</v>
      </c>
      <c r="T447" s="4" t="s">
        <v>9</v>
      </c>
      <c r="U447" s="4" t="s">
        <v>9</v>
      </c>
      <c r="V447" s="4" t="s">
        <v>10</v>
      </c>
    </row>
    <row r="448" spans="1:6">
      <c r="A448" t="n">
        <v>5070</v>
      </c>
      <c r="B448" s="42" t="n">
        <v>19</v>
      </c>
      <c r="C448" s="7" t="n">
        <v>1560</v>
      </c>
      <c r="D448" s="7" t="s">
        <v>82</v>
      </c>
      <c r="E448" s="7" t="s">
        <v>83</v>
      </c>
      <c r="F448" s="7" t="s">
        <v>12</v>
      </c>
      <c r="G448" s="7" t="n">
        <v>0</v>
      </c>
      <c r="H448" s="7" t="n">
        <v>1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1</v>
      </c>
      <c r="N448" s="7" t="n">
        <v>1.60000002384186</v>
      </c>
      <c r="O448" s="7" t="n">
        <v>0.0900000035762787</v>
      </c>
      <c r="P448" s="7" t="s">
        <v>84</v>
      </c>
      <c r="Q448" s="7" t="s">
        <v>12</v>
      </c>
      <c r="R448" s="7" t="n">
        <v>-1</v>
      </c>
      <c r="S448" s="7" t="n">
        <v>0</v>
      </c>
      <c r="T448" s="7" t="n">
        <v>0</v>
      </c>
      <c r="U448" s="7" t="n">
        <v>0</v>
      </c>
      <c r="V448" s="7" t="n">
        <v>0</v>
      </c>
    </row>
    <row r="449" spans="1:22">
      <c r="A449" t="s">
        <v>4</v>
      </c>
      <c r="B449" s="4" t="s">
        <v>5</v>
      </c>
      <c r="C449" s="4" t="s">
        <v>10</v>
      </c>
      <c r="D449" s="4" t="s">
        <v>6</v>
      </c>
      <c r="E449" s="4" t="s">
        <v>6</v>
      </c>
      <c r="F449" s="4" t="s">
        <v>6</v>
      </c>
      <c r="G449" s="4" t="s">
        <v>13</v>
      </c>
      <c r="H449" s="4" t="s">
        <v>9</v>
      </c>
      <c r="I449" s="4" t="s">
        <v>18</v>
      </c>
      <c r="J449" s="4" t="s">
        <v>18</v>
      </c>
      <c r="K449" s="4" t="s">
        <v>18</v>
      </c>
      <c r="L449" s="4" t="s">
        <v>18</v>
      </c>
      <c r="M449" s="4" t="s">
        <v>18</v>
      </c>
      <c r="N449" s="4" t="s">
        <v>18</v>
      </c>
      <c r="O449" s="4" t="s">
        <v>18</v>
      </c>
      <c r="P449" s="4" t="s">
        <v>6</v>
      </c>
      <c r="Q449" s="4" t="s">
        <v>6</v>
      </c>
      <c r="R449" s="4" t="s">
        <v>9</v>
      </c>
      <c r="S449" s="4" t="s">
        <v>13</v>
      </c>
      <c r="T449" s="4" t="s">
        <v>9</v>
      </c>
      <c r="U449" s="4" t="s">
        <v>9</v>
      </c>
      <c r="V449" s="4" t="s">
        <v>10</v>
      </c>
    </row>
    <row r="450" spans="1:22">
      <c r="A450" t="n">
        <v>5148</v>
      </c>
      <c r="B450" s="42" t="n">
        <v>19</v>
      </c>
      <c r="C450" s="7" t="n">
        <v>1561</v>
      </c>
      <c r="D450" s="7" t="s">
        <v>85</v>
      </c>
      <c r="E450" s="7" t="s">
        <v>83</v>
      </c>
      <c r="F450" s="7" t="s">
        <v>12</v>
      </c>
      <c r="G450" s="7" t="n">
        <v>0</v>
      </c>
      <c r="H450" s="7" t="n">
        <v>1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1</v>
      </c>
      <c r="N450" s="7" t="n">
        <v>1.60000002384186</v>
      </c>
      <c r="O450" s="7" t="n">
        <v>0.0900000035762787</v>
      </c>
      <c r="P450" s="7" t="s">
        <v>86</v>
      </c>
      <c r="Q450" s="7" t="s">
        <v>12</v>
      </c>
      <c r="R450" s="7" t="n">
        <v>-1</v>
      </c>
      <c r="S450" s="7" t="n">
        <v>0</v>
      </c>
      <c r="T450" s="7" t="n">
        <v>0</v>
      </c>
      <c r="U450" s="7" t="n">
        <v>0</v>
      </c>
      <c r="V450" s="7" t="n">
        <v>0</v>
      </c>
    </row>
    <row r="451" spans="1:22">
      <c r="A451" t="s">
        <v>4</v>
      </c>
      <c r="B451" s="4" t="s">
        <v>5</v>
      </c>
      <c r="C451" s="4" t="s">
        <v>10</v>
      </c>
      <c r="D451" s="4" t="s">
        <v>6</v>
      </c>
      <c r="E451" s="4" t="s">
        <v>6</v>
      </c>
      <c r="F451" s="4" t="s">
        <v>6</v>
      </c>
      <c r="G451" s="4" t="s">
        <v>13</v>
      </c>
      <c r="H451" s="4" t="s">
        <v>9</v>
      </c>
      <c r="I451" s="4" t="s">
        <v>18</v>
      </c>
      <c r="J451" s="4" t="s">
        <v>18</v>
      </c>
      <c r="K451" s="4" t="s">
        <v>18</v>
      </c>
      <c r="L451" s="4" t="s">
        <v>18</v>
      </c>
      <c r="M451" s="4" t="s">
        <v>18</v>
      </c>
      <c r="N451" s="4" t="s">
        <v>18</v>
      </c>
      <c r="O451" s="4" t="s">
        <v>18</v>
      </c>
      <c r="P451" s="4" t="s">
        <v>6</v>
      </c>
      <c r="Q451" s="4" t="s">
        <v>6</v>
      </c>
      <c r="R451" s="4" t="s">
        <v>9</v>
      </c>
      <c r="S451" s="4" t="s">
        <v>13</v>
      </c>
      <c r="T451" s="4" t="s">
        <v>9</v>
      </c>
      <c r="U451" s="4" t="s">
        <v>9</v>
      </c>
      <c r="V451" s="4" t="s">
        <v>10</v>
      </c>
    </row>
    <row r="452" spans="1:22">
      <c r="A452" t="n">
        <v>5234</v>
      </c>
      <c r="B452" s="42" t="n">
        <v>19</v>
      </c>
      <c r="C452" s="7" t="n">
        <v>1570</v>
      </c>
      <c r="D452" s="7" t="s">
        <v>87</v>
      </c>
      <c r="E452" s="7" t="s">
        <v>88</v>
      </c>
      <c r="F452" s="7" t="s">
        <v>12</v>
      </c>
      <c r="G452" s="7" t="n">
        <v>0</v>
      </c>
      <c r="H452" s="7" t="n">
        <v>1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1</v>
      </c>
      <c r="N452" s="7" t="n">
        <v>1.60000002384186</v>
      </c>
      <c r="O452" s="7" t="n">
        <v>0.0900000035762787</v>
      </c>
      <c r="P452" s="7" t="s">
        <v>12</v>
      </c>
      <c r="Q452" s="7" t="s">
        <v>12</v>
      </c>
      <c r="R452" s="7" t="n">
        <v>-1</v>
      </c>
      <c r="S452" s="7" t="n">
        <v>0</v>
      </c>
      <c r="T452" s="7" t="n">
        <v>0</v>
      </c>
      <c r="U452" s="7" t="n">
        <v>0</v>
      </c>
      <c r="V452" s="7" t="n">
        <v>0</v>
      </c>
    </row>
    <row r="453" spans="1:22">
      <c r="A453" t="s">
        <v>4</v>
      </c>
      <c r="B453" s="4" t="s">
        <v>5</v>
      </c>
      <c r="C453" s="4" t="s">
        <v>10</v>
      </c>
      <c r="D453" s="4" t="s">
        <v>6</v>
      </c>
      <c r="E453" s="4" t="s">
        <v>6</v>
      </c>
      <c r="F453" s="4" t="s">
        <v>6</v>
      </c>
      <c r="G453" s="4" t="s">
        <v>13</v>
      </c>
      <c r="H453" s="4" t="s">
        <v>9</v>
      </c>
      <c r="I453" s="4" t="s">
        <v>18</v>
      </c>
      <c r="J453" s="4" t="s">
        <v>18</v>
      </c>
      <c r="K453" s="4" t="s">
        <v>18</v>
      </c>
      <c r="L453" s="4" t="s">
        <v>18</v>
      </c>
      <c r="M453" s="4" t="s">
        <v>18</v>
      </c>
      <c r="N453" s="4" t="s">
        <v>18</v>
      </c>
      <c r="O453" s="4" t="s">
        <v>18</v>
      </c>
      <c r="P453" s="4" t="s">
        <v>6</v>
      </c>
      <c r="Q453" s="4" t="s">
        <v>6</v>
      </c>
      <c r="R453" s="4" t="s">
        <v>9</v>
      </c>
      <c r="S453" s="4" t="s">
        <v>13</v>
      </c>
      <c r="T453" s="4" t="s">
        <v>9</v>
      </c>
      <c r="U453" s="4" t="s">
        <v>9</v>
      </c>
      <c r="V453" s="4" t="s">
        <v>10</v>
      </c>
    </row>
    <row r="454" spans="1:22">
      <c r="A454" t="n">
        <v>5308</v>
      </c>
      <c r="B454" s="42" t="n">
        <v>19</v>
      </c>
      <c r="C454" s="7" t="n">
        <v>1571</v>
      </c>
      <c r="D454" s="7" t="s">
        <v>87</v>
      </c>
      <c r="E454" s="7" t="s">
        <v>88</v>
      </c>
      <c r="F454" s="7" t="s">
        <v>12</v>
      </c>
      <c r="G454" s="7" t="n">
        <v>0</v>
      </c>
      <c r="H454" s="7" t="n">
        <v>1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1</v>
      </c>
      <c r="N454" s="7" t="n">
        <v>1.60000002384186</v>
      </c>
      <c r="O454" s="7" t="n">
        <v>0.0900000035762787</v>
      </c>
      <c r="P454" s="7" t="s">
        <v>12</v>
      </c>
      <c r="Q454" s="7" t="s">
        <v>12</v>
      </c>
      <c r="R454" s="7" t="n">
        <v>-1</v>
      </c>
      <c r="S454" s="7" t="n">
        <v>0</v>
      </c>
      <c r="T454" s="7" t="n">
        <v>0</v>
      </c>
      <c r="U454" s="7" t="n">
        <v>0</v>
      </c>
      <c r="V454" s="7" t="n">
        <v>0</v>
      </c>
    </row>
    <row r="455" spans="1:22">
      <c r="A455" t="s">
        <v>4</v>
      </c>
      <c r="B455" s="4" t="s">
        <v>5</v>
      </c>
      <c r="C455" s="4" t="s">
        <v>10</v>
      </c>
      <c r="D455" s="4" t="s">
        <v>6</v>
      </c>
      <c r="E455" s="4" t="s">
        <v>6</v>
      </c>
      <c r="F455" s="4" t="s">
        <v>6</v>
      </c>
      <c r="G455" s="4" t="s">
        <v>13</v>
      </c>
      <c r="H455" s="4" t="s">
        <v>9</v>
      </c>
      <c r="I455" s="4" t="s">
        <v>18</v>
      </c>
      <c r="J455" s="4" t="s">
        <v>18</v>
      </c>
      <c r="K455" s="4" t="s">
        <v>18</v>
      </c>
      <c r="L455" s="4" t="s">
        <v>18</v>
      </c>
      <c r="M455" s="4" t="s">
        <v>18</v>
      </c>
      <c r="N455" s="4" t="s">
        <v>18</v>
      </c>
      <c r="O455" s="4" t="s">
        <v>18</v>
      </c>
      <c r="P455" s="4" t="s">
        <v>6</v>
      </c>
      <c r="Q455" s="4" t="s">
        <v>6</v>
      </c>
      <c r="R455" s="4" t="s">
        <v>9</v>
      </c>
      <c r="S455" s="4" t="s">
        <v>13</v>
      </c>
      <c r="T455" s="4" t="s">
        <v>9</v>
      </c>
      <c r="U455" s="4" t="s">
        <v>9</v>
      </c>
      <c r="V455" s="4" t="s">
        <v>10</v>
      </c>
    </row>
    <row r="456" spans="1:22">
      <c r="A456" t="n">
        <v>5382</v>
      </c>
      <c r="B456" s="42" t="n">
        <v>19</v>
      </c>
      <c r="C456" s="7" t="n">
        <v>1572</v>
      </c>
      <c r="D456" s="7" t="s">
        <v>87</v>
      </c>
      <c r="E456" s="7" t="s">
        <v>88</v>
      </c>
      <c r="F456" s="7" t="s">
        <v>12</v>
      </c>
      <c r="G456" s="7" t="n">
        <v>0</v>
      </c>
      <c r="H456" s="7" t="n">
        <v>1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</v>
      </c>
      <c r="N456" s="7" t="n">
        <v>1.60000002384186</v>
      </c>
      <c r="O456" s="7" t="n">
        <v>0.0900000035762787</v>
      </c>
      <c r="P456" s="7" t="s">
        <v>12</v>
      </c>
      <c r="Q456" s="7" t="s">
        <v>12</v>
      </c>
      <c r="R456" s="7" t="n">
        <v>-1</v>
      </c>
      <c r="S456" s="7" t="n">
        <v>0</v>
      </c>
      <c r="T456" s="7" t="n">
        <v>0</v>
      </c>
      <c r="U456" s="7" t="n">
        <v>0</v>
      </c>
      <c r="V456" s="7" t="n">
        <v>0</v>
      </c>
    </row>
    <row r="457" spans="1:22">
      <c r="A457" t="s">
        <v>4</v>
      </c>
      <c r="B457" s="4" t="s">
        <v>5</v>
      </c>
      <c r="C457" s="4" t="s">
        <v>10</v>
      </c>
      <c r="D457" s="4" t="s">
        <v>13</v>
      </c>
      <c r="E457" s="4" t="s">
        <v>13</v>
      </c>
      <c r="F457" s="4" t="s">
        <v>6</v>
      </c>
    </row>
    <row r="458" spans="1:22">
      <c r="A458" t="n">
        <v>5456</v>
      </c>
      <c r="B458" s="26" t="n">
        <v>20</v>
      </c>
      <c r="C458" s="7" t="n">
        <v>1560</v>
      </c>
      <c r="D458" s="7" t="n">
        <v>3</v>
      </c>
      <c r="E458" s="7" t="n">
        <v>10</v>
      </c>
      <c r="F458" s="7" t="s">
        <v>89</v>
      </c>
    </row>
    <row r="459" spans="1:22">
      <c r="A459" t="s">
        <v>4</v>
      </c>
      <c r="B459" s="4" t="s">
        <v>5</v>
      </c>
      <c r="C459" s="4" t="s">
        <v>10</v>
      </c>
    </row>
    <row r="460" spans="1:22">
      <c r="A460" t="n">
        <v>5474</v>
      </c>
      <c r="B460" s="27" t="n">
        <v>16</v>
      </c>
      <c r="C460" s="7" t="n">
        <v>0</v>
      </c>
    </row>
    <row r="461" spans="1:22">
      <c r="A461" t="s">
        <v>4</v>
      </c>
      <c r="B461" s="4" t="s">
        <v>5</v>
      </c>
      <c r="C461" s="4" t="s">
        <v>10</v>
      </c>
      <c r="D461" s="4" t="s">
        <v>13</v>
      </c>
      <c r="E461" s="4" t="s">
        <v>13</v>
      </c>
      <c r="F461" s="4" t="s">
        <v>6</v>
      </c>
    </row>
    <row r="462" spans="1:22">
      <c r="A462" t="n">
        <v>5477</v>
      </c>
      <c r="B462" s="26" t="n">
        <v>20</v>
      </c>
      <c r="C462" s="7" t="n">
        <v>1561</v>
      </c>
      <c r="D462" s="7" t="n">
        <v>3</v>
      </c>
      <c r="E462" s="7" t="n">
        <v>10</v>
      </c>
      <c r="F462" s="7" t="s">
        <v>89</v>
      </c>
    </row>
    <row r="463" spans="1:22">
      <c r="A463" t="s">
        <v>4</v>
      </c>
      <c r="B463" s="4" t="s">
        <v>5</v>
      </c>
      <c r="C463" s="4" t="s">
        <v>10</v>
      </c>
    </row>
    <row r="464" spans="1:22">
      <c r="A464" t="n">
        <v>5495</v>
      </c>
      <c r="B464" s="27" t="n">
        <v>16</v>
      </c>
      <c r="C464" s="7" t="n">
        <v>0</v>
      </c>
    </row>
    <row r="465" spans="1:22">
      <c r="A465" t="s">
        <v>4</v>
      </c>
      <c r="B465" s="4" t="s">
        <v>5</v>
      </c>
      <c r="C465" s="4" t="s">
        <v>10</v>
      </c>
      <c r="D465" s="4" t="s">
        <v>13</v>
      </c>
      <c r="E465" s="4" t="s">
        <v>13</v>
      </c>
      <c r="F465" s="4" t="s">
        <v>6</v>
      </c>
    </row>
    <row r="466" spans="1:22">
      <c r="A466" t="n">
        <v>5498</v>
      </c>
      <c r="B466" s="26" t="n">
        <v>20</v>
      </c>
      <c r="C466" s="7" t="n">
        <v>1570</v>
      </c>
      <c r="D466" s="7" t="n">
        <v>3</v>
      </c>
      <c r="E466" s="7" t="n">
        <v>10</v>
      </c>
      <c r="F466" s="7" t="s">
        <v>89</v>
      </c>
    </row>
    <row r="467" spans="1:22">
      <c r="A467" t="s">
        <v>4</v>
      </c>
      <c r="B467" s="4" t="s">
        <v>5</v>
      </c>
      <c r="C467" s="4" t="s">
        <v>10</v>
      </c>
    </row>
    <row r="468" spans="1:22">
      <c r="A468" t="n">
        <v>5516</v>
      </c>
      <c r="B468" s="27" t="n">
        <v>16</v>
      </c>
      <c r="C468" s="7" t="n">
        <v>0</v>
      </c>
    </row>
    <row r="469" spans="1:22">
      <c r="A469" t="s">
        <v>4</v>
      </c>
      <c r="B469" s="4" t="s">
        <v>5</v>
      </c>
      <c r="C469" s="4" t="s">
        <v>10</v>
      </c>
      <c r="D469" s="4" t="s">
        <v>13</v>
      </c>
      <c r="E469" s="4" t="s">
        <v>13</v>
      </c>
      <c r="F469" s="4" t="s">
        <v>6</v>
      </c>
    </row>
    <row r="470" spans="1:22">
      <c r="A470" t="n">
        <v>5519</v>
      </c>
      <c r="B470" s="26" t="n">
        <v>20</v>
      </c>
      <c r="C470" s="7" t="n">
        <v>1571</v>
      </c>
      <c r="D470" s="7" t="n">
        <v>3</v>
      </c>
      <c r="E470" s="7" t="n">
        <v>10</v>
      </c>
      <c r="F470" s="7" t="s">
        <v>89</v>
      </c>
    </row>
    <row r="471" spans="1:22">
      <c r="A471" t="s">
        <v>4</v>
      </c>
      <c r="B471" s="4" t="s">
        <v>5</v>
      </c>
      <c r="C471" s="4" t="s">
        <v>10</v>
      </c>
    </row>
    <row r="472" spans="1:22">
      <c r="A472" t="n">
        <v>5537</v>
      </c>
      <c r="B472" s="27" t="n">
        <v>16</v>
      </c>
      <c r="C472" s="7" t="n">
        <v>0</v>
      </c>
    </row>
    <row r="473" spans="1:22">
      <c r="A473" t="s">
        <v>4</v>
      </c>
      <c r="B473" s="4" t="s">
        <v>5</v>
      </c>
      <c r="C473" s="4" t="s">
        <v>10</v>
      </c>
      <c r="D473" s="4" t="s">
        <v>13</v>
      </c>
      <c r="E473" s="4" t="s">
        <v>13</v>
      </c>
      <c r="F473" s="4" t="s">
        <v>6</v>
      </c>
    </row>
    <row r="474" spans="1:22">
      <c r="A474" t="n">
        <v>5540</v>
      </c>
      <c r="B474" s="26" t="n">
        <v>20</v>
      </c>
      <c r="C474" s="7" t="n">
        <v>1572</v>
      </c>
      <c r="D474" s="7" t="n">
        <v>3</v>
      </c>
      <c r="E474" s="7" t="n">
        <v>10</v>
      </c>
      <c r="F474" s="7" t="s">
        <v>89</v>
      </c>
    </row>
    <row r="475" spans="1:22">
      <c r="A475" t="s">
        <v>4</v>
      </c>
      <c r="B475" s="4" t="s">
        <v>5</v>
      </c>
      <c r="C475" s="4" t="s">
        <v>10</v>
      </c>
    </row>
    <row r="476" spans="1:22">
      <c r="A476" t="n">
        <v>5558</v>
      </c>
      <c r="B476" s="27" t="n">
        <v>16</v>
      </c>
      <c r="C476" s="7" t="n">
        <v>0</v>
      </c>
    </row>
    <row r="477" spans="1:22">
      <c r="A477" t="s">
        <v>4</v>
      </c>
      <c r="B477" s="4" t="s">
        <v>5</v>
      </c>
      <c r="C477" s="4" t="s">
        <v>13</v>
      </c>
      <c r="D477" s="4" t="s">
        <v>6</v>
      </c>
      <c r="E477" s="4" t="s">
        <v>10</v>
      </c>
    </row>
    <row r="478" spans="1:22">
      <c r="A478" t="n">
        <v>5561</v>
      </c>
      <c r="B478" s="17" t="n">
        <v>94</v>
      </c>
      <c r="C478" s="7" t="n">
        <v>1</v>
      </c>
      <c r="D478" s="7" t="s">
        <v>30</v>
      </c>
      <c r="E478" s="7" t="n">
        <v>1</v>
      </c>
    </row>
    <row r="479" spans="1:22">
      <c r="A479" t="s">
        <v>4</v>
      </c>
      <c r="B479" s="4" t="s">
        <v>5</v>
      </c>
      <c r="C479" s="4" t="s">
        <v>13</v>
      </c>
      <c r="D479" s="4" t="s">
        <v>6</v>
      </c>
      <c r="E479" s="4" t="s">
        <v>10</v>
      </c>
    </row>
    <row r="480" spans="1:22">
      <c r="A480" t="n">
        <v>5575</v>
      </c>
      <c r="B480" s="17" t="n">
        <v>94</v>
      </c>
      <c r="C480" s="7" t="n">
        <v>1</v>
      </c>
      <c r="D480" s="7" t="s">
        <v>30</v>
      </c>
      <c r="E480" s="7" t="n">
        <v>2</v>
      </c>
    </row>
    <row r="481" spans="1:6">
      <c r="A481" t="s">
        <v>4</v>
      </c>
      <c r="B481" s="4" t="s">
        <v>5</v>
      </c>
      <c r="C481" s="4" t="s">
        <v>13</v>
      </c>
      <c r="D481" s="4" t="s">
        <v>6</v>
      </c>
      <c r="E481" s="4" t="s">
        <v>10</v>
      </c>
    </row>
    <row r="482" spans="1:6">
      <c r="A482" t="n">
        <v>5589</v>
      </c>
      <c r="B482" s="17" t="n">
        <v>94</v>
      </c>
      <c r="C482" s="7" t="n">
        <v>0</v>
      </c>
      <c r="D482" s="7" t="s">
        <v>30</v>
      </c>
      <c r="E482" s="7" t="n">
        <v>4</v>
      </c>
    </row>
    <row r="483" spans="1:6">
      <c r="A483" t="s">
        <v>4</v>
      </c>
      <c r="B483" s="4" t="s">
        <v>5</v>
      </c>
      <c r="C483" s="4" t="s">
        <v>13</v>
      </c>
      <c r="D483" s="4" t="s">
        <v>6</v>
      </c>
      <c r="E483" s="4" t="s">
        <v>10</v>
      </c>
    </row>
    <row r="484" spans="1:6">
      <c r="A484" t="n">
        <v>5603</v>
      </c>
      <c r="B484" s="17" t="n">
        <v>94</v>
      </c>
      <c r="C484" s="7" t="n">
        <v>1</v>
      </c>
      <c r="D484" s="7" t="s">
        <v>29</v>
      </c>
      <c r="E484" s="7" t="n">
        <v>1</v>
      </c>
    </row>
    <row r="485" spans="1:6">
      <c r="A485" t="s">
        <v>4</v>
      </c>
      <c r="B485" s="4" t="s">
        <v>5</v>
      </c>
      <c r="C485" s="4" t="s">
        <v>13</v>
      </c>
      <c r="D485" s="4" t="s">
        <v>6</v>
      </c>
      <c r="E485" s="4" t="s">
        <v>10</v>
      </c>
    </row>
    <row r="486" spans="1:6">
      <c r="A486" t="n">
        <v>5617</v>
      </c>
      <c r="B486" s="17" t="n">
        <v>94</v>
      </c>
      <c r="C486" s="7" t="n">
        <v>1</v>
      </c>
      <c r="D486" s="7" t="s">
        <v>29</v>
      </c>
      <c r="E486" s="7" t="n">
        <v>2</v>
      </c>
    </row>
    <row r="487" spans="1:6">
      <c r="A487" t="s">
        <v>4</v>
      </c>
      <c r="B487" s="4" t="s">
        <v>5</v>
      </c>
      <c r="C487" s="4" t="s">
        <v>13</v>
      </c>
      <c r="D487" s="4" t="s">
        <v>6</v>
      </c>
      <c r="E487" s="4" t="s">
        <v>10</v>
      </c>
    </row>
    <row r="488" spans="1:6">
      <c r="A488" t="n">
        <v>5631</v>
      </c>
      <c r="B488" s="17" t="n">
        <v>94</v>
      </c>
      <c r="C488" s="7" t="n">
        <v>0</v>
      </c>
      <c r="D488" s="7" t="s">
        <v>29</v>
      </c>
      <c r="E488" s="7" t="n">
        <v>4</v>
      </c>
    </row>
    <row r="489" spans="1:6">
      <c r="A489" t="s">
        <v>4</v>
      </c>
      <c r="B489" s="4" t="s">
        <v>5</v>
      </c>
      <c r="C489" s="4" t="s">
        <v>13</v>
      </c>
      <c r="D489" s="4" t="s">
        <v>6</v>
      </c>
      <c r="E489" s="4" t="s">
        <v>10</v>
      </c>
    </row>
    <row r="490" spans="1:6">
      <c r="A490" t="n">
        <v>5645</v>
      </c>
      <c r="B490" s="17" t="n">
        <v>94</v>
      </c>
      <c r="C490" s="7" t="n">
        <v>1</v>
      </c>
      <c r="D490" s="7" t="s">
        <v>22</v>
      </c>
      <c r="E490" s="7" t="n">
        <v>1</v>
      </c>
    </row>
    <row r="491" spans="1:6">
      <c r="A491" t="s">
        <v>4</v>
      </c>
      <c r="B491" s="4" t="s">
        <v>5</v>
      </c>
      <c r="C491" s="4" t="s">
        <v>13</v>
      </c>
      <c r="D491" s="4" t="s">
        <v>6</v>
      </c>
      <c r="E491" s="4" t="s">
        <v>10</v>
      </c>
    </row>
    <row r="492" spans="1:6">
      <c r="A492" t="n">
        <v>5659</v>
      </c>
      <c r="B492" s="17" t="n">
        <v>94</v>
      </c>
      <c r="C492" s="7" t="n">
        <v>1</v>
      </c>
      <c r="D492" s="7" t="s">
        <v>22</v>
      </c>
      <c r="E492" s="7" t="n">
        <v>2</v>
      </c>
    </row>
    <row r="493" spans="1:6">
      <c r="A493" t="s">
        <v>4</v>
      </c>
      <c r="B493" s="4" t="s">
        <v>5</v>
      </c>
      <c r="C493" s="4" t="s">
        <v>13</v>
      </c>
      <c r="D493" s="4" t="s">
        <v>6</v>
      </c>
      <c r="E493" s="4" t="s">
        <v>10</v>
      </c>
    </row>
    <row r="494" spans="1:6">
      <c r="A494" t="n">
        <v>5673</v>
      </c>
      <c r="B494" s="17" t="n">
        <v>94</v>
      </c>
      <c r="C494" s="7" t="n">
        <v>0</v>
      </c>
      <c r="D494" s="7" t="s">
        <v>22</v>
      </c>
      <c r="E494" s="7" t="n">
        <v>4</v>
      </c>
    </row>
    <row r="495" spans="1:6">
      <c r="A495" t="s">
        <v>4</v>
      </c>
      <c r="B495" s="4" t="s">
        <v>5</v>
      </c>
      <c r="C495" s="4" t="s">
        <v>13</v>
      </c>
      <c r="D495" s="4" t="s">
        <v>6</v>
      </c>
      <c r="E495" s="4" t="s">
        <v>10</v>
      </c>
    </row>
    <row r="496" spans="1:6">
      <c r="A496" t="n">
        <v>5687</v>
      </c>
      <c r="B496" s="17" t="n">
        <v>94</v>
      </c>
      <c r="C496" s="7" t="n">
        <v>1</v>
      </c>
      <c r="D496" s="7" t="s">
        <v>31</v>
      </c>
      <c r="E496" s="7" t="n">
        <v>1</v>
      </c>
    </row>
    <row r="497" spans="1:5">
      <c r="A497" t="s">
        <v>4</v>
      </c>
      <c r="B497" s="4" t="s">
        <v>5</v>
      </c>
      <c r="C497" s="4" t="s">
        <v>13</v>
      </c>
      <c r="D497" s="4" t="s">
        <v>6</v>
      </c>
      <c r="E497" s="4" t="s">
        <v>10</v>
      </c>
    </row>
    <row r="498" spans="1:5">
      <c r="A498" t="n">
        <v>5701</v>
      </c>
      <c r="B498" s="17" t="n">
        <v>94</v>
      </c>
      <c r="C498" s="7" t="n">
        <v>1</v>
      </c>
      <c r="D498" s="7" t="s">
        <v>31</v>
      </c>
      <c r="E498" s="7" t="n">
        <v>2</v>
      </c>
    </row>
    <row r="499" spans="1:5">
      <c r="A499" t="s">
        <v>4</v>
      </c>
      <c r="B499" s="4" t="s">
        <v>5</v>
      </c>
      <c r="C499" s="4" t="s">
        <v>13</v>
      </c>
      <c r="D499" s="4" t="s">
        <v>6</v>
      </c>
      <c r="E499" s="4" t="s">
        <v>10</v>
      </c>
    </row>
    <row r="500" spans="1:5">
      <c r="A500" t="n">
        <v>5715</v>
      </c>
      <c r="B500" s="17" t="n">
        <v>94</v>
      </c>
      <c r="C500" s="7" t="n">
        <v>0</v>
      </c>
      <c r="D500" s="7" t="s">
        <v>31</v>
      </c>
      <c r="E500" s="7" t="n">
        <v>4</v>
      </c>
    </row>
    <row r="501" spans="1:5">
      <c r="A501" t="s">
        <v>4</v>
      </c>
      <c r="B501" s="4" t="s">
        <v>5</v>
      </c>
      <c r="C501" s="4" t="s">
        <v>13</v>
      </c>
      <c r="D501" s="4" t="s">
        <v>6</v>
      </c>
      <c r="E501" s="4" t="s">
        <v>10</v>
      </c>
    </row>
    <row r="502" spans="1:5">
      <c r="A502" t="n">
        <v>5729</v>
      </c>
      <c r="B502" s="17" t="n">
        <v>94</v>
      </c>
      <c r="C502" s="7" t="n">
        <v>1</v>
      </c>
      <c r="D502" s="7" t="s">
        <v>32</v>
      </c>
      <c r="E502" s="7" t="n">
        <v>1</v>
      </c>
    </row>
    <row r="503" spans="1:5">
      <c r="A503" t="s">
        <v>4</v>
      </c>
      <c r="B503" s="4" t="s">
        <v>5</v>
      </c>
      <c r="C503" s="4" t="s">
        <v>13</v>
      </c>
      <c r="D503" s="4" t="s">
        <v>6</v>
      </c>
      <c r="E503" s="4" t="s">
        <v>10</v>
      </c>
    </row>
    <row r="504" spans="1:5">
      <c r="A504" t="n">
        <v>5743</v>
      </c>
      <c r="B504" s="17" t="n">
        <v>94</v>
      </c>
      <c r="C504" s="7" t="n">
        <v>1</v>
      </c>
      <c r="D504" s="7" t="s">
        <v>32</v>
      </c>
      <c r="E504" s="7" t="n">
        <v>2</v>
      </c>
    </row>
    <row r="505" spans="1:5">
      <c r="A505" t="s">
        <v>4</v>
      </c>
      <c r="B505" s="4" t="s">
        <v>5</v>
      </c>
      <c r="C505" s="4" t="s">
        <v>13</v>
      </c>
      <c r="D505" s="4" t="s">
        <v>6</v>
      </c>
      <c r="E505" s="4" t="s">
        <v>10</v>
      </c>
    </row>
    <row r="506" spans="1:5">
      <c r="A506" t="n">
        <v>5757</v>
      </c>
      <c r="B506" s="17" t="n">
        <v>94</v>
      </c>
      <c r="C506" s="7" t="n">
        <v>0</v>
      </c>
      <c r="D506" s="7" t="s">
        <v>32</v>
      </c>
      <c r="E506" s="7" t="n">
        <v>4</v>
      </c>
    </row>
    <row r="507" spans="1:5">
      <c r="A507" t="s">
        <v>4</v>
      </c>
      <c r="B507" s="4" t="s">
        <v>5</v>
      </c>
      <c r="C507" s="4" t="s">
        <v>13</v>
      </c>
      <c r="D507" s="4" t="s">
        <v>13</v>
      </c>
      <c r="E507" s="4" t="s">
        <v>13</v>
      </c>
      <c r="F507" s="4" t="s">
        <v>13</v>
      </c>
    </row>
    <row r="508" spans="1:5">
      <c r="A508" t="n">
        <v>5771</v>
      </c>
      <c r="B508" s="8" t="n">
        <v>14</v>
      </c>
      <c r="C508" s="7" t="n">
        <v>0</v>
      </c>
      <c r="D508" s="7" t="n">
        <v>0</v>
      </c>
      <c r="E508" s="7" t="n">
        <v>32</v>
      </c>
      <c r="F508" s="7" t="n">
        <v>0</v>
      </c>
    </row>
    <row r="509" spans="1:5">
      <c r="A509" t="s">
        <v>4</v>
      </c>
      <c r="B509" s="4" t="s">
        <v>5</v>
      </c>
      <c r="C509" s="4" t="s">
        <v>13</v>
      </c>
    </row>
    <row r="510" spans="1:5">
      <c r="A510" t="n">
        <v>5776</v>
      </c>
      <c r="B510" s="43" t="n">
        <v>116</v>
      </c>
      <c r="C510" s="7" t="n">
        <v>0</v>
      </c>
    </row>
    <row r="511" spans="1:5">
      <c r="A511" t="s">
        <v>4</v>
      </c>
      <c r="B511" s="4" t="s">
        <v>5</v>
      </c>
      <c r="C511" s="4" t="s">
        <v>13</v>
      </c>
      <c r="D511" s="4" t="s">
        <v>10</v>
      </c>
    </row>
    <row r="512" spans="1:5">
      <c r="A512" t="n">
        <v>5778</v>
      </c>
      <c r="B512" s="43" t="n">
        <v>116</v>
      </c>
      <c r="C512" s="7" t="n">
        <v>2</v>
      </c>
      <c r="D512" s="7" t="n">
        <v>1</v>
      </c>
    </row>
    <row r="513" spans="1:6">
      <c r="A513" t="s">
        <v>4</v>
      </c>
      <c r="B513" s="4" t="s">
        <v>5</v>
      </c>
      <c r="C513" s="4" t="s">
        <v>13</v>
      </c>
      <c r="D513" s="4" t="s">
        <v>9</v>
      </c>
    </row>
    <row r="514" spans="1:6">
      <c r="A514" t="n">
        <v>5782</v>
      </c>
      <c r="B514" s="43" t="n">
        <v>116</v>
      </c>
      <c r="C514" s="7" t="n">
        <v>5</v>
      </c>
      <c r="D514" s="7" t="n">
        <v>1125515264</v>
      </c>
    </row>
    <row r="515" spans="1:6">
      <c r="A515" t="s">
        <v>4</v>
      </c>
      <c r="B515" s="4" t="s">
        <v>5</v>
      </c>
      <c r="C515" s="4" t="s">
        <v>13</v>
      </c>
      <c r="D515" s="4" t="s">
        <v>10</v>
      </c>
    </row>
    <row r="516" spans="1:6">
      <c r="A516" t="n">
        <v>5788</v>
      </c>
      <c r="B516" s="43" t="n">
        <v>116</v>
      </c>
      <c r="C516" s="7" t="n">
        <v>6</v>
      </c>
      <c r="D516" s="7" t="n">
        <v>1</v>
      </c>
    </row>
    <row r="517" spans="1:6">
      <c r="A517" t="s">
        <v>4</v>
      </c>
      <c r="B517" s="4" t="s">
        <v>5</v>
      </c>
      <c r="C517" s="4" t="s">
        <v>10</v>
      </c>
      <c r="D517" s="4" t="s">
        <v>18</v>
      </c>
      <c r="E517" s="4" t="s">
        <v>18</v>
      </c>
      <c r="F517" s="4" t="s">
        <v>18</v>
      </c>
      <c r="G517" s="4" t="s">
        <v>18</v>
      </c>
    </row>
    <row r="518" spans="1:6">
      <c r="A518" t="n">
        <v>5792</v>
      </c>
      <c r="B518" s="21" t="n">
        <v>46</v>
      </c>
      <c r="C518" s="7" t="n">
        <v>1560</v>
      </c>
      <c r="D518" s="7" t="n">
        <v>39</v>
      </c>
      <c r="E518" s="7" t="n">
        <v>9.38000011444092</v>
      </c>
      <c r="F518" s="7" t="n">
        <v>13</v>
      </c>
      <c r="G518" s="7" t="n">
        <v>270</v>
      </c>
    </row>
    <row r="519" spans="1:6">
      <c r="A519" t="s">
        <v>4</v>
      </c>
      <c r="B519" s="4" t="s">
        <v>5</v>
      </c>
      <c r="C519" s="4" t="s">
        <v>10</v>
      </c>
      <c r="D519" s="4" t="s">
        <v>18</v>
      </c>
      <c r="E519" s="4" t="s">
        <v>18</v>
      </c>
      <c r="F519" s="4" t="s">
        <v>18</v>
      </c>
      <c r="G519" s="4" t="s">
        <v>18</v>
      </c>
    </row>
    <row r="520" spans="1:6">
      <c r="A520" t="n">
        <v>5811</v>
      </c>
      <c r="B520" s="21" t="n">
        <v>46</v>
      </c>
      <c r="C520" s="7" t="n">
        <v>1561</v>
      </c>
      <c r="D520" s="7" t="n">
        <v>39</v>
      </c>
      <c r="E520" s="7" t="n">
        <v>9.38000011444092</v>
      </c>
      <c r="F520" s="7" t="n">
        <v>20</v>
      </c>
      <c r="G520" s="7" t="n">
        <v>270</v>
      </c>
    </row>
    <row r="521" spans="1:6">
      <c r="A521" t="s">
        <v>4</v>
      </c>
      <c r="B521" s="4" t="s">
        <v>5</v>
      </c>
      <c r="C521" s="4" t="s">
        <v>10</v>
      </c>
      <c r="D521" s="4" t="s">
        <v>18</v>
      </c>
      <c r="E521" s="4" t="s">
        <v>18</v>
      </c>
      <c r="F521" s="4" t="s">
        <v>18</v>
      </c>
      <c r="G521" s="4" t="s">
        <v>18</v>
      </c>
    </row>
    <row r="522" spans="1:6">
      <c r="A522" t="n">
        <v>5830</v>
      </c>
      <c r="B522" s="21" t="n">
        <v>46</v>
      </c>
      <c r="C522" s="7" t="n">
        <v>1570</v>
      </c>
      <c r="D522" s="7" t="n">
        <v>29.1000003814697</v>
      </c>
      <c r="E522" s="7" t="n">
        <v>9.39500045776367</v>
      </c>
      <c r="F522" s="7" t="n">
        <v>31</v>
      </c>
      <c r="G522" s="7" t="n">
        <v>180</v>
      </c>
    </row>
    <row r="523" spans="1:6">
      <c r="A523" t="s">
        <v>4</v>
      </c>
      <c r="B523" s="4" t="s">
        <v>5</v>
      </c>
      <c r="C523" s="4" t="s">
        <v>10</v>
      </c>
      <c r="D523" s="4" t="s">
        <v>18</v>
      </c>
      <c r="E523" s="4" t="s">
        <v>18</v>
      </c>
      <c r="F523" s="4" t="s">
        <v>18</v>
      </c>
      <c r="G523" s="4" t="s">
        <v>18</v>
      </c>
    </row>
    <row r="524" spans="1:6">
      <c r="A524" t="n">
        <v>5849</v>
      </c>
      <c r="B524" s="21" t="n">
        <v>46</v>
      </c>
      <c r="C524" s="7" t="n">
        <v>1571</v>
      </c>
      <c r="D524" s="7" t="n">
        <v>34.8390007019043</v>
      </c>
      <c r="E524" s="7" t="n">
        <v>9.39500045776367</v>
      </c>
      <c r="F524" s="7" t="n">
        <v>31</v>
      </c>
      <c r="G524" s="7" t="n">
        <v>180</v>
      </c>
    </row>
    <row r="525" spans="1:6">
      <c r="A525" t="s">
        <v>4</v>
      </c>
      <c r="B525" s="4" t="s">
        <v>5</v>
      </c>
      <c r="C525" s="4" t="s">
        <v>10</v>
      </c>
      <c r="D525" s="4" t="s">
        <v>18</v>
      </c>
      <c r="E525" s="4" t="s">
        <v>18</v>
      </c>
      <c r="F525" s="4" t="s">
        <v>18</v>
      </c>
      <c r="G525" s="4" t="s">
        <v>18</v>
      </c>
    </row>
    <row r="526" spans="1:6">
      <c r="A526" t="n">
        <v>5868</v>
      </c>
      <c r="B526" s="21" t="n">
        <v>46</v>
      </c>
      <c r="C526" s="7" t="n">
        <v>1572</v>
      </c>
      <c r="D526" s="7" t="n">
        <v>40.5610008239746</v>
      </c>
      <c r="E526" s="7" t="n">
        <v>9.39500045776367</v>
      </c>
      <c r="F526" s="7" t="n">
        <v>31</v>
      </c>
      <c r="G526" s="7" t="n">
        <v>180</v>
      </c>
    </row>
    <row r="527" spans="1:6">
      <c r="A527" t="s">
        <v>4</v>
      </c>
      <c r="B527" s="4" t="s">
        <v>5</v>
      </c>
      <c r="C527" s="4" t="s">
        <v>13</v>
      </c>
      <c r="D527" s="4" t="s">
        <v>10</v>
      </c>
      <c r="E527" s="4" t="s">
        <v>6</v>
      </c>
      <c r="F527" s="4" t="s">
        <v>6</v>
      </c>
      <c r="G527" s="4" t="s">
        <v>13</v>
      </c>
    </row>
    <row r="528" spans="1:6">
      <c r="A528" t="n">
        <v>5887</v>
      </c>
      <c r="B528" s="16" t="n">
        <v>32</v>
      </c>
      <c r="C528" s="7" t="n">
        <v>0</v>
      </c>
      <c r="D528" s="7" t="n">
        <v>1570</v>
      </c>
      <c r="E528" s="7" t="s">
        <v>12</v>
      </c>
      <c r="F528" s="7" t="s">
        <v>23</v>
      </c>
      <c r="G528" s="7" t="n">
        <v>1</v>
      </c>
    </row>
    <row r="529" spans="1:7">
      <c r="A529" t="s">
        <v>4</v>
      </c>
      <c r="B529" s="4" t="s">
        <v>5</v>
      </c>
      <c r="C529" s="4" t="s">
        <v>13</v>
      </c>
      <c r="D529" s="4" t="s">
        <v>10</v>
      </c>
      <c r="E529" s="4" t="s">
        <v>6</v>
      </c>
      <c r="F529" s="4" t="s">
        <v>6</v>
      </c>
      <c r="G529" s="4" t="s">
        <v>13</v>
      </c>
    </row>
    <row r="530" spans="1:7">
      <c r="A530" t="n">
        <v>5902</v>
      </c>
      <c r="B530" s="16" t="n">
        <v>32</v>
      </c>
      <c r="C530" s="7" t="n">
        <v>0</v>
      </c>
      <c r="D530" s="7" t="n">
        <v>1570</v>
      </c>
      <c r="E530" s="7" t="s">
        <v>12</v>
      </c>
      <c r="F530" s="7" t="s">
        <v>24</v>
      </c>
      <c r="G530" s="7" t="n">
        <v>0</v>
      </c>
    </row>
    <row r="531" spans="1:7">
      <c r="A531" t="s">
        <v>4</v>
      </c>
      <c r="B531" s="4" t="s">
        <v>5</v>
      </c>
      <c r="C531" s="4" t="s">
        <v>13</v>
      </c>
      <c r="D531" s="4" t="s">
        <v>10</v>
      </c>
      <c r="E531" s="4" t="s">
        <v>6</v>
      </c>
      <c r="F531" s="4" t="s">
        <v>6</v>
      </c>
      <c r="G531" s="4" t="s">
        <v>13</v>
      </c>
    </row>
    <row r="532" spans="1:7">
      <c r="A532" t="n">
        <v>5917</v>
      </c>
      <c r="B532" s="16" t="n">
        <v>32</v>
      </c>
      <c r="C532" s="7" t="n">
        <v>0</v>
      </c>
      <c r="D532" s="7" t="n">
        <v>1570</v>
      </c>
      <c r="E532" s="7" t="s">
        <v>12</v>
      </c>
      <c r="F532" s="7" t="s">
        <v>25</v>
      </c>
      <c r="G532" s="7" t="n">
        <v>0</v>
      </c>
    </row>
    <row r="533" spans="1:7">
      <c r="A533" t="s">
        <v>4</v>
      </c>
      <c r="B533" s="4" t="s">
        <v>5</v>
      </c>
      <c r="C533" s="4" t="s">
        <v>13</v>
      </c>
      <c r="D533" s="4" t="s">
        <v>10</v>
      </c>
      <c r="E533" s="4" t="s">
        <v>6</v>
      </c>
      <c r="F533" s="4" t="s">
        <v>6</v>
      </c>
      <c r="G533" s="4" t="s">
        <v>13</v>
      </c>
    </row>
    <row r="534" spans="1:7">
      <c r="A534" t="n">
        <v>5932</v>
      </c>
      <c r="B534" s="16" t="n">
        <v>32</v>
      </c>
      <c r="C534" s="7" t="n">
        <v>0</v>
      </c>
      <c r="D534" s="7" t="n">
        <v>1570</v>
      </c>
      <c r="E534" s="7" t="s">
        <v>12</v>
      </c>
      <c r="F534" s="7" t="s">
        <v>26</v>
      </c>
      <c r="G534" s="7" t="n">
        <v>1</v>
      </c>
    </row>
    <row r="535" spans="1:7">
      <c r="A535" t="s">
        <v>4</v>
      </c>
      <c r="B535" s="4" t="s">
        <v>5</v>
      </c>
      <c r="C535" s="4" t="s">
        <v>13</v>
      </c>
      <c r="D535" s="4" t="s">
        <v>10</v>
      </c>
      <c r="E535" s="4" t="s">
        <v>6</v>
      </c>
      <c r="F535" s="4" t="s">
        <v>6</v>
      </c>
      <c r="G535" s="4" t="s">
        <v>13</v>
      </c>
    </row>
    <row r="536" spans="1:7">
      <c r="A536" t="n">
        <v>5947</v>
      </c>
      <c r="B536" s="16" t="n">
        <v>32</v>
      </c>
      <c r="C536" s="7" t="n">
        <v>0</v>
      </c>
      <c r="D536" s="7" t="n">
        <v>1570</v>
      </c>
      <c r="E536" s="7" t="s">
        <v>12</v>
      </c>
      <c r="F536" s="7" t="s">
        <v>27</v>
      </c>
      <c r="G536" s="7" t="n">
        <v>0</v>
      </c>
    </row>
    <row r="537" spans="1:7">
      <c r="A537" t="s">
        <v>4</v>
      </c>
      <c r="B537" s="4" t="s">
        <v>5</v>
      </c>
      <c r="C537" s="4" t="s">
        <v>13</v>
      </c>
      <c r="D537" s="4" t="s">
        <v>10</v>
      </c>
      <c r="E537" s="4" t="s">
        <v>6</v>
      </c>
      <c r="F537" s="4" t="s">
        <v>6</v>
      </c>
      <c r="G537" s="4" t="s">
        <v>13</v>
      </c>
    </row>
    <row r="538" spans="1:7">
      <c r="A538" t="n">
        <v>5962</v>
      </c>
      <c r="B538" s="16" t="n">
        <v>32</v>
      </c>
      <c r="C538" s="7" t="n">
        <v>0</v>
      </c>
      <c r="D538" s="7" t="n">
        <v>1570</v>
      </c>
      <c r="E538" s="7" t="s">
        <v>12</v>
      </c>
      <c r="F538" s="7" t="s">
        <v>28</v>
      </c>
      <c r="G538" s="7" t="n">
        <v>0</v>
      </c>
    </row>
    <row r="539" spans="1:7">
      <c r="A539" t="s">
        <v>4</v>
      </c>
      <c r="B539" s="4" t="s">
        <v>5</v>
      </c>
      <c r="C539" s="4" t="s">
        <v>13</v>
      </c>
      <c r="D539" s="4" t="s">
        <v>10</v>
      </c>
      <c r="E539" s="4" t="s">
        <v>6</v>
      </c>
      <c r="F539" s="4" t="s">
        <v>6</v>
      </c>
      <c r="G539" s="4" t="s">
        <v>13</v>
      </c>
    </row>
    <row r="540" spans="1:7">
      <c r="A540" t="n">
        <v>5977</v>
      </c>
      <c r="B540" s="16" t="n">
        <v>32</v>
      </c>
      <c r="C540" s="7" t="n">
        <v>0</v>
      </c>
      <c r="D540" s="7" t="n">
        <v>1571</v>
      </c>
      <c r="E540" s="7" t="s">
        <v>12</v>
      </c>
      <c r="F540" s="7" t="s">
        <v>23</v>
      </c>
      <c r="G540" s="7" t="n">
        <v>1</v>
      </c>
    </row>
    <row r="541" spans="1:7">
      <c r="A541" t="s">
        <v>4</v>
      </c>
      <c r="B541" s="4" t="s">
        <v>5</v>
      </c>
      <c r="C541" s="4" t="s">
        <v>13</v>
      </c>
      <c r="D541" s="4" t="s">
        <v>10</v>
      </c>
      <c r="E541" s="4" t="s">
        <v>6</v>
      </c>
      <c r="F541" s="4" t="s">
        <v>6</v>
      </c>
      <c r="G541" s="4" t="s">
        <v>13</v>
      </c>
    </row>
    <row r="542" spans="1:7">
      <c r="A542" t="n">
        <v>5992</v>
      </c>
      <c r="B542" s="16" t="n">
        <v>32</v>
      </c>
      <c r="C542" s="7" t="n">
        <v>0</v>
      </c>
      <c r="D542" s="7" t="n">
        <v>1571</v>
      </c>
      <c r="E542" s="7" t="s">
        <v>12</v>
      </c>
      <c r="F542" s="7" t="s">
        <v>24</v>
      </c>
      <c r="G542" s="7" t="n">
        <v>0</v>
      </c>
    </row>
    <row r="543" spans="1:7">
      <c r="A543" t="s">
        <v>4</v>
      </c>
      <c r="B543" s="4" t="s">
        <v>5</v>
      </c>
      <c r="C543" s="4" t="s">
        <v>13</v>
      </c>
      <c r="D543" s="4" t="s">
        <v>10</v>
      </c>
      <c r="E543" s="4" t="s">
        <v>6</v>
      </c>
      <c r="F543" s="4" t="s">
        <v>6</v>
      </c>
      <c r="G543" s="4" t="s">
        <v>13</v>
      </c>
    </row>
    <row r="544" spans="1:7">
      <c r="A544" t="n">
        <v>6007</v>
      </c>
      <c r="B544" s="16" t="n">
        <v>32</v>
      </c>
      <c r="C544" s="7" t="n">
        <v>0</v>
      </c>
      <c r="D544" s="7" t="n">
        <v>1571</v>
      </c>
      <c r="E544" s="7" t="s">
        <v>12</v>
      </c>
      <c r="F544" s="7" t="s">
        <v>25</v>
      </c>
      <c r="G544" s="7" t="n">
        <v>0</v>
      </c>
    </row>
    <row r="545" spans="1:7">
      <c r="A545" t="s">
        <v>4</v>
      </c>
      <c r="B545" s="4" t="s">
        <v>5</v>
      </c>
      <c r="C545" s="4" t="s">
        <v>13</v>
      </c>
      <c r="D545" s="4" t="s">
        <v>10</v>
      </c>
      <c r="E545" s="4" t="s">
        <v>6</v>
      </c>
      <c r="F545" s="4" t="s">
        <v>6</v>
      </c>
      <c r="G545" s="4" t="s">
        <v>13</v>
      </c>
    </row>
    <row r="546" spans="1:7">
      <c r="A546" t="n">
        <v>6022</v>
      </c>
      <c r="B546" s="16" t="n">
        <v>32</v>
      </c>
      <c r="C546" s="7" t="n">
        <v>0</v>
      </c>
      <c r="D546" s="7" t="n">
        <v>1571</v>
      </c>
      <c r="E546" s="7" t="s">
        <v>12</v>
      </c>
      <c r="F546" s="7" t="s">
        <v>26</v>
      </c>
      <c r="G546" s="7" t="n">
        <v>1</v>
      </c>
    </row>
    <row r="547" spans="1:7">
      <c r="A547" t="s">
        <v>4</v>
      </c>
      <c r="B547" s="4" t="s">
        <v>5</v>
      </c>
      <c r="C547" s="4" t="s">
        <v>13</v>
      </c>
      <c r="D547" s="4" t="s">
        <v>10</v>
      </c>
      <c r="E547" s="4" t="s">
        <v>6</v>
      </c>
      <c r="F547" s="4" t="s">
        <v>6</v>
      </c>
      <c r="G547" s="4" t="s">
        <v>13</v>
      </c>
    </row>
    <row r="548" spans="1:7">
      <c r="A548" t="n">
        <v>6037</v>
      </c>
      <c r="B548" s="16" t="n">
        <v>32</v>
      </c>
      <c r="C548" s="7" t="n">
        <v>0</v>
      </c>
      <c r="D548" s="7" t="n">
        <v>1571</v>
      </c>
      <c r="E548" s="7" t="s">
        <v>12</v>
      </c>
      <c r="F548" s="7" t="s">
        <v>27</v>
      </c>
      <c r="G548" s="7" t="n">
        <v>0</v>
      </c>
    </row>
    <row r="549" spans="1:7">
      <c r="A549" t="s">
        <v>4</v>
      </c>
      <c r="B549" s="4" t="s">
        <v>5</v>
      </c>
      <c r="C549" s="4" t="s">
        <v>13</v>
      </c>
      <c r="D549" s="4" t="s">
        <v>10</v>
      </c>
      <c r="E549" s="4" t="s">
        <v>6</v>
      </c>
      <c r="F549" s="4" t="s">
        <v>6</v>
      </c>
      <c r="G549" s="4" t="s">
        <v>13</v>
      </c>
    </row>
    <row r="550" spans="1:7">
      <c r="A550" t="n">
        <v>6052</v>
      </c>
      <c r="B550" s="16" t="n">
        <v>32</v>
      </c>
      <c r="C550" s="7" t="n">
        <v>0</v>
      </c>
      <c r="D550" s="7" t="n">
        <v>1571</v>
      </c>
      <c r="E550" s="7" t="s">
        <v>12</v>
      </c>
      <c r="F550" s="7" t="s">
        <v>28</v>
      </c>
      <c r="G550" s="7" t="n">
        <v>0</v>
      </c>
    </row>
    <row r="551" spans="1:7">
      <c r="A551" t="s">
        <v>4</v>
      </c>
      <c r="B551" s="4" t="s">
        <v>5</v>
      </c>
      <c r="C551" s="4" t="s">
        <v>13</v>
      </c>
      <c r="D551" s="4" t="s">
        <v>10</v>
      </c>
      <c r="E551" s="4" t="s">
        <v>6</v>
      </c>
      <c r="F551" s="4" t="s">
        <v>6</v>
      </c>
      <c r="G551" s="4" t="s">
        <v>13</v>
      </c>
    </row>
    <row r="552" spans="1:7">
      <c r="A552" t="n">
        <v>6067</v>
      </c>
      <c r="B552" s="16" t="n">
        <v>32</v>
      </c>
      <c r="C552" s="7" t="n">
        <v>0</v>
      </c>
      <c r="D552" s="7" t="n">
        <v>1572</v>
      </c>
      <c r="E552" s="7" t="s">
        <v>12</v>
      </c>
      <c r="F552" s="7" t="s">
        <v>23</v>
      </c>
      <c r="G552" s="7" t="n">
        <v>1</v>
      </c>
    </row>
    <row r="553" spans="1:7">
      <c r="A553" t="s">
        <v>4</v>
      </c>
      <c r="B553" s="4" t="s">
        <v>5</v>
      </c>
      <c r="C553" s="4" t="s">
        <v>13</v>
      </c>
      <c r="D553" s="4" t="s">
        <v>10</v>
      </c>
      <c r="E553" s="4" t="s">
        <v>6</v>
      </c>
      <c r="F553" s="4" t="s">
        <v>6</v>
      </c>
      <c r="G553" s="4" t="s">
        <v>13</v>
      </c>
    </row>
    <row r="554" spans="1:7">
      <c r="A554" t="n">
        <v>6082</v>
      </c>
      <c r="B554" s="16" t="n">
        <v>32</v>
      </c>
      <c r="C554" s="7" t="n">
        <v>0</v>
      </c>
      <c r="D554" s="7" t="n">
        <v>1572</v>
      </c>
      <c r="E554" s="7" t="s">
        <v>12</v>
      </c>
      <c r="F554" s="7" t="s">
        <v>24</v>
      </c>
      <c r="G554" s="7" t="n">
        <v>0</v>
      </c>
    </row>
    <row r="555" spans="1:7">
      <c r="A555" t="s">
        <v>4</v>
      </c>
      <c r="B555" s="4" t="s">
        <v>5</v>
      </c>
      <c r="C555" s="4" t="s">
        <v>13</v>
      </c>
      <c r="D555" s="4" t="s">
        <v>10</v>
      </c>
      <c r="E555" s="4" t="s">
        <v>6</v>
      </c>
      <c r="F555" s="4" t="s">
        <v>6</v>
      </c>
      <c r="G555" s="4" t="s">
        <v>13</v>
      </c>
    </row>
    <row r="556" spans="1:7">
      <c r="A556" t="n">
        <v>6097</v>
      </c>
      <c r="B556" s="16" t="n">
        <v>32</v>
      </c>
      <c r="C556" s="7" t="n">
        <v>0</v>
      </c>
      <c r="D556" s="7" t="n">
        <v>1572</v>
      </c>
      <c r="E556" s="7" t="s">
        <v>12</v>
      </c>
      <c r="F556" s="7" t="s">
        <v>25</v>
      </c>
      <c r="G556" s="7" t="n">
        <v>0</v>
      </c>
    </row>
    <row r="557" spans="1:7">
      <c r="A557" t="s">
        <v>4</v>
      </c>
      <c r="B557" s="4" t="s">
        <v>5</v>
      </c>
      <c r="C557" s="4" t="s">
        <v>13</v>
      </c>
      <c r="D557" s="4" t="s">
        <v>10</v>
      </c>
      <c r="E557" s="4" t="s">
        <v>6</v>
      </c>
      <c r="F557" s="4" t="s">
        <v>6</v>
      </c>
      <c r="G557" s="4" t="s">
        <v>13</v>
      </c>
    </row>
    <row r="558" spans="1:7">
      <c r="A558" t="n">
        <v>6112</v>
      </c>
      <c r="B558" s="16" t="n">
        <v>32</v>
      </c>
      <c r="C558" s="7" t="n">
        <v>0</v>
      </c>
      <c r="D558" s="7" t="n">
        <v>1572</v>
      </c>
      <c r="E558" s="7" t="s">
        <v>12</v>
      </c>
      <c r="F558" s="7" t="s">
        <v>26</v>
      </c>
      <c r="G558" s="7" t="n">
        <v>1</v>
      </c>
    </row>
    <row r="559" spans="1:7">
      <c r="A559" t="s">
        <v>4</v>
      </c>
      <c r="B559" s="4" t="s">
        <v>5</v>
      </c>
      <c r="C559" s="4" t="s">
        <v>13</v>
      </c>
      <c r="D559" s="4" t="s">
        <v>10</v>
      </c>
      <c r="E559" s="4" t="s">
        <v>6</v>
      </c>
      <c r="F559" s="4" t="s">
        <v>6</v>
      </c>
      <c r="G559" s="4" t="s">
        <v>13</v>
      </c>
    </row>
    <row r="560" spans="1:7">
      <c r="A560" t="n">
        <v>6127</v>
      </c>
      <c r="B560" s="16" t="n">
        <v>32</v>
      </c>
      <c r="C560" s="7" t="n">
        <v>0</v>
      </c>
      <c r="D560" s="7" t="n">
        <v>1572</v>
      </c>
      <c r="E560" s="7" t="s">
        <v>12</v>
      </c>
      <c r="F560" s="7" t="s">
        <v>27</v>
      </c>
      <c r="G560" s="7" t="n">
        <v>0</v>
      </c>
    </row>
    <row r="561" spans="1:7">
      <c r="A561" t="s">
        <v>4</v>
      </c>
      <c r="B561" s="4" t="s">
        <v>5</v>
      </c>
      <c r="C561" s="4" t="s">
        <v>13</v>
      </c>
      <c r="D561" s="4" t="s">
        <v>10</v>
      </c>
      <c r="E561" s="4" t="s">
        <v>6</v>
      </c>
      <c r="F561" s="4" t="s">
        <v>6</v>
      </c>
      <c r="G561" s="4" t="s">
        <v>13</v>
      </c>
    </row>
    <row r="562" spans="1:7">
      <c r="A562" t="n">
        <v>6142</v>
      </c>
      <c r="B562" s="16" t="n">
        <v>32</v>
      </c>
      <c r="C562" s="7" t="n">
        <v>0</v>
      </c>
      <c r="D562" s="7" t="n">
        <v>1572</v>
      </c>
      <c r="E562" s="7" t="s">
        <v>12</v>
      </c>
      <c r="F562" s="7" t="s">
        <v>28</v>
      </c>
      <c r="G562" s="7" t="n">
        <v>0</v>
      </c>
    </row>
    <row r="563" spans="1:7">
      <c r="A563" t="s">
        <v>4</v>
      </c>
      <c r="B563" s="4" t="s">
        <v>5</v>
      </c>
      <c r="C563" s="4" t="s">
        <v>13</v>
      </c>
      <c r="D563" s="4" t="s">
        <v>10</v>
      </c>
      <c r="E563" s="4" t="s">
        <v>18</v>
      </c>
      <c r="F563" s="4" t="s">
        <v>10</v>
      </c>
      <c r="G563" s="4" t="s">
        <v>9</v>
      </c>
      <c r="H563" s="4" t="s">
        <v>9</v>
      </c>
      <c r="I563" s="4" t="s">
        <v>10</v>
      </c>
      <c r="J563" s="4" t="s">
        <v>10</v>
      </c>
      <c r="K563" s="4" t="s">
        <v>9</v>
      </c>
      <c r="L563" s="4" t="s">
        <v>9</v>
      </c>
      <c r="M563" s="4" t="s">
        <v>9</v>
      </c>
      <c r="N563" s="4" t="s">
        <v>9</v>
      </c>
      <c r="O563" s="4" t="s">
        <v>6</v>
      </c>
    </row>
    <row r="564" spans="1:7">
      <c r="A564" t="n">
        <v>6157</v>
      </c>
      <c r="B564" s="11" t="n">
        <v>50</v>
      </c>
      <c r="C564" s="7" t="n">
        <v>0</v>
      </c>
      <c r="D564" s="7" t="n">
        <v>8060</v>
      </c>
      <c r="E564" s="7" t="n">
        <v>0.200000002980232</v>
      </c>
      <c r="F564" s="7" t="n">
        <v>2000</v>
      </c>
      <c r="G564" s="7" t="n">
        <v>0</v>
      </c>
      <c r="H564" s="7" t="n">
        <v>0</v>
      </c>
      <c r="I564" s="7" t="n">
        <v>0</v>
      </c>
      <c r="J564" s="7" t="n">
        <v>65533</v>
      </c>
      <c r="K564" s="7" t="n">
        <v>0</v>
      </c>
      <c r="L564" s="7" t="n">
        <v>0</v>
      </c>
      <c r="M564" s="7" t="n">
        <v>0</v>
      </c>
      <c r="N564" s="7" t="n">
        <v>0</v>
      </c>
      <c r="O564" s="7" t="s">
        <v>12</v>
      </c>
    </row>
    <row r="565" spans="1:7">
      <c r="A565" t="s">
        <v>4</v>
      </c>
      <c r="B565" s="4" t="s">
        <v>5</v>
      </c>
      <c r="C565" s="4" t="s">
        <v>13</v>
      </c>
      <c r="D565" s="4" t="s">
        <v>10</v>
      </c>
      <c r="E565" s="4" t="s">
        <v>18</v>
      </c>
    </row>
    <row r="566" spans="1:7">
      <c r="A566" t="n">
        <v>6196</v>
      </c>
      <c r="B566" s="38" t="n">
        <v>58</v>
      </c>
      <c r="C566" s="7" t="n">
        <v>100</v>
      </c>
      <c r="D566" s="7" t="n">
        <v>1000</v>
      </c>
      <c r="E566" s="7" t="n">
        <v>1</v>
      </c>
    </row>
    <row r="567" spans="1:7">
      <c r="A567" t="s">
        <v>4</v>
      </c>
      <c r="B567" s="4" t="s">
        <v>5</v>
      </c>
      <c r="C567" s="4" t="s">
        <v>13</v>
      </c>
      <c r="D567" s="4" t="s">
        <v>13</v>
      </c>
      <c r="E567" s="4" t="s">
        <v>18</v>
      </c>
      <c r="F567" s="4" t="s">
        <v>18</v>
      </c>
      <c r="G567" s="4" t="s">
        <v>18</v>
      </c>
      <c r="H567" s="4" t="s">
        <v>10</v>
      </c>
    </row>
    <row r="568" spans="1:7">
      <c r="A568" t="n">
        <v>6204</v>
      </c>
      <c r="B568" s="44" t="n">
        <v>45</v>
      </c>
      <c r="C568" s="7" t="n">
        <v>2</v>
      </c>
      <c r="D568" s="7" t="n">
        <v>3</v>
      </c>
      <c r="E568" s="7" t="n">
        <v>31.6200008392334</v>
      </c>
      <c r="F568" s="7" t="n">
        <v>19.9400005340576</v>
      </c>
      <c r="G568" s="7" t="n">
        <v>24.3299999237061</v>
      </c>
      <c r="H568" s="7" t="n">
        <v>0</v>
      </c>
    </row>
    <row r="569" spans="1:7">
      <c r="A569" t="s">
        <v>4</v>
      </c>
      <c r="B569" s="4" t="s">
        <v>5</v>
      </c>
      <c r="C569" s="4" t="s">
        <v>13</v>
      </c>
      <c r="D569" s="4" t="s">
        <v>13</v>
      </c>
      <c r="E569" s="4" t="s">
        <v>18</v>
      </c>
      <c r="F569" s="4" t="s">
        <v>18</v>
      </c>
      <c r="G569" s="4" t="s">
        <v>18</v>
      </c>
      <c r="H569" s="4" t="s">
        <v>10</v>
      </c>
      <c r="I569" s="4" t="s">
        <v>13</v>
      </c>
    </row>
    <row r="570" spans="1:7">
      <c r="A570" t="n">
        <v>6221</v>
      </c>
      <c r="B570" s="44" t="n">
        <v>45</v>
      </c>
      <c r="C570" s="7" t="n">
        <v>4</v>
      </c>
      <c r="D570" s="7" t="n">
        <v>3</v>
      </c>
      <c r="E570" s="7" t="n">
        <v>1.05999994277954</v>
      </c>
      <c r="F570" s="7" t="n">
        <v>354.510009765625</v>
      </c>
      <c r="G570" s="7" t="n">
        <v>0</v>
      </c>
      <c r="H570" s="7" t="n">
        <v>0</v>
      </c>
      <c r="I570" s="7" t="n">
        <v>1</v>
      </c>
    </row>
    <row r="571" spans="1:7">
      <c r="A571" t="s">
        <v>4</v>
      </c>
      <c r="B571" s="4" t="s">
        <v>5</v>
      </c>
      <c r="C571" s="4" t="s">
        <v>13</v>
      </c>
      <c r="D571" s="4" t="s">
        <v>13</v>
      </c>
      <c r="E571" s="4" t="s">
        <v>18</v>
      </c>
      <c r="F571" s="4" t="s">
        <v>10</v>
      </c>
    </row>
    <row r="572" spans="1:7">
      <c r="A572" t="n">
        <v>6239</v>
      </c>
      <c r="B572" s="44" t="n">
        <v>45</v>
      </c>
      <c r="C572" s="7" t="n">
        <v>5</v>
      </c>
      <c r="D572" s="7" t="n">
        <v>3</v>
      </c>
      <c r="E572" s="7" t="n">
        <v>19.7999992370605</v>
      </c>
      <c r="F572" s="7" t="n">
        <v>0</v>
      </c>
    </row>
    <row r="573" spans="1:7">
      <c r="A573" t="s">
        <v>4</v>
      </c>
      <c r="B573" s="4" t="s">
        <v>5</v>
      </c>
      <c r="C573" s="4" t="s">
        <v>13</v>
      </c>
      <c r="D573" s="4" t="s">
        <v>13</v>
      </c>
      <c r="E573" s="4" t="s">
        <v>18</v>
      </c>
      <c r="F573" s="4" t="s">
        <v>10</v>
      </c>
    </row>
    <row r="574" spans="1:7">
      <c r="A574" t="n">
        <v>6248</v>
      </c>
      <c r="B574" s="44" t="n">
        <v>45</v>
      </c>
      <c r="C574" s="7" t="n">
        <v>11</v>
      </c>
      <c r="D574" s="7" t="n">
        <v>3</v>
      </c>
      <c r="E574" s="7" t="n">
        <v>40</v>
      </c>
      <c r="F574" s="7" t="n">
        <v>0</v>
      </c>
    </row>
    <row r="575" spans="1:7">
      <c r="A575" t="s">
        <v>4</v>
      </c>
      <c r="B575" s="4" t="s">
        <v>5</v>
      </c>
      <c r="C575" s="4" t="s">
        <v>13</v>
      </c>
      <c r="D575" s="4" t="s">
        <v>13</v>
      </c>
      <c r="E575" s="4" t="s">
        <v>18</v>
      </c>
      <c r="F575" s="4" t="s">
        <v>18</v>
      </c>
      <c r="G575" s="4" t="s">
        <v>18</v>
      </c>
      <c r="H575" s="4" t="s">
        <v>10</v>
      </c>
    </row>
    <row r="576" spans="1:7">
      <c r="A576" t="n">
        <v>6257</v>
      </c>
      <c r="B576" s="44" t="n">
        <v>45</v>
      </c>
      <c r="C576" s="7" t="n">
        <v>2</v>
      </c>
      <c r="D576" s="7" t="n">
        <v>3</v>
      </c>
      <c r="E576" s="7" t="n">
        <v>34.4199981689453</v>
      </c>
      <c r="F576" s="7" t="n">
        <v>13.0100002288818</v>
      </c>
      <c r="G576" s="7" t="n">
        <v>24.6000003814697</v>
      </c>
      <c r="H576" s="7" t="n">
        <v>5000</v>
      </c>
    </row>
    <row r="577" spans="1:15">
      <c r="A577" t="s">
        <v>4</v>
      </c>
      <c r="B577" s="4" t="s">
        <v>5</v>
      </c>
      <c r="C577" s="4" t="s">
        <v>13</v>
      </c>
      <c r="D577" s="4" t="s">
        <v>13</v>
      </c>
      <c r="E577" s="4" t="s">
        <v>18</v>
      </c>
      <c r="F577" s="4" t="s">
        <v>18</v>
      </c>
      <c r="G577" s="4" t="s">
        <v>18</v>
      </c>
      <c r="H577" s="4" t="s">
        <v>10</v>
      </c>
      <c r="I577" s="4" t="s">
        <v>13</v>
      </c>
    </row>
    <row r="578" spans="1:15">
      <c r="A578" t="n">
        <v>6274</v>
      </c>
      <c r="B578" s="44" t="n">
        <v>45</v>
      </c>
      <c r="C578" s="7" t="n">
        <v>4</v>
      </c>
      <c r="D578" s="7" t="n">
        <v>3</v>
      </c>
      <c r="E578" s="7" t="n">
        <v>7.71000003814697</v>
      </c>
      <c r="F578" s="7" t="n">
        <v>346.190002441406</v>
      </c>
      <c r="G578" s="7" t="n">
        <v>0</v>
      </c>
      <c r="H578" s="7" t="n">
        <v>5000</v>
      </c>
      <c r="I578" s="7" t="n">
        <v>1</v>
      </c>
    </row>
    <row r="579" spans="1:15">
      <c r="A579" t="s">
        <v>4</v>
      </c>
      <c r="B579" s="4" t="s">
        <v>5</v>
      </c>
      <c r="C579" s="4" t="s">
        <v>13</v>
      </c>
      <c r="D579" s="4" t="s">
        <v>13</v>
      </c>
      <c r="E579" s="4" t="s">
        <v>18</v>
      </c>
      <c r="F579" s="4" t="s">
        <v>10</v>
      </c>
    </row>
    <row r="580" spans="1:15">
      <c r="A580" t="n">
        <v>6292</v>
      </c>
      <c r="B580" s="44" t="n">
        <v>45</v>
      </c>
      <c r="C580" s="7" t="n">
        <v>5</v>
      </c>
      <c r="D580" s="7" t="n">
        <v>3</v>
      </c>
      <c r="E580" s="7" t="n">
        <v>19.7999992370605</v>
      </c>
      <c r="F580" s="7" t="n">
        <v>5000</v>
      </c>
    </row>
    <row r="581" spans="1:15">
      <c r="A581" t="s">
        <v>4</v>
      </c>
      <c r="B581" s="4" t="s">
        <v>5</v>
      </c>
      <c r="C581" s="4" t="s">
        <v>13</v>
      </c>
      <c r="D581" s="4" t="s">
        <v>13</v>
      </c>
      <c r="E581" s="4" t="s">
        <v>18</v>
      </c>
      <c r="F581" s="4" t="s">
        <v>10</v>
      </c>
    </row>
    <row r="582" spans="1:15">
      <c r="A582" t="n">
        <v>6301</v>
      </c>
      <c r="B582" s="44" t="n">
        <v>45</v>
      </c>
      <c r="C582" s="7" t="n">
        <v>11</v>
      </c>
      <c r="D582" s="7" t="n">
        <v>3</v>
      </c>
      <c r="E582" s="7" t="n">
        <v>40</v>
      </c>
      <c r="F582" s="7" t="n">
        <v>5000</v>
      </c>
    </row>
    <row r="583" spans="1:15">
      <c r="A583" t="s">
        <v>4</v>
      </c>
      <c r="B583" s="4" t="s">
        <v>5</v>
      </c>
      <c r="C583" s="4" t="s">
        <v>13</v>
      </c>
      <c r="D583" s="4" t="s">
        <v>10</v>
      </c>
    </row>
    <row r="584" spans="1:15">
      <c r="A584" t="n">
        <v>6310</v>
      </c>
      <c r="B584" s="38" t="n">
        <v>58</v>
      </c>
      <c r="C584" s="7" t="n">
        <v>255</v>
      </c>
      <c r="D584" s="7" t="n">
        <v>0</v>
      </c>
    </row>
    <row r="585" spans="1:15">
      <c r="A585" t="s">
        <v>4</v>
      </c>
      <c r="B585" s="4" t="s">
        <v>5</v>
      </c>
      <c r="C585" s="4" t="s">
        <v>13</v>
      </c>
      <c r="D585" s="4" t="s">
        <v>10</v>
      </c>
    </row>
    <row r="586" spans="1:15">
      <c r="A586" t="n">
        <v>6314</v>
      </c>
      <c r="B586" s="44" t="n">
        <v>45</v>
      </c>
      <c r="C586" s="7" t="n">
        <v>7</v>
      </c>
      <c r="D586" s="7" t="n">
        <v>255</v>
      </c>
    </row>
    <row r="587" spans="1:15">
      <c r="A587" t="s">
        <v>4</v>
      </c>
      <c r="B587" s="4" t="s">
        <v>5</v>
      </c>
      <c r="C587" s="4" t="s">
        <v>13</v>
      </c>
      <c r="D587" s="4" t="s">
        <v>10</v>
      </c>
      <c r="E587" s="4" t="s">
        <v>18</v>
      </c>
    </row>
    <row r="588" spans="1:15">
      <c r="A588" t="n">
        <v>6318</v>
      </c>
      <c r="B588" s="38" t="n">
        <v>58</v>
      </c>
      <c r="C588" s="7" t="n">
        <v>101</v>
      </c>
      <c r="D588" s="7" t="n">
        <v>500</v>
      </c>
      <c r="E588" s="7" t="n">
        <v>1</v>
      </c>
    </row>
    <row r="589" spans="1:15">
      <c r="A589" t="s">
        <v>4</v>
      </c>
      <c r="B589" s="4" t="s">
        <v>5</v>
      </c>
      <c r="C589" s="4" t="s">
        <v>13</v>
      </c>
      <c r="D589" s="4" t="s">
        <v>10</v>
      </c>
    </row>
    <row r="590" spans="1:15">
      <c r="A590" t="n">
        <v>6326</v>
      </c>
      <c r="B590" s="38" t="n">
        <v>58</v>
      </c>
      <c r="C590" s="7" t="n">
        <v>254</v>
      </c>
      <c r="D590" s="7" t="n">
        <v>0</v>
      </c>
    </row>
    <row r="591" spans="1:15">
      <c r="A591" t="s">
        <v>4</v>
      </c>
      <c r="B591" s="4" t="s">
        <v>5</v>
      </c>
      <c r="C591" s="4" t="s">
        <v>13</v>
      </c>
    </row>
    <row r="592" spans="1:15">
      <c r="A592" t="n">
        <v>6330</v>
      </c>
      <c r="B592" s="44" t="n">
        <v>45</v>
      </c>
      <c r="C592" s="7" t="n">
        <v>0</v>
      </c>
    </row>
    <row r="593" spans="1:9">
      <c r="A593" t="s">
        <v>4</v>
      </c>
      <c r="B593" s="4" t="s">
        <v>5</v>
      </c>
      <c r="C593" s="4" t="s">
        <v>13</v>
      </c>
      <c r="D593" s="4" t="s">
        <v>13</v>
      </c>
      <c r="E593" s="4" t="s">
        <v>18</v>
      </c>
      <c r="F593" s="4" t="s">
        <v>18</v>
      </c>
      <c r="G593" s="4" t="s">
        <v>18</v>
      </c>
      <c r="H593" s="4" t="s">
        <v>10</v>
      </c>
    </row>
    <row r="594" spans="1:9">
      <c r="A594" t="n">
        <v>6332</v>
      </c>
      <c r="B594" s="44" t="n">
        <v>45</v>
      </c>
      <c r="C594" s="7" t="n">
        <v>2</v>
      </c>
      <c r="D594" s="7" t="n">
        <v>3</v>
      </c>
      <c r="E594" s="7" t="n">
        <v>28.9500007629395</v>
      </c>
      <c r="F594" s="7" t="n">
        <v>13.1400003433228</v>
      </c>
      <c r="G594" s="7" t="n">
        <v>30.5400009155273</v>
      </c>
      <c r="H594" s="7" t="n">
        <v>0</v>
      </c>
    </row>
    <row r="595" spans="1:9">
      <c r="A595" t="s">
        <v>4</v>
      </c>
      <c r="B595" s="4" t="s">
        <v>5</v>
      </c>
      <c r="C595" s="4" t="s">
        <v>13</v>
      </c>
      <c r="D595" s="4" t="s">
        <v>13</v>
      </c>
      <c r="E595" s="4" t="s">
        <v>18</v>
      </c>
      <c r="F595" s="4" t="s">
        <v>18</v>
      </c>
      <c r="G595" s="4" t="s">
        <v>18</v>
      </c>
      <c r="H595" s="4" t="s">
        <v>10</v>
      </c>
      <c r="I595" s="4" t="s">
        <v>13</v>
      </c>
    </row>
    <row r="596" spans="1:9">
      <c r="A596" t="n">
        <v>6349</v>
      </c>
      <c r="B596" s="44" t="n">
        <v>45</v>
      </c>
      <c r="C596" s="7" t="n">
        <v>4</v>
      </c>
      <c r="D596" s="7" t="n">
        <v>3</v>
      </c>
      <c r="E596" s="7" t="n">
        <v>20.3299999237061</v>
      </c>
      <c r="F596" s="7" t="n">
        <v>309.940002441406</v>
      </c>
      <c r="G596" s="7" t="n">
        <v>358</v>
      </c>
      <c r="H596" s="7" t="n">
        <v>0</v>
      </c>
      <c r="I596" s="7" t="n">
        <v>1</v>
      </c>
    </row>
    <row r="597" spans="1:9">
      <c r="A597" t="s">
        <v>4</v>
      </c>
      <c r="B597" s="4" t="s">
        <v>5</v>
      </c>
      <c r="C597" s="4" t="s">
        <v>13</v>
      </c>
      <c r="D597" s="4" t="s">
        <v>13</v>
      </c>
      <c r="E597" s="4" t="s">
        <v>18</v>
      </c>
      <c r="F597" s="4" t="s">
        <v>10</v>
      </c>
    </row>
    <row r="598" spans="1:9">
      <c r="A598" t="n">
        <v>6367</v>
      </c>
      <c r="B598" s="44" t="n">
        <v>45</v>
      </c>
      <c r="C598" s="7" t="n">
        <v>5</v>
      </c>
      <c r="D598" s="7" t="n">
        <v>3</v>
      </c>
      <c r="E598" s="7" t="n">
        <v>15.6000003814697</v>
      </c>
      <c r="F598" s="7" t="n">
        <v>0</v>
      </c>
    </row>
    <row r="599" spans="1:9">
      <c r="A599" t="s">
        <v>4</v>
      </c>
      <c r="B599" s="4" t="s">
        <v>5</v>
      </c>
      <c r="C599" s="4" t="s">
        <v>13</v>
      </c>
      <c r="D599" s="4" t="s">
        <v>13</v>
      </c>
      <c r="E599" s="4" t="s">
        <v>18</v>
      </c>
      <c r="F599" s="4" t="s">
        <v>10</v>
      </c>
    </row>
    <row r="600" spans="1:9">
      <c r="A600" t="n">
        <v>6376</v>
      </c>
      <c r="B600" s="44" t="n">
        <v>45</v>
      </c>
      <c r="C600" s="7" t="n">
        <v>11</v>
      </c>
      <c r="D600" s="7" t="n">
        <v>3</v>
      </c>
      <c r="E600" s="7" t="n">
        <v>40</v>
      </c>
      <c r="F600" s="7" t="n">
        <v>0</v>
      </c>
    </row>
    <row r="601" spans="1:9">
      <c r="A601" t="s">
        <v>4</v>
      </c>
      <c r="B601" s="4" t="s">
        <v>5</v>
      </c>
      <c r="C601" s="4" t="s">
        <v>13</v>
      </c>
      <c r="D601" s="4" t="s">
        <v>13</v>
      </c>
      <c r="E601" s="4" t="s">
        <v>18</v>
      </c>
      <c r="F601" s="4" t="s">
        <v>18</v>
      </c>
      <c r="G601" s="4" t="s">
        <v>18</v>
      </c>
      <c r="H601" s="4" t="s">
        <v>10</v>
      </c>
    </row>
    <row r="602" spans="1:9">
      <c r="A602" t="n">
        <v>6385</v>
      </c>
      <c r="B602" s="44" t="n">
        <v>45</v>
      </c>
      <c r="C602" s="7" t="n">
        <v>2</v>
      </c>
      <c r="D602" s="7" t="n">
        <v>3</v>
      </c>
      <c r="E602" s="7" t="n">
        <v>26.8999996185303</v>
      </c>
      <c r="F602" s="7" t="n">
        <v>12.0500001907349</v>
      </c>
      <c r="G602" s="7" t="n">
        <v>22.1800003051758</v>
      </c>
      <c r="H602" s="7" t="n">
        <v>8000</v>
      </c>
    </row>
    <row r="603" spans="1:9">
      <c r="A603" t="s">
        <v>4</v>
      </c>
      <c r="B603" s="4" t="s">
        <v>5</v>
      </c>
      <c r="C603" s="4" t="s">
        <v>13</v>
      </c>
      <c r="D603" s="4" t="s">
        <v>13</v>
      </c>
      <c r="E603" s="4" t="s">
        <v>18</v>
      </c>
      <c r="F603" s="4" t="s">
        <v>18</v>
      </c>
      <c r="G603" s="4" t="s">
        <v>18</v>
      </c>
      <c r="H603" s="4" t="s">
        <v>10</v>
      </c>
      <c r="I603" s="4" t="s">
        <v>13</v>
      </c>
    </row>
    <row r="604" spans="1:9">
      <c r="A604" t="n">
        <v>6402</v>
      </c>
      <c r="B604" s="44" t="n">
        <v>45</v>
      </c>
      <c r="C604" s="7" t="n">
        <v>4</v>
      </c>
      <c r="D604" s="7" t="n">
        <v>3</v>
      </c>
      <c r="E604" s="7" t="n">
        <v>22.2199993133545</v>
      </c>
      <c r="F604" s="7" t="n">
        <v>290.25</v>
      </c>
      <c r="G604" s="7" t="n">
        <v>358</v>
      </c>
      <c r="H604" s="7" t="n">
        <v>8000</v>
      </c>
      <c r="I604" s="7" t="n">
        <v>1</v>
      </c>
    </row>
    <row r="605" spans="1:9">
      <c r="A605" t="s">
        <v>4</v>
      </c>
      <c r="B605" s="4" t="s">
        <v>5</v>
      </c>
      <c r="C605" s="4" t="s">
        <v>13</v>
      </c>
      <c r="D605" s="4" t="s">
        <v>13</v>
      </c>
      <c r="E605" s="4" t="s">
        <v>18</v>
      </c>
      <c r="F605" s="4" t="s">
        <v>10</v>
      </c>
    </row>
    <row r="606" spans="1:9">
      <c r="A606" t="n">
        <v>6420</v>
      </c>
      <c r="B606" s="44" t="n">
        <v>45</v>
      </c>
      <c r="C606" s="7" t="n">
        <v>5</v>
      </c>
      <c r="D606" s="7" t="n">
        <v>3</v>
      </c>
      <c r="E606" s="7" t="n">
        <v>14.1999998092651</v>
      </c>
      <c r="F606" s="7" t="n">
        <v>8000</v>
      </c>
    </row>
    <row r="607" spans="1:9">
      <c r="A607" t="s">
        <v>4</v>
      </c>
      <c r="B607" s="4" t="s">
        <v>5</v>
      </c>
      <c r="C607" s="4" t="s">
        <v>13</v>
      </c>
      <c r="D607" s="4" t="s">
        <v>10</v>
      </c>
    </row>
    <row r="608" spans="1:9">
      <c r="A608" t="n">
        <v>6429</v>
      </c>
      <c r="B608" s="38" t="n">
        <v>58</v>
      </c>
      <c r="C608" s="7" t="n">
        <v>255</v>
      </c>
      <c r="D608" s="7" t="n">
        <v>0</v>
      </c>
    </row>
    <row r="609" spans="1:9">
      <c r="A609" t="s">
        <v>4</v>
      </c>
      <c r="B609" s="4" t="s">
        <v>5</v>
      </c>
      <c r="C609" s="4" t="s">
        <v>10</v>
      </c>
      <c r="D609" s="4" t="s">
        <v>13</v>
      </c>
      <c r="E609" s="4" t="s">
        <v>13</v>
      </c>
      <c r="F609" s="4" t="s">
        <v>6</v>
      </c>
    </row>
    <row r="610" spans="1:9">
      <c r="A610" t="n">
        <v>6433</v>
      </c>
      <c r="B610" s="26" t="n">
        <v>20</v>
      </c>
      <c r="C610" s="7" t="n">
        <v>0</v>
      </c>
      <c r="D610" s="7" t="n">
        <v>2</v>
      </c>
      <c r="E610" s="7" t="n">
        <v>11</v>
      </c>
      <c r="F610" s="7" t="s">
        <v>90</v>
      </c>
    </row>
    <row r="611" spans="1:9">
      <c r="A611" t="s">
        <v>4</v>
      </c>
      <c r="B611" s="4" t="s">
        <v>5</v>
      </c>
      <c r="C611" s="4" t="s">
        <v>10</v>
      </c>
      <c r="D611" s="4" t="s">
        <v>13</v>
      </c>
      <c r="E611" s="4" t="s">
        <v>13</v>
      </c>
      <c r="F611" s="4" t="s">
        <v>6</v>
      </c>
    </row>
    <row r="612" spans="1:9">
      <c r="A612" t="n">
        <v>6460</v>
      </c>
      <c r="B612" s="26" t="n">
        <v>20</v>
      </c>
      <c r="C612" s="7" t="n">
        <v>1560</v>
      </c>
      <c r="D612" s="7" t="n">
        <v>2</v>
      </c>
      <c r="E612" s="7" t="n">
        <v>11</v>
      </c>
      <c r="F612" s="7" t="s">
        <v>91</v>
      </c>
    </row>
    <row r="613" spans="1:9">
      <c r="A613" t="s">
        <v>4</v>
      </c>
      <c r="B613" s="4" t="s">
        <v>5</v>
      </c>
      <c r="C613" s="4" t="s">
        <v>13</v>
      </c>
      <c r="D613" s="4" t="s">
        <v>10</v>
      </c>
      <c r="E613" s="4" t="s">
        <v>18</v>
      </c>
      <c r="F613" s="4" t="s">
        <v>10</v>
      </c>
      <c r="G613" s="4" t="s">
        <v>9</v>
      </c>
      <c r="H613" s="4" t="s">
        <v>9</v>
      </c>
      <c r="I613" s="4" t="s">
        <v>10</v>
      </c>
      <c r="J613" s="4" t="s">
        <v>10</v>
      </c>
      <c r="K613" s="4" t="s">
        <v>9</v>
      </c>
      <c r="L613" s="4" t="s">
        <v>9</v>
      </c>
      <c r="M613" s="4" t="s">
        <v>9</v>
      </c>
      <c r="N613" s="4" t="s">
        <v>9</v>
      </c>
      <c r="O613" s="4" t="s">
        <v>6</v>
      </c>
    </row>
    <row r="614" spans="1:9">
      <c r="A614" t="n">
        <v>6495</v>
      </c>
      <c r="B614" s="11" t="n">
        <v>50</v>
      </c>
      <c r="C614" s="7" t="n">
        <v>0</v>
      </c>
      <c r="D614" s="7" t="n">
        <v>2119</v>
      </c>
      <c r="E614" s="7" t="n">
        <v>1</v>
      </c>
      <c r="F614" s="7" t="n">
        <v>0</v>
      </c>
      <c r="G614" s="7" t="n">
        <v>0</v>
      </c>
      <c r="H614" s="7" t="n">
        <v>-1069547520</v>
      </c>
      <c r="I614" s="7" t="n">
        <v>1</v>
      </c>
      <c r="J614" s="7" t="n">
        <v>1560</v>
      </c>
      <c r="K614" s="7" t="n">
        <v>0</v>
      </c>
      <c r="L614" s="7" t="n">
        <v>0</v>
      </c>
      <c r="M614" s="7" t="n">
        <v>0</v>
      </c>
      <c r="N614" s="7" t="n">
        <v>1109393408</v>
      </c>
      <c r="O614" s="7" t="s">
        <v>12</v>
      </c>
    </row>
    <row r="615" spans="1:9">
      <c r="A615" t="s">
        <v>4</v>
      </c>
      <c r="B615" s="4" t="s">
        <v>5</v>
      </c>
      <c r="C615" s="4" t="s">
        <v>13</v>
      </c>
      <c r="D615" s="4" t="s">
        <v>10</v>
      </c>
      <c r="E615" s="4" t="s">
        <v>18</v>
      </c>
      <c r="F615" s="4" t="s">
        <v>10</v>
      </c>
      <c r="G615" s="4" t="s">
        <v>9</v>
      </c>
      <c r="H615" s="4" t="s">
        <v>9</v>
      </c>
      <c r="I615" s="4" t="s">
        <v>10</v>
      </c>
      <c r="J615" s="4" t="s">
        <v>10</v>
      </c>
      <c r="K615" s="4" t="s">
        <v>9</v>
      </c>
      <c r="L615" s="4" t="s">
        <v>9</v>
      </c>
      <c r="M615" s="4" t="s">
        <v>9</v>
      </c>
      <c r="N615" s="4" t="s">
        <v>9</v>
      </c>
      <c r="O615" s="4" t="s">
        <v>6</v>
      </c>
    </row>
    <row r="616" spans="1:9">
      <c r="A616" t="n">
        <v>6534</v>
      </c>
      <c r="B616" s="11" t="n">
        <v>50</v>
      </c>
      <c r="C616" s="7" t="n">
        <v>0</v>
      </c>
      <c r="D616" s="7" t="n">
        <v>15110</v>
      </c>
      <c r="E616" s="7" t="n">
        <v>1</v>
      </c>
      <c r="F616" s="7" t="n">
        <v>1000</v>
      </c>
      <c r="G616" s="7" t="n">
        <v>0</v>
      </c>
      <c r="H616" s="7" t="n">
        <v>0</v>
      </c>
      <c r="I616" s="7" t="n">
        <v>1</v>
      </c>
      <c r="J616" s="7" t="n">
        <v>1560</v>
      </c>
      <c r="K616" s="7" t="n">
        <v>0</v>
      </c>
      <c r="L616" s="7" t="n">
        <v>0</v>
      </c>
      <c r="M616" s="7" t="n">
        <v>0</v>
      </c>
      <c r="N616" s="7" t="n">
        <v>1117782016</v>
      </c>
      <c r="O616" s="7" t="s">
        <v>12</v>
      </c>
    </row>
    <row r="617" spans="1:9">
      <c r="A617" t="s">
        <v>4</v>
      </c>
      <c r="B617" s="4" t="s">
        <v>5</v>
      </c>
      <c r="C617" s="4" t="s">
        <v>10</v>
      </c>
    </row>
    <row r="618" spans="1:9">
      <c r="A618" t="n">
        <v>6573</v>
      </c>
      <c r="B618" s="27" t="n">
        <v>16</v>
      </c>
      <c r="C618" s="7" t="n">
        <v>1000</v>
      </c>
    </row>
    <row r="619" spans="1:9">
      <c r="A619" t="s">
        <v>4</v>
      </c>
      <c r="B619" s="4" t="s">
        <v>5</v>
      </c>
      <c r="C619" s="4" t="s">
        <v>10</v>
      </c>
      <c r="D619" s="4" t="s">
        <v>13</v>
      </c>
      <c r="E619" s="4" t="s">
        <v>13</v>
      </c>
      <c r="F619" s="4" t="s">
        <v>6</v>
      </c>
    </row>
    <row r="620" spans="1:9">
      <c r="A620" t="n">
        <v>6576</v>
      </c>
      <c r="B620" s="26" t="n">
        <v>20</v>
      </c>
      <c r="C620" s="7" t="n">
        <v>1561</v>
      </c>
      <c r="D620" s="7" t="n">
        <v>2</v>
      </c>
      <c r="E620" s="7" t="n">
        <v>11</v>
      </c>
      <c r="F620" s="7" t="s">
        <v>91</v>
      </c>
    </row>
    <row r="621" spans="1:9">
      <c r="A621" t="s">
        <v>4</v>
      </c>
      <c r="B621" s="4" t="s">
        <v>5</v>
      </c>
      <c r="C621" s="4" t="s">
        <v>13</v>
      </c>
      <c r="D621" s="4" t="s">
        <v>10</v>
      </c>
      <c r="E621" s="4" t="s">
        <v>18</v>
      </c>
      <c r="F621" s="4" t="s">
        <v>10</v>
      </c>
      <c r="G621" s="4" t="s">
        <v>9</v>
      </c>
      <c r="H621" s="4" t="s">
        <v>9</v>
      </c>
      <c r="I621" s="4" t="s">
        <v>10</v>
      </c>
      <c r="J621" s="4" t="s">
        <v>10</v>
      </c>
      <c r="K621" s="4" t="s">
        <v>9</v>
      </c>
      <c r="L621" s="4" t="s">
        <v>9</v>
      </c>
      <c r="M621" s="4" t="s">
        <v>9</v>
      </c>
      <c r="N621" s="4" t="s">
        <v>9</v>
      </c>
      <c r="O621" s="4" t="s">
        <v>6</v>
      </c>
    </row>
    <row r="622" spans="1:9">
      <c r="A622" t="n">
        <v>6611</v>
      </c>
      <c r="B622" s="11" t="n">
        <v>50</v>
      </c>
      <c r="C622" s="7" t="n">
        <v>0</v>
      </c>
      <c r="D622" s="7" t="n">
        <v>2119</v>
      </c>
      <c r="E622" s="7" t="n">
        <v>1</v>
      </c>
      <c r="F622" s="7" t="n">
        <v>0</v>
      </c>
      <c r="G622" s="7" t="n">
        <v>0</v>
      </c>
      <c r="H622" s="7" t="n">
        <v>-1069547520</v>
      </c>
      <c r="I622" s="7" t="n">
        <v>1</v>
      </c>
      <c r="J622" s="7" t="n">
        <v>1560</v>
      </c>
      <c r="K622" s="7" t="n">
        <v>0</v>
      </c>
      <c r="L622" s="7" t="n">
        <v>0</v>
      </c>
      <c r="M622" s="7" t="n">
        <v>0</v>
      </c>
      <c r="N622" s="7" t="n">
        <v>1109393408</v>
      </c>
      <c r="O622" s="7" t="s">
        <v>12</v>
      </c>
    </row>
    <row r="623" spans="1:9">
      <c r="A623" t="s">
        <v>4</v>
      </c>
      <c r="B623" s="4" t="s">
        <v>5</v>
      </c>
      <c r="C623" s="4" t="s">
        <v>10</v>
      </c>
    </row>
    <row r="624" spans="1:9">
      <c r="A624" t="n">
        <v>6650</v>
      </c>
      <c r="B624" s="27" t="n">
        <v>16</v>
      </c>
      <c r="C624" s="7" t="n">
        <v>1000</v>
      </c>
    </row>
    <row r="625" spans="1:15">
      <c r="A625" t="s">
        <v>4</v>
      </c>
      <c r="B625" s="4" t="s">
        <v>5</v>
      </c>
      <c r="C625" s="4" t="s">
        <v>10</v>
      </c>
      <c r="D625" s="4" t="s">
        <v>13</v>
      </c>
      <c r="E625" s="4" t="s">
        <v>13</v>
      </c>
      <c r="F625" s="4" t="s">
        <v>6</v>
      </c>
    </row>
    <row r="626" spans="1:15">
      <c r="A626" t="n">
        <v>6653</v>
      </c>
      <c r="B626" s="26" t="n">
        <v>20</v>
      </c>
      <c r="C626" s="7" t="n">
        <v>1570</v>
      </c>
      <c r="D626" s="7" t="n">
        <v>2</v>
      </c>
      <c r="E626" s="7" t="n">
        <v>11</v>
      </c>
      <c r="F626" s="7" t="s">
        <v>92</v>
      </c>
    </row>
    <row r="627" spans="1:15">
      <c r="A627" t="s">
        <v>4</v>
      </c>
      <c r="B627" s="4" t="s">
        <v>5</v>
      </c>
      <c r="C627" s="4" t="s">
        <v>13</v>
      </c>
      <c r="D627" s="4" t="s">
        <v>10</v>
      </c>
      <c r="E627" s="4" t="s">
        <v>18</v>
      </c>
      <c r="F627" s="4" t="s">
        <v>10</v>
      </c>
      <c r="G627" s="4" t="s">
        <v>9</v>
      </c>
      <c r="H627" s="4" t="s">
        <v>9</v>
      </c>
      <c r="I627" s="4" t="s">
        <v>10</v>
      </c>
      <c r="J627" s="4" t="s">
        <v>10</v>
      </c>
      <c r="K627" s="4" t="s">
        <v>9</v>
      </c>
      <c r="L627" s="4" t="s">
        <v>9</v>
      </c>
      <c r="M627" s="4" t="s">
        <v>9</v>
      </c>
      <c r="N627" s="4" t="s">
        <v>9</v>
      </c>
      <c r="O627" s="4" t="s">
        <v>6</v>
      </c>
    </row>
    <row r="628" spans="1:15">
      <c r="A628" t="n">
        <v>6679</v>
      </c>
      <c r="B628" s="11" t="n">
        <v>50</v>
      </c>
      <c r="C628" s="7" t="n">
        <v>0</v>
      </c>
      <c r="D628" s="7" t="n">
        <v>1524</v>
      </c>
      <c r="E628" s="7" t="n">
        <v>0.699999988079071</v>
      </c>
      <c r="F628" s="7" t="n">
        <v>0</v>
      </c>
      <c r="G628" s="7" t="n">
        <v>0</v>
      </c>
      <c r="H628" s="7" t="n">
        <v>0</v>
      </c>
      <c r="I628" s="7" t="n">
        <v>0</v>
      </c>
      <c r="J628" s="7" t="n">
        <v>65533</v>
      </c>
      <c r="K628" s="7" t="n">
        <v>0</v>
      </c>
      <c r="L628" s="7" t="n">
        <v>0</v>
      </c>
      <c r="M628" s="7" t="n">
        <v>0</v>
      </c>
      <c r="N628" s="7" t="n">
        <v>0</v>
      </c>
      <c r="O628" s="7" t="s">
        <v>12</v>
      </c>
    </row>
    <row r="629" spans="1:15">
      <c r="A629" t="s">
        <v>4</v>
      </c>
      <c r="B629" s="4" t="s">
        <v>5</v>
      </c>
      <c r="C629" s="4" t="s">
        <v>13</v>
      </c>
      <c r="D629" s="4" t="s">
        <v>10</v>
      </c>
      <c r="E629" s="4" t="s">
        <v>18</v>
      </c>
      <c r="F629" s="4" t="s">
        <v>10</v>
      </c>
      <c r="G629" s="4" t="s">
        <v>9</v>
      </c>
      <c r="H629" s="4" t="s">
        <v>9</v>
      </c>
      <c r="I629" s="4" t="s">
        <v>10</v>
      </c>
      <c r="J629" s="4" t="s">
        <v>10</v>
      </c>
      <c r="K629" s="4" t="s">
        <v>9</v>
      </c>
      <c r="L629" s="4" t="s">
        <v>9</v>
      </c>
      <c r="M629" s="4" t="s">
        <v>9</v>
      </c>
      <c r="N629" s="4" t="s">
        <v>9</v>
      </c>
      <c r="O629" s="4" t="s">
        <v>6</v>
      </c>
    </row>
    <row r="630" spans="1:15">
      <c r="A630" t="n">
        <v>6718</v>
      </c>
      <c r="B630" s="11" t="n">
        <v>50</v>
      </c>
      <c r="C630" s="7" t="n">
        <v>0</v>
      </c>
      <c r="D630" s="7" t="n">
        <v>1526</v>
      </c>
      <c r="E630" s="7" t="n">
        <v>1</v>
      </c>
      <c r="F630" s="7" t="n">
        <v>1000</v>
      </c>
      <c r="G630" s="7" t="n">
        <v>0</v>
      </c>
      <c r="H630" s="7" t="n">
        <v>0</v>
      </c>
      <c r="I630" s="7" t="n">
        <v>1</v>
      </c>
      <c r="J630" s="7" t="n">
        <v>1570</v>
      </c>
      <c r="K630" s="7" t="n">
        <v>0</v>
      </c>
      <c r="L630" s="7" t="n">
        <v>0</v>
      </c>
      <c r="M630" s="7" t="n">
        <v>0</v>
      </c>
      <c r="N630" s="7" t="n">
        <v>1117782016</v>
      </c>
      <c r="O630" s="7" t="s">
        <v>12</v>
      </c>
    </row>
    <row r="631" spans="1:15">
      <c r="A631" t="s">
        <v>4</v>
      </c>
      <c r="B631" s="4" t="s">
        <v>5</v>
      </c>
      <c r="C631" s="4" t="s">
        <v>10</v>
      </c>
    </row>
    <row r="632" spans="1:15">
      <c r="A632" t="n">
        <v>6757</v>
      </c>
      <c r="B632" s="27" t="n">
        <v>16</v>
      </c>
      <c r="C632" s="7" t="n">
        <v>800</v>
      </c>
    </row>
    <row r="633" spans="1:15">
      <c r="A633" t="s">
        <v>4</v>
      </c>
      <c r="B633" s="4" t="s">
        <v>5</v>
      </c>
      <c r="C633" s="4" t="s">
        <v>10</v>
      </c>
      <c r="D633" s="4" t="s">
        <v>13</v>
      </c>
      <c r="E633" s="4" t="s">
        <v>13</v>
      </c>
      <c r="F633" s="4" t="s">
        <v>6</v>
      </c>
    </row>
    <row r="634" spans="1:15">
      <c r="A634" t="n">
        <v>6760</v>
      </c>
      <c r="B634" s="26" t="n">
        <v>20</v>
      </c>
      <c r="C634" s="7" t="n">
        <v>1571</v>
      </c>
      <c r="D634" s="7" t="n">
        <v>2</v>
      </c>
      <c r="E634" s="7" t="n">
        <v>11</v>
      </c>
      <c r="F634" s="7" t="s">
        <v>93</v>
      </c>
    </row>
    <row r="635" spans="1:15">
      <c r="A635" t="s">
        <v>4</v>
      </c>
      <c r="B635" s="4" t="s">
        <v>5</v>
      </c>
      <c r="C635" s="4" t="s">
        <v>10</v>
      </c>
    </row>
    <row r="636" spans="1:15">
      <c r="A636" t="n">
        <v>6786</v>
      </c>
      <c r="B636" s="27" t="n">
        <v>16</v>
      </c>
      <c r="C636" s="7" t="n">
        <v>800</v>
      </c>
    </row>
    <row r="637" spans="1:15">
      <c r="A637" t="s">
        <v>4</v>
      </c>
      <c r="B637" s="4" t="s">
        <v>5</v>
      </c>
      <c r="C637" s="4" t="s">
        <v>10</v>
      </c>
      <c r="D637" s="4" t="s">
        <v>13</v>
      </c>
      <c r="E637" s="4" t="s">
        <v>13</v>
      </c>
      <c r="F637" s="4" t="s">
        <v>6</v>
      </c>
    </row>
    <row r="638" spans="1:15">
      <c r="A638" t="n">
        <v>6789</v>
      </c>
      <c r="B638" s="26" t="n">
        <v>20</v>
      </c>
      <c r="C638" s="7" t="n">
        <v>1572</v>
      </c>
      <c r="D638" s="7" t="n">
        <v>2</v>
      </c>
      <c r="E638" s="7" t="n">
        <v>11</v>
      </c>
      <c r="F638" s="7" t="s">
        <v>94</v>
      </c>
    </row>
    <row r="639" spans="1:15">
      <c r="A639" t="s">
        <v>4</v>
      </c>
      <c r="B639" s="4" t="s">
        <v>5</v>
      </c>
      <c r="C639" s="4" t="s">
        <v>10</v>
      </c>
    </row>
    <row r="640" spans="1:15">
      <c r="A640" t="n">
        <v>6815</v>
      </c>
      <c r="B640" s="27" t="n">
        <v>16</v>
      </c>
      <c r="C640" s="7" t="n">
        <v>4000</v>
      </c>
    </row>
    <row r="641" spans="1:15">
      <c r="A641" t="s">
        <v>4</v>
      </c>
      <c r="B641" s="4" t="s">
        <v>5</v>
      </c>
      <c r="C641" s="4" t="s">
        <v>13</v>
      </c>
      <c r="D641" s="4" t="s">
        <v>10</v>
      </c>
      <c r="E641" s="4" t="s">
        <v>18</v>
      </c>
    </row>
    <row r="642" spans="1:15">
      <c r="A642" t="n">
        <v>6818</v>
      </c>
      <c r="B642" s="38" t="n">
        <v>58</v>
      </c>
      <c r="C642" s="7" t="n">
        <v>101</v>
      </c>
      <c r="D642" s="7" t="n">
        <v>500</v>
      </c>
      <c r="E642" s="7" t="n">
        <v>1</v>
      </c>
    </row>
    <row r="643" spans="1:15">
      <c r="A643" t="s">
        <v>4</v>
      </c>
      <c r="B643" s="4" t="s">
        <v>5</v>
      </c>
      <c r="C643" s="4" t="s">
        <v>13</v>
      </c>
      <c r="D643" s="4" t="s">
        <v>10</v>
      </c>
      <c r="E643" s="4" t="s">
        <v>10</v>
      </c>
    </row>
    <row r="644" spans="1:15">
      <c r="A644" t="n">
        <v>6826</v>
      </c>
      <c r="B644" s="11" t="n">
        <v>50</v>
      </c>
      <c r="C644" s="7" t="n">
        <v>1</v>
      </c>
      <c r="D644" s="7" t="n">
        <v>1524</v>
      </c>
      <c r="E644" s="7" t="n">
        <v>500</v>
      </c>
    </row>
    <row r="645" spans="1:15">
      <c r="A645" t="s">
        <v>4</v>
      </c>
      <c r="B645" s="4" t="s">
        <v>5</v>
      </c>
      <c r="C645" s="4" t="s">
        <v>13</v>
      </c>
      <c r="D645" s="4" t="s">
        <v>10</v>
      </c>
    </row>
    <row r="646" spans="1:15">
      <c r="A646" t="n">
        <v>6832</v>
      </c>
      <c r="B646" s="38" t="n">
        <v>58</v>
      </c>
      <c r="C646" s="7" t="n">
        <v>254</v>
      </c>
      <c r="D646" s="7" t="n">
        <v>0</v>
      </c>
    </row>
    <row r="647" spans="1:15">
      <c r="A647" t="s">
        <v>4</v>
      </c>
      <c r="B647" s="4" t="s">
        <v>5</v>
      </c>
      <c r="C647" s="4" t="s">
        <v>10</v>
      </c>
      <c r="D647" s="4" t="s">
        <v>13</v>
      </c>
    </row>
    <row r="648" spans="1:15">
      <c r="A648" t="n">
        <v>6836</v>
      </c>
      <c r="B648" s="45" t="n">
        <v>21</v>
      </c>
      <c r="C648" s="7" t="n">
        <v>1560</v>
      </c>
      <c r="D648" s="7" t="n">
        <v>2</v>
      </c>
    </row>
    <row r="649" spans="1:15">
      <c r="A649" t="s">
        <v>4</v>
      </c>
      <c r="B649" s="4" t="s">
        <v>5</v>
      </c>
      <c r="C649" s="4" t="s">
        <v>10</v>
      </c>
      <c r="D649" s="4" t="s">
        <v>13</v>
      </c>
    </row>
    <row r="650" spans="1:15">
      <c r="A650" t="n">
        <v>6840</v>
      </c>
      <c r="B650" s="45" t="n">
        <v>21</v>
      </c>
      <c r="C650" s="7" t="n">
        <v>1561</v>
      </c>
      <c r="D650" s="7" t="n">
        <v>2</v>
      </c>
    </row>
    <row r="651" spans="1:15">
      <c r="A651" t="s">
        <v>4</v>
      </c>
      <c r="B651" s="4" t="s">
        <v>5</v>
      </c>
      <c r="C651" s="4" t="s">
        <v>10</v>
      </c>
      <c r="D651" s="4" t="s">
        <v>13</v>
      </c>
    </row>
    <row r="652" spans="1:15">
      <c r="A652" t="n">
        <v>6844</v>
      </c>
      <c r="B652" s="45" t="n">
        <v>21</v>
      </c>
      <c r="C652" s="7" t="n">
        <v>1570</v>
      </c>
      <c r="D652" s="7" t="n">
        <v>2</v>
      </c>
    </row>
    <row r="653" spans="1:15">
      <c r="A653" t="s">
        <v>4</v>
      </c>
      <c r="B653" s="4" t="s">
        <v>5</v>
      </c>
      <c r="C653" s="4" t="s">
        <v>10</v>
      </c>
      <c r="D653" s="4" t="s">
        <v>13</v>
      </c>
    </row>
    <row r="654" spans="1:15">
      <c r="A654" t="n">
        <v>6848</v>
      </c>
      <c r="B654" s="45" t="n">
        <v>21</v>
      </c>
      <c r="C654" s="7" t="n">
        <v>1571</v>
      </c>
      <c r="D654" s="7" t="n">
        <v>2</v>
      </c>
    </row>
    <row r="655" spans="1:15">
      <c r="A655" t="s">
        <v>4</v>
      </c>
      <c r="B655" s="4" t="s">
        <v>5</v>
      </c>
      <c r="C655" s="4" t="s">
        <v>10</v>
      </c>
      <c r="D655" s="4" t="s">
        <v>13</v>
      </c>
    </row>
    <row r="656" spans="1:15">
      <c r="A656" t="n">
        <v>6852</v>
      </c>
      <c r="B656" s="45" t="n">
        <v>21</v>
      </c>
      <c r="C656" s="7" t="n">
        <v>1572</v>
      </c>
      <c r="D656" s="7" t="n">
        <v>2</v>
      </c>
    </row>
    <row r="657" spans="1:5">
      <c r="A657" t="s">
        <v>4</v>
      </c>
      <c r="B657" s="4" t="s">
        <v>5</v>
      </c>
      <c r="C657" s="4" t="s">
        <v>10</v>
      </c>
      <c r="D657" s="4" t="s">
        <v>13</v>
      </c>
    </row>
    <row r="658" spans="1:5">
      <c r="A658" t="n">
        <v>6856</v>
      </c>
      <c r="B658" s="46" t="n">
        <v>56</v>
      </c>
      <c r="C658" s="7" t="n">
        <v>1560</v>
      </c>
      <c r="D658" s="7" t="n">
        <v>1</v>
      </c>
    </row>
    <row r="659" spans="1:5">
      <c r="A659" t="s">
        <v>4</v>
      </c>
      <c r="B659" s="4" t="s">
        <v>5</v>
      </c>
      <c r="C659" s="4" t="s">
        <v>10</v>
      </c>
      <c r="D659" s="4" t="s">
        <v>13</v>
      </c>
    </row>
    <row r="660" spans="1:5">
      <c r="A660" t="n">
        <v>6860</v>
      </c>
      <c r="B660" s="46" t="n">
        <v>56</v>
      </c>
      <c r="C660" s="7" t="n">
        <v>1561</v>
      </c>
      <c r="D660" s="7" t="n">
        <v>1</v>
      </c>
    </row>
    <row r="661" spans="1:5">
      <c r="A661" t="s">
        <v>4</v>
      </c>
      <c r="B661" s="4" t="s">
        <v>5</v>
      </c>
      <c r="C661" s="4" t="s">
        <v>10</v>
      </c>
      <c r="D661" s="4" t="s">
        <v>13</v>
      </c>
    </row>
    <row r="662" spans="1:5">
      <c r="A662" t="n">
        <v>6864</v>
      </c>
      <c r="B662" s="46" t="n">
        <v>56</v>
      </c>
      <c r="C662" s="7" t="n">
        <v>1570</v>
      </c>
      <c r="D662" s="7" t="n">
        <v>1</v>
      </c>
    </row>
    <row r="663" spans="1:5">
      <c r="A663" t="s">
        <v>4</v>
      </c>
      <c r="B663" s="4" t="s">
        <v>5</v>
      </c>
      <c r="C663" s="4" t="s">
        <v>10</v>
      </c>
      <c r="D663" s="4" t="s">
        <v>13</v>
      </c>
    </row>
    <row r="664" spans="1:5">
      <c r="A664" t="n">
        <v>6868</v>
      </c>
      <c r="B664" s="46" t="n">
        <v>56</v>
      </c>
      <c r="C664" s="7" t="n">
        <v>1571</v>
      </c>
      <c r="D664" s="7" t="n">
        <v>1</v>
      </c>
    </row>
    <row r="665" spans="1:5">
      <c r="A665" t="s">
        <v>4</v>
      </c>
      <c r="B665" s="4" t="s">
        <v>5</v>
      </c>
      <c r="C665" s="4" t="s">
        <v>10</v>
      </c>
      <c r="D665" s="4" t="s">
        <v>13</v>
      </c>
    </row>
    <row r="666" spans="1:5">
      <c r="A666" t="n">
        <v>6872</v>
      </c>
      <c r="B666" s="46" t="n">
        <v>56</v>
      </c>
      <c r="C666" s="7" t="n">
        <v>1572</v>
      </c>
      <c r="D666" s="7" t="n">
        <v>1</v>
      </c>
    </row>
    <row r="667" spans="1:5">
      <c r="A667" t="s">
        <v>4</v>
      </c>
      <c r="B667" s="4" t="s">
        <v>5</v>
      </c>
      <c r="C667" s="4" t="s">
        <v>10</v>
      </c>
      <c r="D667" s="4" t="s">
        <v>18</v>
      </c>
      <c r="E667" s="4" t="s">
        <v>18</v>
      </c>
      <c r="F667" s="4" t="s">
        <v>18</v>
      </c>
      <c r="G667" s="4" t="s">
        <v>18</v>
      </c>
    </row>
    <row r="668" spans="1:5">
      <c r="A668" t="n">
        <v>6876</v>
      </c>
      <c r="B668" s="21" t="n">
        <v>46</v>
      </c>
      <c r="C668" s="7" t="n">
        <v>1560</v>
      </c>
      <c r="D668" s="7" t="n">
        <v>22.3199996948242</v>
      </c>
      <c r="E668" s="7" t="n">
        <v>15.7299995422363</v>
      </c>
      <c r="F668" s="7" t="n">
        <v>51.2599983215332</v>
      </c>
      <c r="G668" s="7" t="n">
        <v>64.6999969482422</v>
      </c>
    </row>
    <row r="669" spans="1:5">
      <c r="A669" t="s">
        <v>4</v>
      </c>
      <c r="B669" s="4" t="s">
        <v>5</v>
      </c>
      <c r="C669" s="4" t="s">
        <v>10</v>
      </c>
      <c r="D669" s="4" t="s">
        <v>18</v>
      </c>
      <c r="E669" s="4" t="s">
        <v>18</v>
      </c>
      <c r="F669" s="4" t="s">
        <v>18</v>
      </c>
      <c r="G669" s="4" t="s">
        <v>18</v>
      </c>
    </row>
    <row r="670" spans="1:5">
      <c r="A670" t="n">
        <v>6895</v>
      </c>
      <c r="B670" s="21" t="n">
        <v>46</v>
      </c>
      <c r="C670" s="7" t="n">
        <v>1561</v>
      </c>
      <c r="D670" s="7" t="n">
        <v>15.8100004196167</v>
      </c>
      <c r="E670" s="7" t="n">
        <v>14.6400003433228</v>
      </c>
      <c r="F670" s="7" t="n">
        <v>49.2099990844727</v>
      </c>
      <c r="G670" s="7" t="n">
        <v>86</v>
      </c>
    </row>
    <row r="671" spans="1:5">
      <c r="A671" t="s">
        <v>4</v>
      </c>
      <c r="B671" s="4" t="s">
        <v>5</v>
      </c>
      <c r="C671" s="4" t="s">
        <v>10</v>
      </c>
      <c r="D671" s="4" t="s">
        <v>18</v>
      </c>
      <c r="E671" s="4" t="s">
        <v>18</v>
      </c>
      <c r="F671" s="4" t="s">
        <v>18</v>
      </c>
      <c r="G671" s="4" t="s">
        <v>18</v>
      </c>
    </row>
    <row r="672" spans="1:5">
      <c r="A672" t="n">
        <v>6914</v>
      </c>
      <c r="B672" s="21" t="n">
        <v>46</v>
      </c>
      <c r="C672" s="7" t="n">
        <v>1570</v>
      </c>
      <c r="D672" s="7" t="n">
        <v>7.26999998092651</v>
      </c>
      <c r="E672" s="7" t="n">
        <v>13.4899997711182</v>
      </c>
      <c r="F672" s="7" t="n">
        <v>47.439998626709</v>
      </c>
      <c r="G672" s="7" t="n">
        <v>74</v>
      </c>
    </row>
    <row r="673" spans="1:7">
      <c r="A673" t="s">
        <v>4</v>
      </c>
      <c r="B673" s="4" t="s">
        <v>5</v>
      </c>
      <c r="C673" s="4" t="s">
        <v>10</v>
      </c>
      <c r="D673" s="4" t="s">
        <v>18</v>
      </c>
      <c r="E673" s="4" t="s">
        <v>18</v>
      </c>
      <c r="F673" s="4" t="s">
        <v>18</v>
      </c>
      <c r="G673" s="4" t="s">
        <v>18</v>
      </c>
    </row>
    <row r="674" spans="1:7">
      <c r="A674" t="n">
        <v>6933</v>
      </c>
      <c r="B674" s="21" t="n">
        <v>46</v>
      </c>
      <c r="C674" s="7" t="n">
        <v>1571</v>
      </c>
      <c r="D674" s="7" t="n">
        <v>-0.0299999993294477</v>
      </c>
      <c r="E674" s="7" t="n">
        <v>12.5500001907349</v>
      </c>
      <c r="F674" s="7" t="n">
        <v>42.2400016784668</v>
      </c>
      <c r="G674" s="7" t="n">
        <v>34.2999992370605</v>
      </c>
    </row>
    <row r="675" spans="1:7">
      <c r="A675" t="s">
        <v>4</v>
      </c>
      <c r="B675" s="4" t="s">
        <v>5</v>
      </c>
      <c r="C675" s="4" t="s">
        <v>10</v>
      </c>
      <c r="D675" s="4" t="s">
        <v>18</v>
      </c>
      <c r="E675" s="4" t="s">
        <v>18</v>
      </c>
      <c r="F675" s="4" t="s">
        <v>18</v>
      </c>
      <c r="G675" s="4" t="s">
        <v>18</v>
      </c>
    </row>
    <row r="676" spans="1:7">
      <c r="A676" t="n">
        <v>6952</v>
      </c>
      <c r="B676" s="21" t="n">
        <v>46</v>
      </c>
      <c r="C676" s="7" t="n">
        <v>1572</v>
      </c>
      <c r="D676" s="7" t="n">
        <v>-2.89000010490417</v>
      </c>
      <c r="E676" s="7" t="n">
        <v>11.4899997711182</v>
      </c>
      <c r="F676" s="7" t="n">
        <v>34.3499984741211</v>
      </c>
      <c r="G676" s="7" t="n">
        <v>6</v>
      </c>
    </row>
    <row r="677" spans="1:7">
      <c r="A677" t="s">
        <v>4</v>
      </c>
      <c r="B677" s="4" t="s">
        <v>5</v>
      </c>
      <c r="C677" s="4" t="s">
        <v>13</v>
      </c>
    </row>
    <row r="678" spans="1:7">
      <c r="A678" t="n">
        <v>6971</v>
      </c>
      <c r="B678" s="44" t="n">
        <v>45</v>
      </c>
      <c r="C678" s="7" t="n">
        <v>0</v>
      </c>
    </row>
    <row r="679" spans="1:7">
      <c r="A679" t="s">
        <v>4</v>
      </c>
      <c r="B679" s="4" t="s">
        <v>5</v>
      </c>
      <c r="C679" s="4" t="s">
        <v>13</v>
      </c>
      <c r="D679" s="4" t="s">
        <v>13</v>
      </c>
      <c r="E679" s="4" t="s">
        <v>18</v>
      </c>
      <c r="F679" s="4" t="s">
        <v>18</v>
      </c>
      <c r="G679" s="4" t="s">
        <v>18</v>
      </c>
      <c r="H679" s="4" t="s">
        <v>10</v>
      </c>
    </row>
    <row r="680" spans="1:7">
      <c r="A680" t="n">
        <v>6973</v>
      </c>
      <c r="B680" s="44" t="n">
        <v>45</v>
      </c>
      <c r="C680" s="7" t="n">
        <v>2</v>
      </c>
      <c r="D680" s="7" t="n">
        <v>3</v>
      </c>
      <c r="E680" s="7" t="n">
        <v>12.75</v>
      </c>
      <c r="F680" s="7" t="n">
        <v>14.6300001144409</v>
      </c>
      <c r="G680" s="7" t="n">
        <v>42.6100006103516</v>
      </c>
      <c r="H680" s="7" t="n">
        <v>0</v>
      </c>
    </row>
    <row r="681" spans="1:7">
      <c r="A681" t="s">
        <v>4</v>
      </c>
      <c r="B681" s="4" t="s">
        <v>5</v>
      </c>
      <c r="C681" s="4" t="s">
        <v>13</v>
      </c>
      <c r="D681" s="4" t="s">
        <v>13</v>
      </c>
      <c r="E681" s="4" t="s">
        <v>18</v>
      </c>
      <c r="F681" s="4" t="s">
        <v>18</v>
      </c>
      <c r="G681" s="4" t="s">
        <v>18</v>
      </c>
      <c r="H681" s="4" t="s">
        <v>10</v>
      </c>
      <c r="I681" s="4" t="s">
        <v>13</v>
      </c>
    </row>
    <row r="682" spans="1:7">
      <c r="A682" t="n">
        <v>6990</v>
      </c>
      <c r="B682" s="44" t="n">
        <v>45</v>
      </c>
      <c r="C682" s="7" t="n">
        <v>4</v>
      </c>
      <c r="D682" s="7" t="n">
        <v>3</v>
      </c>
      <c r="E682" s="7" t="n">
        <v>17.3999996185303</v>
      </c>
      <c r="F682" s="7" t="n">
        <v>225.169998168945</v>
      </c>
      <c r="G682" s="7" t="n">
        <v>358.670013427734</v>
      </c>
      <c r="H682" s="7" t="n">
        <v>0</v>
      </c>
      <c r="I682" s="7" t="n">
        <v>1</v>
      </c>
    </row>
    <row r="683" spans="1:7">
      <c r="A683" t="s">
        <v>4</v>
      </c>
      <c r="B683" s="4" t="s">
        <v>5</v>
      </c>
      <c r="C683" s="4" t="s">
        <v>13</v>
      </c>
      <c r="D683" s="4" t="s">
        <v>13</v>
      </c>
      <c r="E683" s="4" t="s">
        <v>18</v>
      </c>
      <c r="F683" s="4" t="s">
        <v>10</v>
      </c>
    </row>
    <row r="684" spans="1:7">
      <c r="A684" t="n">
        <v>7008</v>
      </c>
      <c r="B684" s="44" t="n">
        <v>45</v>
      </c>
      <c r="C684" s="7" t="n">
        <v>5</v>
      </c>
      <c r="D684" s="7" t="n">
        <v>3</v>
      </c>
      <c r="E684" s="7" t="n">
        <v>39.4000015258789</v>
      </c>
      <c r="F684" s="7" t="n">
        <v>0</v>
      </c>
    </row>
    <row r="685" spans="1:7">
      <c r="A685" t="s">
        <v>4</v>
      </c>
      <c r="B685" s="4" t="s">
        <v>5</v>
      </c>
      <c r="C685" s="4" t="s">
        <v>13</v>
      </c>
      <c r="D685" s="4" t="s">
        <v>13</v>
      </c>
      <c r="E685" s="4" t="s">
        <v>18</v>
      </c>
      <c r="F685" s="4" t="s">
        <v>10</v>
      </c>
    </row>
    <row r="686" spans="1:7">
      <c r="A686" t="n">
        <v>7017</v>
      </c>
      <c r="B686" s="44" t="n">
        <v>45</v>
      </c>
      <c r="C686" s="7" t="n">
        <v>11</v>
      </c>
      <c r="D686" s="7" t="n">
        <v>3</v>
      </c>
      <c r="E686" s="7" t="n">
        <v>40</v>
      </c>
      <c r="F686" s="7" t="n">
        <v>0</v>
      </c>
    </row>
    <row r="687" spans="1:7">
      <c r="A687" t="s">
        <v>4</v>
      </c>
      <c r="B687" s="4" t="s">
        <v>5</v>
      </c>
      <c r="C687" s="4" t="s">
        <v>10</v>
      </c>
      <c r="D687" s="4" t="s">
        <v>13</v>
      </c>
      <c r="E687" s="4" t="s">
        <v>13</v>
      </c>
      <c r="F687" s="4" t="s">
        <v>6</v>
      </c>
    </row>
    <row r="688" spans="1:7">
      <c r="A688" t="n">
        <v>7026</v>
      </c>
      <c r="B688" s="26" t="n">
        <v>20</v>
      </c>
      <c r="C688" s="7" t="n">
        <v>1560</v>
      </c>
      <c r="D688" s="7" t="n">
        <v>2</v>
      </c>
      <c r="E688" s="7" t="n">
        <v>11</v>
      </c>
      <c r="F688" s="7" t="s">
        <v>95</v>
      </c>
    </row>
    <row r="689" spans="1:9">
      <c r="A689" t="s">
        <v>4</v>
      </c>
      <c r="B689" s="4" t="s">
        <v>5</v>
      </c>
      <c r="C689" s="4" t="s">
        <v>10</v>
      </c>
    </row>
    <row r="690" spans="1:9">
      <c r="A690" t="n">
        <v>7061</v>
      </c>
      <c r="B690" s="27" t="n">
        <v>16</v>
      </c>
      <c r="C690" s="7" t="n">
        <v>150</v>
      </c>
    </row>
    <row r="691" spans="1:9">
      <c r="A691" t="s">
        <v>4</v>
      </c>
      <c r="B691" s="4" t="s">
        <v>5</v>
      </c>
      <c r="C691" s="4" t="s">
        <v>10</v>
      </c>
      <c r="D691" s="4" t="s">
        <v>13</v>
      </c>
      <c r="E691" s="4" t="s">
        <v>13</v>
      </c>
      <c r="F691" s="4" t="s">
        <v>6</v>
      </c>
    </row>
    <row r="692" spans="1:9">
      <c r="A692" t="n">
        <v>7064</v>
      </c>
      <c r="B692" s="26" t="n">
        <v>20</v>
      </c>
      <c r="C692" s="7" t="n">
        <v>1561</v>
      </c>
      <c r="D692" s="7" t="n">
        <v>2</v>
      </c>
      <c r="E692" s="7" t="n">
        <v>11</v>
      </c>
      <c r="F692" s="7" t="s">
        <v>96</v>
      </c>
    </row>
    <row r="693" spans="1:9">
      <c r="A693" t="s">
        <v>4</v>
      </c>
      <c r="B693" s="4" t="s">
        <v>5</v>
      </c>
      <c r="C693" s="4" t="s">
        <v>10</v>
      </c>
    </row>
    <row r="694" spans="1:9">
      <c r="A694" t="n">
        <v>7099</v>
      </c>
      <c r="B694" s="27" t="n">
        <v>16</v>
      </c>
      <c r="C694" s="7" t="n">
        <v>50</v>
      </c>
    </row>
    <row r="695" spans="1:9">
      <c r="A695" t="s">
        <v>4</v>
      </c>
      <c r="B695" s="4" t="s">
        <v>5</v>
      </c>
      <c r="C695" s="4" t="s">
        <v>10</v>
      </c>
      <c r="D695" s="4" t="s">
        <v>13</v>
      </c>
      <c r="E695" s="4" t="s">
        <v>13</v>
      </c>
      <c r="F695" s="4" t="s">
        <v>6</v>
      </c>
    </row>
    <row r="696" spans="1:9">
      <c r="A696" t="n">
        <v>7102</v>
      </c>
      <c r="B696" s="26" t="n">
        <v>20</v>
      </c>
      <c r="C696" s="7" t="n">
        <v>1570</v>
      </c>
      <c r="D696" s="7" t="n">
        <v>2</v>
      </c>
      <c r="E696" s="7" t="n">
        <v>11</v>
      </c>
      <c r="F696" s="7" t="s">
        <v>97</v>
      </c>
    </row>
    <row r="697" spans="1:9">
      <c r="A697" t="s">
        <v>4</v>
      </c>
      <c r="B697" s="4" t="s">
        <v>5</v>
      </c>
      <c r="C697" s="4" t="s">
        <v>10</v>
      </c>
    </row>
    <row r="698" spans="1:9">
      <c r="A698" t="n">
        <v>7128</v>
      </c>
      <c r="B698" s="27" t="n">
        <v>16</v>
      </c>
      <c r="C698" s="7" t="n">
        <v>100</v>
      </c>
    </row>
    <row r="699" spans="1:9">
      <c r="A699" t="s">
        <v>4</v>
      </c>
      <c r="B699" s="4" t="s">
        <v>5</v>
      </c>
      <c r="C699" s="4" t="s">
        <v>10</v>
      </c>
      <c r="D699" s="4" t="s">
        <v>13</v>
      </c>
      <c r="E699" s="4" t="s">
        <v>13</v>
      </c>
      <c r="F699" s="4" t="s">
        <v>6</v>
      </c>
    </row>
    <row r="700" spans="1:9">
      <c r="A700" t="n">
        <v>7131</v>
      </c>
      <c r="B700" s="26" t="n">
        <v>20</v>
      </c>
      <c r="C700" s="7" t="n">
        <v>1571</v>
      </c>
      <c r="D700" s="7" t="n">
        <v>2</v>
      </c>
      <c r="E700" s="7" t="n">
        <v>11</v>
      </c>
      <c r="F700" s="7" t="s">
        <v>98</v>
      </c>
    </row>
    <row r="701" spans="1:9">
      <c r="A701" t="s">
        <v>4</v>
      </c>
      <c r="B701" s="4" t="s">
        <v>5</v>
      </c>
      <c r="C701" s="4" t="s">
        <v>10</v>
      </c>
    </row>
    <row r="702" spans="1:9">
      <c r="A702" t="n">
        <v>7157</v>
      </c>
      <c r="B702" s="27" t="n">
        <v>16</v>
      </c>
      <c r="C702" s="7" t="n">
        <v>70</v>
      </c>
    </row>
    <row r="703" spans="1:9">
      <c r="A703" t="s">
        <v>4</v>
      </c>
      <c r="B703" s="4" t="s">
        <v>5</v>
      </c>
      <c r="C703" s="4" t="s">
        <v>10</v>
      </c>
      <c r="D703" s="4" t="s">
        <v>13</v>
      </c>
      <c r="E703" s="4" t="s">
        <v>13</v>
      </c>
      <c r="F703" s="4" t="s">
        <v>6</v>
      </c>
    </row>
    <row r="704" spans="1:9">
      <c r="A704" t="n">
        <v>7160</v>
      </c>
      <c r="B704" s="26" t="n">
        <v>20</v>
      </c>
      <c r="C704" s="7" t="n">
        <v>1572</v>
      </c>
      <c r="D704" s="7" t="n">
        <v>2</v>
      </c>
      <c r="E704" s="7" t="n">
        <v>11</v>
      </c>
      <c r="F704" s="7" t="s">
        <v>99</v>
      </c>
    </row>
    <row r="705" spans="1:6">
      <c r="A705" t="s">
        <v>4</v>
      </c>
      <c r="B705" s="4" t="s">
        <v>5</v>
      </c>
      <c r="C705" s="4" t="s">
        <v>13</v>
      </c>
      <c r="D705" s="4" t="s">
        <v>10</v>
      </c>
    </row>
    <row r="706" spans="1:6">
      <c r="A706" t="n">
        <v>7186</v>
      </c>
      <c r="B706" s="38" t="n">
        <v>58</v>
      </c>
      <c r="C706" s="7" t="n">
        <v>255</v>
      </c>
      <c r="D706" s="7" t="n">
        <v>0</v>
      </c>
    </row>
    <row r="707" spans="1:6">
      <c r="A707" t="s">
        <v>4</v>
      </c>
      <c r="B707" s="4" t="s">
        <v>5</v>
      </c>
      <c r="C707" s="4" t="s">
        <v>10</v>
      </c>
    </row>
    <row r="708" spans="1:6">
      <c r="A708" t="n">
        <v>7190</v>
      </c>
      <c r="B708" s="27" t="n">
        <v>16</v>
      </c>
      <c r="C708" s="7" t="n">
        <v>1500</v>
      </c>
    </row>
    <row r="709" spans="1:6">
      <c r="A709" t="s">
        <v>4</v>
      </c>
      <c r="B709" s="4" t="s">
        <v>5</v>
      </c>
      <c r="C709" s="4" t="s">
        <v>13</v>
      </c>
      <c r="D709" s="4" t="s">
        <v>10</v>
      </c>
      <c r="E709" s="4" t="s">
        <v>10</v>
      </c>
    </row>
    <row r="710" spans="1:6">
      <c r="A710" t="n">
        <v>7193</v>
      </c>
      <c r="B710" s="11" t="n">
        <v>50</v>
      </c>
      <c r="C710" s="7" t="n">
        <v>1</v>
      </c>
      <c r="D710" s="7" t="n">
        <v>15110</v>
      </c>
      <c r="E710" s="7" t="n">
        <v>8000</v>
      </c>
    </row>
    <row r="711" spans="1:6">
      <c r="A711" t="s">
        <v>4</v>
      </c>
      <c r="B711" s="4" t="s">
        <v>5</v>
      </c>
      <c r="C711" s="4" t="s">
        <v>13</v>
      </c>
      <c r="D711" s="4" t="s">
        <v>10</v>
      </c>
      <c r="E711" s="4" t="s">
        <v>10</v>
      </c>
    </row>
    <row r="712" spans="1:6">
      <c r="A712" t="n">
        <v>7199</v>
      </c>
      <c r="B712" s="11" t="n">
        <v>50</v>
      </c>
      <c r="C712" s="7" t="n">
        <v>1</v>
      </c>
      <c r="D712" s="7" t="n">
        <v>1526</v>
      </c>
      <c r="E712" s="7" t="n">
        <v>8000</v>
      </c>
    </row>
    <row r="713" spans="1:6">
      <c r="A713" t="s">
        <v>4</v>
      </c>
      <c r="B713" s="4" t="s">
        <v>5</v>
      </c>
      <c r="C713" s="4" t="s">
        <v>13</v>
      </c>
      <c r="D713" s="4" t="s">
        <v>13</v>
      </c>
      <c r="E713" s="4" t="s">
        <v>18</v>
      </c>
      <c r="F713" s="4" t="s">
        <v>18</v>
      </c>
      <c r="G713" s="4" t="s">
        <v>18</v>
      </c>
      <c r="H713" s="4" t="s">
        <v>10</v>
      </c>
    </row>
    <row r="714" spans="1:6">
      <c r="A714" t="n">
        <v>7205</v>
      </c>
      <c r="B714" s="44" t="n">
        <v>45</v>
      </c>
      <c r="C714" s="7" t="n">
        <v>2</v>
      </c>
      <c r="D714" s="7" t="n">
        <v>3</v>
      </c>
      <c r="E714" s="7" t="n">
        <v>12.9300003051758</v>
      </c>
      <c r="F714" s="7" t="n">
        <v>19.7299995422363</v>
      </c>
      <c r="G714" s="7" t="n">
        <v>11.5200004577637</v>
      </c>
      <c r="H714" s="7" t="n">
        <v>8000</v>
      </c>
    </row>
    <row r="715" spans="1:6">
      <c r="A715" t="s">
        <v>4</v>
      </c>
      <c r="B715" s="4" t="s">
        <v>5</v>
      </c>
      <c r="C715" s="4" t="s">
        <v>13</v>
      </c>
      <c r="D715" s="4" t="s">
        <v>13</v>
      </c>
      <c r="E715" s="4" t="s">
        <v>18</v>
      </c>
      <c r="F715" s="4" t="s">
        <v>18</v>
      </c>
      <c r="G715" s="4" t="s">
        <v>18</v>
      </c>
      <c r="H715" s="4" t="s">
        <v>10</v>
      </c>
      <c r="I715" s="4" t="s">
        <v>13</v>
      </c>
    </row>
    <row r="716" spans="1:6">
      <c r="A716" t="n">
        <v>7222</v>
      </c>
      <c r="B716" s="44" t="n">
        <v>45</v>
      </c>
      <c r="C716" s="7" t="n">
        <v>4</v>
      </c>
      <c r="D716" s="7" t="n">
        <v>3</v>
      </c>
      <c r="E716" s="7" t="n">
        <v>1.70000004768372</v>
      </c>
      <c r="F716" s="7" t="n">
        <v>326.160003662109</v>
      </c>
      <c r="G716" s="7" t="n">
        <v>360</v>
      </c>
      <c r="H716" s="7" t="n">
        <v>8000</v>
      </c>
      <c r="I716" s="7" t="n">
        <v>1</v>
      </c>
    </row>
    <row r="717" spans="1:6">
      <c r="A717" t="s">
        <v>4</v>
      </c>
      <c r="B717" s="4" t="s">
        <v>5</v>
      </c>
      <c r="C717" s="4" t="s">
        <v>13</v>
      </c>
      <c r="D717" s="4" t="s">
        <v>13</v>
      </c>
      <c r="E717" s="4" t="s">
        <v>18</v>
      </c>
      <c r="F717" s="4" t="s">
        <v>10</v>
      </c>
    </row>
    <row r="718" spans="1:6">
      <c r="A718" t="n">
        <v>7240</v>
      </c>
      <c r="B718" s="44" t="n">
        <v>45</v>
      </c>
      <c r="C718" s="7" t="n">
        <v>5</v>
      </c>
      <c r="D718" s="7" t="n">
        <v>3</v>
      </c>
      <c r="E718" s="7" t="n">
        <v>24.8999996185303</v>
      </c>
      <c r="F718" s="7" t="n">
        <v>8000</v>
      </c>
    </row>
    <row r="719" spans="1:6">
      <c r="A719" t="s">
        <v>4</v>
      </c>
      <c r="B719" s="4" t="s">
        <v>5</v>
      </c>
      <c r="C719" s="4" t="s">
        <v>13</v>
      </c>
      <c r="D719" s="4" t="s">
        <v>13</v>
      </c>
      <c r="E719" s="4" t="s">
        <v>18</v>
      </c>
      <c r="F719" s="4" t="s">
        <v>10</v>
      </c>
    </row>
    <row r="720" spans="1:6">
      <c r="A720" t="n">
        <v>7249</v>
      </c>
      <c r="B720" s="44" t="n">
        <v>45</v>
      </c>
      <c r="C720" s="7" t="n">
        <v>11</v>
      </c>
      <c r="D720" s="7" t="n">
        <v>3</v>
      </c>
      <c r="E720" s="7" t="n">
        <v>40</v>
      </c>
      <c r="F720" s="7" t="n">
        <v>8000</v>
      </c>
    </row>
    <row r="721" spans="1:9">
      <c r="A721" t="s">
        <v>4</v>
      </c>
      <c r="B721" s="4" t="s">
        <v>5</v>
      </c>
      <c r="C721" s="4" t="s">
        <v>10</v>
      </c>
    </row>
    <row r="722" spans="1:9">
      <c r="A722" t="n">
        <v>7258</v>
      </c>
      <c r="B722" s="27" t="n">
        <v>16</v>
      </c>
      <c r="C722" s="7" t="n">
        <v>2000</v>
      </c>
    </row>
    <row r="723" spans="1:9">
      <c r="A723" t="s">
        <v>4</v>
      </c>
      <c r="B723" s="4" t="s">
        <v>5</v>
      </c>
      <c r="C723" s="4" t="s">
        <v>13</v>
      </c>
      <c r="D723" s="4" t="s">
        <v>10</v>
      </c>
      <c r="E723" s="4" t="s">
        <v>13</v>
      </c>
    </row>
    <row r="724" spans="1:9">
      <c r="A724" t="n">
        <v>7261</v>
      </c>
      <c r="B724" s="14" t="n">
        <v>49</v>
      </c>
      <c r="C724" s="7" t="n">
        <v>1</v>
      </c>
      <c r="D724" s="7" t="n">
        <v>8000</v>
      </c>
      <c r="E724" s="7" t="n">
        <v>0</v>
      </c>
    </row>
    <row r="725" spans="1:9">
      <c r="A725" t="s">
        <v>4</v>
      </c>
      <c r="B725" s="4" t="s">
        <v>5</v>
      </c>
      <c r="C725" s="4" t="s">
        <v>13</v>
      </c>
      <c r="D725" s="4" t="s">
        <v>10</v>
      </c>
    </row>
    <row r="726" spans="1:9">
      <c r="A726" t="n">
        <v>7266</v>
      </c>
      <c r="B726" s="14" t="n">
        <v>49</v>
      </c>
      <c r="C726" s="7" t="n">
        <v>6</v>
      </c>
      <c r="D726" s="7" t="n">
        <v>1</v>
      </c>
    </row>
    <row r="727" spans="1:9">
      <c r="A727" t="s">
        <v>4</v>
      </c>
      <c r="B727" s="4" t="s">
        <v>5</v>
      </c>
      <c r="C727" s="4" t="s">
        <v>13</v>
      </c>
      <c r="D727" s="4" t="s">
        <v>10</v>
      </c>
    </row>
    <row r="728" spans="1:9">
      <c r="A728" t="n">
        <v>7270</v>
      </c>
      <c r="B728" s="44" t="n">
        <v>45</v>
      </c>
      <c r="C728" s="7" t="n">
        <v>7</v>
      </c>
      <c r="D728" s="7" t="n">
        <v>255</v>
      </c>
    </row>
    <row r="729" spans="1:9">
      <c r="A729" t="s">
        <v>4</v>
      </c>
      <c r="B729" s="4" t="s">
        <v>5</v>
      </c>
      <c r="C729" s="4" t="s">
        <v>13</v>
      </c>
      <c r="D729" s="4" t="s">
        <v>13</v>
      </c>
      <c r="E729" s="4" t="s">
        <v>18</v>
      </c>
      <c r="F729" s="4" t="s">
        <v>18</v>
      </c>
      <c r="G729" s="4" t="s">
        <v>18</v>
      </c>
      <c r="H729" s="4" t="s">
        <v>10</v>
      </c>
    </row>
    <row r="730" spans="1:9">
      <c r="A730" t="n">
        <v>7274</v>
      </c>
      <c r="B730" s="44" t="n">
        <v>45</v>
      </c>
      <c r="C730" s="7" t="n">
        <v>2</v>
      </c>
      <c r="D730" s="7" t="n">
        <v>3</v>
      </c>
      <c r="E730" s="7" t="n">
        <v>18.1599998474121</v>
      </c>
      <c r="F730" s="7" t="n">
        <v>30.6299991607666</v>
      </c>
      <c r="G730" s="7" t="n">
        <v>0.0299999993294477</v>
      </c>
      <c r="H730" s="7" t="n">
        <v>8000</v>
      </c>
    </row>
    <row r="731" spans="1:9">
      <c r="A731" t="s">
        <v>4</v>
      </c>
      <c r="B731" s="4" t="s">
        <v>5</v>
      </c>
      <c r="C731" s="4" t="s">
        <v>13</v>
      </c>
      <c r="D731" s="4" t="s">
        <v>13</v>
      </c>
      <c r="E731" s="4" t="s">
        <v>18</v>
      </c>
      <c r="F731" s="4" t="s">
        <v>18</v>
      </c>
      <c r="G731" s="4" t="s">
        <v>18</v>
      </c>
      <c r="H731" s="4" t="s">
        <v>10</v>
      </c>
      <c r="I731" s="4" t="s">
        <v>13</v>
      </c>
    </row>
    <row r="732" spans="1:9">
      <c r="A732" t="n">
        <v>7291</v>
      </c>
      <c r="B732" s="44" t="n">
        <v>45</v>
      </c>
      <c r="C732" s="7" t="n">
        <v>4</v>
      </c>
      <c r="D732" s="7" t="n">
        <v>3</v>
      </c>
      <c r="E732" s="7" t="n">
        <v>358.450012207031</v>
      </c>
      <c r="F732" s="7" t="n">
        <v>342.049987792969</v>
      </c>
      <c r="G732" s="7" t="n">
        <v>360</v>
      </c>
      <c r="H732" s="7" t="n">
        <v>8000</v>
      </c>
      <c r="I732" s="7" t="n">
        <v>1</v>
      </c>
    </row>
    <row r="733" spans="1:9">
      <c r="A733" t="s">
        <v>4</v>
      </c>
      <c r="B733" s="4" t="s">
        <v>5</v>
      </c>
      <c r="C733" s="4" t="s">
        <v>13</v>
      </c>
      <c r="D733" s="4" t="s">
        <v>13</v>
      </c>
      <c r="E733" s="4" t="s">
        <v>18</v>
      </c>
      <c r="F733" s="4" t="s">
        <v>10</v>
      </c>
    </row>
    <row r="734" spans="1:9">
      <c r="A734" t="n">
        <v>7309</v>
      </c>
      <c r="B734" s="44" t="n">
        <v>45</v>
      </c>
      <c r="C734" s="7" t="n">
        <v>5</v>
      </c>
      <c r="D734" s="7" t="n">
        <v>3</v>
      </c>
      <c r="E734" s="7" t="n">
        <v>17.6000003814697</v>
      </c>
      <c r="F734" s="7" t="n">
        <v>8000</v>
      </c>
    </row>
    <row r="735" spans="1:9">
      <c r="A735" t="s">
        <v>4</v>
      </c>
      <c r="B735" s="4" t="s">
        <v>5</v>
      </c>
      <c r="C735" s="4" t="s">
        <v>13</v>
      </c>
      <c r="D735" s="4" t="s">
        <v>13</v>
      </c>
      <c r="E735" s="4" t="s">
        <v>18</v>
      </c>
      <c r="F735" s="4" t="s">
        <v>10</v>
      </c>
    </row>
    <row r="736" spans="1:9">
      <c r="A736" t="n">
        <v>7318</v>
      </c>
      <c r="B736" s="44" t="n">
        <v>45</v>
      </c>
      <c r="C736" s="7" t="n">
        <v>11</v>
      </c>
      <c r="D736" s="7" t="n">
        <v>3</v>
      </c>
      <c r="E736" s="7" t="n">
        <v>40</v>
      </c>
      <c r="F736" s="7" t="n">
        <v>8000</v>
      </c>
    </row>
    <row r="737" spans="1:9">
      <c r="A737" t="s">
        <v>4</v>
      </c>
      <c r="B737" s="4" t="s">
        <v>5</v>
      </c>
      <c r="C737" s="4" t="s">
        <v>10</v>
      </c>
    </row>
    <row r="738" spans="1:9">
      <c r="A738" t="n">
        <v>7327</v>
      </c>
      <c r="B738" s="27" t="n">
        <v>16</v>
      </c>
      <c r="C738" s="7" t="n">
        <v>2000</v>
      </c>
    </row>
    <row r="739" spans="1:9">
      <c r="A739" t="s">
        <v>4</v>
      </c>
      <c r="B739" s="4" t="s">
        <v>5</v>
      </c>
      <c r="C739" s="4" t="s">
        <v>13</v>
      </c>
      <c r="D739" s="4" t="s">
        <v>10</v>
      </c>
      <c r="E739" s="4" t="s">
        <v>10</v>
      </c>
    </row>
    <row r="740" spans="1:9">
      <c r="A740" t="n">
        <v>7330</v>
      </c>
      <c r="B740" s="11" t="n">
        <v>50</v>
      </c>
      <c r="C740" s="7" t="n">
        <v>1</v>
      </c>
      <c r="D740" s="7" t="n">
        <v>8060</v>
      </c>
      <c r="E740" s="7" t="n">
        <v>2000</v>
      </c>
    </row>
    <row r="741" spans="1:9">
      <c r="A741" t="s">
        <v>4</v>
      </c>
      <c r="B741" s="4" t="s">
        <v>5</v>
      </c>
      <c r="C741" s="4" t="s">
        <v>13</v>
      </c>
      <c r="D741" s="4" t="s">
        <v>10</v>
      </c>
      <c r="E741" s="4" t="s">
        <v>18</v>
      </c>
    </row>
    <row r="742" spans="1:9">
      <c r="A742" t="n">
        <v>7336</v>
      </c>
      <c r="B742" s="38" t="n">
        <v>58</v>
      </c>
      <c r="C742" s="7" t="n">
        <v>0</v>
      </c>
      <c r="D742" s="7" t="n">
        <v>1000</v>
      </c>
      <c r="E742" s="7" t="n">
        <v>1</v>
      </c>
    </row>
    <row r="743" spans="1:9">
      <c r="A743" t="s">
        <v>4</v>
      </c>
      <c r="B743" s="4" t="s">
        <v>5</v>
      </c>
      <c r="C743" s="4" t="s">
        <v>13</v>
      </c>
      <c r="D743" s="4" t="s">
        <v>10</v>
      </c>
    </row>
    <row r="744" spans="1:9">
      <c r="A744" t="n">
        <v>7344</v>
      </c>
      <c r="B744" s="38" t="n">
        <v>58</v>
      </c>
      <c r="C744" s="7" t="n">
        <v>255</v>
      </c>
      <c r="D744" s="7" t="n">
        <v>0</v>
      </c>
    </row>
    <row r="745" spans="1:9">
      <c r="A745" t="s">
        <v>4</v>
      </c>
      <c r="B745" s="4" t="s">
        <v>5</v>
      </c>
      <c r="C745" s="4" t="s">
        <v>13</v>
      </c>
    </row>
    <row r="746" spans="1:9">
      <c r="A746" t="n">
        <v>7348</v>
      </c>
      <c r="B746" s="44" t="n">
        <v>45</v>
      </c>
      <c r="C746" s="7" t="n">
        <v>0</v>
      </c>
    </row>
    <row r="747" spans="1:9">
      <c r="A747" t="s">
        <v>4</v>
      </c>
      <c r="B747" s="4" t="s">
        <v>5</v>
      </c>
      <c r="C747" s="4" t="s">
        <v>13</v>
      </c>
      <c r="D747" s="4" t="s">
        <v>13</v>
      </c>
    </row>
    <row r="748" spans="1:9">
      <c r="A748" t="n">
        <v>7350</v>
      </c>
      <c r="B748" s="14" t="n">
        <v>49</v>
      </c>
      <c r="C748" s="7" t="n">
        <v>2</v>
      </c>
      <c r="D748" s="7" t="n">
        <v>0</v>
      </c>
    </row>
    <row r="749" spans="1:9">
      <c r="A749" t="s">
        <v>4</v>
      </c>
      <c r="B749" s="4" t="s">
        <v>5</v>
      </c>
      <c r="C749" s="4" t="s">
        <v>13</v>
      </c>
      <c r="D749" s="4" t="s">
        <v>10</v>
      </c>
    </row>
    <row r="750" spans="1:9">
      <c r="A750" t="n">
        <v>7353</v>
      </c>
      <c r="B750" s="14" t="n">
        <v>49</v>
      </c>
      <c r="C750" s="7" t="n">
        <v>6</v>
      </c>
      <c r="D750" s="7" t="n">
        <v>521</v>
      </c>
    </row>
    <row r="751" spans="1:9">
      <c r="A751" t="s">
        <v>4</v>
      </c>
      <c r="B751" s="4" t="s">
        <v>5</v>
      </c>
      <c r="C751" s="4" t="s">
        <v>13</v>
      </c>
      <c r="D751" s="4" t="s">
        <v>10</v>
      </c>
      <c r="E751" s="4" t="s">
        <v>13</v>
      </c>
    </row>
    <row r="752" spans="1:9">
      <c r="A752" t="n">
        <v>7357</v>
      </c>
      <c r="B752" s="41" t="n">
        <v>39</v>
      </c>
      <c r="C752" s="7" t="n">
        <v>11</v>
      </c>
      <c r="D752" s="7" t="n">
        <v>65533</v>
      </c>
      <c r="E752" s="7" t="n">
        <v>200</v>
      </c>
    </row>
    <row r="753" spans="1:5">
      <c r="A753" t="s">
        <v>4</v>
      </c>
      <c r="B753" s="4" t="s">
        <v>5</v>
      </c>
      <c r="C753" s="4" t="s">
        <v>13</v>
      </c>
      <c r="D753" s="4" t="s">
        <v>10</v>
      </c>
      <c r="E753" s="4" t="s">
        <v>13</v>
      </c>
    </row>
    <row r="754" spans="1:5">
      <c r="A754" t="n">
        <v>7362</v>
      </c>
      <c r="B754" s="41" t="n">
        <v>39</v>
      </c>
      <c r="C754" s="7" t="n">
        <v>11</v>
      </c>
      <c r="D754" s="7" t="n">
        <v>65533</v>
      </c>
      <c r="E754" s="7" t="n">
        <v>201</v>
      </c>
    </row>
    <row r="755" spans="1:5">
      <c r="A755" t="s">
        <v>4</v>
      </c>
      <c r="B755" s="4" t="s">
        <v>5</v>
      </c>
      <c r="C755" s="4" t="s">
        <v>9</v>
      </c>
    </row>
    <row r="756" spans="1:5">
      <c r="A756" t="n">
        <v>7367</v>
      </c>
      <c r="B756" s="47" t="n">
        <v>15</v>
      </c>
      <c r="C756" s="7" t="n">
        <v>2097152</v>
      </c>
    </row>
    <row r="757" spans="1:5">
      <c r="A757" t="s">
        <v>4</v>
      </c>
      <c r="B757" s="4" t="s">
        <v>5</v>
      </c>
      <c r="C757" s="4" t="s">
        <v>10</v>
      </c>
      <c r="D757" s="4" t="s">
        <v>13</v>
      </c>
    </row>
    <row r="758" spans="1:5">
      <c r="A758" t="n">
        <v>7372</v>
      </c>
      <c r="B758" s="45" t="n">
        <v>21</v>
      </c>
      <c r="C758" s="7" t="n">
        <v>1560</v>
      </c>
      <c r="D758" s="7" t="n">
        <v>2</v>
      </c>
    </row>
    <row r="759" spans="1:5">
      <c r="A759" t="s">
        <v>4</v>
      </c>
      <c r="B759" s="4" t="s">
        <v>5</v>
      </c>
      <c r="C759" s="4" t="s">
        <v>10</v>
      </c>
      <c r="D759" s="4" t="s">
        <v>13</v>
      </c>
    </row>
    <row r="760" spans="1:5">
      <c r="A760" t="n">
        <v>7376</v>
      </c>
      <c r="B760" s="45" t="n">
        <v>21</v>
      </c>
      <c r="C760" s="7" t="n">
        <v>1561</v>
      </c>
      <c r="D760" s="7" t="n">
        <v>2</v>
      </c>
    </row>
    <row r="761" spans="1:5">
      <c r="A761" t="s">
        <v>4</v>
      </c>
      <c r="B761" s="4" t="s">
        <v>5</v>
      </c>
      <c r="C761" s="4" t="s">
        <v>10</v>
      </c>
      <c r="D761" s="4" t="s">
        <v>13</v>
      </c>
    </row>
    <row r="762" spans="1:5">
      <c r="A762" t="n">
        <v>7380</v>
      </c>
      <c r="B762" s="45" t="n">
        <v>21</v>
      </c>
      <c r="C762" s="7" t="n">
        <v>1570</v>
      </c>
      <c r="D762" s="7" t="n">
        <v>2</v>
      </c>
    </row>
    <row r="763" spans="1:5">
      <c r="A763" t="s">
        <v>4</v>
      </c>
      <c r="B763" s="4" t="s">
        <v>5</v>
      </c>
      <c r="C763" s="4" t="s">
        <v>10</v>
      </c>
      <c r="D763" s="4" t="s">
        <v>13</v>
      </c>
    </row>
    <row r="764" spans="1:5">
      <c r="A764" t="n">
        <v>7384</v>
      </c>
      <c r="B764" s="45" t="n">
        <v>21</v>
      </c>
      <c r="C764" s="7" t="n">
        <v>1571</v>
      </c>
      <c r="D764" s="7" t="n">
        <v>2</v>
      </c>
    </row>
    <row r="765" spans="1:5">
      <c r="A765" t="s">
        <v>4</v>
      </c>
      <c r="B765" s="4" t="s">
        <v>5</v>
      </c>
      <c r="C765" s="4" t="s">
        <v>10</v>
      </c>
      <c r="D765" s="4" t="s">
        <v>13</v>
      </c>
    </row>
    <row r="766" spans="1:5">
      <c r="A766" t="n">
        <v>7388</v>
      </c>
      <c r="B766" s="45" t="n">
        <v>21</v>
      </c>
      <c r="C766" s="7" t="n">
        <v>1572</v>
      </c>
      <c r="D766" s="7" t="n">
        <v>2</v>
      </c>
    </row>
    <row r="767" spans="1:5">
      <c r="A767" t="s">
        <v>4</v>
      </c>
      <c r="B767" s="4" t="s">
        <v>5</v>
      </c>
      <c r="C767" s="4" t="s">
        <v>10</v>
      </c>
      <c r="D767" s="4" t="s">
        <v>13</v>
      </c>
    </row>
    <row r="768" spans="1:5">
      <c r="A768" t="n">
        <v>7392</v>
      </c>
      <c r="B768" s="45" t="n">
        <v>21</v>
      </c>
      <c r="C768" s="7" t="n">
        <v>1573</v>
      </c>
      <c r="D768" s="7" t="n">
        <v>2</v>
      </c>
    </row>
    <row r="769" spans="1:5">
      <c r="A769" t="s">
        <v>4</v>
      </c>
      <c r="B769" s="4" t="s">
        <v>5</v>
      </c>
      <c r="C769" s="4" t="s">
        <v>10</v>
      </c>
      <c r="D769" s="4" t="s">
        <v>13</v>
      </c>
    </row>
    <row r="770" spans="1:5">
      <c r="A770" t="n">
        <v>7396</v>
      </c>
      <c r="B770" s="45" t="n">
        <v>21</v>
      </c>
      <c r="C770" s="7" t="n">
        <v>0</v>
      </c>
      <c r="D770" s="7" t="n">
        <v>2</v>
      </c>
    </row>
    <row r="771" spans="1:5">
      <c r="A771" t="s">
        <v>4</v>
      </c>
      <c r="B771" s="4" t="s">
        <v>5</v>
      </c>
      <c r="C771" s="4" t="s">
        <v>10</v>
      </c>
      <c r="D771" s="4" t="s">
        <v>18</v>
      </c>
      <c r="E771" s="4" t="s">
        <v>18</v>
      </c>
      <c r="F771" s="4" t="s">
        <v>18</v>
      </c>
      <c r="G771" s="4" t="s">
        <v>18</v>
      </c>
    </row>
    <row r="772" spans="1:5">
      <c r="A772" t="n">
        <v>7400</v>
      </c>
      <c r="B772" s="21" t="n">
        <v>46</v>
      </c>
      <c r="C772" s="7" t="n">
        <v>61456</v>
      </c>
      <c r="D772" s="7" t="n">
        <v>0</v>
      </c>
      <c r="E772" s="7" t="n">
        <v>0</v>
      </c>
      <c r="F772" s="7" t="n">
        <v>0</v>
      </c>
      <c r="G772" s="7" t="n">
        <v>0</v>
      </c>
    </row>
    <row r="773" spans="1:5">
      <c r="A773" t="s">
        <v>4</v>
      </c>
      <c r="B773" s="4" t="s">
        <v>5</v>
      </c>
      <c r="C773" s="4" t="s">
        <v>13</v>
      </c>
      <c r="D773" s="4" t="s">
        <v>10</v>
      </c>
    </row>
    <row r="774" spans="1:5">
      <c r="A774" t="n">
        <v>7419</v>
      </c>
      <c r="B774" s="10" t="n">
        <v>162</v>
      </c>
      <c r="C774" s="7" t="n">
        <v>1</v>
      </c>
      <c r="D774" s="7" t="n">
        <v>0</v>
      </c>
    </row>
    <row r="775" spans="1:5">
      <c r="A775" t="s">
        <v>4</v>
      </c>
      <c r="B775" s="4" t="s">
        <v>5</v>
      </c>
    </row>
    <row r="776" spans="1:5">
      <c r="A776" t="n">
        <v>7423</v>
      </c>
      <c r="B776" s="5" t="n">
        <v>1</v>
      </c>
    </row>
    <row r="777" spans="1:5" s="3" customFormat="1" customHeight="0">
      <c r="A777" s="3" t="s">
        <v>2</v>
      </c>
      <c r="B777" s="3" t="s">
        <v>100</v>
      </c>
    </row>
    <row r="778" spans="1:5">
      <c r="A778" t="s">
        <v>4</v>
      </c>
      <c r="B778" s="4" t="s">
        <v>5</v>
      </c>
      <c r="C778" s="4" t="s">
        <v>13</v>
      </c>
      <c r="D778" s="4" t="s">
        <v>9</v>
      </c>
      <c r="E778" s="4" t="s">
        <v>13</v>
      </c>
      <c r="F778" s="4" t="s">
        <v>19</v>
      </c>
    </row>
    <row r="779" spans="1:5">
      <c r="A779" t="n">
        <v>7424</v>
      </c>
      <c r="B779" s="12" t="n">
        <v>5</v>
      </c>
      <c r="C779" s="7" t="n">
        <v>0</v>
      </c>
      <c r="D779" s="7" t="n">
        <v>1</v>
      </c>
      <c r="E779" s="7" t="n">
        <v>1</v>
      </c>
      <c r="F779" s="13" t="n">
        <f t="normal" ca="1">A787</f>
        <v>0</v>
      </c>
    </row>
    <row r="780" spans="1:5">
      <c r="A780" t="s">
        <v>4</v>
      </c>
      <c r="B780" s="4" t="s">
        <v>5</v>
      </c>
      <c r="C780" s="4" t="s">
        <v>13</v>
      </c>
      <c r="D780" s="4" t="s">
        <v>18</v>
      </c>
      <c r="E780" s="4" t="s">
        <v>18</v>
      </c>
      <c r="F780" s="4" t="s">
        <v>18</v>
      </c>
    </row>
    <row r="781" spans="1:5">
      <c r="A781" t="n">
        <v>7435</v>
      </c>
      <c r="B781" s="44" t="n">
        <v>45</v>
      </c>
      <c r="C781" s="7" t="n">
        <v>9</v>
      </c>
      <c r="D781" s="7" t="n">
        <v>0.0199999995529652</v>
      </c>
      <c r="E781" s="7" t="n">
        <v>0.0199999995529652</v>
      </c>
      <c r="F781" s="7" t="n">
        <v>0.5</v>
      </c>
    </row>
    <row r="782" spans="1:5">
      <c r="A782" t="s">
        <v>4</v>
      </c>
      <c r="B782" s="4" t="s">
        <v>5</v>
      </c>
      <c r="C782" s="4" t="s">
        <v>10</v>
      </c>
    </row>
    <row r="783" spans="1:5">
      <c r="A783" t="n">
        <v>7449</v>
      </c>
      <c r="B783" s="27" t="n">
        <v>16</v>
      </c>
      <c r="C783" s="7" t="n">
        <v>700</v>
      </c>
    </row>
    <row r="784" spans="1:5">
      <c r="A784" t="s">
        <v>4</v>
      </c>
      <c r="B784" s="4" t="s">
        <v>5</v>
      </c>
      <c r="C784" s="4" t="s">
        <v>19</v>
      </c>
    </row>
    <row r="785" spans="1:7">
      <c r="A785" t="n">
        <v>7452</v>
      </c>
      <c r="B785" s="18" t="n">
        <v>3</v>
      </c>
      <c r="C785" s="13" t="n">
        <f t="normal" ca="1">A779</f>
        <v>0</v>
      </c>
    </row>
    <row r="786" spans="1:7">
      <c r="A786" t="s">
        <v>4</v>
      </c>
      <c r="B786" s="4" t="s">
        <v>5</v>
      </c>
    </row>
    <row r="787" spans="1:7">
      <c r="A787" t="n">
        <v>7457</v>
      </c>
      <c r="B787" s="5" t="n">
        <v>1</v>
      </c>
    </row>
    <row r="788" spans="1:7" s="3" customFormat="1" customHeight="0">
      <c r="A788" s="3" t="s">
        <v>2</v>
      </c>
      <c r="B788" s="3" t="s">
        <v>101</v>
      </c>
    </row>
    <row r="789" spans="1:7">
      <c r="A789" t="s">
        <v>4</v>
      </c>
      <c r="B789" s="4" t="s">
        <v>5</v>
      </c>
      <c r="C789" s="4" t="s">
        <v>10</v>
      </c>
      <c r="D789" s="4" t="s">
        <v>13</v>
      </c>
    </row>
    <row r="790" spans="1:7">
      <c r="A790" t="n">
        <v>7460</v>
      </c>
      <c r="B790" s="48" t="n">
        <v>96</v>
      </c>
      <c r="C790" s="7" t="n">
        <v>65534</v>
      </c>
      <c r="D790" s="7" t="n">
        <v>1</v>
      </c>
    </row>
    <row r="791" spans="1:7">
      <c r="A791" t="s">
        <v>4</v>
      </c>
      <c r="B791" s="4" t="s">
        <v>5</v>
      </c>
      <c r="C791" s="4" t="s">
        <v>10</v>
      </c>
      <c r="D791" s="4" t="s">
        <v>13</v>
      </c>
      <c r="E791" s="4" t="s">
        <v>18</v>
      </c>
      <c r="F791" s="4" t="s">
        <v>18</v>
      </c>
      <c r="G791" s="4" t="s">
        <v>18</v>
      </c>
    </row>
    <row r="792" spans="1:7">
      <c r="A792" t="n">
        <v>7464</v>
      </c>
      <c r="B792" s="48" t="n">
        <v>96</v>
      </c>
      <c r="C792" s="7" t="n">
        <v>65534</v>
      </c>
      <c r="D792" s="7" t="n">
        <v>2</v>
      </c>
      <c r="E792" s="7" t="n">
        <v>-1.26999998092651</v>
      </c>
      <c r="F792" s="7" t="n">
        <v>9.38000011444092</v>
      </c>
      <c r="G792" s="7" t="n">
        <v>20</v>
      </c>
    </row>
    <row r="793" spans="1:7">
      <c r="A793" t="s">
        <v>4</v>
      </c>
      <c r="B793" s="4" t="s">
        <v>5</v>
      </c>
      <c r="C793" s="4" t="s">
        <v>13</v>
      </c>
      <c r="D793" s="4" t="s">
        <v>10</v>
      </c>
      <c r="E793" s="4" t="s">
        <v>10</v>
      </c>
      <c r="F793" s="4" t="s">
        <v>10</v>
      </c>
      <c r="G793" s="4" t="s">
        <v>10</v>
      </c>
      <c r="H793" s="4" t="s">
        <v>10</v>
      </c>
      <c r="I793" s="4" t="s">
        <v>6</v>
      </c>
      <c r="J793" s="4" t="s">
        <v>18</v>
      </c>
      <c r="K793" s="4" t="s">
        <v>18</v>
      </c>
      <c r="L793" s="4" t="s">
        <v>18</v>
      </c>
      <c r="M793" s="4" t="s">
        <v>9</v>
      </c>
      <c r="N793" s="4" t="s">
        <v>9</v>
      </c>
      <c r="O793" s="4" t="s">
        <v>18</v>
      </c>
      <c r="P793" s="4" t="s">
        <v>18</v>
      </c>
      <c r="Q793" s="4" t="s">
        <v>18</v>
      </c>
      <c r="R793" s="4" t="s">
        <v>18</v>
      </c>
      <c r="S793" s="4" t="s">
        <v>13</v>
      </c>
    </row>
    <row r="794" spans="1:7">
      <c r="A794" t="n">
        <v>7480</v>
      </c>
      <c r="B794" s="41" t="n">
        <v>39</v>
      </c>
      <c r="C794" s="7" t="n">
        <v>12</v>
      </c>
      <c r="D794" s="7" t="n">
        <v>65533</v>
      </c>
      <c r="E794" s="7" t="n">
        <v>200</v>
      </c>
      <c r="F794" s="7" t="n">
        <v>0</v>
      </c>
      <c r="G794" s="7" t="n">
        <v>65534</v>
      </c>
      <c r="H794" s="7" t="n">
        <v>259</v>
      </c>
      <c r="I794" s="7" t="s">
        <v>102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1</v>
      </c>
      <c r="Q794" s="7" t="n">
        <v>1</v>
      </c>
      <c r="R794" s="7" t="n">
        <v>1</v>
      </c>
      <c r="S794" s="7" t="n">
        <v>255</v>
      </c>
    </row>
    <row r="795" spans="1:7">
      <c r="A795" t="s">
        <v>4</v>
      </c>
      <c r="B795" s="4" t="s">
        <v>5</v>
      </c>
      <c r="C795" s="4" t="s">
        <v>13</v>
      </c>
      <c r="D795" s="4" t="s">
        <v>10</v>
      </c>
      <c r="E795" s="4" t="s">
        <v>10</v>
      </c>
      <c r="F795" s="4" t="s">
        <v>10</v>
      </c>
      <c r="G795" s="4" t="s">
        <v>10</v>
      </c>
      <c r="H795" s="4" t="s">
        <v>10</v>
      </c>
      <c r="I795" s="4" t="s">
        <v>6</v>
      </c>
      <c r="J795" s="4" t="s">
        <v>18</v>
      </c>
      <c r="K795" s="4" t="s">
        <v>18</v>
      </c>
      <c r="L795" s="4" t="s">
        <v>18</v>
      </c>
      <c r="M795" s="4" t="s">
        <v>9</v>
      </c>
      <c r="N795" s="4" t="s">
        <v>9</v>
      </c>
      <c r="O795" s="4" t="s">
        <v>18</v>
      </c>
      <c r="P795" s="4" t="s">
        <v>18</v>
      </c>
      <c r="Q795" s="4" t="s">
        <v>18</v>
      </c>
      <c r="R795" s="4" t="s">
        <v>18</v>
      </c>
      <c r="S795" s="4" t="s">
        <v>13</v>
      </c>
    </row>
    <row r="796" spans="1:7">
      <c r="A796" t="n">
        <v>7539</v>
      </c>
      <c r="B796" s="41" t="n">
        <v>39</v>
      </c>
      <c r="C796" s="7" t="n">
        <v>12</v>
      </c>
      <c r="D796" s="7" t="n">
        <v>65533</v>
      </c>
      <c r="E796" s="7" t="n">
        <v>200</v>
      </c>
      <c r="F796" s="7" t="n">
        <v>0</v>
      </c>
      <c r="G796" s="7" t="n">
        <v>65534</v>
      </c>
      <c r="H796" s="7" t="n">
        <v>259</v>
      </c>
      <c r="I796" s="7" t="s">
        <v>103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1</v>
      </c>
      <c r="Q796" s="7" t="n">
        <v>1</v>
      </c>
      <c r="R796" s="7" t="n">
        <v>1</v>
      </c>
      <c r="S796" s="7" t="n">
        <v>255</v>
      </c>
    </row>
    <row r="797" spans="1:7">
      <c r="A797" t="s">
        <v>4</v>
      </c>
      <c r="B797" s="4" t="s">
        <v>5</v>
      </c>
      <c r="C797" s="4" t="s">
        <v>10</v>
      </c>
      <c r="D797" s="4" t="s">
        <v>13</v>
      </c>
      <c r="E797" s="4" t="s">
        <v>6</v>
      </c>
      <c r="F797" s="4" t="s">
        <v>18</v>
      </c>
      <c r="G797" s="4" t="s">
        <v>18</v>
      </c>
      <c r="H797" s="4" t="s">
        <v>18</v>
      </c>
    </row>
    <row r="798" spans="1:7">
      <c r="A798" t="n">
        <v>7598</v>
      </c>
      <c r="B798" s="25" t="n">
        <v>48</v>
      </c>
      <c r="C798" s="7" t="n">
        <v>65534</v>
      </c>
      <c r="D798" s="7" t="n">
        <v>0</v>
      </c>
      <c r="E798" s="7" t="s">
        <v>104</v>
      </c>
      <c r="F798" s="7" t="n">
        <v>1</v>
      </c>
      <c r="G798" s="7" t="n">
        <v>1</v>
      </c>
      <c r="H798" s="7" t="n">
        <v>0</v>
      </c>
    </row>
    <row r="799" spans="1:7">
      <c r="A799" t="s">
        <v>4</v>
      </c>
      <c r="B799" s="4" t="s">
        <v>5</v>
      </c>
      <c r="C799" s="4" t="s">
        <v>10</v>
      </c>
      <c r="D799" s="4" t="s">
        <v>18</v>
      </c>
      <c r="E799" s="4" t="s">
        <v>18</v>
      </c>
      <c r="F799" s="4" t="s">
        <v>18</v>
      </c>
      <c r="G799" s="4" t="s">
        <v>18</v>
      </c>
    </row>
    <row r="800" spans="1:7">
      <c r="A800" t="n">
        <v>7623</v>
      </c>
      <c r="B800" s="49" t="n">
        <v>131</v>
      </c>
      <c r="C800" s="7" t="n">
        <v>65534</v>
      </c>
      <c r="D800" s="7" t="n">
        <v>2</v>
      </c>
      <c r="E800" s="7" t="n">
        <v>2</v>
      </c>
      <c r="F800" s="7" t="n">
        <v>5</v>
      </c>
      <c r="G800" s="7" t="n">
        <v>0.200000002980232</v>
      </c>
    </row>
    <row r="801" spans="1:19">
      <c r="A801" t="s">
        <v>4</v>
      </c>
      <c r="B801" s="4" t="s">
        <v>5</v>
      </c>
      <c r="C801" s="4" t="s">
        <v>10</v>
      </c>
      <c r="D801" s="4" t="s">
        <v>13</v>
      </c>
      <c r="E801" s="4" t="s">
        <v>9</v>
      </c>
      <c r="F801" s="4" t="s">
        <v>13</v>
      </c>
      <c r="G801" s="4" t="s">
        <v>10</v>
      </c>
    </row>
    <row r="802" spans="1:19">
      <c r="A802" t="n">
        <v>7642</v>
      </c>
      <c r="B802" s="48" t="n">
        <v>96</v>
      </c>
      <c r="C802" s="7" t="n">
        <v>65534</v>
      </c>
      <c r="D802" s="7" t="n">
        <v>0</v>
      </c>
      <c r="E802" s="7" t="n">
        <v>1090519040</v>
      </c>
      <c r="F802" s="7" t="n">
        <v>0</v>
      </c>
      <c r="G802" s="7" t="n">
        <v>0</v>
      </c>
    </row>
    <row r="803" spans="1:19">
      <c r="A803" t="s">
        <v>4</v>
      </c>
      <c r="B803" s="4" t="s">
        <v>5</v>
      </c>
    </row>
    <row r="804" spans="1:19">
      <c r="A804" t="n">
        <v>7653</v>
      </c>
      <c r="B804" s="5" t="n">
        <v>1</v>
      </c>
    </row>
    <row r="805" spans="1:19" s="3" customFormat="1" customHeight="0">
      <c r="A805" s="3" t="s">
        <v>2</v>
      </c>
      <c r="B805" s="3" t="s">
        <v>105</v>
      </c>
    </row>
    <row r="806" spans="1:19">
      <c r="A806" t="s">
        <v>4</v>
      </c>
      <c r="B806" s="4" t="s">
        <v>5</v>
      </c>
      <c r="C806" s="4" t="s">
        <v>10</v>
      </c>
      <c r="D806" s="4" t="s">
        <v>13</v>
      </c>
    </row>
    <row r="807" spans="1:19">
      <c r="A807" t="n">
        <v>7656</v>
      </c>
      <c r="B807" s="48" t="n">
        <v>96</v>
      </c>
      <c r="C807" s="7" t="n">
        <v>65534</v>
      </c>
      <c r="D807" s="7" t="n">
        <v>1</v>
      </c>
    </row>
    <row r="808" spans="1:19">
      <c r="A808" t="s">
        <v>4</v>
      </c>
      <c r="B808" s="4" t="s">
        <v>5</v>
      </c>
      <c r="C808" s="4" t="s">
        <v>10</v>
      </c>
      <c r="D808" s="4" t="s">
        <v>13</v>
      </c>
      <c r="E808" s="4" t="s">
        <v>18</v>
      </c>
      <c r="F808" s="4" t="s">
        <v>18</v>
      </c>
      <c r="G808" s="4" t="s">
        <v>18</v>
      </c>
    </row>
    <row r="809" spans="1:19">
      <c r="A809" t="n">
        <v>7660</v>
      </c>
      <c r="B809" s="48" t="n">
        <v>96</v>
      </c>
      <c r="C809" s="7" t="n">
        <v>65534</v>
      </c>
      <c r="D809" s="7" t="n">
        <v>2</v>
      </c>
      <c r="E809" s="7" t="n">
        <v>29.1000003814697</v>
      </c>
      <c r="F809" s="7" t="n">
        <v>9.39500045776367</v>
      </c>
      <c r="G809" s="7" t="n">
        <v>27</v>
      </c>
    </row>
    <row r="810" spans="1:19">
      <c r="A810" t="s">
        <v>4</v>
      </c>
      <c r="B810" s="4" t="s">
        <v>5</v>
      </c>
      <c r="C810" s="4" t="s">
        <v>10</v>
      </c>
      <c r="D810" s="4" t="s">
        <v>13</v>
      </c>
      <c r="E810" s="4" t="s">
        <v>18</v>
      </c>
      <c r="F810" s="4" t="s">
        <v>18</v>
      </c>
      <c r="G810" s="4" t="s">
        <v>18</v>
      </c>
    </row>
    <row r="811" spans="1:19">
      <c r="A811" t="n">
        <v>7676</v>
      </c>
      <c r="B811" s="48" t="n">
        <v>96</v>
      </c>
      <c r="C811" s="7" t="n">
        <v>65534</v>
      </c>
      <c r="D811" s="7" t="n">
        <v>2</v>
      </c>
      <c r="E811" s="7" t="n">
        <v>29.1000003814697</v>
      </c>
      <c r="F811" s="7" t="n">
        <v>9.39500045776367</v>
      </c>
      <c r="G811" s="7" t="n">
        <v>25</v>
      </c>
    </row>
    <row r="812" spans="1:19">
      <c r="A812" t="s">
        <v>4</v>
      </c>
      <c r="B812" s="4" t="s">
        <v>5</v>
      </c>
      <c r="C812" s="4" t="s">
        <v>10</v>
      </c>
      <c r="D812" s="4" t="s">
        <v>13</v>
      </c>
      <c r="E812" s="4" t="s">
        <v>18</v>
      </c>
      <c r="F812" s="4" t="s">
        <v>18</v>
      </c>
      <c r="G812" s="4" t="s">
        <v>18</v>
      </c>
    </row>
    <row r="813" spans="1:19">
      <c r="A813" t="n">
        <v>7692</v>
      </c>
      <c r="B813" s="48" t="n">
        <v>96</v>
      </c>
      <c r="C813" s="7" t="n">
        <v>65534</v>
      </c>
      <c r="D813" s="7" t="n">
        <v>2</v>
      </c>
      <c r="E813" s="7" t="n">
        <v>24</v>
      </c>
      <c r="F813" s="7" t="n">
        <v>9.39999961853027</v>
      </c>
      <c r="G813" s="7" t="n">
        <v>19</v>
      </c>
    </row>
    <row r="814" spans="1:19">
      <c r="A814" t="s">
        <v>4</v>
      </c>
      <c r="B814" s="4" t="s">
        <v>5</v>
      </c>
      <c r="C814" s="4" t="s">
        <v>10</v>
      </c>
      <c r="D814" s="4" t="s">
        <v>13</v>
      </c>
      <c r="E814" s="4" t="s">
        <v>18</v>
      </c>
      <c r="F814" s="4" t="s">
        <v>18</v>
      </c>
      <c r="G814" s="4" t="s">
        <v>18</v>
      </c>
    </row>
    <row r="815" spans="1:19">
      <c r="A815" t="n">
        <v>7708</v>
      </c>
      <c r="B815" s="48" t="n">
        <v>96</v>
      </c>
      <c r="C815" s="7" t="n">
        <v>65534</v>
      </c>
      <c r="D815" s="7" t="n">
        <v>2</v>
      </c>
      <c r="E815" s="7" t="n">
        <v>-2.10999989509583</v>
      </c>
      <c r="F815" s="7" t="n">
        <v>9.39999961853027</v>
      </c>
      <c r="G815" s="7" t="n">
        <v>18</v>
      </c>
    </row>
    <row r="816" spans="1:19">
      <c r="A816" t="s">
        <v>4</v>
      </c>
      <c r="B816" s="4" t="s">
        <v>5</v>
      </c>
      <c r="C816" s="4" t="s">
        <v>13</v>
      </c>
      <c r="D816" s="4" t="s">
        <v>10</v>
      </c>
      <c r="E816" s="4" t="s">
        <v>10</v>
      </c>
      <c r="F816" s="4" t="s">
        <v>10</v>
      </c>
      <c r="G816" s="4" t="s">
        <v>10</v>
      </c>
      <c r="H816" s="4" t="s">
        <v>10</v>
      </c>
      <c r="I816" s="4" t="s">
        <v>6</v>
      </c>
      <c r="J816" s="4" t="s">
        <v>18</v>
      </c>
      <c r="K816" s="4" t="s">
        <v>18</v>
      </c>
      <c r="L816" s="4" t="s">
        <v>18</v>
      </c>
      <c r="M816" s="4" t="s">
        <v>9</v>
      </c>
      <c r="N816" s="4" t="s">
        <v>9</v>
      </c>
      <c r="O816" s="4" t="s">
        <v>18</v>
      </c>
      <c r="P816" s="4" t="s">
        <v>18</v>
      </c>
      <c r="Q816" s="4" t="s">
        <v>18</v>
      </c>
      <c r="R816" s="4" t="s">
        <v>18</v>
      </c>
      <c r="S816" s="4" t="s">
        <v>13</v>
      </c>
    </row>
    <row r="817" spans="1:19">
      <c r="A817" t="n">
        <v>7724</v>
      </c>
      <c r="B817" s="41" t="n">
        <v>39</v>
      </c>
      <c r="C817" s="7" t="n">
        <v>12</v>
      </c>
      <c r="D817" s="7" t="n">
        <v>65533</v>
      </c>
      <c r="E817" s="7" t="n">
        <v>201</v>
      </c>
      <c r="F817" s="7" t="n">
        <v>0</v>
      </c>
      <c r="G817" s="7" t="n">
        <v>65534</v>
      </c>
      <c r="H817" s="7" t="n">
        <v>3</v>
      </c>
      <c r="I817" s="7" t="s">
        <v>12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1</v>
      </c>
      <c r="Q817" s="7" t="n">
        <v>1</v>
      </c>
      <c r="R817" s="7" t="n">
        <v>1</v>
      </c>
      <c r="S817" s="7" t="n">
        <v>255</v>
      </c>
    </row>
    <row r="818" spans="1:19">
      <c r="A818" t="s">
        <v>4</v>
      </c>
      <c r="B818" s="4" t="s">
        <v>5</v>
      </c>
      <c r="C818" s="4" t="s">
        <v>10</v>
      </c>
      <c r="D818" s="4" t="s">
        <v>6</v>
      </c>
      <c r="E818" s="4" t="s">
        <v>13</v>
      </c>
      <c r="F818" s="4" t="s">
        <v>13</v>
      </c>
      <c r="G818" s="4" t="s">
        <v>13</v>
      </c>
      <c r="H818" s="4" t="s">
        <v>13</v>
      </c>
      <c r="I818" s="4" t="s">
        <v>13</v>
      </c>
      <c r="J818" s="4" t="s">
        <v>18</v>
      </c>
      <c r="K818" s="4" t="s">
        <v>18</v>
      </c>
      <c r="L818" s="4" t="s">
        <v>18</v>
      </c>
      <c r="M818" s="4" t="s">
        <v>18</v>
      </c>
      <c r="N818" s="4" t="s">
        <v>13</v>
      </c>
    </row>
    <row r="819" spans="1:19">
      <c r="A819" t="n">
        <v>7774</v>
      </c>
      <c r="B819" s="50" t="n">
        <v>34</v>
      </c>
      <c r="C819" s="7" t="n">
        <v>65534</v>
      </c>
      <c r="D819" s="7" t="s">
        <v>106</v>
      </c>
      <c r="E819" s="7" t="n">
        <v>1</v>
      </c>
      <c r="F819" s="7" t="n">
        <v>0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-1</v>
      </c>
      <c r="L819" s="7" t="n">
        <v>-1</v>
      </c>
      <c r="M819" s="7" t="n">
        <v>-1</v>
      </c>
      <c r="N819" s="7" t="n">
        <v>0</v>
      </c>
    </row>
    <row r="820" spans="1:19">
      <c r="A820" t="s">
        <v>4</v>
      </c>
      <c r="B820" s="4" t="s">
        <v>5</v>
      </c>
      <c r="C820" s="4" t="s">
        <v>10</v>
      </c>
      <c r="D820" s="4" t="s">
        <v>18</v>
      </c>
      <c r="E820" s="4" t="s">
        <v>18</v>
      </c>
      <c r="F820" s="4" t="s">
        <v>18</v>
      </c>
      <c r="G820" s="4" t="s">
        <v>18</v>
      </c>
    </row>
    <row r="821" spans="1:19">
      <c r="A821" t="n">
        <v>7805</v>
      </c>
      <c r="B821" s="49" t="n">
        <v>131</v>
      </c>
      <c r="C821" s="7" t="n">
        <v>65534</v>
      </c>
      <c r="D821" s="7" t="n">
        <v>4</v>
      </c>
      <c r="E821" s="7" t="n">
        <v>2</v>
      </c>
      <c r="F821" s="7" t="n">
        <v>5</v>
      </c>
      <c r="G821" s="7" t="n">
        <v>0.200000002980232</v>
      </c>
    </row>
    <row r="822" spans="1:19">
      <c r="A822" t="s">
        <v>4</v>
      </c>
      <c r="B822" s="4" t="s">
        <v>5</v>
      </c>
      <c r="C822" s="4" t="s">
        <v>10</v>
      </c>
      <c r="D822" s="4" t="s">
        <v>13</v>
      </c>
      <c r="E822" s="4" t="s">
        <v>9</v>
      </c>
      <c r="F822" s="4" t="s">
        <v>13</v>
      </c>
      <c r="G822" s="4" t="s">
        <v>10</v>
      </c>
    </row>
    <row r="823" spans="1:19">
      <c r="A823" t="n">
        <v>7824</v>
      </c>
      <c r="B823" s="48" t="n">
        <v>96</v>
      </c>
      <c r="C823" s="7" t="n">
        <v>65534</v>
      </c>
      <c r="D823" s="7" t="n">
        <v>0</v>
      </c>
      <c r="E823" s="7" t="n">
        <v>1092616192</v>
      </c>
      <c r="F823" s="7" t="n">
        <v>0</v>
      </c>
      <c r="G823" s="7" t="n">
        <v>0</v>
      </c>
    </row>
    <row r="824" spans="1:19">
      <c r="A824" t="s">
        <v>4</v>
      </c>
      <c r="B824" s="4" t="s">
        <v>5</v>
      </c>
    </row>
    <row r="825" spans="1:19">
      <c r="A825" t="n">
        <v>7835</v>
      </c>
      <c r="B825" s="5" t="n">
        <v>1</v>
      </c>
    </row>
    <row r="826" spans="1:19" s="3" customFormat="1" customHeight="0">
      <c r="A826" s="3" t="s">
        <v>2</v>
      </c>
      <c r="B826" s="3" t="s">
        <v>107</v>
      </c>
    </row>
    <row r="827" spans="1:19">
      <c r="A827" t="s">
        <v>4</v>
      </c>
      <c r="B827" s="4" t="s">
        <v>5</v>
      </c>
      <c r="C827" s="4" t="s">
        <v>10</v>
      </c>
      <c r="D827" s="4" t="s">
        <v>13</v>
      </c>
    </row>
    <row r="828" spans="1:19">
      <c r="A828" t="n">
        <v>7836</v>
      </c>
      <c r="B828" s="48" t="n">
        <v>96</v>
      </c>
      <c r="C828" s="7" t="n">
        <v>65534</v>
      </c>
      <c r="D828" s="7" t="n">
        <v>1</v>
      </c>
    </row>
    <row r="829" spans="1:19">
      <c r="A829" t="s">
        <v>4</v>
      </c>
      <c r="B829" s="4" t="s">
        <v>5</v>
      </c>
      <c r="C829" s="4" t="s">
        <v>10</v>
      </c>
      <c r="D829" s="4" t="s">
        <v>13</v>
      </c>
      <c r="E829" s="4" t="s">
        <v>18</v>
      </c>
      <c r="F829" s="4" t="s">
        <v>18</v>
      </c>
      <c r="G829" s="4" t="s">
        <v>18</v>
      </c>
    </row>
    <row r="830" spans="1:19">
      <c r="A830" t="n">
        <v>7840</v>
      </c>
      <c r="B830" s="48" t="n">
        <v>96</v>
      </c>
      <c r="C830" s="7" t="n">
        <v>65534</v>
      </c>
      <c r="D830" s="7" t="n">
        <v>2</v>
      </c>
      <c r="E830" s="7" t="n">
        <v>34.8390007019043</v>
      </c>
      <c r="F830" s="7" t="n">
        <v>9.39500045776367</v>
      </c>
      <c r="G830" s="7" t="n">
        <v>27</v>
      </c>
    </row>
    <row r="831" spans="1:19">
      <c r="A831" t="s">
        <v>4</v>
      </c>
      <c r="B831" s="4" t="s">
        <v>5</v>
      </c>
      <c r="C831" s="4" t="s">
        <v>10</v>
      </c>
      <c r="D831" s="4" t="s">
        <v>13</v>
      </c>
      <c r="E831" s="4" t="s">
        <v>18</v>
      </c>
      <c r="F831" s="4" t="s">
        <v>18</v>
      </c>
      <c r="G831" s="4" t="s">
        <v>18</v>
      </c>
    </row>
    <row r="832" spans="1:19">
      <c r="A832" t="n">
        <v>7856</v>
      </c>
      <c r="B832" s="48" t="n">
        <v>96</v>
      </c>
      <c r="C832" s="7" t="n">
        <v>65534</v>
      </c>
      <c r="D832" s="7" t="n">
        <v>2</v>
      </c>
      <c r="E832" s="7" t="n">
        <v>34.8390007019043</v>
      </c>
      <c r="F832" s="7" t="n">
        <v>9.39500045776367</v>
      </c>
      <c r="G832" s="7" t="n">
        <v>25</v>
      </c>
    </row>
    <row r="833" spans="1:19">
      <c r="A833" t="s">
        <v>4</v>
      </c>
      <c r="B833" s="4" t="s">
        <v>5</v>
      </c>
      <c r="C833" s="4" t="s">
        <v>10</v>
      </c>
      <c r="D833" s="4" t="s">
        <v>13</v>
      </c>
      <c r="E833" s="4" t="s">
        <v>18</v>
      </c>
      <c r="F833" s="4" t="s">
        <v>18</v>
      </c>
      <c r="G833" s="4" t="s">
        <v>18</v>
      </c>
    </row>
    <row r="834" spans="1:19">
      <c r="A834" t="n">
        <v>7872</v>
      </c>
      <c r="B834" s="48" t="n">
        <v>96</v>
      </c>
      <c r="C834" s="7" t="n">
        <v>65534</v>
      </c>
      <c r="D834" s="7" t="n">
        <v>2</v>
      </c>
      <c r="E834" s="7" t="n">
        <v>29.6000003814697</v>
      </c>
      <c r="F834" s="7" t="n">
        <v>9.39999961853027</v>
      </c>
      <c r="G834" s="7" t="n">
        <v>19</v>
      </c>
    </row>
    <row r="835" spans="1:19">
      <c r="A835" t="s">
        <v>4</v>
      </c>
      <c r="B835" s="4" t="s">
        <v>5</v>
      </c>
      <c r="C835" s="4" t="s">
        <v>10</v>
      </c>
      <c r="D835" s="4" t="s">
        <v>13</v>
      </c>
      <c r="E835" s="4" t="s">
        <v>18</v>
      </c>
      <c r="F835" s="4" t="s">
        <v>18</v>
      </c>
      <c r="G835" s="4" t="s">
        <v>18</v>
      </c>
    </row>
    <row r="836" spans="1:19">
      <c r="A836" t="n">
        <v>7888</v>
      </c>
      <c r="B836" s="48" t="n">
        <v>96</v>
      </c>
      <c r="C836" s="7" t="n">
        <v>65534</v>
      </c>
      <c r="D836" s="7" t="n">
        <v>2</v>
      </c>
      <c r="E836" s="7" t="n">
        <v>-2.10999989509583</v>
      </c>
      <c r="F836" s="7" t="n">
        <v>9.39999961853027</v>
      </c>
      <c r="G836" s="7" t="n">
        <v>18</v>
      </c>
    </row>
    <row r="837" spans="1:19">
      <c r="A837" t="s">
        <v>4</v>
      </c>
      <c r="B837" s="4" t="s">
        <v>5</v>
      </c>
      <c r="C837" s="4" t="s">
        <v>13</v>
      </c>
      <c r="D837" s="4" t="s">
        <v>10</v>
      </c>
      <c r="E837" s="4" t="s">
        <v>10</v>
      </c>
      <c r="F837" s="4" t="s">
        <v>10</v>
      </c>
      <c r="G837" s="4" t="s">
        <v>10</v>
      </c>
      <c r="H837" s="4" t="s">
        <v>10</v>
      </c>
      <c r="I837" s="4" t="s">
        <v>6</v>
      </c>
      <c r="J837" s="4" t="s">
        <v>18</v>
      </c>
      <c r="K837" s="4" t="s">
        <v>18</v>
      </c>
      <c r="L837" s="4" t="s">
        <v>18</v>
      </c>
      <c r="M837" s="4" t="s">
        <v>9</v>
      </c>
      <c r="N837" s="4" t="s">
        <v>9</v>
      </c>
      <c r="O837" s="4" t="s">
        <v>18</v>
      </c>
      <c r="P837" s="4" t="s">
        <v>18</v>
      </c>
      <c r="Q837" s="4" t="s">
        <v>18</v>
      </c>
      <c r="R837" s="4" t="s">
        <v>18</v>
      </c>
      <c r="S837" s="4" t="s">
        <v>13</v>
      </c>
    </row>
    <row r="838" spans="1:19">
      <c r="A838" t="n">
        <v>7904</v>
      </c>
      <c r="B838" s="41" t="n">
        <v>39</v>
      </c>
      <c r="C838" s="7" t="n">
        <v>12</v>
      </c>
      <c r="D838" s="7" t="n">
        <v>65533</v>
      </c>
      <c r="E838" s="7" t="n">
        <v>201</v>
      </c>
      <c r="F838" s="7" t="n">
        <v>0</v>
      </c>
      <c r="G838" s="7" t="n">
        <v>65534</v>
      </c>
      <c r="H838" s="7" t="n">
        <v>3</v>
      </c>
      <c r="I838" s="7" t="s">
        <v>12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0</v>
      </c>
      <c r="O838" s="7" t="n">
        <v>0</v>
      </c>
      <c r="P838" s="7" t="n">
        <v>1</v>
      </c>
      <c r="Q838" s="7" t="n">
        <v>1</v>
      </c>
      <c r="R838" s="7" t="n">
        <v>1</v>
      </c>
      <c r="S838" s="7" t="n">
        <v>255</v>
      </c>
    </row>
    <row r="839" spans="1:19">
      <c r="A839" t="s">
        <v>4</v>
      </c>
      <c r="B839" s="4" t="s">
        <v>5</v>
      </c>
      <c r="C839" s="4" t="s">
        <v>10</v>
      </c>
      <c r="D839" s="4" t="s">
        <v>6</v>
      </c>
      <c r="E839" s="4" t="s">
        <v>13</v>
      </c>
      <c r="F839" s="4" t="s">
        <v>13</v>
      </c>
      <c r="G839" s="4" t="s">
        <v>13</v>
      </c>
      <c r="H839" s="4" t="s">
        <v>13</v>
      </c>
      <c r="I839" s="4" t="s">
        <v>13</v>
      </c>
      <c r="J839" s="4" t="s">
        <v>18</v>
      </c>
      <c r="K839" s="4" t="s">
        <v>18</v>
      </c>
      <c r="L839" s="4" t="s">
        <v>18</v>
      </c>
      <c r="M839" s="4" t="s">
        <v>18</v>
      </c>
      <c r="N839" s="4" t="s">
        <v>13</v>
      </c>
    </row>
    <row r="840" spans="1:19">
      <c r="A840" t="n">
        <v>7954</v>
      </c>
      <c r="B840" s="50" t="n">
        <v>34</v>
      </c>
      <c r="C840" s="7" t="n">
        <v>65534</v>
      </c>
      <c r="D840" s="7" t="s">
        <v>106</v>
      </c>
      <c r="E840" s="7" t="n">
        <v>1</v>
      </c>
      <c r="F840" s="7" t="n">
        <v>0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-1</v>
      </c>
      <c r="L840" s="7" t="n">
        <v>-1</v>
      </c>
      <c r="M840" s="7" t="n">
        <v>-1</v>
      </c>
      <c r="N840" s="7" t="n">
        <v>0</v>
      </c>
    </row>
    <row r="841" spans="1:19">
      <c r="A841" t="s">
        <v>4</v>
      </c>
      <c r="B841" s="4" t="s">
        <v>5</v>
      </c>
      <c r="C841" s="4" t="s">
        <v>10</v>
      </c>
      <c r="D841" s="4" t="s">
        <v>18</v>
      </c>
      <c r="E841" s="4" t="s">
        <v>18</v>
      </c>
      <c r="F841" s="4" t="s">
        <v>18</v>
      </c>
      <c r="G841" s="4" t="s">
        <v>18</v>
      </c>
    </row>
    <row r="842" spans="1:19">
      <c r="A842" t="n">
        <v>7985</v>
      </c>
      <c r="B842" s="49" t="n">
        <v>131</v>
      </c>
      <c r="C842" s="7" t="n">
        <v>65534</v>
      </c>
      <c r="D842" s="7" t="n">
        <v>4</v>
      </c>
      <c r="E842" s="7" t="n">
        <v>2</v>
      </c>
      <c r="F842" s="7" t="n">
        <v>5</v>
      </c>
      <c r="G842" s="7" t="n">
        <v>0.200000002980232</v>
      </c>
    </row>
    <row r="843" spans="1:19">
      <c r="A843" t="s">
        <v>4</v>
      </c>
      <c r="B843" s="4" t="s">
        <v>5</v>
      </c>
      <c r="C843" s="4" t="s">
        <v>10</v>
      </c>
      <c r="D843" s="4" t="s">
        <v>13</v>
      </c>
      <c r="E843" s="4" t="s">
        <v>9</v>
      </c>
      <c r="F843" s="4" t="s">
        <v>13</v>
      </c>
      <c r="G843" s="4" t="s">
        <v>10</v>
      </c>
    </row>
    <row r="844" spans="1:19">
      <c r="A844" t="n">
        <v>8004</v>
      </c>
      <c r="B844" s="48" t="n">
        <v>96</v>
      </c>
      <c r="C844" s="7" t="n">
        <v>65534</v>
      </c>
      <c r="D844" s="7" t="n">
        <v>0</v>
      </c>
      <c r="E844" s="7" t="n">
        <v>1092616192</v>
      </c>
      <c r="F844" s="7" t="n">
        <v>0</v>
      </c>
      <c r="G844" s="7" t="n">
        <v>0</v>
      </c>
    </row>
    <row r="845" spans="1:19">
      <c r="A845" t="s">
        <v>4</v>
      </c>
      <c r="B845" s="4" t="s">
        <v>5</v>
      </c>
    </row>
    <row r="846" spans="1:19">
      <c r="A846" t="n">
        <v>8015</v>
      </c>
      <c r="B846" s="5" t="n">
        <v>1</v>
      </c>
    </row>
    <row r="847" spans="1:19" s="3" customFormat="1" customHeight="0">
      <c r="A847" s="3" t="s">
        <v>2</v>
      </c>
      <c r="B847" s="3" t="s">
        <v>108</v>
      </c>
    </row>
    <row r="848" spans="1:19">
      <c r="A848" t="s">
        <v>4</v>
      </c>
      <c r="B848" s="4" t="s">
        <v>5</v>
      </c>
      <c r="C848" s="4" t="s">
        <v>10</v>
      </c>
      <c r="D848" s="4" t="s">
        <v>13</v>
      </c>
    </row>
    <row r="849" spans="1:19">
      <c r="A849" t="n">
        <v>8016</v>
      </c>
      <c r="B849" s="48" t="n">
        <v>96</v>
      </c>
      <c r="C849" s="7" t="n">
        <v>65534</v>
      </c>
      <c r="D849" s="7" t="n">
        <v>1</v>
      </c>
    </row>
    <row r="850" spans="1:19">
      <c r="A850" t="s">
        <v>4</v>
      </c>
      <c r="B850" s="4" t="s">
        <v>5</v>
      </c>
      <c r="C850" s="4" t="s">
        <v>10</v>
      </c>
      <c r="D850" s="4" t="s">
        <v>13</v>
      </c>
      <c r="E850" s="4" t="s">
        <v>18</v>
      </c>
      <c r="F850" s="4" t="s">
        <v>18</v>
      </c>
      <c r="G850" s="4" t="s">
        <v>18</v>
      </c>
    </row>
    <row r="851" spans="1:19">
      <c r="A851" t="n">
        <v>8020</v>
      </c>
      <c r="B851" s="48" t="n">
        <v>96</v>
      </c>
      <c r="C851" s="7" t="n">
        <v>65534</v>
      </c>
      <c r="D851" s="7" t="n">
        <v>2</v>
      </c>
      <c r="E851" s="7" t="n">
        <v>40.5610008239746</v>
      </c>
      <c r="F851" s="7" t="n">
        <v>9.39500045776367</v>
      </c>
      <c r="G851" s="7" t="n">
        <v>27</v>
      </c>
    </row>
    <row r="852" spans="1:19">
      <c r="A852" t="s">
        <v>4</v>
      </c>
      <c r="B852" s="4" t="s">
        <v>5</v>
      </c>
      <c r="C852" s="4" t="s">
        <v>10</v>
      </c>
      <c r="D852" s="4" t="s">
        <v>13</v>
      </c>
      <c r="E852" s="4" t="s">
        <v>18</v>
      </c>
      <c r="F852" s="4" t="s">
        <v>18</v>
      </c>
      <c r="G852" s="4" t="s">
        <v>18</v>
      </c>
    </row>
    <row r="853" spans="1:19">
      <c r="A853" t="n">
        <v>8036</v>
      </c>
      <c r="B853" s="48" t="n">
        <v>96</v>
      </c>
      <c r="C853" s="7" t="n">
        <v>65534</v>
      </c>
      <c r="D853" s="7" t="n">
        <v>2</v>
      </c>
      <c r="E853" s="7" t="n">
        <v>40.5610008239746</v>
      </c>
      <c r="F853" s="7" t="n">
        <v>9.39500045776367</v>
      </c>
      <c r="G853" s="7" t="n">
        <v>25</v>
      </c>
    </row>
    <row r="854" spans="1:19">
      <c r="A854" t="s">
        <v>4</v>
      </c>
      <c r="B854" s="4" t="s">
        <v>5</v>
      </c>
      <c r="C854" s="4" t="s">
        <v>10</v>
      </c>
      <c r="D854" s="4" t="s">
        <v>13</v>
      </c>
      <c r="E854" s="4" t="s">
        <v>18</v>
      </c>
      <c r="F854" s="4" t="s">
        <v>18</v>
      </c>
      <c r="G854" s="4" t="s">
        <v>18</v>
      </c>
    </row>
    <row r="855" spans="1:19">
      <c r="A855" t="n">
        <v>8052</v>
      </c>
      <c r="B855" s="48" t="n">
        <v>96</v>
      </c>
      <c r="C855" s="7" t="n">
        <v>65534</v>
      </c>
      <c r="D855" s="7" t="n">
        <v>2</v>
      </c>
      <c r="E855" s="7" t="n">
        <v>35.5999984741211</v>
      </c>
      <c r="F855" s="7" t="n">
        <v>9.39999961853027</v>
      </c>
      <c r="G855" s="7" t="n">
        <v>19</v>
      </c>
    </row>
    <row r="856" spans="1:19">
      <c r="A856" t="s">
        <v>4</v>
      </c>
      <c r="B856" s="4" t="s">
        <v>5</v>
      </c>
      <c r="C856" s="4" t="s">
        <v>10</v>
      </c>
      <c r="D856" s="4" t="s">
        <v>13</v>
      </c>
      <c r="E856" s="4" t="s">
        <v>18</v>
      </c>
      <c r="F856" s="4" t="s">
        <v>18</v>
      </c>
      <c r="G856" s="4" t="s">
        <v>18</v>
      </c>
    </row>
    <row r="857" spans="1:19">
      <c r="A857" t="n">
        <v>8068</v>
      </c>
      <c r="B857" s="48" t="n">
        <v>96</v>
      </c>
      <c r="C857" s="7" t="n">
        <v>65534</v>
      </c>
      <c r="D857" s="7" t="n">
        <v>2</v>
      </c>
      <c r="E857" s="7" t="n">
        <v>-2.10999989509583</v>
      </c>
      <c r="F857" s="7" t="n">
        <v>9.39999961853027</v>
      </c>
      <c r="G857" s="7" t="n">
        <v>18</v>
      </c>
    </row>
    <row r="858" spans="1:19">
      <c r="A858" t="s">
        <v>4</v>
      </c>
      <c r="B858" s="4" t="s">
        <v>5</v>
      </c>
      <c r="C858" s="4" t="s">
        <v>13</v>
      </c>
      <c r="D858" s="4" t="s">
        <v>10</v>
      </c>
      <c r="E858" s="4" t="s">
        <v>10</v>
      </c>
      <c r="F858" s="4" t="s">
        <v>10</v>
      </c>
      <c r="G858" s="4" t="s">
        <v>10</v>
      </c>
      <c r="H858" s="4" t="s">
        <v>10</v>
      </c>
      <c r="I858" s="4" t="s">
        <v>6</v>
      </c>
      <c r="J858" s="4" t="s">
        <v>18</v>
      </c>
      <c r="K858" s="4" t="s">
        <v>18</v>
      </c>
      <c r="L858" s="4" t="s">
        <v>18</v>
      </c>
      <c r="M858" s="4" t="s">
        <v>9</v>
      </c>
      <c r="N858" s="4" t="s">
        <v>9</v>
      </c>
      <c r="O858" s="4" t="s">
        <v>18</v>
      </c>
      <c r="P858" s="4" t="s">
        <v>18</v>
      </c>
      <c r="Q858" s="4" t="s">
        <v>18</v>
      </c>
      <c r="R858" s="4" t="s">
        <v>18</v>
      </c>
      <c r="S858" s="4" t="s">
        <v>13</v>
      </c>
    </row>
    <row r="859" spans="1:19">
      <c r="A859" t="n">
        <v>8084</v>
      </c>
      <c r="B859" s="41" t="n">
        <v>39</v>
      </c>
      <c r="C859" s="7" t="n">
        <v>12</v>
      </c>
      <c r="D859" s="7" t="n">
        <v>65533</v>
      </c>
      <c r="E859" s="7" t="n">
        <v>201</v>
      </c>
      <c r="F859" s="7" t="n">
        <v>0</v>
      </c>
      <c r="G859" s="7" t="n">
        <v>65534</v>
      </c>
      <c r="H859" s="7" t="n">
        <v>3</v>
      </c>
      <c r="I859" s="7" t="s">
        <v>12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1</v>
      </c>
      <c r="Q859" s="7" t="n">
        <v>1</v>
      </c>
      <c r="R859" s="7" t="n">
        <v>1</v>
      </c>
      <c r="S859" s="7" t="n">
        <v>102</v>
      </c>
    </row>
    <row r="860" spans="1:19">
      <c r="A860" t="s">
        <v>4</v>
      </c>
      <c r="B860" s="4" t="s">
        <v>5</v>
      </c>
      <c r="C860" s="4" t="s">
        <v>10</v>
      </c>
      <c r="D860" s="4" t="s">
        <v>6</v>
      </c>
      <c r="E860" s="4" t="s">
        <v>13</v>
      </c>
      <c r="F860" s="4" t="s">
        <v>13</v>
      </c>
      <c r="G860" s="4" t="s">
        <v>13</v>
      </c>
      <c r="H860" s="4" t="s">
        <v>13</v>
      </c>
      <c r="I860" s="4" t="s">
        <v>13</v>
      </c>
      <c r="J860" s="4" t="s">
        <v>18</v>
      </c>
      <c r="K860" s="4" t="s">
        <v>18</v>
      </c>
      <c r="L860" s="4" t="s">
        <v>18</v>
      </c>
      <c r="M860" s="4" t="s">
        <v>18</v>
      </c>
      <c r="N860" s="4" t="s">
        <v>13</v>
      </c>
    </row>
    <row r="861" spans="1:19">
      <c r="A861" t="n">
        <v>8134</v>
      </c>
      <c r="B861" s="50" t="n">
        <v>34</v>
      </c>
      <c r="C861" s="7" t="n">
        <v>65534</v>
      </c>
      <c r="D861" s="7" t="s">
        <v>106</v>
      </c>
      <c r="E861" s="7" t="n">
        <v>1</v>
      </c>
      <c r="F861" s="7" t="n">
        <v>0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-1</v>
      </c>
      <c r="L861" s="7" t="n">
        <v>-1</v>
      </c>
      <c r="M861" s="7" t="n">
        <v>-1</v>
      </c>
      <c r="N861" s="7" t="n">
        <v>0</v>
      </c>
    </row>
    <row r="862" spans="1:19">
      <c r="A862" t="s">
        <v>4</v>
      </c>
      <c r="B862" s="4" t="s">
        <v>5</v>
      </c>
      <c r="C862" s="4" t="s">
        <v>10</v>
      </c>
      <c r="D862" s="4" t="s">
        <v>18</v>
      </c>
      <c r="E862" s="4" t="s">
        <v>18</v>
      </c>
      <c r="F862" s="4" t="s">
        <v>18</v>
      </c>
      <c r="G862" s="4" t="s">
        <v>18</v>
      </c>
    </row>
    <row r="863" spans="1:19">
      <c r="A863" t="n">
        <v>8165</v>
      </c>
      <c r="B863" s="49" t="n">
        <v>131</v>
      </c>
      <c r="C863" s="7" t="n">
        <v>65534</v>
      </c>
      <c r="D863" s="7" t="n">
        <v>4</v>
      </c>
      <c r="E863" s="7" t="n">
        <v>2</v>
      </c>
      <c r="F863" s="7" t="n">
        <v>5</v>
      </c>
      <c r="G863" s="7" t="n">
        <v>0.200000002980232</v>
      </c>
    </row>
    <row r="864" spans="1:19">
      <c r="A864" t="s">
        <v>4</v>
      </c>
      <c r="B864" s="4" t="s">
        <v>5</v>
      </c>
      <c r="C864" s="4" t="s">
        <v>10</v>
      </c>
      <c r="D864" s="4" t="s">
        <v>13</v>
      </c>
      <c r="E864" s="4" t="s">
        <v>9</v>
      </c>
      <c r="F864" s="4" t="s">
        <v>13</v>
      </c>
      <c r="G864" s="4" t="s">
        <v>10</v>
      </c>
    </row>
    <row r="865" spans="1:19">
      <c r="A865" t="n">
        <v>8184</v>
      </c>
      <c r="B865" s="48" t="n">
        <v>96</v>
      </c>
      <c r="C865" s="7" t="n">
        <v>65534</v>
      </c>
      <c r="D865" s="7" t="n">
        <v>0</v>
      </c>
      <c r="E865" s="7" t="n">
        <v>1092616192</v>
      </c>
      <c r="F865" s="7" t="n">
        <v>0</v>
      </c>
      <c r="G865" s="7" t="n">
        <v>0</v>
      </c>
    </row>
    <row r="866" spans="1:19">
      <c r="A866" t="s">
        <v>4</v>
      </c>
      <c r="B866" s="4" t="s">
        <v>5</v>
      </c>
    </row>
    <row r="867" spans="1:19">
      <c r="A867" t="n">
        <v>8195</v>
      </c>
      <c r="B867" s="5" t="n">
        <v>1</v>
      </c>
    </row>
    <row r="868" spans="1:19" s="3" customFormat="1" customHeight="0">
      <c r="A868" s="3" t="s">
        <v>2</v>
      </c>
      <c r="B868" s="3" t="s">
        <v>109</v>
      </c>
    </row>
    <row r="869" spans="1:19">
      <c r="A869" t="s">
        <v>4</v>
      </c>
      <c r="B869" s="4" t="s">
        <v>5</v>
      </c>
      <c r="C869" s="4" t="s">
        <v>10</v>
      </c>
      <c r="D869" s="4" t="s">
        <v>13</v>
      </c>
    </row>
    <row r="870" spans="1:19">
      <c r="A870" t="n">
        <v>8196</v>
      </c>
      <c r="B870" s="48" t="n">
        <v>96</v>
      </c>
      <c r="C870" s="7" t="n">
        <v>65534</v>
      </c>
      <c r="D870" s="7" t="n">
        <v>1</v>
      </c>
    </row>
    <row r="871" spans="1:19">
      <c r="A871" t="s">
        <v>4</v>
      </c>
      <c r="B871" s="4" t="s">
        <v>5</v>
      </c>
      <c r="C871" s="4" t="s">
        <v>10</v>
      </c>
      <c r="D871" s="4" t="s">
        <v>13</v>
      </c>
      <c r="E871" s="4" t="s">
        <v>18</v>
      </c>
      <c r="F871" s="4" t="s">
        <v>18</v>
      </c>
      <c r="G871" s="4" t="s">
        <v>18</v>
      </c>
    </row>
    <row r="872" spans="1:19">
      <c r="A872" t="n">
        <v>8200</v>
      </c>
      <c r="B872" s="48" t="n">
        <v>96</v>
      </c>
      <c r="C872" s="7" t="n">
        <v>65534</v>
      </c>
      <c r="D872" s="7" t="n">
        <v>2</v>
      </c>
      <c r="E872" s="7" t="n">
        <v>26.8199996948242</v>
      </c>
      <c r="F872" s="7" t="n">
        <v>16.2900009155273</v>
      </c>
      <c r="G872" s="7" t="n">
        <v>56.3800010681152</v>
      </c>
    </row>
    <row r="873" spans="1:19">
      <c r="A873" t="s">
        <v>4</v>
      </c>
      <c r="B873" s="4" t="s">
        <v>5</v>
      </c>
      <c r="C873" s="4" t="s">
        <v>10</v>
      </c>
      <c r="D873" s="4" t="s">
        <v>13</v>
      </c>
      <c r="E873" s="4" t="s">
        <v>18</v>
      </c>
      <c r="F873" s="4" t="s">
        <v>18</v>
      </c>
      <c r="G873" s="4" t="s">
        <v>18</v>
      </c>
    </row>
    <row r="874" spans="1:19">
      <c r="A874" t="n">
        <v>8216</v>
      </c>
      <c r="B874" s="48" t="n">
        <v>96</v>
      </c>
      <c r="C874" s="7" t="n">
        <v>65534</v>
      </c>
      <c r="D874" s="7" t="n">
        <v>2</v>
      </c>
      <c r="E874" s="7" t="n">
        <v>29.3199996948242</v>
      </c>
      <c r="F874" s="7" t="n">
        <v>16.4500007629395</v>
      </c>
      <c r="G874" s="7" t="n">
        <v>66.0500030517578</v>
      </c>
    </row>
    <row r="875" spans="1:19">
      <c r="A875" t="s">
        <v>4</v>
      </c>
      <c r="B875" s="4" t="s">
        <v>5</v>
      </c>
      <c r="C875" s="4" t="s">
        <v>10</v>
      </c>
      <c r="D875" s="4" t="s">
        <v>13</v>
      </c>
      <c r="E875" s="4" t="s">
        <v>18</v>
      </c>
      <c r="F875" s="4" t="s">
        <v>18</v>
      </c>
      <c r="G875" s="4" t="s">
        <v>18</v>
      </c>
    </row>
    <row r="876" spans="1:19">
      <c r="A876" t="n">
        <v>8232</v>
      </c>
      <c r="B876" s="48" t="n">
        <v>96</v>
      </c>
      <c r="C876" s="7" t="n">
        <v>65534</v>
      </c>
      <c r="D876" s="7" t="n">
        <v>2</v>
      </c>
      <c r="E876" s="7" t="n">
        <v>28.6100006103516</v>
      </c>
      <c r="F876" s="7" t="n">
        <v>16.4500007629395</v>
      </c>
      <c r="G876" s="7" t="n">
        <v>78.8499984741211</v>
      </c>
    </row>
    <row r="877" spans="1:19">
      <c r="A877" t="s">
        <v>4</v>
      </c>
      <c r="B877" s="4" t="s">
        <v>5</v>
      </c>
      <c r="C877" s="4" t="s">
        <v>10</v>
      </c>
      <c r="D877" s="4" t="s">
        <v>13</v>
      </c>
      <c r="E877" s="4" t="s">
        <v>18</v>
      </c>
      <c r="F877" s="4" t="s">
        <v>18</v>
      </c>
      <c r="G877" s="4" t="s">
        <v>18</v>
      </c>
    </row>
    <row r="878" spans="1:19">
      <c r="A878" t="n">
        <v>8248</v>
      </c>
      <c r="B878" s="48" t="n">
        <v>96</v>
      </c>
      <c r="C878" s="7" t="n">
        <v>65534</v>
      </c>
      <c r="D878" s="7" t="n">
        <v>2</v>
      </c>
      <c r="E878" s="7" t="n">
        <v>26.25</v>
      </c>
      <c r="F878" s="7" t="n">
        <v>16.4899997711182</v>
      </c>
      <c r="G878" s="7" t="n">
        <v>92.4800033569336</v>
      </c>
    </row>
    <row r="879" spans="1:19">
      <c r="A879" t="s">
        <v>4</v>
      </c>
      <c r="B879" s="4" t="s">
        <v>5</v>
      </c>
      <c r="C879" s="4" t="s">
        <v>10</v>
      </c>
      <c r="D879" s="4" t="s">
        <v>13</v>
      </c>
      <c r="E879" s="4" t="s">
        <v>6</v>
      </c>
      <c r="F879" s="4" t="s">
        <v>18</v>
      </c>
      <c r="G879" s="4" t="s">
        <v>18</v>
      </c>
      <c r="H879" s="4" t="s">
        <v>18</v>
      </c>
    </row>
    <row r="880" spans="1:19">
      <c r="A880" t="n">
        <v>8264</v>
      </c>
      <c r="B880" s="25" t="n">
        <v>48</v>
      </c>
      <c r="C880" s="7" t="n">
        <v>65534</v>
      </c>
      <c r="D880" s="7" t="n">
        <v>0</v>
      </c>
      <c r="E880" s="7" t="s">
        <v>104</v>
      </c>
      <c r="F880" s="7" t="n">
        <v>1</v>
      </c>
      <c r="G880" s="7" t="n">
        <v>1</v>
      </c>
      <c r="H880" s="7" t="n">
        <v>0</v>
      </c>
    </row>
    <row r="881" spans="1:8">
      <c r="A881" t="s">
        <v>4</v>
      </c>
      <c r="B881" s="4" t="s">
        <v>5</v>
      </c>
      <c r="C881" s="4" t="s">
        <v>10</v>
      </c>
      <c r="D881" s="4" t="s">
        <v>13</v>
      </c>
      <c r="E881" s="4" t="s">
        <v>9</v>
      </c>
      <c r="F881" s="4" t="s">
        <v>13</v>
      </c>
      <c r="G881" s="4" t="s">
        <v>10</v>
      </c>
    </row>
    <row r="882" spans="1:8">
      <c r="A882" t="n">
        <v>8289</v>
      </c>
      <c r="B882" s="48" t="n">
        <v>96</v>
      </c>
      <c r="C882" s="7" t="n">
        <v>65534</v>
      </c>
      <c r="D882" s="7" t="n">
        <v>0</v>
      </c>
      <c r="E882" s="7" t="n">
        <v>1092616192</v>
      </c>
      <c r="F882" s="7" t="n">
        <v>0</v>
      </c>
      <c r="G882" s="7" t="n">
        <v>0</v>
      </c>
    </row>
    <row r="883" spans="1:8">
      <c r="A883" t="s">
        <v>4</v>
      </c>
      <c r="B883" s="4" t="s">
        <v>5</v>
      </c>
    </row>
    <row r="884" spans="1:8">
      <c r="A884" t="n">
        <v>8300</v>
      </c>
      <c r="B884" s="5" t="n">
        <v>1</v>
      </c>
    </row>
    <row r="885" spans="1:8" s="3" customFormat="1" customHeight="0">
      <c r="A885" s="3" t="s">
        <v>2</v>
      </c>
      <c r="B885" s="3" t="s">
        <v>110</v>
      </c>
    </row>
    <row r="886" spans="1:8">
      <c r="A886" t="s">
        <v>4</v>
      </c>
      <c r="B886" s="4" t="s">
        <v>5</v>
      </c>
      <c r="C886" s="4" t="s">
        <v>10</v>
      </c>
      <c r="D886" s="4" t="s">
        <v>13</v>
      </c>
    </row>
    <row r="887" spans="1:8">
      <c r="A887" t="n">
        <v>8304</v>
      </c>
      <c r="B887" s="48" t="n">
        <v>96</v>
      </c>
      <c r="C887" s="7" t="n">
        <v>65534</v>
      </c>
      <c r="D887" s="7" t="n">
        <v>1</v>
      </c>
    </row>
    <row r="888" spans="1:8">
      <c r="A888" t="s">
        <v>4</v>
      </c>
      <c r="B888" s="4" t="s">
        <v>5</v>
      </c>
      <c r="C888" s="4" t="s">
        <v>10</v>
      </c>
      <c r="D888" s="4" t="s">
        <v>13</v>
      </c>
      <c r="E888" s="4" t="s">
        <v>18</v>
      </c>
      <c r="F888" s="4" t="s">
        <v>18</v>
      </c>
      <c r="G888" s="4" t="s">
        <v>18</v>
      </c>
    </row>
    <row r="889" spans="1:8">
      <c r="A889" t="n">
        <v>8308</v>
      </c>
      <c r="B889" s="48" t="n">
        <v>96</v>
      </c>
      <c r="C889" s="7" t="n">
        <v>65534</v>
      </c>
      <c r="D889" s="7" t="n">
        <v>2</v>
      </c>
      <c r="E889" s="7" t="n">
        <v>22.2800006866455</v>
      </c>
      <c r="F889" s="7" t="n">
        <v>15.7200002670288</v>
      </c>
      <c r="G889" s="7" t="n">
        <v>51.25</v>
      </c>
    </row>
    <row r="890" spans="1:8">
      <c r="A890" t="s">
        <v>4</v>
      </c>
      <c r="B890" s="4" t="s">
        <v>5</v>
      </c>
      <c r="C890" s="4" t="s">
        <v>10</v>
      </c>
      <c r="D890" s="4" t="s">
        <v>13</v>
      </c>
      <c r="E890" s="4" t="s">
        <v>18</v>
      </c>
      <c r="F890" s="4" t="s">
        <v>18</v>
      </c>
      <c r="G890" s="4" t="s">
        <v>18</v>
      </c>
    </row>
    <row r="891" spans="1:8">
      <c r="A891" t="n">
        <v>8324</v>
      </c>
      <c r="B891" s="48" t="n">
        <v>96</v>
      </c>
      <c r="C891" s="7" t="n">
        <v>65534</v>
      </c>
      <c r="D891" s="7" t="n">
        <v>2</v>
      </c>
      <c r="E891" s="7" t="n">
        <v>26.8199996948242</v>
      </c>
      <c r="F891" s="7" t="n">
        <v>16.2900009155273</v>
      </c>
      <c r="G891" s="7" t="n">
        <v>56.3800010681152</v>
      </c>
    </row>
    <row r="892" spans="1:8">
      <c r="A892" t="s">
        <v>4</v>
      </c>
      <c r="B892" s="4" t="s">
        <v>5</v>
      </c>
      <c r="C892" s="4" t="s">
        <v>10</v>
      </c>
      <c r="D892" s="4" t="s">
        <v>13</v>
      </c>
      <c r="E892" s="4" t="s">
        <v>18</v>
      </c>
      <c r="F892" s="4" t="s">
        <v>18</v>
      </c>
      <c r="G892" s="4" t="s">
        <v>18</v>
      </c>
    </row>
    <row r="893" spans="1:8">
      <c r="A893" t="n">
        <v>8340</v>
      </c>
      <c r="B893" s="48" t="n">
        <v>96</v>
      </c>
      <c r="C893" s="7" t="n">
        <v>65534</v>
      </c>
      <c r="D893" s="7" t="n">
        <v>2</v>
      </c>
      <c r="E893" s="7" t="n">
        <v>29.3199996948242</v>
      </c>
      <c r="F893" s="7" t="n">
        <v>16.4500007629395</v>
      </c>
      <c r="G893" s="7" t="n">
        <v>66.0500030517578</v>
      </c>
    </row>
    <row r="894" spans="1:8">
      <c r="A894" t="s">
        <v>4</v>
      </c>
      <c r="B894" s="4" t="s">
        <v>5</v>
      </c>
      <c r="C894" s="4" t="s">
        <v>10</v>
      </c>
      <c r="D894" s="4" t="s">
        <v>13</v>
      </c>
      <c r="E894" s="4" t="s">
        <v>18</v>
      </c>
      <c r="F894" s="4" t="s">
        <v>18</v>
      </c>
      <c r="G894" s="4" t="s">
        <v>18</v>
      </c>
    </row>
    <row r="895" spans="1:8">
      <c r="A895" t="n">
        <v>8356</v>
      </c>
      <c r="B895" s="48" t="n">
        <v>96</v>
      </c>
      <c r="C895" s="7" t="n">
        <v>65534</v>
      </c>
      <c r="D895" s="7" t="n">
        <v>2</v>
      </c>
      <c r="E895" s="7" t="n">
        <v>28.6100006103516</v>
      </c>
      <c r="F895" s="7" t="n">
        <v>16.4500007629395</v>
      </c>
      <c r="G895" s="7" t="n">
        <v>78.8499984741211</v>
      </c>
    </row>
    <row r="896" spans="1:8">
      <c r="A896" t="s">
        <v>4</v>
      </c>
      <c r="B896" s="4" t="s">
        <v>5</v>
      </c>
      <c r="C896" s="4" t="s">
        <v>10</v>
      </c>
      <c r="D896" s="4" t="s">
        <v>13</v>
      </c>
      <c r="E896" s="4" t="s">
        <v>18</v>
      </c>
      <c r="F896" s="4" t="s">
        <v>18</v>
      </c>
      <c r="G896" s="4" t="s">
        <v>18</v>
      </c>
    </row>
    <row r="897" spans="1:7">
      <c r="A897" t="n">
        <v>8372</v>
      </c>
      <c r="B897" s="48" t="n">
        <v>96</v>
      </c>
      <c r="C897" s="7" t="n">
        <v>65534</v>
      </c>
      <c r="D897" s="7" t="n">
        <v>2</v>
      </c>
      <c r="E897" s="7" t="n">
        <v>26.25</v>
      </c>
      <c r="F897" s="7" t="n">
        <v>16.4899997711182</v>
      </c>
      <c r="G897" s="7" t="n">
        <v>92.4800033569336</v>
      </c>
    </row>
    <row r="898" spans="1:7">
      <c r="A898" t="s">
        <v>4</v>
      </c>
      <c r="B898" s="4" t="s">
        <v>5</v>
      </c>
      <c r="C898" s="4" t="s">
        <v>10</v>
      </c>
      <c r="D898" s="4" t="s">
        <v>13</v>
      </c>
      <c r="E898" s="4" t="s">
        <v>6</v>
      </c>
      <c r="F898" s="4" t="s">
        <v>18</v>
      </c>
      <c r="G898" s="4" t="s">
        <v>18</v>
      </c>
      <c r="H898" s="4" t="s">
        <v>18</v>
      </c>
    </row>
    <row r="899" spans="1:7">
      <c r="A899" t="n">
        <v>8388</v>
      </c>
      <c r="B899" s="25" t="n">
        <v>48</v>
      </c>
      <c r="C899" s="7" t="n">
        <v>65534</v>
      </c>
      <c r="D899" s="7" t="n">
        <v>0</v>
      </c>
      <c r="E899" s="7" t="s">
        <v>104</v>
      </c>
      <c r="F899" s="7" t="n">
        <v>1</v>
      </c>
      <c r="G899" s="7" t="n">
        <v>1</v>
      </c>
      <c r="H899" s="7" t="n">
        <v>0</v>
      </c>
    </row>
    <row r="900" spans="1:7">
      <c r="A900" t="s">
        <v>4</v>
      </c>
      <c r="B900" s="4" t="s">
        <v>5</v>
      </c>
      <c r="C900" s="4" t="s">
        <v>10</v>
      </c>
      <c r="D900" s="4" t="s">
        <v>13</v>
      </c>
      <c r="E900" s="4" t="s">
        <v>9</v>
      </c>
      <c r="F900" s="4" t="s">
        <v>13</v>
      </c>
      <c r="G900" s="4" t="s">
        <v>10</v>
      </c>
    </row>
    <row r="901" spans="1:7">
      <c r="A901" t="n">
        <v>8413</v>
      </c>
      <c r="B901" s="48" t="n">
        <v>96</v>
      </c>
      <c r="C901" s="7" t="n">
        <v>65534</v>
      </c>
      <c r="D901" s="7" t="n">
        <v>0</v>
      </c>
      <c r="E901" s="7" t="n">
        <v>1092616192</v>
      </c>
      <c r="F901" s="7" t="n">
        <v>0</v>
      </c>
      <c r="G901" s="7" t="n">
        <v>0</v>
      </c>
    </row>
    <row r="902" spans="1:7">
      <c r="A902" t="s">
        <v>4</v>
      </c>
      <c r="B902" s="4" t="s">
        <v>5</v>
      </c>
    </row>
    <row r="903" spans="1:7">
      <c r="A903" t="n">
        <v>8424</v>
      </c>
      <c r="B903" s="5" t="n">
        <v>1</v>
      </c>
    </row>
    <row r="904" spans="1:7" s="3" customFormat="1" customHeight="0">
      <c r="A904" s="3" t="s">
        <v>2</v>
      </c>
      <c r="B904" s="3" t="s">
        <v>111</v>
      </c>
    </row>
    <row r="905" spans="1:7">
      <c r="A905" t="s">
        <v>4</v>
      </c>
      <c r="B905" s="4" t="s">
        <v>5</v>
      </c>
      <c r="C905" s="4" t="s">
        <v>10</v>
      </c>
      <c r="D905" s="4" t="s">
        <v>13</v>
      </c>
    </row>
    <row r="906" spans="1:7">
      <c r="A906" t="n">
        <v>8428</v>
      </c>
      <c r="B906" s="48" t="n">
        <v>96</v>
      </c>
      <c r="C906" s="7" t="n">
        <v>65534</v>
      </c>
      <c r="D906" s="7" t="n">
        <v>1</v>
      </c>
    </row>
    <row r="907" spans="1:7">
      <c r="A907" t="s">
        <v>4</v>
      </c>
      <c r="B907" s="4" t="s">
        <v>5</v>
      </c>
      <c r="C907" s="4" t="s">
        <v>10</v>
      </c>
      <c r="D907" s="4" t="s">
        <v>13</v>
      </c>
      <c r="E907" s="4" t="s">
        <v>18</v>
      </c>
      <c r="F907" s="4" t="s">
        <v>18</v>
      </c>
      <c r="G907" s="4" t="s">
        <v>18</v>
      </c>
    </row>
    <row r="908" spans="1:7">
      <c r="A908" t="n">
        <v>8432</v>
      </c>
      <c r="B908" s="48" t="n">
        <v>96</v>
      </c>
      <c r="C908" s="7" t="n">
        <v>65534</v>
      </c>
      <c r="D908" s="7" t="n">
        <v>2</v>
      </c>
      <c r="E908" s="7" t="n">
        <v>15.7700004577637</v>
      </c>
      <c r="F908" s="7" t="n">
        <v>14.6400003433228</v>
      </c>
      <c r="G908" s="7" t="n">
        <v>49.2200012207031</v>
      </c>
    </row>
    <row r="909" spans="1:7">
      <c r="A909" t="s">
        <v>4</v>
      </c>
      <c r="B909" s="4" t="s">
        <v>5</v>
      </c>
      <c r="C909" s="4" t="s">
        <v>10</v>
      </c>
      <c r="D909" s="4" t="s">
        <v>13</v>
      </c>
      <c r="E909" s="4" t="s">
        <v>18</v>
      </c>
      <c r="F909" s="4" t="s">
        <v>18</v>
      </c>
      <c r="G909" s="4" t="s">
        <v>18</v>
      </c>
    </row>
    <row r="910" spans="1:7">
      <c r="A910" t="n">
        <v>8448</v>
      </c>
      <c r="B910" s="48" t="n">
        <v>96</v>
      </c>
      <c r="C910" s="7" t="n">
        <v>65534</v>
      </c>
      <c r="D910" s="7" t="n">
        <v>2</v>
      </c>
      <c r="E910" s="7" t="n">
        <v>22.2800006866455</v>
      </c>
      <c r="F910" s="7" t="n">
        <v>15.7200002670288</v>
      </c>
      <c r="G910" s="7" t="n">
        <v>51.25</v>
      </c>
    </row>
    <row r="911" spans="1:7">
      <c r="A911" t="s">
        <v>4</v>
      </c>
      <c r="B911" s="4" t="s">
        <v>5</v>
      </c>
      <c r="C911" s="4" t="s">
        <v>10</v>
      </c>
      <c r="D911" s="4" t="s">
        <v>13</v>
      </c>
      <c r="E911" s="4" t="s">
        <v>18</v>
      </c>
      <c r="F911" s="4" t="s">
        <v>18</v>
      </c>
      <c r="G911" s="4" t="s">
        <v>18</v>
      </c>
    </row>
    <row r="912" spans="1:7">
      <c r="A912" t="n">
        <v>8464</v>
      </c>
      <c r="B912" s="48" t="n">
        <v>96</v>
      </c>
      <c r="C912" s="7" t="n">
        <v>65534</v>
      </c>
      <c r="D912" s="7" t="n">
        <v>2</v>
      </c>
      <c r="E912" s="7" t="n">
        <v>26.8199996948242</v>
      </c>
      <c r="F912" s="7" t="n">
        <v>16.2900009155273</v>
      </c>
      <c r="G912" s="7" t="n">
        <v>56.3800010681152</v>
      </c>
    </row>
    <row r="913" spans="1:8">
      <c r="A913" t="s">
        <v>4</v>
      </c>
      <c r="B913" s="4" t="s">
        <v>5</v>
      </c>
      <c r="C913" s="4" t="s">
        <v>10</v>
      </c>
      <c r="D913" s="4" t="s">
        <v>13</v>
      </c>
      <c r="E913" s="4" t="s">
        <v>18</v>
      </c>
      <c r="F913" s="4" t="s">
        <v>18</v>
      </c>
      <c r="G913" s="4" t="s">
        <v>18</v>
      </c>
    </row>
    <row r="914" spans="1:8">
      <c r="A914" t="n">
        <v>8480</v>
      </c>
      <c r="B914" s="48" t="n">
        <v>96</v>
      </c>
      <c r="C914" s="7" t="n">
        <v>65534</v>
      </c>
      <c r="D914" s="7" t="n">
        <v>2</v>
      </c>
      <c r="E914" s="7" t="n">
        <v>29.3199996948242</v>
      </c>
      <c r="F914" s="7" t="n">
        <v>16.4500007629395</v>
      </c>
      <c r="G914" s="7" t="n">
        <v>66.0500030517578</v>
      </c>
    </row>
    <row r="915" spans="1:8">
      <c r="A915" t="s">
        <v>4</v>
      </c>
      <c r="B915" s="4" t="s">
        <v>5</v>
      </c>
      <c r="C915" s="4" t="s">
        <v>10</v>
      </c>
      <c r="D915" s="4" t="s">
        <v>13</v>
      </c>
      <c r="E915" s="4" t="s">
        <v>18</v>
      </c>
      <c r="F915" s="4" t="s">
        <v>18</v>
      </c>
      <c r="G915" s="4" t="s">
        <v>18</v>
      </c>
    </row>
    <row r="916" spans="1:8">
      <c r="A916" t="n">
        <v>8496</v>
      </c>
      <c r="B916" s="48" t="n">
        <v>96</v>
      </c>
      <c r="C916" s="7" t="n">
        <v>65534</v>
      </c>
      <c r="D916" s="7" t="n">
        <v>2</v>
      </c>
      <c r="E916" s="7" t="n">
        <v>26.25</v>
      </c>
      <c r="F916" s="7" t="n">
        <v>16.4899997711182</v>
      </c>
      <c r="G916" s="7" t="n">
        <v>92.4800033569336</v>
      </c>
    </row>
    <row r="917" spans="1:8">
      <c r="A917" t="s">
        <v>4</v>
      </c>
      <c r="B917" s="4" t="s">
        <v>5</v>
      </c>
      <c r="C917" s="4" t="s">
        <v>10</v>
      </c>
      <c r="D917" s="4" t="s">
        <v>6</v>
      </c>
      <c r="E917" s="4" t="s">
        <v>13</v>
      </c>
      <c r="F917" s="4" t="s">
        <v>13</v>
      </c>
      <c r="G917" s="4" t="s">
        <v>13</v>
      </c>
      <c r="H917" s="4" t="s">
        <v>13</v>
      </c>
      <c r="I917" s="4" t="s">
        <v>13</v>
      </c>
      <c r="J917" s="4" t="s">
        <v>18</v>
      </c>
      <c r="K917" s="4" t="s">
        <v>18</v>
      </c>
      <c r="L917" s="4" t="s">
        <v>18</v>
      </c>
      <c r="M917" s="4" t="s">
        <v>18</v>
      </c>
      <c r="N917" s="4" t="s">
        <v>13</v>
      </c>
    </row>
    <row r="918" spans="1:8">
      <c r="A918" t="n">
        <v>8512</v>
      </c>
      <c r="B918" s="50" t="n">
        <v>34</v>
      </c>
      <c r="C918" s="7" t="n">
        <v>65534</v>
      </c>
      <c r="D918" s="7" t="s">
        <v>106</v>
      </c>
      <c r="E918" s="7" t="n">
        <v>1</v>
      </c>
      <c r="F918" s="7" t="n">
        <v>0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-1</v>
      </c>
      <c r="L918" s="7" t="n">
        <v>-1</v>
      </c>
      <c r="M918" s="7" t="n">
        <v>-1</v>
      </c>
      <c r="N918" s="7" t="n">
        <v>0</v>
      </c>
    </row>
    <row r="919" spans="1:8">
      <c r="A919" t="s">
        <v>4</v>
      </c>
      <c r="B919" s="4" t="s">
        <v>5</v>
      </c>
      <c r="C919" s="4" t="s">
        <v>10</v>
      </c>
      <c r="D919" s="4" t="s">
        <v>13</v>
      </c>
      <c r="E919" s="4" t="s">
        <v>9</v>
      </c>
      <c r="F919" s="4" t="s">
        <v>13</v>
      </c>
      <c r="G919" s="4" t="s">
        <v>10</v>
      </c>
    </row>
    <row r="920" spans="1:8">
      <c r="A920" t="n">
        <v>8543</v>
      </c>
      <c r="B920" s="48" t="n">
        <v>96</v>
      </c>
      <c r="C920" s="7" t="n">
        <v>65534</v>
      </c>
      <c r="D920" s="7" t="n">
        <v>0</v>
      </c>
      <c r="E920" s="7" t="n">
        <v>1088421888</v>
      </c>
      <c r="F920" s="7" t="n">
        <v>0</v>
      </c>
      <c r="G920" s="7" t="n">
        <v>0</v>
      </c>
    </row>
    <row r="921" spans="1:8">
      <c r="A921" t="s">
        <v>4</v>
      </c>
      <c r="B921" s="4" t="s">
        <v>5</v>
      </c>
    </row>
    <row r="922" spans="1:8">
      <c r="A922" t="n">
        <v>8554</v>
      </c>
      <c r="B922" s="5" t="n">
        <v>1</v>
      </c>
    </row>
    <row r="923" spans="1:8" s="3" customFormat="1" customHeight="0">
      <c r="A923" s="3" t="s">
        <v>2</v>
      </c>
      <c r="B923" s="3" t="s">
        <v>112</v>
      </c>
    </row>
    <row r="924" spans="1:8">
      <c r="A924" t="s">
        <v>4</v>
      </c>
      <c r="B924" s="4" t="s">
        <v>5</v>
      </c>
      <c r="C924" s="4" t="s">
        <v>10</v>
      </c>
      <c r="D924" s="4" t="s">
        <v>13</v>
      </c>
    </row>
    <row r="925" spans="1:8">
      <c r="A925" t="n">
        <v>8556</v>
      </c>
      <c r="B925" s="48" t="n">
        <v>96</v>
      </c>
      <c r="C925" s="7" t="n">
        <v>65534</v>
      </c>
      <c r="D925" s="7" t="n">
        <v>1</v>
      </c>
    </row>
    <row r="926" spans="1:8">
      <c r="A926" t="s">
        <v>4</v>
      </c>
      <c r="B926" s="4" t="s">
        <v>5</v>
      </c>
      <c r="C926" s="4" t="s">
        <v>10</v>
      </c>
      <c r="D926" s="4" t="s">
        <v>13</v>
      </c>
      <c r="E926" s="4" t="s">
        <v>18</v>
      </c>
      <c r="F926" s="4" t="s">
        <v>18</v>
      </c>
      <c r="G926" s="4" t="s">
        <v>18</v>
      </c>
    </row>
    <row r="927" spans="1:8">
      <c r="A927" t="n">
        <v>8560</v>
      </c>
      <c r="B927" s="48" t="n">
        <v>96</v>
      </c>
      <c r="C927" s="7" t="n">
        <v>65534</v>
      </c>
      <c r="D927" s="7" t="n">
        <v>2</v>
      </c>
      <c r="E927" s="7" t="n">
        <v>7.30999994277954</v>
      </c>
      <c r="F927" s="7" t="n">
        <v>13.5</v>
      </c>
      <c r="G927" s="7" t="n">
        <v>47.4500007629395</v>
      </c>
    </row>
    <row r="928" spans="1:8">
      <c r="A928" t="s">
        <v>4</v>
      </c>
      <c r="B928" s="4" t="s">
        <v>5</v>
      </c>
      <c r="C928" s="4" t="s">
        <v>10</v>
      </c>
      <c r="D928" s="4" t="s">
        <v>13</v>
      </c>
      <c r="E928" s="4" t="s">
        <v>18</v>
      </c>
      <c r="F928" s="4" t="s">
        <v>18</v>
      </c>
      <c r="G928" s="4" t="s">
        <v>18</v>
      </c>
    </row>
    <row r="929" spans="1:14">
      <c r="A929" t="n">
        <v>8576</v>
      </c>
      <c r="B929" s="48" t="n">
        <v>96</v>
      </c>
      <c r="C929" s="7" t="n">
        <v>65534</v>
      </c>
      <c r="D929" s="7" t="n">
        <v>2</v>
      </c>
      <c r="E929" s="7" t="n">
        <v>15.7700004577637</v>
      </c>
      <c r="F929" s="7" t="n">
        <v>14.6400003433228</v>
      </c>
      <c r="G929" s="7" t="n">
        <v>49.2200012207031</v>
      </c>
    </row>
    <row r="930" spans="1:14">
      <c r="A930" t="s">
        <v>4</v>
      </c>
      <c r="B930" s="4" t="s">
        <v>5</v>
      </c>
      <c r="C930" s="4" t="s">
        <v>10</v>
      </c>
      <c r="D930" s="4" t="s">
        <v>13</v>
      </c>
      <c r="E930" s="4" t="s">
        <v>18</v>
      </c>
      <c r="F930" s="4" t="s">
        <v>18</v>
      </c>
      <c r="G930" s="4" t="s">
        <v>18</v>
      </c>
    </row>
    <row r="931" spans="1:14">
      <c r="A931" t="n">
        <v>8592</v>
      </c>
      <c r="B931" s="48" t="n">
        <v>96</v>
      </c>
      <c r="C931" s="7" t="n">
        <v>65534</v>
      </c>
      <c r="D931" s="7" t="n">
        <v>2</v>
      </c>
      <c r="E931" s="7" t="n">
        <v>22.2800006866455</v>
      </c>
      <c r="F931" s="7" t="n">
        <v>15.7200002670288</v>
      </c>
      <c r="G931" s="7" t="n">
        <v>51.25</v>
      </c>
    </row>
    <row r="932" spans="1:14">
      <c r="A932" t="s">
        <v>4</v>
      </c>
      <c r="B932" s="4" t="s">
        <v>5</v>
      </c>
      <c r="C932" s="4" t="s">
        <v>10</v>
      </c>
      <c r="D932" s="4" t="s">
        <v>13</v>
      </c>
      <c r="E932" s="4" t="s">
        <v>18</v>
      </c>
      <c r="F932" s="4" t="s">
        <v>18</v>
      </c>
      <c r="G932" s="4" t="s">
        <v>18</v>
      </c>
    </row>
    <row r="933" spans="1:14">
      <c r="A933" t="n">
        <v>8608</v>
      </c>
      <c r="B933" s="48" t="n">
        <v>96</v>
      </c>
      <c r="C933" s="7" t="n">
        <v>65534</v>
      </c>
      <c r="D933" s="7" t="n">
        <v>2</v>
      </c>
      <c r="E933" s="7" t="n">
        <v>26.8199996948242</v>
      </c>
      <c r="F933" s="7" t="n">
        <v>16.2900009155273</v>
      </c>
      <c r="G933" s="7" t="n">
        <v>56.3800010681152</v>
      </c>
    </row>
    <row r="934" spans="1:14">
      <c r="A934" t="s">
        <v>4</v>
      </c>
      <c r="B934" s="4" t="s">
        <v>5</v>
      </c>
      <c r="C934" s="4" t="s">
        <v>10</v>
      </c>
      <c r="D934" s="4" t="s">
        <v>13</v>
      </c>
      <c r="E934" s="4" t="s">
        <v>18</v>
      </c>
      <c r="F934" s="4" t="s">
        <v>18</v>
      </c>
      <c r="G934" s="4" t="s">
        <v>18</v>
      </c>
    </row>
    <row r="935" spans="1:14">
      <c r="A935" t="n">
        <v>8624</v>
      </c>
      <c r="B935" s="48" t="n">
        <v>96</v>
      </c>
      <c r="C935" s="7" t="n">
        <v>65534</v>
      </c>
      <c r="D935" s="7" t="n">
        <v>2</v>
      </c>
      <c r="E935" s="7" t="n">
        <v>26.25</v>
      </c>
      <c r="F935" s="7" t="n">
        <v>16.4899997711182</v>
      </c>
      <c r="G935" s="7" t="n">
        <v>92.4800033569336</v>
      </c>
    </row>
    <row r="936" spans="1:14">
      <c r="A936" t="s">
        <v>4</v>
      </c>
      <c r="B936" s="4" t="s">
        <v>5</v>
      </c>
      <c r="C936" s="4" t="s">
        <v>10</v>
      </c>
      <c r="D936" s="4" t="s">
        <v>6</v>
      </c>
      <c r="E936" s="4" t="s">
        <v>13</v>
      </c>
      <c r="F936" s="4" t="s">
        <v>13</v>
      </c>
      <c r="G936" s="4" t="s">
        <v>13</v>
      </c>
      <c r="H936" s="4" t="s">
        <v>13</v>
      </c>
      <c r="I936" s="4" t="s">
        <v>13</v>
      </c>
      <c r="J936" s="4" t="s">
        <v>18</v>
      </c>
      <c r="K936" s="4" t="s">
        <v>18</v>
      </c>
      <c r="L936" s="4" t="s">
        <v>18</v>
      </c>
      <c r="M936" s="4" t="s">
        <v>18</v>
      </c>
      <c r="N936" s="4" t="s">
        <v>13</v>
      </c>
    </row>
    <row r="937" spans="1:14">
      <c r="A937" t="n">
        <v>8640</v>
      </c>
      <c r="B937" s="50" t="n">
        <v>34</v>
      </c>
      <c r="C937" s="7" t="n">
        <v>65534</v>
      </c>
      <c r="D937" s="7" t="s">
        <v>106</v>
      </c>
      <c r="E937" s="7" t="n">
        <v>1</v>
      </c>
      <c r="F937" s="7" t="n">
        <v>0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-1</v>
      </c>
      <c r="L937" s="7" t="n">
        <v>-1</v>
      </c>
      <c r="M937" s="7" t="n">
        <v>-1</v>
      </c>
      <c r="N937" s="7" t="n">
        <v>0</v>
      </c>
    </row>
    <row r="938" spans="1:14">
      <c r="A938" t="s">
        <v>4</v>
      </c>
      <c r="B938" s="4" t="s">
        <v>5</v>
      </c>
      <c r="C938" s="4" t="s">
        <v>10</v>
      </c>
      <c r="D938" s="4" t="s">
        <v>13</v>
      </c>
      <c r="E938" s="4" t="s">
        <v>9</v>
      </c>
      <c r="F938" s="4" t="s">
        <v>13</v>
      </c>
      <c r="G938" s="4" t="s">
        <v>10</v>
      </c>
    </row>
    <row r="939" spans="1:14">
      <c r="A939" t="n">
        <v>8671</v>
      </c>
      <c r="B939" s="48" t="n">
        <v>96</v>
      </c>
      <c r="C939" s="7" t="n">
        <v>65534</v>
      </c>
      <c r="D939" s="7" t="n">
        <v>0</v>
      </c>
      <c r="E939" s="7" t="n">
        <v>1088421888</v>
      </c>
      <c r="F939" s="7" t="n">
        <v>0</v>
      </c>
      <c r="G939" s="7" t="n">
        <v>0</v>
      </c>
    </row>
    <row r="940" spans="1:14">
      <c r="A940" t="s">
        <v>4</v>
      </c>
      <c r="B940" s="4" t="s">
        <v>5</v>
      </c>
    </row>
    <row r="941" spans="1:14">
      <c r="A941" t="n">
        <v>8682</v>
      </c>
      <c r="B941" s="5" t="n">
        <v>1</v>
      </c>
    </row>
    <row r="942" spans="1:14" s="3" customFormat="1" customHeight="0">
      <c r="A942" s="3" t="s">
        <v>2</v>
      </c>
      <c r="B942" s="3" t="s">
        <v>113</v>
      </c>
    </row>
    <row r="943" spans="1:14">
      <c r="A943" t="s">
        <v>4</v>
      </c>
      <c r="B943" s="4" t="s">
        <v>5</v>
      </c>
      <c r="C943" s="4" t="s">
        <v>10</v>
      </c>
      <c r="D943" s="4" t="s">
        <v>13</v>
      </c>
    </row>
    <row r="944" spans="1:14">
      <c r="A944" t="n">
        <v>8684</v>
      </c>
      <c r="B944" s="48" t="n">
        <v>96</v>
      </c>
      <c r="C944" s="7" t="n">
        <v>65534</v>
      </c>
      <c r="D944" s="7" t="n">
        <v>1</v>
      </c>
    </row>
    <row r="945" spans="1:14">
      <c r="A945" t="s">
        <v>4</v>
      </c>
      <c r="B945" s="4" t="s">
        <v>5</v>
      </c>
      <c r="C945" s="4" t="s">
        <v>10</v>
      </c>
      <c r="D945" s="4" t="s">
        <v>13</v>
      </c>
      <c r="E945" s="4" t="s">
        <v>18</v>
      </c>
      <c r="F945" s="4" t="s">
        <v>18</v>
      </c>
      <c r="G945" s="4" t="s">
        <v>18</v>
      </c>
    </row>
    <row r="946" spans="1:14">
      <c r="A946" t="n">
        <v>8688</v>
      </c>
      <c r="B946" s="48" t="n">
        <v>96</v>
      </c>
      <c r="C946" s="7" t="n">
        <v>65534</v>
      </c>
      <c r="D946" s="7" t="n">
        <v>2</v>
      </c>
      <c r="E946" s="7" t="n">
        <v>0</v>
      </c>
      <c r="F946" s="7" t="n">
        <v>12.5500001907349</v>
      </c>
      <c r="G946" s="7" t="n">
        <v>42.2599983215332</v>
      </c>
    </row>
    <row r="947" spans="1:14">
      <c r="A947" t="s">
        <v>4</v>
      </c>
      <c r="B947" s="4" t="s">
        <v>5</v>
      </c>
      <c r="C947" s="4" t="s">
        <v>10</v>
      </c>
      <c r="D947" s="4" t="s">
        <v>13</v>
      </c>
      <c r="E947" s="4" t="s">
        <v>18</v>
      </c>
      <c r="F947" s="4" t="s">
        <v>18</v>
      </c>
      <c r="G947" s="4" t="s">
        <v>18</v>
      </c>
    </row>
    <row r="948" spans="1:14">
      <c r="A948" t="n">
        <v>8704</v>
      </c>
      <c r="B948" s="48" t="n">
        <v>96</v>
      </c>
      <c r="C948" s="7" t="n">
        <v>65534</v>
      </c>
      <c r="D948" s="7" t="n">
        <v>2</v>
      </c>
      <c r="E948" s="7" t="n">
        <v>7.30999994277954</v>
      </c>
      <c r="F948" s="7" t="n">
        <v>13.5</v>
      </c>
      <c r="G948" s="7" t="n">
        <v>47.4500007629395</v>
      </c>
    </row>
    <row r="949" spans="1:14">
      <c r="A949" t="s">
        <v>4</v>
      </c>
      <c r="B949" s="4" t="s">
        <v>5</v>
      </c>
      <c r="C949" s="4" t="s">
        <v>10</v>
      </c>
      <c r="D949" s="4" t="s">
        <v>13</v>
      </c>
      <c r="E949" s="4" t="s">
        <v>18</v>
      </c>
      <c r="F949" s="4" t="s">
        <v>18</v>
      </c>
      <c r="G949" s="4" t="s">
        <v>18</v>
      </c>
    </row>
    <row r="950" spans="1:14">
      <c r="A950" t="n">
        <v>8720</v>
      </c>
      <c r="B950" s="48" t="n">
        <v>96</v>
      </c>
      <c r="C950" s="7" t="n">
        <v>65534</v>
      </c>
      <c r="D950" s="7" t="n">
        <v>2</v>
      </c>
      <c r="E950" s="7" t="n">
        <v>15.7700004577637</v>
      </c>
      <c r="F950" s="7" t="n">
        <v>14.6400003433228</v>
      </c>
      <c r="G950" s="7" t="n">
        <v>49.2200012207031</v>
      </c>
    </row>
    <row r="951" spans="1:14">
      <c r="A951" t="s">
        <v>4</v>
      </c>
      <c r="B951" s="4" t="s">
        <v>5</v>
      </c>
      <c r="C951" s="4" t="s">
        <v>10</v>
      </c>
      <c r="D951" s="4" t="s">
        <v>13</v>
      </c>
      <c r="E951" s="4" t="s">
        <v>18</v>
      </c>
      <c r="F951" s="4" t="s">
        <v>18</v>
      </c>
      <c r="G951" s="4" t="s">
        <v>18</v>
      </c>
    </row>
    <row r="952" spans="1:14">
      <c r="A952" t="n">
        <v>8736</v>
      </c>
      <c r="B952" s="48" t="n">
        <v>96</v>
      </c>
      <c r="C952" s="7" t="n">
        <v>65534</v>
      </c>
      <c r="D952" s="7" t="n">
        <v>2</v>
      </c>
      <c r="E952" s="7" t="n">
        <v>22.2800006866455</v>
      </c>
      <c r="F952" s="7" t="n">
        <v>15.7200002670288</v>
      </c>
      <c r="G952" s="7" t="n">
        <v>51.25</v>
      </c>
    </row>
    <row r="953" spans="1:14">
      <c r="A953" t="s">
        <v>4</v>
      </c>
      <c r="B953" s="4" t="s">
        <v>5</v>
      </c>
      <c r="C953" s="4" t="s">
        <v>10</v>
      </c>
      <c r="D953" s="4" t="s">
        <v>13</v>
      </c>
      <c r="E953" s="4" t="s">
        <v>18</v>
      </c>
      <c r="F953" s="4" t="s">
        <v>18</v>
      </c>
      <c r="G953" s="4" t="s">
        <v>18</v>
      </c>
    </row>
    <row r="954" spans="1:14">
      <c r="A954" t="n">
        <v>8752</v>
      </c>
      <c r="B954" s="48" t="n">
        <v>96</v>
      </c>
      <c r="C954" s="7" t="n">
        <v>65534</v>
      </c>
      <c r="D954" s="7" t="n">
        <v>2</v>
      </c>
      <c r="E954" s="7" t="n">
        <v>26.25</v>
      </c>
      <c r="F954" s="7" t="n">
        <v>16.4899997711182</v>
      </c>
      <c r="G954" s="7" t="n">
        <v>92.4800033569336</v>
      </c>
    </row>
    <row r="955" spans="1:14">
      <c r="A955" t="s">
        <v>4</v>
      </c>
      <c r="B955" s="4" t="s">
        <v>5</v>
      </c>
      <c r="C955" s="4" t="s">
        <v>10</v>
      </c>
      <c r="D955" s="4" t="s">
        <v>6</v>
      </c>
      <c r="E955" s="4" t="s">
        <v>13</v>
      </c>
      <c r="F955" s="4" t="s">
        <v>13</v>
      </c>
      <c r="G955" s="4" t="s">
        <v>13</v>
      </c>
      <c r="H955" s="4" t="s">
        <v>13</v>
      </c>
      <c r="I955" s="4" t="s">
        <v>13</v>
      </c>
      <c r="J955" s="4" t="s">
        <v>18</v>
      </c>
      <c r="K955" s="4" t="s">
        <v>18</v>
      </c>
      <c r="L955" s="4" t="s">
        <v>18</v>
      </c>
      <c r="M955" s="4" t="s">
        <v>18</v>
      </c>
      <c r="N955" s="4" t="s">
        <v>13</v>
      </c>
    </row>
    <row r="956" spans="1:14">
      <c r="A956" t="n">
        <v>8768</v>
      </c>
      <c r="B956" s="50" t="n">
        <v>34</v>
      </c>
      <c r="C956" s="7" t="n">
        <v>65534</v>
      </c>
      <c r="D956" s="7" t="s">
        <v>106</v>
      </c>
      <c r="E956" s="7" t="n">
        <v>1</v>
      </c>
      <c r="F956" s="7" t="n">
        <v>0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-1</v>
      </c>
      <c r="L956" s="7" t="n">
        <v>-1</v>
      </c>
      <c r="M956" s="7" t="n">
        <v>-1</v>
      </c>
      <c r="N956" s="7" t="n">
        <v>0</v>
      </c>
    </row>
    <row r="957" spans="1:14">
      <c r="A957" t="s">
        <v>4</v>
      </c>
      <c r="B957" s="4" t="s">
        <v>5</v>
      </c>
      <c r="C957" s="4" t="s">
        <v>10</v>
      </c>
      <c r="D957" s="4" t="s">
        <v>13</v>
      </c>
      <c r="E957" s="4" t="s">
        <v>9</v>
      </c>
      <c r="F957" s="4" t="s">
        <v>13</v>
      </c>
      <c r="G957" s="4" t="s">
        <v>10</v>
      </c>
    </row>
    <row r="958" spans="1:14">
      <c r="A958" t="n">
        <v>8799</v>
      </c>
      <c r="B958" s="48" t="n">
        <v>96</v>
      </c>
      <c r="C958" s="7" t="n">
        <v>65534</v>
      </c>
      <c r="D958" s="7" t="n">
        <v>0</v>
      </c>
      <c r="E958" s="7" t="n">
        <v>1088421888</v>
      </c>
      <c r="F958" s="7" t="n">
        <v>0</v>
      </c>
      <c r="G958" s="7" t="n">
        <v>0</v>
      </c>
    </row>
    <row r="959" spans="1:14">
      <c r="A959" t="s">
        <v>4</v>
      </c>
      <c r="B959" s="4" t="s">
        <v>5</v>
      </c>
    </row>
    <row r="960" spans="1:14">
      <c r="A960" t="n">
        <v>8810</v>
      </c>
      <c r="B960" s="5" t="n">
        <v>1</v>
      </c>
    </row>
    <row r="961" spans="1:14" s="3" customFormat="1" customHeight="0">
      <c r="A961" s="3" t="s">
        <v>2</v>
      </c>
      <c r="B961" s="3" t="s">
        <v>114</v>
      </c>
    </row>
    <row r="962" spans="1:14">
      <c r="A962" t="s">
        <v>4</v>
      </c>
      <c r="B962" s="4" t="s">
        <v>5</v>
      </c>
      <c r="C962" s="4" t="s">
        <v>13</v>
      </c>
      <c r="D962" s="4" t="s">
        <v>13</v>
      </c>
      <c r="E962" s="4" t="s">
        <v>13</v>
      </c>
      <c r="F962" s="4" t="s">
        <v>13</v>
      </c>
    </row>
    <row r="963" spans="1:14">
      <c r="A963" t="n">
        <v>8812</v>
      </c>
      <c r="B963" s="8" t="n">
        <v>14</v>
      </c>
      <c r="C963" s="7" t="n">
        <v>2</v>
      </c>
      <c r="D963" s="7" t="n">
        <v>0</v>
      </c>
      <c r="E963" s="7" t="n">
        <v>0</v>
      </c>
      <c r="F963" s="7" t="n">
        <v>0</v>
      </c>
    </row>
    <row r="964" spans="1:14">
      <c r="A964" t="s">
        <v>4</v>
      </c>
      <c r="B964" s="4" t="s">
        <v>5</v>
      </c>
      <c r="C964" s="4" t="s">
        <v>13</v>
      </c>
      <c r="D964" s="32" t="s">
        <v>50</v>
      </c>
      <c r="E964" s="4" t="s">
        <v>5</v>
      </c>
      <c r="F964" s="4" t="s">
        <v>13</v>
      </c>
      <c r="G964" s="4" t="s">
        <v>10</v>
      </c>
      <c r="H964" s="32" t="s">
        <v>51</v>
      </c>
      <c r="I964" s="4" t="s">
        <v>13</v>
      </c>
      <c r="J964" s="4" t="s">
        <v>9</v>
      </c>
      <c r="K964" s="4" t="s">
        <v>13</v>
      </c>
      <c r="L964" s="4" t="s">
        <v>13</v>
      </c>
      <c r="M964" s="32" t="s">
        <v>50</v>
      </c>
      <c r="N964" s="4" t="s">
        <v>5</v>
      </c>
      <c r="O964" s="4" t="s">
        <v>13</v>
      </c>
      <c r="P964" s="4" t="s">
        <v>10</v>
      </c>
      <c r="Q964" s="32" t="s">
        <v>51</v>
      </c>
      <c r="R964" s="4" t="s">
        <v>13</v>
      </c>
      <c r="S964" s="4" t="s">
        <v>9</v>
      </c>
      <c r="T964" s="4" t="s">
        <v>13</v>
      </c>
      <c r="U964" s="4" t="s">
        <v>13</v>
      </c>
      <c r="V964" s="4" t="s">
        <v>13</v>
      </c>
      <c r="W964" s="4" t="s">
        <v>19</v>
      </c>
    </row>
    <row r="965" spans="1:14">
      <c r="A965" t="n">
        <v>8817</v>
      </c>
      <c r="B965" s="12" t="n">
        <v>5</v>
      </c>
      <c r="C965" s="7" t="n">
        <v>28</v>
      </c>
      <c r="D965" s="32" t="s">
        <v>3</v>
      </c>
      <c r="E965" s="10" t="n">
        <v>162</v>
      </c>
      <c r="F965" s="7" t="n">
        <v>3</v>
      </c>
      <c r="G965" s="7" t="n">
        <v>12377</v>
      </c>
      <c r="H965" s="32" t="s">
        <v>3</v>
      </c>
      <c r="I965" s="7" t="n">
        <v>0</v>
      </c>
      <c r="J965" s="7" t="n">
        <v>1</v>
      </c>
      <c r="K965" s="7" t="n">
        <v>2</v>
      </c>
      <c r="L965" s="7" t="n">
        <v>28</v>
      </c>
      <c r="M965" s="32" t="s">
        <v>3</v>
      </c>
      <c r="N965" s="10" t="n">
        <v>162</v>
      </c>
      <c r="O965" s="7" t="n">
        <v>3</v>
      </c>
      <c r="P965" s="7" t="n">
        <v>12377</v>
      </c>
      <c r="Q965" s="32" t="s">
        <v>3</v>
      </c>
      <c r="R965" s="7" t="n">
        <v>0</v>
      </c>
      <c r="S965" s="7" t="n">
        <v>2</v>
      </c>
      <c r="T965" s="7" t="n">
        <v>2</v>
      </c>
      <c r="U965" s="7" t="n">
        <v>11</v>
      </c>
      <c r="V965" s="7" t="n">
        <v>1</v>
      </c>
      <c r="W965" s="13" t="n">
        <f t="normal" ca="1">A969</f>
        <v>0</v>
      </c>
    </row>
    <row r="966" spans="1:14">
      <c r="A966" t="s">
        <v>4</v>
      </c>
      <c r="B966" s="4" t="s">
        <v>5</v>
      </c>
      <c r="C966" s="4" t="s">
        <v>13</v>
      </c>
      <c r="D966" s="4" t="s">
        <v>10</v>
      </c>
      <c r="E966" s="4" t="s">
        <v>18</v>
      </c>
    </row>
    <row r="967" spans="1:14">
      <c r="A967" t="n">
        <v>8846</v>
      </c>
      <c r="B967" s="38" t="n">
        <v>58</v>
      </c>
      <c r="C967" s="7" t="n">
        <v>0</v>
      </c>
      <c r="D967" s="7" t="n">
        <v>0</v>
      </c>
      <c r="E967" s="7" t="n">
        <v>1</v>
      </c>
    </row>
    <row r="968" spans="1:14">
      <c r="A968" t="s">
        <v>4</v>
      </c>
      <c r="B968" s="4" t="s">
        <v>5</v>
      </c>
      <c r="C968" s="4" t="s">
        <v>13</v>
      </c>
      <c r="D968" s="32" t="s">
        <v>50</v>
      </c>
      <c r="E968" s="4" t="s">
        <v>5</v>
      </c>
      <c r="F968" s="4" t="s">
        <v>13</v>
      </c>
      <c r="G968" s="4" t="s">
        <v>10</v>
      </c>
      <c r="H968" s="32" t="s">
        <v>51</v>
      </c>
      <c r="I968" s="4" t="s">
        <v>13</v>
      </c>
      <c r="J968" s="4" t="s">
        <v>9</v>
      </c>
      <c r="K968" s="4" t="s">
        <v>13</v>
      </c>
      <c r="L968" s="4" t="s">
        <v>13</v>
      </c>
      <c r="M968" s="32" t="s">
        <v>50</v>
      </c>
      <c r="N968" s="4" t="s">
        <v>5</v>
      </c>
      <c r="O968" s="4" t="s">
        <v>13</v>
      </c>
      <c r="P968" s="4" t="s">
        <v>10</v>
      </c>
      <c r="Q968" s="32" t="s">
        <v>51</v>
      </c>
      <c r="R968" s="4" t="s">
        <v>13</v>
      </c>
      <c r="S968" s="4" t="s">
        <v>9</v>
      </c>
      <c r="T968" s="4" t="s">
        <v>13</v>
      </c>
      <c r="U968" s="4" t="s">
        <v>13</v>
      </c>
      <c r="V968" s="4" t="s">
        <v>13</v>
      </c>
      <c r="W968" s="4" t="s">
        <v>19</v>
      </c>
    </row>
    <row r="969" spans="1:14">
      <c r="A969" t="n">
        <v>8854</v>
      </c>
      <c r="B969" s="12" t="n">
        <v>5</v>
      </c>
      <c r="C969" s="7" t="n">
        <v>28</v>
      </c>
      <c r="D969" s="32" t="s">
        <v>3</v>
      </c>
      <c r="E969" s="10" t="n">
        <v>162</v>
      </c>
      <c r="F969" s="7" t="n">
        <v>3</v>
      </c>
      <c r="G969" s="7" t="n">
        <v>12377</v>
      </c>
      <c r="H969" s="32" t="s">
        <v>3</v>
      </c>
      <c r="I969" s="7" t="n">
        <v>0</v>
      </c>
      <c r="J969" s="7" t="n">
        <v>1</v>
      </c>
      <c r="K969" s="7" t="n">
        <v>3</v>
      </c>
      <c r="L969" s="7" t="n">
        <v>28</v>
      </c>
      <c r="M969" s="32" t="s">
        <v>3</v>
      </c>
      <c r="N969" s="10" t="n">
        <v>162</v>
      </c>
      <c r="O969" s="7" t="n">
        <v>3</v>
      </c>
      <c r="P969" s="7" t="n">
        <v>12377</v>
      </c>
      <c r="Q969" s="32" t="s">
        <v>3</v>
      </c>
      <c r="R969" s="7" t="n">
        <v>0</v>
      </c>
      <c r="S969" s="7" t="n">
        <v>2</v>
      </c>
      <c r="T969" s="7" t="n">
        <v>3</v>
      </c>
      <c r="U969" s="7" t="n">
        <v>9</v>
      </c>
      <c r="V969" s="7" t="n">
        <v>1</v>
      </c>
      <c r="W969" s="13" t="n">
        <f t="normal" ca="1">A979</f>
        <v>0</v>
      </c>
    </row>
    <row r="970" spans="1:14">
      <c r="A970" t="s">
        <v>4</v>
      </c>
      <c r="B970" s="4" t="s">
        <v>5</v>
      </c>
      <c r="C970" s="4" t="s">
        <v>13</v>
      </c>
      <c r="D970" s="32" t="s">
        <v>50</v>
      </c>
      <c r="E970" s="4" t="s">
        <v>5</v>
      </c>
      <c r="F970" s="4" t="s">
        <v>10</v>
      </c>
      <c r="G970" s="4" t="s">
        <v>13</v>
      </c>
      <c r="H970" s="4" t="s">
        <v>13</v>
      </c>
      <c r="I970" s="4" t="s">
        <v>6</v>
      </c>
      <c r="J970" s="32" t="s">
        <v>51</v>
      </c>
      <c r="K970" s="4" t="s">
        <v>13</v>
      </c>
      <c r="L970" s="4" t="s">
        <v>13</v>
      </c>
      <c r="M970" s="32" t="s">
        <v>50</v>
      </c>
      <c r="N970" s="4" t="s">
        <v>5</v>
      </c>
      <c r="O970" s="4" t="s">
        <v>13</v>
      </c>
      <c r="P970" s="32" t="s">
        <v>51</v>
      </c>
      <c r="Q970" s="4" t="s">
        <v>13</v>
      </c>
      <c r="R970" s="4" t="s">
        <v>9</v>
      </c>
      <c r="S970" s="4" t="s">
        <v>13</v>
      </c>
      <c r="T970" s="4" t="s">
        <v>13</v>
      </c>
      <c r="U970" s="4" t="s">
        <v>13</v>
      </c>
      <c r="V970" s="32" t="s">
        <v>50</v>
      </c>
      <c r="W970" s="4" t="s">
        <v>5</v>
      </c>
      <c r="X970" s="4" t="s">
        <v>13</v>
      </c>
      <c r="Y970" s="32" t="s">
        <v>51</v>
      </c>
      <c r="Z970" s="4" t="s">
        <v>13</v>
      </c>
      <c r="AA970" s="4" t="s">
        <v>9</v>
      </c>
      <c r="AB970" s="4" t="s">
        <v>13</v>
      </c>
      <c r="AC970" s="4" t="s">
        <v>13</v>
      </c>
      <c r="AD970" s="4" t="s">
        <v>13</v>
      </c>
      <c r="AE970" s="4" t="s">
        <v>19</v>
      </c>
    </row>
    <row r="971" spans="1:14">
      <c r="A971" t="n">
        <v>8883</v>
      </c>
      <c r="B971" s="12" t="n">
        <v>5</v>
      </c>
      <c r="C971" s="7" t="n">
        <v>28</v>
      </c>
      <c r="D971" s="32" t="s">
        <v>3</v>
      </c>
      <c r="E971" s="23" t="n">
        <v>47</v>
      </c>
      <c r="F971" s="7" t="n">
        <v>61456</v>
      </c>
      <c r="G971" s="7" t="n">
        <v>2</v>
      </c>
      <c r="H971" s="7" t="n">
        <v>0</v>
      </c>
      <c r="I971" s="7" t="s">
        <v>77</v>
      </c>
      <c r="J971" s="32" t="s">
        <v>3</v>
      </c>
      <c r="K971" s="7" t="n">
        <v>8</v>
      </c>
      <c r="L971" s="7" t="n">
        <v>28</v>
      </c>
      <c r="M971" s="32" t="s">
        <v>3</v>
      </c>
      <c r="N971" s="37" t="n">
        <v>74</v>
      </c>
      <c r="O971" s="7" t="n">
        <v>65</v>
      </c>
      <c r="P971" s="32" t="s">
        <v>3</v>
      </c>
      <c r="Q971" s="7" t="n">
        <v>0</v>
      </c>
      <c r="R971" s="7" t="n">
        <v>1</v>
      </c>
      <c r="S971" s="7" t="n">
        <v>3</v>
      </c>
      <c r="T971" s="7" t="n">
        <v>9</v>
      </c>
      <c r="U971" s="7" t="n">
        <v>28</v>
      </c>
      <c r="V971" s="32" t="s">
        <v>3</v>
      </c>
      <c r="W971" s="37" t="n">
        <v>74</v>
      </c>
      <c r="X971" s="7" t="n">
        <v>65</v>
      </c>
      <c r="Y971" s="32" t="s">
        <v>3</v>
      </c>
      <c r="Z971" s="7" t="n">
        <v>0</v>
      </c>
      <c r="AA971" s="7" t="n">
        <v>2</v>
      </c>
      <c r="AB971" s="7" t="n">
        <v>3</v>
      </c>
      <c r="AC971" s="7" t="n">
        <v>9</v>
      </c>
      <c r="AD971" s="7" t="n">
        <v>1</v>
      </c>
      <c r="AE971" s="13" t="n">
        <f t="normal" ca="1">A975</f>
        <v>0</v>
      </c>
    </row>
    <row r="972" spans="1:14">
      <c r="A972" t="s">
        <v>4</v>
      </c>
      <c r="B972" s="4" t="s">
        <v>5</v>
      </c>
      <c r="C972" s="4" t="s">
        <v>10</v>
      </c>
      <c r="D972" s="4" t="s">
        <v>13</v>
      </c>
      <c r="E972" s="4" t="s">
        <v>13</v>
      </c>
      <c r="F972" s="4" t="s">
        <v>6</v>
      </c>
    </row>
    <row r="973" spans="1:14">
      <c r="A973" t="n">
        <v>8931</v>
      </c>
      <c r="B973" s="23" t="n">
        <v>47</v>
      </c>
      <c r="C973" s="7" t="n">
        <v>61456</v>
      </c>
      <c r="D973" s="7" t="n">
        <v>0</v>
      </c>
      <c r="E973" s="7" t="n">
        <v>0</v>
      </c>
      <c r="F973" s="7" t="s">
        <v>78</v>
      </c>
    </row>
    <row r="974" spans="1:14">
      <c r="A974" t="s">
        <v>4</v>
      </c>
      <c r="B974" s="4" t="s">
        <v>5</v>
      </c>
      <c r="C974" s="4" t="s">
        <v>13</v>
      </c>
      <c r="D974" s="4" t="s">
        <v>10</v>
      </c>
      <c r="E974" s="4" t="s">
        <v>18</v>
      </c>
    </row>
    <row r="975" spans="1:14">
      <c r="A975" t="n">
        <v>8944</v>
      </c>
      <c r="B975" s="38" t="n">
        <v>58</v>
      </c>
      <c r="C975" s="7" t="n">
        <v>0</v>
      </c>
      <c r="D975" s="7" t="n">
        <v>300</v>
      </c>
      <c r="E975" s="7" t="n">
        <v>1</v>
      </c>
    </row>
    <row r="976" spans="1:14">
      <c r="A976" t="s">
        <v>4</v>
      </c>
      <c r="B976" s="4" t="s">
        <v>5</v>
      </c>
      <c r="C976" s="4" t="s">
        <v>13</v>
      </c>
      <c r="D976" s="4" t="s">
        <v>10</v>
      </c>
    </row>
    <row r="977" spans="1:31">
      <c r="A977" t="n">
        <v>8952</v>
      </c>
      <c r="B977" s="38" t="n">
        <v>58</v>
      </c>
      <c r="C977" s="7" t="n">
        <v>255</v>
      </c>
      <c r="D977" s="7" t="n">
        <v>0</v>
      </c>
    </row>
    <row r="978" spans="1:31">
      <c r="A978" t="s">
        <v>4</v>
      </c>
      <c r="B978" s="4" t="s">
        <v>5</v>
      </c>
      <c r="C978" s="4" t="s">
        <v>13</v>
      </c>
      <c r="D978" s="4" t="s">
        <v>13</v>
      </c>
      <c r="E978" s="4" t="s">
        <v>13</v>
      </c>
      <c r="F978" s="4" t="s">
        <v>13</v>
      </c>
    </row>
    <row r="979" spans="1:31">
      <c r="A979" t="n">
        <v>8956</v>
      </c>
      <c r="B979" s="8" t="n">
        <v>14</v>
      </c>
      <c r="C979" s="7" t="n">
        <v>0</v>
      </c>
      <c r="D979" s="7" t="n">
        <v>0</v>
      </c>
      <c r="E979" s="7" t="n">
        <v>0</v>
      </c>
      <c r="F979" s="7" t="n">
        <v>64</v>
      </c>
    </row>
    <row r="980" spans="1:31">
      <c r="A980" t="s">
        <v>4</v>
      </c>
      <c r="B980" s="4" t="s">
        <v>5</v>
      </c>
      <c r="C980" s="4" t="s">
        <v>13</v>
      </c>
      <c r="D980" s="4" t="s">
        <v>10</v>
      </c>
    </row>
    <row r="981" spans="1:31">
      <c r="A981" t="n">
        <v>8961</v>
      </c>
      <c r="B981" s="28" t="n">
        <v>22</v>
      </c>
      <c r="C981" s="7" t="n">
        <v>0</v>
      </c>
      <c r="D981" s="7" t="n">
        <v>12377</v>
      </c>
    </row>
    <row r="982" spans="1:31">
      <c r="A982" t="s">
        <v>4</v>
      </c>
      <c r="B982" s="4" t="s">
        <v>5</v>
      </c>
      <c r="C982" s="4" t="s">
        <v>13</v>
      </c>
      <c r="D982" s="4" t="s">
        <v>10</v>
      </c>
    </row>
    <row r="983" spans="1:31">
      <c r="A983" t="n">
        <v>8965</v>
      </c>
      <c r="B983" s="38" t="n">
        <v>58</v>
      </c>
      <c r="C983" s="7" t="n">
        <v>5</v>
      </c>
      <c r="D983" s="7" t="n">
        <v>300</v>
      </c>
    </row>
    <row r="984" spans="1:31">
      <c r="A984" t="s">
        <v>4</v>
      </c>
      <c r="B984" s="4" t="s">
        <v>5</v>
      </c>
      <c r="C984" s="4" t="s">
        <v>18</v>
      </c>
      <c r="D984" s="4" t="s">
        <v>10</v>
      </c>
    </row>
    <row r="985" spans="1:31">
      <c r="A985" t="n">
        <v>8969</v>
      </c>
      <c r="B985" s="39" t="n">
        <v>103</v>
      </c>
      <c r="C985" s="7" t="n">
        <v>0</v>
      </c>
      <c r="D985" s="7" t="n">
        <v>300</v>
      </c>
    </row>
    <row r="986" spans="1:31">
      <c r="A986" t="s">
        <v>4</v>
      </c>
      <c r="B986" s="4" t="s">
        <v>5</v>
      </c>
      <c r="C986" s="4" t="s">
        <v>13</v>
      </c>
    </row>
    <row r="987" spans="1:31">
      <c r="A987" t="n">
        <v>8976</v>
      </c>
      <c r="B987" s="33" t="n">
        <v>64</v>
      </c>
      <c r="C987" s="7" t="n">
        <v>7</v>
      </c>
    </row>
    <row r="988" spans="1:31">
      <c r="A988" t="s">
        <v>4</v>
      </c>
      <c r="B988" s="4" t="s">
        <v>5</v>
      </c>
      <c r="C988" s="4" t="s">
        <v>13</v>
      </c>
      <c r="D988" s="4" t="s">
        <v>10</v>
      </c>
    </row>
    <row r="989" spans="1:31">
      <c r="A989" t="n">
        <v>8978</v>
      </c>
      <c r="B989" s="40" t="n">
        <v>72</v>
      </c>
      <c r="C989" s="7" t="n">
        <v>5</v>
      </c>
      <c r="D989" s="7" t="n">
        <v>0</v>
      </c>
    </row>
    <row r="990" spans="1:31">
      <c r="A990" t="s">
        <v>4</v>
      </c>
      <c r="B990" s="4" t="s">
        <v>5</v>
      </c>
      <c r="C990" s="4" t="s">
        <v>13</v>
      </c>
      <c r="D990" s="32" t="s">
        <v>50</v>
      </c>
      <c r="E990" s="4" t="s">
        <v>5</v>
      </c>
      <c r="F990" s="4" t="s">
        <v>13</v>
      </c>
      <c r="G990" s="4" t="s">
        <v>10</v>
      </c>
      <c r="H990" s="32" t="s">
        <v>51</v>
      </c>
      <c r="I990" s="4" t="s">
        <v>13</v>
      </c>
      <c r="J990" s="4" t="s">
        <v>9</v>
      </c>
      <c r="K990" s="4" t="s">
        <v>13</v>
      </c>
      <c r="L990" s="4" t="s">
        <v>13</v>
      </c>
      <c r="M990" s="4" t="s">
        <v>19</v>
      </c>
    </row>
    <row r="991" spans="1:31">
      <c r="A991" t="n">
        <v>8982</v>
      </c>
      <c r="B991" s="12" t="n">
        <v>5</v>
      </c>
      <c r="C991" s="7" t="n">
        <v>28</v>
      </c>
      <c r="D991" s="32" t="s">
        <v>3</v>
      </c>
      <c r="E991" s="10" t="n">
        <v>162</v>
      </c>
      <c r="F991" s="7" t="n">
        <v>4</v>
      </c>
      <c r="G991" s="7" t="n">
        <v>12377</v>
      </c>
      <c r="H991" s="32" t="s">
        <v>3</v>
      </c>
      <c r="I991" s="7" t="n">
        <v>0</v>
      </c>
      <c r="J991" s="7" t="n">
        <v>1</v>
      </c>
      <c r="K991" s="7" t="n">
        <v>2</v>
      </c>
      <c r="L991" s="7" t="n">
        <v>1</v>
      </c>
      <c r="M991" s="13" t="n">
        <f t="normal" ca="1">A997</f>
        <v>0</v>
      </c>
    </row>
    <row r="992" spans="1:31">
      <c r="A992" t="s">
        <v>4</v>
      </c>
      <c r="B992" s="4" t="s">
        <v>5</v>
      </c>
      <c r="C992" s="4" t="s">
        <v>13</v>
      </c>
      <c r="D992" s="4" t="s">
        <v>6</v>
      </c>
    </row>
    <row r="993" spans="1:13">
      <c r="A993" t="n">
        <v>8999</v>
      </c>
      <c r="B993" s="9" t="n">
        <v>2</v>
      </c>
      <c r="C993" s="7" t="n">
        <v>10</v>
      </c>
      <c r="D993" s="7" t="s">
        <v>79</v>
      </c>
    </row>
    <row r="994" spans="1:13">
      <c r="A994" t="s">
        <v>4</v>
      </c>
      <c r="B994" s="4" t="s">
        <v>5</v>
      </c>
      <c r="C994" s="4" t="s">
        <v>10</v>
      </c>
    </row>
    <row r="995" spans="1:13">
      <c r="A995" t="n">
        <v>9016</v>
      </c>
      <c r="B995" s="27" t="n">
        <v>16</v>
      </c>
      <c r="C995" s="7" t="n">
        <v>0</v>
      </c>
    </row>
    <row r="996" spans="1:13">
      <c r="A996" t="s">
        <v>4</v>
      </c>
      <c r="B996" s="4" t="s">
        <v>5</v>
      </c>
      <c r="C996" s="4" t="s">
        <v>13</v>
      </c>
      <c r="D996" s="4" t="s">
        <v>10</v>
      </c>
      <c r="E996" s="4" t="s">
        <v>10</v>
      </c>
      <c r="F996" s="4" t="s">
        <v>10</v>
      </c>
      <c r="G996" s="4" t="s">
        <v>10</v>
      </c>
      <c r="H996" s="4" t="s">
        <v>10</v>
      </c>
      <c r="I996" s="4" t="s">
        <v>10</v>
      </c>
      <c r="J996" s="4" t="s">
        <v>10</v>
      </c>
      <c r="K996" s="4" t="s">
        <v>10</v>
      </c>
      <c r="L996" s="4" t="s">
        <v>10</v>
      </c>
      <c r="M996" s="4" t="s">
        <v>10</v>
      </c>
      <c r="N996" s="4" t="s">
        <v>9</v>
      </c>
      <c r="O996" s="4" t="s">
        <v>9</v>
      </c>
      <c r="P996" s="4" t="s">
        <v>9</v>
      </c>
      <c r="Q996" s="4" t="s">
        <v>9</v>
      </c>
      <c r="R996" s="4" t="s">
        <v>13</v>
      </c>
      <c r="S996" s="4" t="s">
        <v>6</v>
      </c>
    </row>
    <row r="997" spans="1:13">
      <c r="A997" t="n">
        <v>9019</v>
      </c>
      <c r="B997" s="51" t="n">
        <v>75</v>
      </c>
      <c r="C997" s="7" t="n">
        <v>0</v>
      </c>
      <c r="D997" s="7" t="n">
        <v>0</v>
      </c>
      <c r="E997" s="7" t="n">
        <v>0</v>
      </c>
      <c r="F997" s="7" t="n">
        <v>1024</v>
      </c>
      <c r="G997" s="7" t="n">
        <v>720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1024</v>
      </c>
      <c r="M997" s="7" t="n">
        <v>720</v>
      </c>
      <c r="N997" s="7" t="n">
        <v>1065353216</v>
      </c>
      <c r="O997" s="7" t="n">
        <v>1065353216</v>
      </c>
      <c r="P997" s="7" t="n">
        <v>1065353216</v>
      </c>
      <c r="Q997" s="7" t="n">
        <v>0</v>
      </c>
      <c r="R997" s="7" t="n">
        <v>0</v>
      </c>
      <c r="S997" s="7" t="s">
        <v>115</v>
      </c>
    </row>
    <row r="998" spans="1:13">
      <c r="A998" t="s">
        <v>4</v>
      </c>
      <c r="B998" s="4" t="s">
        <v>5</v>
      </c>
      <c r="C998" s="4" t="s">
        <v>13</v>
      </c>
      <c r="D998" s="4" t="s">
        <v>13</v>
      </c>
      <c r="E998" s="4" t="s">
        <v>13</v>
      </c>
      <c r="F998" s="4" t="s">
        <v>18</v>
      </c>
      <c r="G998" s="4" t="s">
        <v>18</v>
      </c>
      <c r="H998" s="4" t="s">
        <v>18</v>
      </c>
      <c r="I998" s="4" t="s">
        <v>18</v>
      </c>
      <c r="J998" s="4" t="s">
        <v>18</v>
      </c>
    </row>
    <row r="999" spans="1:13">
      <c r="A999" t="n">
        <v>9068</v>
      </c>
      <c r="B999" s="52" t="n">
        <v>76</v>
      </c>
      <c r="C999" s="7" t="n">
        <v>0</v>
      </c>
      <c r="D999" s="7" t="n">
        <v>9</v>
      </c>
      <c r="E999" s="7" t="n">
        <v>2</v>
      </c>
      <c r="F999" s="7" t="n">
        <v>0</v>
      </c>
      <c r="G999" s="7" t="n">
        <v>0</v>
      </c>
      <c r="H999" s="7" t="n">
        <v>0</v>
      </c>
      <c r="I999" s="7" t="n">
        <v>0</v>
      </c>
      <c r="J999" s="7" t="n">
        <v>0</v>
      </c>
    </row>
    <row r="1000" spans="1:13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10</v>
      </c>
      <c r="F1000" s="4" t="s">
        <v>10</v>
      </c>
      <c r="G1000" s="4" t="s">
        <v>10</v>
      </c>
      <c r="H1000" s="4" t="s">
        <v>10</v>
      </c>
      <c r="I1000" s="4" t="s">
        <v>10</v>
      </c>
      <c r="J1000" s="4" t="s">
        <v>10</v>
      </c>
      <c r="K1000" s="4" t="s">
        <v>10</v>
      </c>
      <c r="L1000" s="4" t="s">
        <v>10</v>
      </c>
      <c r="M1000" s="4" t="s">
        <v>10</v>
      </c>
      <c r="N1000" s="4" t="s">
        <v>9</v>
      </c>
      <c r="O1000" s="4" t="s">
        <v>9</v>
      </c>
      <c r="P1000" s="4" t="s">
        <v>9</v>
      </c>
      <c r="Q1000" s="4" t="s">
        <v>9</v>
      </c>
      <c r="R1000" s="4" t="s">
        <v>13</v>
      </c>
      <c r="S1000" s="4" t="s">
        <v>6</v>
      </c>
    </row>
    <row r="1001" spans="1:13">
      <c r="A1001" t="n">
        <v>9092</v>
      </c>
      <c r="B1001" s="51" t="n">
        <v>75</v>
      </c>
      <c r="C1001" s="7" t="n">
        <v>1</v>
      </c>
      <c r="D1001" s="7" t="n">
        <v>0</v>
      </c>
      <c r="E1001" s="7" t="n">
        <v>0</v>
      </c>
      <c r="F1001" s="7" t="n">
        <v>1024</v>
      </c>
      <c r="G1001" s="7" t="n">
        <v>720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1024</v>
      </c>
      <c r="M1001" s="7" t="n">
        <v>720</v>
      </c>
      <c r="N1001" s="7" t="n">
        <v>1065353216</v>
      </c>
      <c r="O1001" s="7" t="n">
        <v>1065353216</v>
      </c>
      <c r="P1001" s="7" t="n">
        <v>1065353216</v>
      </c>
      <c r="Q1001" s="7" t="n">
        <v>0</v>
      </c>
      <c r="R1001" s="7" t="n">
        <v>0</v>
      </c>
      <c r="S1001" s="7" t="s">
        <v>116</v>
      </c>
    </row>
    <row r="1002" spans="1:13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13</v>
      </c>
      <c r="F1002" s="4" t="s">
        <v>18</v>
      </c>
      <c r="G1002" s="4" t="s">
        <v>18</v>
      </c>
      <c r="H1002" s="4" t="s">
        <v>18</v>
      </c>
      <c r="I1002" s="4" t="s">
        <v>18</v>
      </c>
      <c r="J1002" s="4" t="s">
        <v>18</v>
      </c>
    </row>
    <row r="1003" spans="1:13">
      <c r="A1003" t="n">
        <v>9141</v>
      </c>
      <c r="B1003" s="52" t="n">
        <v>76</v>
      </c>
      <c r="C1003" s="7" t="n">
        <v>1</v>
      </c>
      <c r="D1003" s="7" t="n">
        <v>9</v>
      </c>
      <c r="E1003" s="7" t="n">
        <v>2</v>
      </c>
      <c r="F1003" s="7" t="n">
        <v>0</v>
      </c>
      <c r="G1003" s="7" t="n">
        <v>0</v>
      </c>
      <c r="H1003" s="7" t="n">
        <v>0</v>
      </c>
      <c r="I1003" s="7" t="n">
        <v>0</v>
      </c>
      <c r="J1003" s="7" t="n">
        <v>0</v>
      </c>
    </row>
    <row r="1004" spans="1:13">
      <c r="A1004" t="s">
        <v>4</v>
      </c>
      <c r="B1004" s="4" t="s">
        <v>5</v>
      </c>
      <c r="C1004" s="4" t="s">
        <v>13</v>
      </c>
      <c r="D1004" s="4" t="s">
        <v>10</v>
      </c>
      <c r="E1004" s="4" t="s">
        <v>13</v>
      </c>
      <c r="F1004" s="4" t="s">
        <v>6</v>
      </c>
    </row>
    <row r="1005" spans="1:13">
      <c r="A1005" t="n">
        <v>9165</v>
      </c>
      <c r="B1005" s="41" t="n">
        <v>39</v>
      </c>
      <c r="C1005" s="7" t="n">
        <v>10</v>
      </c>
      <c r="D1005" s="7" t="n">
        <v>65533</v>
      </c>
      <c r="E1005" s="7" t="n">
        <v>205</v>
      </c>
      <c r="F1005" s="7" t="s">
        <v>117</v>
      </c>
    </row>
    <row r="1006" spans="1:13">
      <c r="A1006" t="s">
        <v>4</v>
      </c>
      <c r="B1006" s="4" t="s">
        <v>5</v>
      </c>
      <c r="C1006" s="4" t="s">
        <v>13</v>
      </c>
      <c r="D1006" s="4" t="s">
        <v>10</v>
      </c>
      <c r="E1006" s="4" t="s">
        <v>13</v>
      </c>
      <c r="F1006" s="4" t="s">
        <v>6</v>
      </c>
    </row>
    <row r="1007" spans="1:13">
      <c r="A1007" t="n">
        <v>9189</v>
      </c>
      <c r="B1007" s="41" t="n">
        <v>39</v>
      </c>
      <c r="C1007" s="7" t="n">
        <v>10</v>
      </c>
      <c r="D1007" s="7" t="n">
        <v>65533</v>
      </c>
      <c r="E1007" s="7" t="n">
        <v>206</v>
      </c>
      <c r="F1007" s="7" t="s">
        <v>118</v>
      </c>
    </row>
    <row r="1008" spans="1:13">
      <c r="A1008" t="s">
        <v>4</v>
      </c>
      <c r="B1008" s="4" t="s">
        <v>5</v>
      </c>
      <c r="C1008" s="4" t="s">
        <v>13</v>
      </c>
      <c r="D1008" s="4" t="s">
        <v>10</v>
      </c>
      <c r="E1008" s="4" t="s">
        <v>13</v>
      </c>
      <c r="F1008" s="4" t="s">
        <v>6</v>
      </c>
    </row>
    <row r="1009" spans="1:19">
      <c r="A1009" t="n">
        <v>9213</v>
      </c>
      <c r="B1009" s="41" t="n">
        <v>39</v>
      </c>
      <c r="C1009" s="7" t="n">
        <v>10</v>
      </c>
      <c r="D1009" s="7" t="n">
        <v>65533</v>
      </c>
      <c r="E1009" s="7" t="n">
        <v>207</v>
      </c>
      <c r="F1009" s="7" t="s">
        <v>119</v>
      </c>
    </row>
    <row r="1010" spans="1:19">
      <c r="A1010" t="s">
        <v>4</v>
      </c>
      <c r="B1010" s="4" t="s">
        <v>5</v>
      </c>
      <c r="C1010" s="4" t="s">
        <v>13</v>
      </c>
      <c r="D1010" s="4" t="s">
        <v>10</v>
      </c>
      <c r="E1010" s="4" t="s">
        <v>13</v>
      </c>
      <c r="F1010" s="4" t="s">
        <v>6</v>
      </c>
    </row>
    <row r="1011" spans="1:19">
      <c r="A1011" t="n">
        <v>9235</v>
      </c>
      <c r="B1011" s="41" t="n">
        <v>39</v>
      </c>
      <c r="C1011" s="7" t="n">
        <v>10</v>
      </c>
      <c r="D1011" s="7" t="n">
        <v>65533</v>
      </c>
      <c r="E1011" s="7" t="n">
        <v>208</v>
      </c>
      <c r="F1011" s="7" t="s">
        <v>120</v>
      </c>
    </row>
    <row r="1012" spans="1:19">
      <c r="A1012" t="s">
        <v>4</v>
      </c>
      <c r="B1012" s="4" t="s">
        <v>5</v>
      </c>
      <c r="C1012" s="4" t="s">
        <v>13</v>
      </c>
      <c r="D1012" s="4" t="s">
        <v>10</v>
      </c>
      <c r="E1012" s="4" t="s">
        <v>13</v>
      </c>
      <c r="F1012" s="4" t="s">
        <v>6</v>
      </c>
    </row>
    <row r="1013" spans="1:19">
      <c r="A1013" t="n">
        <v>9259</v>
      </c>
      <c r="B1013" s="41" t="n">
        <v>39</v>
      </c>
      <c r="C1013" s="7" t="n">
        <v>10</v>
      </c>
      <c r="D1013" s="7" t="n">
        <v>65533</v>
      </c>
      <c r="E1013" s="7" t="n">
        <v>209</v>
      </c>
      <c r="F1013" s="7" t="s">
        <v>121</v>
      </c>
    </row>
    <row r="1014" spans="1:19">
      <c r="A1014" t="s">
        <v>4</v>
      </c>
      <c r="B1014" s="4" t="s">
        <v>5</v>
      </c>
      <c r="C1014" s="4" t="s">
        <v>13</v>
      </c>
      <c r="D1014" s="4" t="s">
        <v>10</v>
      </c>
      <c r="E1014" s="4" t="s">
        <v>13</v>
      </c>
      <c r="F1014" s="4" t="s">
        <v>6</v>
      </c>
    </row>
    <row r="1015" spans="1:19">
      <c r="A1015" t="n">
        <v>9283</v>
      </c>
      <c r="B1015" s="41" t="n">
        <v>39</v>
      </c>
      <c r="C1015" s="7" t="n">
        <v>10</v>
      </c>
      <c r="D1015" s="7" t="n">
        <v>65533</v>
      </c>
      <c r="E1015" s="7" t="n">
        <v>210</v>
      </c>
      <c r="F1015" s="7" t="s">
        <v>122</v>
      </c>
    </row>
    <row r="1016" spans="1:19">
      <c r="A1016" t="s">
        <v>4</v>
      </c>
      <c r="B1016" s="4" t="s">
        <v>5</v>
      </c>
      <c r="C1016" s="4" t="s">
        <v>13</v>
      </c>
      <c r="D1016" s="4" t="s">
        <v>10</v>
      </c>
      <c r="E1016" s="4" t="s">
        <v>13</v>
      </c>
      <c r="F1016" s="4" t="s">
        <v>6</v>
      </c>
    </row>
    <row r="1017" spans="1:19">
      <c r="A1017" t="n">
        <v>9308</v>
      </c>
      <c r="B1017" s="41" t="n">
        <v>39</v>
      </c>
      <c r="C1017" s="7" t="n">
        <v>10</v>
      </c>
      <c r="D1017" s="7" t="n">
        <v>65533</v>
      </c>
      <c r="E1017" s="7" t="n">
        <v>211</v>
      </c>
      <c r="F1017" s="7" t="s">
        <v>123</v>
      </c>
    </row>
    <row r="1018" spans="1:19">
      <c r="A1018" t="s">
        <v>4</v>
      </c>
      <c r="B1018" s="4" t="s">
        <v>5</v>
      </c>
      <c r="C1018" s="4" t="s">
        <v>13</v>
      </c>
      <c r="D1018" s="4" t="s">
        <v>10</v>
      </c>
      <c r="E1018" s="4" t="s">
        <v>13</v>
      </c>
      <c r="F1018" s="4" t="s">
        <v>6</v>
      </c>
    </row>
    <row r="1019" spans="1:19">
      <c r="A1019" t="n">
        <v>9332</v>
      </c>
      <c r="B1019" s="41" t="n">
        <v>39</v>
      </c>
      <c r="C1019" s="7" t="n">
        <v>10</v>
      </c>
      <c r="D1019" s="7" t="n">
        <v>65533</v>
      </c>
      <c r="E1019" s="7" t="n">
        <v>212</v>
      </c>
      <c r="F1019" s="7" t="s">
        <v>124</v>
      </c>
    </row>
    <row r="1020" spans="1:19">
      <c r="A1020" t="s">
        <v>4</v>
      </c>
      <c r="B1020" s="4" t="s">
        <v>5</v>
      </c>
      <c r="C1020" s="4" t="s">
        <v>13</v>
      </c>
      <c r="D1020" s="4" t="s">
        <v>10</v>
      </c>
      <c r="E1020" s="4" t="s">
        <v>13</v>
      </c>
      <c r="F1020" s="4" t="s">
        <v>6</v>
      </c>
    </row>
    <row r="1021" spans="1:19">
      <c r="A1021" t="n">
        <v>9357</v>
      </c>
      <c r="B1021" s="41" t="n">
        <v>39</v>
      </c>
      <c r="C1021" s="7" t="n">
        <v>10</v>
      </c>
      <c r="D1021" s="7" t="n">
        <v>65533</v>
      </c>
      <c r="E1021" s="7" t="n">
        <v>214</v>
      </c>
      <c r="F1021" s="7" t="s">
        <v>125</v>
      </c>
    </row>
    <row r="1022" spans="1:19">
      <c r="A1022" t="s">
        <v>4</v>
      </c>
      <c r="B1022" s="4" t="s">
        <v>5</v>
      </c>
      <c r="C1022" s="4" t="s">
        <v>10</v>
      </c>
      <c r="D1022" s="4" t="s">
        <v>6</v>
      </c>
      <c r="E1022" s="4" t="s">
        <v>6</v>
      </c>
      <c r="F1022" s="4" t="s">
        <v>6</v>
      </c>
      <c r="G1022" s="4" t="s">
        <v>13</v>
      </c>
      <c r="H1022" s="4" t="s">
        <v>9</v>
      </c>
      <c r="I1022" s="4" t="s">
        <v>18</v>
      </c>
      <c r="J1022" s="4" t="s">
        <v>18</v>
      </c>
      <c r="K1022" s="4" t="s">
        <v>18</v>
      </c>
      <c r="L1022" s="4" t="s">
        <v>18</v>
      </c>
      <c r="M1022" s="4" t="s">
        <v>18</v>
      </c>
      <c r="N1022" s="4" t="s">
        <v>18</v>
      </c>
      <c r="O1022" s="4" t="s">
        <v>18</v>
      </c>
      <c r="P1022" s="4" t="s">
        <v>6</v>
      </c>
      <c r="Q1022" s="4" t="s">
        <v>6</v>
      </c>
      <c r="R1022" s="4" t="s">
        <v>9</v>
      </c>
      <c r="S1022" s="4" t="s">
        <v>13</v>
      </c>
      <c r="T1022" s="4" t="s">
        <v>9</v>
      </c>
      <c r="U1022" s="4" t="s">
        <v>9</v>
      </c>
      <c r="V1022" s="4" t="s">
        <v>10</v>
      </c>
    </row>
    <row r="1023" spans="1:19">
      <c r="A1023" t="n">
        <v>9382</v>
      </c>
      <c r="B1023" s="42" t="n">
        <v>19</v>
      </c>
      <c r="C1023" s="7" t="n">
        <v>7032</v>
      </c>
      <c r="D1023" s="7" t="s">
        <v>126</v>
      </c>
      <c r="E1023" s="7" t="s">
        <v>127</v>
      </c>
      <c r="F1023" s="7" t="s">
        <v>12</v>
      </c>
      <c r="G1023" s="7" t="n">
        <v>0</v>
      </c>
      <c r="H1023" s="7" t="n">
        <v>513</v>
      </c>
      <c r="I1023" s="7" t="n">
        <v>0</v>
      </c>
      <c r="J1023" s="7" t="n">
        <v>0</v>
      </c>
      <c r="K1023" s="7" t="n">
        <v>0</v>
      </c>
      <c r="L1023" s="7" t="n">
        <v>0</v>
      </c>
      <c r="M1023" s="7" t="n">
        <v>1</v>
      </c>
      <c r="N1023" s="7" t="n">
        <v>1.60000002384186</v>
      </c>
      <c r="O1023" s="7" t="n">
        <v>0.0900000035762787</v>
      </c>
      <c r="P1023" s="7" t="s">
        <v>12</v>
      </c>
      <c r="Q1023" s="7" t="s">
        <v>12</v>
      </c>
      <c r="R1023" s="7" t="n">
        <v>-1</v>
      </c>
      <c r="S1023" s="7" t="n">
        <v>0</v>
      </c>
      <c r="T1023" s="7" t="n">
        <v>0</v>
      </c>
      <c r="U1023" s="7" t="n">
        <v>0</v>
      </c>
      <c r="V1023" s="7" t="n">
        <v>0</v>
      </c>
    </row>
    <row r="1024" spans="1:19">
      <c r="A1024" t="s">
        <v>4</v>
      </c>
      <c r="B1024" s="4" t="s">
        <v>5</v>
      </c>
      <c r="C1024" s="4" t="s">
        <v>10</v>
      </c>
      <c r="D1024" s="4" t="s">
        <v>6</v>
      </c>
      <c r="E1024" s="4" t="s">
        <v>6</v>
      </c>
      <c r="F1024" s="4" t="s">
        <v>6</v>
      </c>
      <c r="G1024" s="4" t="s">
        <v>13</v>
      </c>
      <c r="H1024" s="4" t="s">
        <v>9</v>
      </c>
      <c r="I1024" s="4" t="s">
        <v>18</v>
      </c>
      <c r="J1024" s="4" t="s">
        <v>18</v>
      </c>
      <c r="K1024" s="4" t="s">
        <v>18</v>
      </c>
      <c r="L1024" s="4" t="s">
        <v>18</v>
      </c>
      <c r="M1024" s="4" t="s">
        <v>18</v>
      </c>
      <c r="N1024" s="4" t="s">
        <v>18</v>
      </c>
      <c r="O1024" s="4" t="s">
        <v>18</v>
      </c>
      <c r="P1024" s="4" t="s">
        <v>6</v>
      </c>
      <c r="Q1024" s="4" t="s">
        <v>6</v>
      </c>
      <c r="R1024" s="4" t="s">
        <v>9</v>
      </c>
      <c r="S1024" s="4" t="s">
        <v>13</v>
      </c>
      <c r="T1024" s="4" t="s">
        <v>9</v>
      </c>
      <c r="U1024" s="4" t="s">
        <v>9</v>
      </c>
      <c r="V1024" s="4" t="s">
        <v>10</v>
      </c>
    </row>
    <row r="1025" spans="1:22">
      <c r="A1025" t="n">
        <v>9452</v>
      </c>
      <c r="B1025" s="42" t="n">
        <v>19</v>
      </c>
      <c r="C1025" s="7" t="n">
        <v>7033</v>
      </c>
      <c r="D1025" s="7" t="s">
        <v>128</v>
      </c>
      <c r="E1025" s="7" t="s">
        <v>129</v>
      </c>
      <c r="F1025" s="7" t="s">
        <v>12</v>
      </c>
      <c r="G1025" s="7" t="n">
        <v>0</v>
      </c>
      <c r="H1025" s="7" t="n">
        <v>1</v>
      </c>
      <c r="I1025" s="7" t="n">
        <v>0</v>
      </c>
      <c r="J1025" s="7" t="n">
        <v>0</v>
      </c>
      <c r="K1025" s="7" t="n">
        <v>0</v>
      </c>
      <c r="L1025" s="7" t="n">
        <v>0</v>
      </c>
      <c r="M1025" s="7" t="n">
        <v>1</v>
      </c>
      <c r="N1025" s="7" t="n">
        <v>1.60000002384186</v>
      </c>
      <c r="O1025" s="7" t="n">
        <v>0.0900000035762787</v>
      </c>
      <c r="P1025" s="7" t="s">
        <v>130</v>
      </c>
      <c r="Q1025" s="7" t="s">
        <v>12</v>
      </c>
      <c r="R1025" s="7" t="n">
        <v>-1</v>
      </c>
      <c r="S1025" s="7" t="n">
        <v>0</v>
      </c>
      <c r="T1025" s="7" t="n">
        <v>0</v>
      </c>
      <c r="U1025" s="7" t="n">
        <v>0</v>
      </c>
      <c r="V1025" s="7" t="n">
        <v>0</v>
      </c>
    </row>
    <row r="1026" spans="1:22">
      <c r="A1026" t="s">
        <v>4</v>
      </c>
      <c r="B1026" s="4" t="s">
        <v>5</v>
      </c>
      <c r="C1026" s="4" t="s">
        <v>10</v>
      </c>
      <c r="D1026" s="4" t="s">
        <v>6</v>
      </c>
      <c r="E1026" s="4" t="s">
        <v>6</v>
      </c>
      <c r="F1026" s="4" t="s">
        <v>6</v>
      </c>
      <c r="G1026" s="4" t="s">
        <v>13</v>
      </c>
      <c r="H1026" s="4" t="s">
        <v>9</v>
      </c>
      <c r="I1026" s="4" t="s">
        <v>18</v>
      </c>
      <c r="J1026" s="4" t="s">
        <v>18</v>
      </c>
      <c r="K1026" s="4" t="s">
        <v>18</v>
      </c>
      <c r="L1026" s="4" t="s">
        <v>18</v>
      </c>
      <c r="M1026" s="4" t="s">
        <v>18</v>
      </c>
      <c r="N1026" s="4" t="s">
        <v>18</v>
      </c>
      <c r="O1026" s="4" t="s">
        <v>18</v>
      </c>
      <c r="P1026" s="4" t="s">
        <v>6</v>
      </c>
      <c r="Q1026" s="4" t="s">
        <v>6</v>
      </c>
      <c r="R1026" s="4" t="s">
        <v>9</v>
      </c>
      <c r="S1026" s="4" t="s">
        <v>13</v>
      </c>
      <c r="T1026" s="4" t="s">
        <v>9</v>
      </c>
      <c r="U1026" s="4" t="s">
        <v>9</v>
      </c>
      <c r="V1026" s="4" t="s">
        <v>10</v>
      </c>
    </row>
    <row r="1027" spans="1:22">
      <c r="A1027" t="n">
        <v>9529</v>
      </c>
      <c r="B1027" s="42" t="n">
        <v>19</v>
      </c>
      <c r="C1027" s="7" t="n">
        <v>1560</v>
      </c>
      <c r="D1027" s="7" t="s">
        <v>85</v>
      </c>
      <c r="E1027" s="7" t="s">
        <v>83</v>
      </c>
      <c r="F1027" s="7" t="s">
        <v>12</v>
      </c>
      <c r="G1027" s="7" t="n">
        <v>0</v>
      </c>
      <c r="H1027" s="7" t="n">
        <v>1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1</v>
      </c>
      <c r="N1027" s="7" t="n">
        <v>1.60000002384186</v>
      </c>
      <c r="O1027" s="7" t="n">
        <v>0.0900000035762787</v>
      </c>
      <c r="P1027" s="7" t="s">
        <v>86</v>
      </c>
      <c r="Q1027" s="7" t="s">
        <v>12</v>
      </c>
      <c r="R1027" s="7" t="n">
        <v>-1</v>
      </c>
      <c r="S1027" s="7" t="n">
        <v>0</v>
      </c>
      <c r="T1027" s="7" t="n">
        <v>0</v>
      </c>
      <c r="U1027" s="7" t="n">
        <v>0</v>
      </c>
      <c r="V1027" s="7" t="n">
        <v>0</v>
      </c>
    </row>
    <row r="1028" spans="1:22">
      <c r="A1028" t="s">
        <v>4</v>
      </c>
      <c r="B1028" s="4" t="s">
        <v>5</v>
      </c>
      <c r="C1028" s="4" t="s">
        <v>10</v>
      </c>
      <c r="D1028" s="4" t="s">
        <v>6</v>
      </c>
      <c r="E1028" s="4" t="s">
        <v>6</v>
      </c>
      <c r="F1028" s="4" t="s">
        <v>6</v>
      </c>
      <c r="G1028" s="4" t="s">
        <v>13</v>
      </c>
      <c r="H1028" s="4" t="s">
        <v>9</v>
      </c>
      <c r="I1028" s="4" t="s">
        <v>18</v>
      </c>
      <c r="J1028" s="4" t="s">
        <v>18</v>
      </c>
      <c r="K1028" s="4" t="s">
        <v>18</v>
      </c>
      <c r="L1028" s="4" t="s">
        <v>18</v>
      </c>
      <c r="M1028" s="4" t="s">
        <v>18</v>
      </c>
      <c r="N1028" s="4" t="s">
        <v>18</v>
      </c>
      <c r="O1028" s="4" t="s">
        <v>18</v>
      </c>
      <c r="P1028" s="4" t="s">
        <v>6</v>
      </c>
      <c r="Q1028" s="4" t="s">
        <v>6</v>
      </c>
      <c r="R1028" s="4" t="s">
        <v>9</v>
      </c>
      <c r="S1028" s="4" t="s">
        <v>13</v>
      </c>
      <c r="T1028" s="4" t="s">
        <v>9</v>
      </c>
      <c r="U1028" s="4" t="s">
        <v>9</v>
      </c>
      <c r="V1028" s="4" t="s">
        <v>10</v>
      </c>
    </row>
    <row r="1029" spans="1:22">
      <c r="A1029" t="n">
        <v>9615</v>
      </c>
      <c r="B1029" s="42" t="n">
        <v>19</v>
      </c>
      <c r="C1029" s="7" t="n">
        <v>1561</v>
      </c>
      <c r="D1029" s="7" t="s">
        <v>82</v>
      </c>
      <c r="E1029" s="7" t="s">
        <v>83</v>
      </c>
      <c r="F1029" s="7" t="s">
        <v>12</v>
      </c>
      <c r="G1029" s="7" t="n">
        <v>0</v>
      </c>
      <c r="H1029" s="7" t="n">
        <v>1</v>
      </c>
      <c r="I1029" s="7" t="n">
        <v>0</v>
      </c>
      <c r="J1029" s="7" t="n">
        <v>0</v>
      </c>
      <c r="K1029" s="7" t="n">
        <v>0</v>
      </c>
      <c r="L1029" s="7" t="n">
        <v>0</v>
      </c>
      <c r="M1029" s="7" t="n">
        <v>1</v>
      </c>
      <c r="N1029" s="7" t="n">
        <v>1.60000002384186</v>
      </c>
      <c r="O1029" s="7" t="n">
        <v>0.0900000035762787</v>
      </c>
      <c r="P1029" s="7" t="s">
        <v>84</v>
      </c>
      <c r="Q1029" s="7" t="s">
        <v>12</v>
      </c>
      <c r="R1029" s="7" t="n">
        <v>-1</v>
      </c>
      <c r="S1029" s="7" t="n">
        <v>0</v>
      </c>
      <c r="T1029" s="7" t="n">
        <v>0</v>
      </c>
      <c r="U1029" s="7" t="n">
        <v>0</v>
      </c>
      <c r="V1029" s="7" t="n">
        <v>0</v>
      </c>
    </row>
    <row r="1030" spans="1:22">
      <c r="A1030" t="s">
        <v>4</v>
      </c>
      <c r="B1030" s="4" t="s">
        <v>5</v>
      </c>
      <c r="C1030" s="4" t="s">
        <v>10</v>
      </c>
      <c r="D1030" s="4" t="s">
        <v>6</v>
      </c>
      <c r="E1030" s="4" t="s">
        <v>6</v>
      </c>
      <c r="F1030" s="4" t="s">
        <v>6</v>
      </c>
      <c r="G1030" s="4" t="s">
        <v>13</v>
      </c>
      <c r="H1030" s="4" t="s">
        <v>9</v>
      </c>
      <c r="I1030" s="4" t="s">
        <v>18</v>
      </c>
      <c r="J1030" s="4" t="s">
        <v>18</v>
      </c>
      <c r="K1030" s="4" t="s">
        <v>18</v>
      </c>
      <c r="L1030" s="4" t="s">
        <v>18</v>
      </c>
      <c r="M1030" s="4" t="s">
        <v>18</v>
      </c>
      <c r="N1030" s="4" t="s">
        <v>18</v>
      </c>
      <c r="O1030" s="4" t="s">
        <v>18</v>
      </c>
      <c r="P1030" s="4" t="s">
        <v>6</v>
      </c>
      <c r="Q1030" s="4" t="s">
        <v>6</v>
      </c>
      <c r="R1030" s="4" t="s">
        <v>9</v>
      </c>
      <c r="S1030" s="4" t="s">
        <v>13</v>
      </c>
      <c r="T1030" s="4" t="s">
        <v>9</v>
      </c>
      <c r="U1030" s="4" t="s">
        <v>9</v>
      </c>
      <c r="V1030" s="4" t="s">
        <v>10</v>
      </c>
    </row>
    <row r="1031" spans="1:22">
      <c r="A1031" t="n">
        <v>9693</v>
      </c>
      <c r="B1031" s="42" t="n">
        <v>19</v>
      </c>
      <c r="C1031" s="7" t="n">
        <v>1562</v>
      </c>
      <c r="D1031" s="7" t="s">
        <v>82</v>
      </c>
      <c r="E1031" s="7" t="s">
        <v>83</v>
      </c>
      <c r="F1031" s="7" t="s">
        <v>12</v>
      </c>
      <c r="G1031" s="7" t="n">
        <v>0</v>
      </c>
      <c r="H1031" s="7" t="n">
        <v>1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1</v>
      </c>
      <c r="N1031" s="7" t="n">
        <v>1.60000002384186</v>
      </c>
      <c r="O1031" s="7" t="n">
        <v>0.0900000035762787</v>
      </c>
      <c r="P1031" s="7" t="s">
        <v>84</v>
      </c>
      <c r="Q1031" s="7" t="s">
        <v>12</v>
      </c>
      <c r="R1031" s="7" t="n">
        <v>-1</v>
      </c>
      <c r="S1031" s="7" t="n">
        <v>0</v>
      </c>
      <c r="T1031" s="7" t="n">
        <v>0</v>
      </c>
      <c r="U1031" s="7" t="n">
        <v>0</v>
      </c>
      <c r="V1031" s="7" t="n">
        <v>0</v>
      </c>
    </row>
    <row r="1032" spans="1:22">
      <c r="A1032" t="s">
        <v>4</v>
      </c>
      <c r="B1032" s="4" t="s">
        <v>5</v>
      </c>
      <c r="C1032" s="4" t="s">
        <v>10</v>
      </c>
      <c r="D1032" s="4" t="s">
        <v>6</v>
      </c>
      <c r="E1032" s="4" t="s">
        <v>6</v>
      </c>
      <c r="F1032" s="4" t="s">
        <v>6</v>
      </c>
      <c r="G1032" s="4" t="s">
        <v>13</v>
      </c>
      <c r="H1032" s="4" t="s">
        <v>9</v>
      </c>
      <c r="I1032" s="4" t="s">
        <v>18</v>
      </c>
      <c r="J1032" s="4" t="s">
        <v>18</v>
      </c>
      <c r="K1032" s="4" t="s">
        <v>18</v>
      </c>
      <c r="L1032" s="4" t="s">
        <v>18</v>
      </c>
      <c r="M1032" s="4" t="s">
        <v>18</v>
      </c>
      <c r="N1032" s="4" t="s">
        <v>18</v>
      </c>
      <c r="O1032" s="4" t="s">
        <v>18</v>
      </c>
      <c r="P1032" s="4" t="s">
        <v>6</v>
      </c>
      <c r="Q1032" s="4" t="s">
        <v>6</v>
      </c>
      <c r="R1032" s="4" t="s">
        <v>9</v>
      </c>
      <c r="S1032" s="4" t="s">
        <v>13</v>
      </c>
      <c r="T1032" s="4" t="s">
        <v>9</v>
      </c>
      <c r="U1032" s="4" t="s">
        <v>9</v>
      </c>
      <c r="V1032" s="4" t="s">
        <v>10</v>
      </c>
    </row>
    <row r="1033" spans="1:22">
      <c r="A1033" t="n">
        <v>9771</v>
      </c>
      <c r="B1033" s="42" t="n">
        <v>19</v>
      </c>
      <c r="C1033" s="7" t="n">
        <v>1569</v>
      </c>
      <c r="D1033" s="7" t="s">
        <v>131</v>
      </c>
      <c r="E1033" s="7" t="s">
        <v>132</v>
      </c>
      <c r="F1033" s="7" t="s">
        <v>12</v>
      </c>
      <c r="G1033" s="7" t="n">
        <v>0</v>
      </c>
      <c r="H1033" s="7" t="n">
        <v>513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1</v>
      </c>
      <c r="N1033" s="7" t="n">
        <v>1.60000002384186</v>
      </c>
      <c r="O1033" s="7" t="n">
        <v>0.0900000035762787</v>
      </c>
      <c r="P1033" s="7" t="s">
        <v>11</v>
      </c>
      <c r="Q1033" s="7" t="s">
        <v>12</v>
      </c>
      <c r="R1033" s="7" t="n">
        <v>-1</v>
      </c>
      <c r="S1033" s="7" t="n">
        <v>0</v>
      </c>
      <c r="T1033" s="7" t="n">
        <v>0</v>
      </c>
      <c r="U1033" s="7" t="n">
        <v>0</v>
      </c>
      <c r="V1033" s="7" t="n">
        <v>0</v>
      </c>
    </row>
    <row r="1034" spans="1:22">
      <c r="A1034" t="s">
        <v>4</v>
      </c>
      <c r="B1034" s="4" t="s">
        <v>5</v>
      </c>
      <c r="C1034" s="4" t="s">
        <v>10</v>
      </c>
      <c r="D1034" s="4" t="s">
        <v>6</v>
      </c>
      <c r="E1034" s="4" t="s">
        <v>6</v>
      </c>
      <c r="F1034" s="4" t="s">
        <v>6</v>
      </c>
      <c r="G1034" s="4" t="s">
        <v>13</v>
      </c>
      <c r="H1034" s="4" t="s">
        <v>9</v>
      </c>
      <c r="I1034" s="4" t="s">
        <v>18</v>
      </c>
      <c r="J1034" s="4" t="s">
        <v>18</v>
      </c>
      <c r="K1034" s="4" t="s">
        <v>18</v>
      </c>
      <c r="L1034" s="4" t="s">
        <v>18</v>
      </c>
      <c r="M1034" s="4" t="s">
        <v>18</v>
      </c>
      <c r="N1034" s="4" t="s">
        <v>18</v>
      </c>
      <c r="O1034" s="4" t="s">
        <v>18</v>
      </c>
      <c r="P1034" s="4" t="s">
        <v>6</v>
      </c>
      <c r="Q1034" s="4" t="s">
        <v>6</v>
      </c>
      <c r="R1034" s="4" t="s">
        <v>9</v>
      </c>
      <c r="S1034" s="4" t="s">
        <v>13</v>
      </c>
      <c r="T1034" s="4" t="s">
        <v>9</v>
      </c>
      <c r="U1034" s="4" t="s">
        <v>9</v>
      </c>
      <c r="V1034" s="4" t="s">
        <v>10</v>
      </c>
    </row>
    <row r="1035" spans="1:22">
      <c r="A1035" t="n">
        <v>9848</v>
      </c>
      <c r="B1035" s="42" t="n">
        <v>19</v>
      </c>
      <c r="C1035" s="7" t="n">
        <v>7036</v>
      </c>
      <c r="D1035" s="7" t="s">
        <v>133</v>
      </c>
      <c r="E1035" s="7" t="s">
        <v>134</v>
      </c>
      <c r="F1035" s="7" t="s">
        <v>12</v>
      </c>
      <c r="G1035" s="7" t="n">
        <v>0</v>
      </c>
      <c r="H1035" s="7" t="n">
        <v>513</v>
      </c>
      <c r="I1035" s="7" t="n">
        <v>11.4200000762939</v>
      </c>
      <c r="J1035" s="7" t="n">
        <v>44.0999984741211</v>
      </c>
      <c r="K1035" s="7" t="n">
        <v>64.370002746582</v>
      </c>
      <c r="L1035" s="7" t="n">
        <v>245.199996948242</v>
      </c>
      <c r="M1035" s="7" t="n">
        <v>1</v>
      </c>
      <c r="N1035" s="7" t="n">
        <v>1.60000002384186</v>
      </c>
      <c r="O1035" s="7" t="n">
        <v>0.0900000035762787</v>
      </c>
      <c r="P1035" s="7" t="s">
        <v>12</v>
      </c>
      <c r="Q1035" s="7" t="s">
        <v>12</v>
      </c>
      <c r="R1035" s="7" t="n">
        <v>-1</v>
      </c>
      <c r="S1035" s="7" t="n">
        <v>0</v>
      </c>
      <c r="T1035" s="7" t="n">
        <v>0</v>
      </c>
      <c r="U1035" s="7" t="n">
        <v>0</v>
      </c>
      <c r="V1035" s="7" t="n">
        <v>0</v>
      </c>
    </row>
    <row r="1036" spans="1:22">
      <c r="A1036" t="s">
        <v>4</v>
      </c>
      <c r="B1036" s="4" t="s">
        <v>5</v>
      </c>
      <c r="C1036" s="4" t="s">
        <v>10</v>
      </c>
      <c r="D1036" s="4" t="s">
        <v>6</v>
      </c>
      <c r="E1036" s="4" t="s">
        <v>6</v>
      </c>
      <c r="F1036" s="4" t="s">
        <v>6</v>
      </c>
      <c r="G1036" s="4" t="s">
        <v>13</v>
      </c>
      <c r="H1036" s="4" t="s">
        <v>9</v>
      </c>
      <c r="I1036" s="4" t="s">
        <v>18</v>
      </c>
      <c r="J1036" s="4" t="s">
        <v>18</v>
      </c>
      <c r="K1036" s="4" t="s">
        <v>18</v>
      </c>
      <c r="L1036" s="4" t="s">
        <v>18</v>
      </c>
      <c r="M1036" s="4" t="s">
        <v>18</v>
      </c>
      <c r="N1036" s="4" t="s">
        <v>18</v>
      </c>
      <c r="O1036" s="4" t="s">
        <v>18</v>
      </c>
      <c r="P1036" s="4" t="s">
        <v>6</v>
      </c>
      <c r="Q1036" s="4" t="s">
        <v>6</v>
      </c>
      <c r="R1036" s="4" t="s">
        <v>9</v>
      </c>
      <c r="S1036" s="4" t="s">
        <v>13</v>
      </c>
      <c r="T1036" s="4" t="s">
        <v>9</v>
      </c>
      <c r="U1036" s="4" t="s">
        <v>9</v>
      </c>
      <c r="V1036" s="4" t="s">
        <v>10</v>
      </c>
    </row>
    <row r="1037" spans="1:22">
      <c r="A1037" t="n">
        <v>9921</v>
      </c>
      <c r="B1037" s="42" t="n">
        <v>19</v>
      </c>
      <c r="C1037" s="7" t="n">
        <v>1600</v>
      </c>
      <c r="D1037" s="7" t="s">
        <v>135</v>
      </c>
      <c r="E1037" s="7" t="s">
        <v>136</v>
      </c>
      <c r="F1037" s="7" t="s">
        <v>12</v>
      </c>
      <c r="G1037" s="7" t="n">
        <v>0</v>
      </c>
      <c r="H1037" s="7" t="n">
        <v>1</v>
      </c>
      <c r="I1037" s="7" t="n">
        <v>0</v>
      </c>
      <c r="J1037" s="7" t="n">
        <v>0</v>
      </c>
      <c r="K1037" s="7" t="n">
        <v>0</v>
      </c>
      <c r="L1037" s="7" t="n">
        <v>0</v>
      </c>
      <c r="M1037" s="7" t="n">
        <v>1</v>
      </c>
      <c r="N1037" s="7" t="n">
        <v>1.60000002384186</v>
      </c>
      <c r="O1037" s="7" t="n">
        <v>0.0900000035762787</v>
      </c>
      <c r="P1037" s="7" t="s">
        <v>12</v>
      </c>
      <c r="Q1037" s="7" t="s">
        <v>12</v>
      </c>
      <c r="R1037" s="7" t="n">
        <v>-1</v>
      </c>
      <c r="S1037" s="7" t="n">
        <v>0</v>
      </c>
      <c r="T1037" s="7" t="n">
        <v>0</v>
      </c>
      <c r="U1037" s="7" t="n">
        <v>0</v>
      </c>
      <c r="V1037" s="7" t="n">
        <v>0</v>
      </c>
    </row>
    <row r="1038" spans="1:22">
      <c r="A1038" t="s">
        <v>4</v>
      </c>
      <c r="B1038" s="4" t="s">
        <v>5</v>
      </c>
      <c r="C1038" s="4" t="s">
        <v>10</v>
      </c>
      <c r="D1038" s="4" t="s">
        <v>9</v>
      </c>
    </row>
    <row r="1039" spans="1:22">
      <c r="A1039" t="n">
        <v>9990</v>
      </c>
      <c r="B1039" s="24" t="n">
        <v>43</v>
      </c>
      <c r="C1039" s="7" t="n">
        <v>0</v>
      </c>
      <c r="D1039" s="7" t="n">
        <v>512</v>
      </c>
    </row>
    <row r="1040" spans="1:22">
      <c r="A1040" t="s">
        <v>4</v>
      </c>
      <c r="B1040" s="4" t="s">
        <v>5</v>
      </c>
      <c r="C1040" s="4" t="s">
        <v>10</v>
      </c>
      <c r="D1040" s="4" t="s">
        <v>13</v>
      </c>
      <c r="E1040" s="4" t="s">
        <v>13</v>
      </c>
      <c r="F1040" s="4" t="s">
        <v>6</v>
      </c>
    </row>
    <row r="1041" spans="1:22">
      <c r="A1041" t="n">
        <v>9997</v>
      </c>
      <c r="B1041" s="26" t="n">
        <v>20</v>
      </c>
      <c r="C1041" s="7" t="n">
        <v>7033</v>
      </c>
      <c r="D1041" s="7" t="n">
        <v>3</v>
      </c>
      <c r="E1041" s="7" t="n">
        <v>10</v>
      </c>
      <c r="F1041" s="7" t="s">
        <v>89</v>
      </c>
    </row>
    <row r="1042" spans="1:22">
      <c r="A1042" t="s">
        <v>4</v>
      </c>
      <c r="B1042" s="4" t="s">
        <v>5</v>
      </c>
      <c r="C1042" s="4" t="s">
        <v>10</v>
      </c>
    </row>
    <row r="1043" spans="1:22">
      <c r="A1043" t="n">
        <v>10015</v>
      </c>
      <c r="B1043" s="27" t="n">
        <v>16</v>
      </c>
      <c r="C1043" s="7" t="n">
        <v>0</v>
      </c>
    </row>
    <row r="1044" spans="1:22">
      <c r="A1044" t="s">
        <v>4</v>
      </c>
      <c r="B1044" s="4" t="s">
        <v>5</v>
      </c>
      <c r="C1044" s="4" t="s">
        <v>10</v>
      </c>
      <c r="D1044" s="4" t="s">
        <v>13</v>
      </c>
      <c r="E1044" s="4" t="s">
        <v>13</v>
      </c>
      <c r="F1044" s="4" t="s">
        <v>6</v>
      </c>
    </row>
    <row r="1045" spans="1:22">
      <c r="A1045" t="n">
        <v>10018</v>
      </c>
      <c r="B1045" s="26" t="n">
        <v>20</v>
      </c>
      <c r="C1045" s="7" t="n">
        <v>1560</v>
      </c>
      <c r="D1045" s="7" t="n">
        <v>3</v>
      </c>
      <c r="E1045" s="7" t="n">
        <v>10</v>
      </c>
      <c r="F1045" s="7" t="s">
        <v>89</v>
      </c>
    </row>
    <row r="1046" spans="1:22">
      <c r="A1046" t="s">
        <v>4</v>
      </c>
      <c r="B1046" s="4" t="s">
        <v>5</v>
      </c>
      <c r="C1046" s="4" t="s">
        <v>10</v>
      </c>
    </row>
    <row r="1047" spans="1:22">
      <c r="A1047" t="n">
        <v>10036</v>
      </c>
      <c r="B1047" s="27" t="n">
        <v>16</v>
      </c>
      <c r="C1047" s="7" t="n">
        <v>0</v>
      </c>
    </row>
    <row r="1048" spans="1:22">
      <c r="A1048" t="s">
        <v>4</v>
      </c>
      <c r="B1048" s="4" t="s">
        <v>5</v>
      </c>
      <c r="C1048" s="4" t="s">
        <v>10</v>
      </c>
      <c r="D1048" s="4" t="s">
        <v>13</v>
      </c>
      <c r="E1048" s="4" t="s">
        <v>13</v>
      </c>
      <c r="F1048" s="4" t="s">
        <v>6</v>
      </c>
    </row>
    <row r="1049" spans="1:22">
      <c r="A1049" t="n">
        <v>10039</v>
      </c>
      <c r="B1049" s="26" t="n">
        <v>20</v>
      </c>
      <c r="C1049" s="7" t="n">
        <v>1561</v>
      </c>
      <c r="D1049" s="7" t="n">
        <v>3</v>
      </c>
      <c r="E1049" s="7" t="n">
        <v>10</v>
      </c>
      <c r="F1049" s="7" t="s">
        <v>89</v>
      </c>
    </row>
    <row r="1050" spans="1:22">
      <c r="A1050" t="s">
        <v>4</v>
      </c>
      <c r="B1050" s="4" t="s">
        <v>5</v>
      </c>
      <c r="C1050" s="4" t="s">
        <v>10</v>
      </c>
    </row>
    <row r="1051" spans="1:22">
      <c r="A1051" t="n">
        <v>10057</v>
      </c>
      <c r="B1051" s="27" t="n">
        <v>16</v>
      </c>
      <c r="C1051" s="7" t="n">
        <v>0</v>
      </c>
    </row>
    <row r="1052" spans="1:22">
      <c r="A1052" t="s">
        <v>4</v>
      </c>
      <c r="B1052" s="4" t="s">
        <v>5</v>
      </c>
      <c r="C1052" s="4" t="s">
        <v>10</v>
      </c>
      <c r="D1052" s="4" t="s">
        <v>13</v>
      </c>
      <c r="E1052" s="4" t="s">
        <v>13</v>
      </c>
      <c r="F1052" s="4" t="s">
        <v>6</v>
      </c>
    </row>
    <row r="1053" spans="1:22">
      <c r="A1053" t="n">
        <v>10060</v>
      </c>
      <c r="B1053" s="26" t="n">
        <v>20</v>
      </c>
      <c r="C1053" s="7" t="n">
        <v>1562</v>
      </c>
      <c r="D1053" s="7" t="n">
        <v>3</v>
      </c>
      <c r="E1053" s="7" t="n">
        <v>10</v>
      </c>
      <c r="F1053" s="7" t="s">
        <v>89</v>
      </c>
    </row>
    <row r="1054" spans="1:22">
      <c r="A1054" t="s">
        <v>4</v>
      </c>
      <c r="B1054" s="4" t="s">
        <v>5</v>
      </c>
      <c r="C1054" s="4" t="s">
        <v>10</v>
      </c>
    </row>
    <row r="1055" spans="1:22">
      <c r="A1055" t="n">
        <v>10078</v>
      </c>
      <c r="B1055" s="27" t="n">
        <v>16</v>
      </c>
      <c r="C1055" s="7" t="n">
        <v>0</v>
      </c>
    </row>
    <row r="1056" spans="1:22">
      <c r="A1056" t="s">
        <v>4</v>
      </c>
      <c r="B1056" s="4" t="s">
        <v>5</v>
      </c>
      <c r="C1056" s="4" t="s">
        <v>10</v>
      </c>
      <c r="D1056" s="4" t="s">
        <v>13</v>
      </c>
      <c r="E1056" s="4" t="s">
        <v>13</v>
      </c>
      <c r="F1056" s="4" t="s">
        <v>6</v>
      </c>
    </row>
    <row r="1057" spans="1:6">
      <c r="A1057" t="n">
        <v>10081</v>
      </c>
      <c r="B1057" s="26" t="n">
        <v>20</v>
      </c>
      <c r="C1057" s="7" t="n">
        <v>1569</v>
      </c>
      <c r="D1057" s="7" t="n">
        <v>3</v>
      </c>
      <c r="E1057" s="7" t="n">
        <v>10</v>
      </c>
      <c r="F1057" s="7" t="s">
        <v>89</v>
      </c>
    </row>
    <row r="1058" spans="1:6">
      <c r="A1058" t="s">
        <v>4</v>
      </c>
      <c r="B1058" s="4" t="s">
        <v>5</v>
      </c>
      <c r="C1058" s="4" t="s">
        <v>10</v>
      </c>
    </row>
    <row r="1059" spans="1:6">
      <c r="A1059" t="n">
        <v>10099</v>
      </c>
      <c r="B1059" s="27" t="n">
        <v>16</v>
      </c>
      <c r="C1059" s="7" t="n">
        <v>0</v>
      </c>
    </row>
    <row r="1060" spans="1:6">
      <c r="A1060" t="s">
        <v>4</v>
      </c>
      <c r="B1060" s="4" t="s">
        <v>5</v>
      </c>
      <c r="C1060" s="4" t="s">
        <v>10</v>
      </c>
      <c r="D1060" s="4" t="s">
        <v>13</v>
      </c>
      <c r="E1060" s="4" t="s">
        <v>13</v>
      </c>
      <c r="F1060" s="4" t="s">
        <v>6</v>
      </c>
    </row>
    <row r="1061" spans="1:6">
      <c r="A1061" t="n">
        <v>10102</v>
      </c>
      <c r="B1061" s="26" t="n">
        <v>20</v>
      </c>
      <c r="C1061" s="7" t="n">
        <v>7036</v>
      </c>
      <c r="D1061" s="7" t="n">
        <v>3</v>
      </c>
      <c r="E1061" s="7" t="n">
        <v>10</v>
      </c>
      <c r="F1061" s="7" t="s">
        <v>89</v>
      </c>
    </row>
    <row r="1062" spans="1:6">
      <c r="A1062" t="s">
        <v>4</v>
      </c>
      <c r="B1062" s="4" t="s">
        <v>5</v>
      </c>
      <c r="C1062" s="4" t="s">
        <v>10</v>
      </c>
    </row>
    <row r="1063" spans="1:6">
      <c r="A1063" t="n">
        <v>10120</v>
      </c>
      <c r="B1063" s="27" t="n">
        <v>16</v>
      </c>
      <c r="C1063" s="7" t="n">
        <v>0</v>
      </c>
    </row>
    <row r="1064" spans="1:6">
      <c r="A1064" t="s">
        <v>4</v>
      </c>
      <c r="B1064" s="4" t="s">
        <v>5</v>
      </c>
      <c r="C1064" s="4" t="s">
        <v>10</v>
      </c>
      <c r="D1064" s="4" t="s">
        <v>13</v>
      </c>
      <c r="E1064" s="4" t="s">
        <v>13</v>
      </c>
      <c r="F1064" s="4" t="s">
        <v>6</v>
      </c>
    </row>
    <row r="1065" spans="1:6">
      <c r="A1065" t="n">
        <v>10123</v>
      </c>
      <c r="B1065" s="26" t="n">
        <v>20</v>
      </c>
      <c r="C1065" s="7" t="n">
        <v>1600</v>
      </c>
      <c r="D1065" s="7" t="n">
        <v>3</v>
      </c>
      <c r="E1065" s="7" t="n">
        <v>10</v>
      </c>
      <c r="F1065" s="7" t="s">
        <v>89</v>
      </c>
    </row>
    <row r="1066" spans="1:6">
      <c r="A1066" t="s">
        <v>4</v>
      </c>
      <c r="B1066" s="4" t="s">
        <v>5</v>
      </c>
      <c r="C1066" s="4" t="s">
        <v>10</v>
      </c>
    </row>
    <row r="1067" spans="1:6">
      <c r="A1067" t="n">
        <v>10141</v>
      </c>
      <c r="B1067" s="27" t="n">
        <v>16</v>
      </c>
      <c r="C1067" s="7" t="n">
        <v>0</v>
      </c>
    </row>
    <row r="1068" spans="1:6">
      <c r="A1068" t="s">
        <v>4</v>
      </c>
      <c r="B1068" s="4" t="s">
        <v>5</v>
      </c>
      <c r="C1068" s="4" t="s">
        <v>10</v>
      </c>
      <c r="D1068" s="4" t="s">
        <v>13</v>
      </c>
      <c r="E1068" s="4" t="s">
        <v>13</v>
      </c>
      <c r="F1068" s="4" t="s">
        <v>6</v>
      </c>
    </row>
    <row r="1069" spans="1:6">
      <c r="A1069" t="n">
        <v>10144</v>
      </c>
      <c r="B1069" s="26" t="n">
        <v>20</v>
      </c>
      <c r="C1069" s="7" t="n">
        <v>0</v>
      </c>
      <c r="D1069" s="7" t="n">
        <v>3</v>
      </c>
      <c r="E1069" s="7" t="n">
        <v>10</v>
      </c>
      <c r="F1069" s="7" t="s">
        <v>89</v>
      </c>
    </row>
    <row r="1070" spans="1:6">
      <c r="A1070" t="s">
        <v>4</v>
      </c>
      <c r="B1070" s="4" t="s">
        <v>5</v>
      </c>
      <c r="C1070" s="4" t="s">
        <v>10</v>
      </c>
    </row>
    <row r="1071" spans="1:6">
      <c r="A1071" t="n">
        <v>10162</v>
      </c>
      <c r="B1071" s="27" t="n">
        <v>16</v>
      </c>
      <c r="C1071" s="7" t="n">
        <v>0</v>
      </c>
    </row>
    <row r="1072" spans="1:6">
      <c r="A1072" t="s">
        <v>4</v>
      </c>
      <c r="B1072" s="4" t="s">
        <v>5</v>
      </c>
      <c r="C1072" s="4" t="s">
        <v>10</v>
      </c>
      <c r="D1072" s="4" t="s">
        <v>13</v>
      </c>
      <c r="E1072" s="4" t="s">
        <v>13</v>
      </c>
      <c r="F1072" s="4" t="s">
        <v>6</v>
      </c>
    </row>
    <row r="1073" spans="1:6">
      <c r="A1073" t="n">
        <v>10165</v>
      </c>
      <c r="B1073" s="26" t="n">
        <v>20</v>
      </c>
      <c r="C1073" s="7" t="n">
        <v>7032</v>
      </c>
      <c r="D1073" s="7" t="n">
        <v>3</v>
      </c>
      <c r="E1073" s="7" t="n">
        <v>10</v>
      </c>
      <c r="F1073" s="7" t="s">
        <v>89</v>
      </c>
    </row>
    <row r="1074" spans="1:6">
      <c r="A1074" t="s">
        <v>4</v>
      </c>
      <c r="B1074" s="4" t="s">
        <v>5</v>
      </c>
      <c r="C1074" s="4" t="s">
        <v>10</v>
      </c>
    </row>
    <row r="1075" spans="1:6">
      <c r="A1075" t="n">
        <v>10183</v>
      </c>
      <c r="B1075" s="27" t="n">
        <v>16</v>
      </c>
      <c r="C1075" s="7" t="n">
        <v>0</v>
      </c>
    </row>
    <row r="1076" spans="1:6">
      <c r="A1076" t="s">
        <v>4</v>
      </c>
      <c r="B1076" s="4" t="s">
        <v>5</v>
      </c>
      <c r="C1076" s="4" t="s">
        <v>10</v>
      </c>
      <c r="D1076" s="4" t="s">
        <v>13</v>
      </c>
      <c r="E1076" s="4" t="s">
        <v>13</v>
      </c>
      <c r="F1076" s="4" t="s">
        <v>6</v>
      </c>
    </row>
    <row r="1077" spans="1:6">
      <c r="A1077" t="n">
        <v>10186</v>
      </c>
      <c r="B1077" s="26" t="n">
        <v>20</v>
      </c>
      <c r="C1077" s="7" t="n">
        <v>11</v>
      </c>
      <c r="D1077" s="7" t="n">
        <v>3</v>
      </c>
      <c r="E1077" s="7" t="n">
        <v>10</v>
      </c>
      <c r="F1077" s="7" t="s">
        <v>89</v>
      </c>
    </row>
    <row r="1078" spans="1:6">
      <c r="A1078" t="s">
        <v>4</v>
      </c>
      <c r="B1078" s="4" t="s">
        <v>5</v>
      </c>
      <c r="C1078" s="4" t="s">
        <v>10</v>
      </c>
    </row>
    <row r="1079" spans="1:6">
      <c r="A1079" t="n">
        <v>10204</v>
      </c>
      <c r="B1079" s="27" t="n">
        <v>16</v>
      </c>
      <c r="C1079" s="7" t="n">
        <v>0</v>
      </c>
    </row>
    <row r="1080" spans="1:6">
      <c r="A1080" t="s">
        <v>4</v>
      </c>
      <c r="B1080" s="4" t="s">
        <v>5</v>
      </c>
      <c r="C1080" s="4" t="s">
        <v>10</v>
      </c>
      <c r="D1080" s="4" t="s">
        <v>13</v>
      </c>
      <c r="E1080" s="4" t="s">
        <v>13</v>
      </c>
      <c r="F1080" s="4" t="s">
        <v>6</v>
      </c>
    </row>
    <row r="1081" spans="1:6">
      <c r="A1081" t="n">
        <v>10207</v>
      </c>
      <c r="B1081" s="26" t="n">
        <v>20</v>
      </c>
      <c r="C1081" s="7" t="n">
        <v>6</v>
      </c>
      <c r="D1081" s="7" t="n">
        <v>3</v>
      </c>
      <c r="E1081" s="7" t="n">
        <v>10</v>
      </c>
      <c r="F1081" s="7" t="s">
        <v>89</v>
      </c>
    </row>
    <row r="1082" spans="1:6">
      <c r="A1082" t="s">
        <v>4</v>
      </c>
      <c r="B1082" s="4" t="s">
        <v>5</v>
      </c>
      <c r="C1082" s="4" t="s">
        <v>10</v>
      </c>
    </row>
    <row r="1083" spans="1:6">
      <c r="A1083" t="n">
        <v>10225</v>
      </c>
      <c r="B1083" s="27" t="n">
        <v>16</v>
      </c>
      <c r="C1083" s="7" t="n">
        <v>0</v>
      </c>
    </row>
    <row r="1084" spans="1:6">
      <c r="A1084" t="s">
        <v>4</v>
      </c>
      <c r="B1084" s="4" t="s">
        <v>5</v>
      </c>
      <c r="C1084" s="4" t="s">
        <v>10</v>
      </c>
      <c r="D1084" s="4" t="s">
        <v>13</v>
      </c>
      <c r="E1084" s="4" t="s">
        <v>13</v>
      </c>
      <c r="F1084" s="4" t="s">
        <v>6</v>
      </c>
    </row>
    <row r="1085" spans="1:6">
      <c r="A1085" t="n">
        <v>10228</v>
      </c>
      <c r="B1085" s="26" t="n">
        <v>20</v>
      </c>
      <c r="C1085" s="7" t="n">
        <v>61491</v>
      </c>
      <c r="D1085" s="7" t="n">
        <v>3</v>
      </c>
      <c r="E1085" s="7" t="n">
        <v>10</v>
      </c>
      <c r="F1085" s="7" t="s">
        <v>89</v>
      </c>
    </row>
    <row r="1086" spans="1:6">
      <c r="A1086" t="s">
        <v>4</v>
      </c>
      <c r="B1086" s="4" t="s">
        <v>5</v>
      </c>
      <c r="C1086" s="4" t="s">
        <v>10</v>
      </c>
    </row>
    <row r="1087" spans="1:6">
      <c r="A1087" t="n">
        <v>10246</v>
      </c>
      <c r="B1087" s="27" t="n">
        <v>16</v>
      </c>
      <c r="C1087" s="7" t="n">
        <v>0</v>
      </c>
    </row>
    <row r="1088" spans="1:6">
      <c r="A1088" t="s">
        <v>4</v>
      </c>
      <c r="B1088" s="4" t="s">
        <v>5</v>
      </c>
      <c r="C1088" s="4" t="s">
        <v>10</v>
      </c>
      <c r="D1088" s="4" t="s">
        <v>13</v>
      </c>
      <c r="E1088" s="4" t="s">
        <v>13</v>
      </c>
      <c r="F1088" s="4" t="s">
        <v>6</v>
      </c>
    </row>
    <row r="1089" spans="1:6">
      <c r="A1089" t="n">
        <v>10249</v>
      </c>
      <c r="B1089" s="26" t="n">
        <v>20</v>
      </c>
      <c r="C1089" s="7" t="n">
        <v>61492</v>
      </c>
      <c r="D1089" s="7" t="n">
        <v>3</v>
      </c>
      <c r="E1089" s="7" t="n">
        <v>10</v>
      </c>
      <c r="F1089" s="7" t="s">
        <v>89</v>
      </c>
    </row>
    <row r="1090" spans="1:6">
      <c r="A1090" t="s">
        <v>4</v>
      </c>
      <c r="B1090" s="4" t="s">
        <v>5</v>
      </c>
      <c r="C1090" s="4" t="s">
        <v>10</v>
      </c>
    </row>
    <row r="1091" spans="1:6">
      <c r="A1091" t="n">
        <v>10267</v>
      </c>
      <c r="B1091" s="27" t="n">
        <v>16</v>
      </c>
      <c r="C1091" s="7" t="n">
        <v>0</v>
      </c>
    </row>
    <row r="1092" spans="1:6">
      <c r="A1092" t="s">
        <v>4</v>
      </c>
      <c r="B1092" s="4" t="s">
        <v>5</v>
      </c>
      <c r="C1092" s="4" t="s">
        <v>10</v>
      </c>
      <c r="D1092" s="4" t="s">
        <v>13</v>
      </c>
      <c r="E1092" s="4" t="s">
        <v>13</v>
      </c>
      <c r="F1092" s="4" t="s">
        <v>6</v>
      </c>
    </row>
    <row r="1093" spans="1:6">
      <c r="A1093" t="n">
        <v>10270</v>
      </c>
      <c r="B1093" s="26" t="n">
        <v>20</v>
      </c>
      <c r="C1093" s="7" t="n">
        <v>61493</v>
      </c>
      <c r="D1093" s="7" t="n">
        <v>3</v>
      </c>
      <c r="E1093" s="7" t="n">
        <v>10</v>
      </c>
      <c r="F1093" s="7" t="s">
        <v>89</v>
      </c>
    </row>
    <row r="1094" spans="1:6">
      <c r="A1094" t="s">
        <v>4</v>
      </c>
      <c r="B1094" s="4" t="s">
        <v>5</v>
      </c>
      <c r="C1094" s="4" t="s">
        <v>10</v>
      </c>
    </row>
    <row r="1095" spans="1:6">
      <c r="A1095" t="n">
        <v>10288</v>
      </c>
      <c r="B1095" s="27" t="n">
        <v>16</v>
      </c>
      <c r="C1095" s="7" t="n">
        <v>0</v>
      </c>
    </row>
    <row r="1096" spans="1:6">
      <c r="A1096" t="s">
        <v>4</v>
      </c>
      <c r="B1096" s="4" t="s">
        <v>5</v>
      </c>
      <c r="C1096" s="4" t="s">
        <v>10</v>
      </c>
      <c r="D1096" s="4" t="s">
        <v>13</v>
      </c>
      <c r="E1096" s="4" t="s">
        <v>13</v>
      </c>
      <c r="F1096" s="4" t="s">
        <v>6</v>
      </c>
    </row>
    <row r="1097" spans="1:6">
      <c r="A1097" t="n">
        <v>10291</v>
      </c>
      <c r="B1097" s="26" t="n">
        <v>20</v>
      </c>
      <c r="C1097" s="7" t="n">
        <v>61494</v>
      </c>
      <c r="D1097" s="7" t="n">
        <v>3</v>
      </c>
      <c r="E1097" s="7" t="n">
        <v>10</v>
      </c>
      <c r="F1097" s="7" t="s">
        <v>89</v>
      </c>
    </row>
    <row r="1098" spans="1:6">
      <c r="A1098" t="s">
        <v>4</v>
      </c>
      <c r="B1098" s="4" t="s">
        <v>5</v>
      </c>
      <c r="C1098" s="4" t="s">
        <v>10</v>
      </c>
    </row>
    <row r="1099" spans="1:6">
      <c r="A1099" t="n">
        <v>10309</v>
      </c>
      <c r="B1099" s="27" t="n">
        <v>16</v>
      </c>
      <c r="C1099" s="7" t="n">
        <v>0</v>
      </c>
    </row>
    <row r="1100" spans="1:6">
      <c r="A1100" t="s">
        <v>4</v>
      </c>
      <c r="B1100" s="4" t="s">
        <v>5</v>
      </c>
      <c r="C1100" s="4" t="s">
        <v>10</v>
      </c>
      <c r="D1100" s="4" t="s">
        <v>9</v>
      </c>
    </row>
    <row r="1101" spans="1:6">
      <c r="A1101" t="n">
        <v>10312</v>
      </c>
      <c r="B1101" s="24" t="n">
        <v>43</v>
      </c>
      <c r="C1101" s="7" t="n">
        <v>1600</v>
      </c>
      <c r="D1101" s="7" t="n">
        <v>128</v>
      </c>
    </row>
    <row r="1102" spans="1:6">
      <c r="A1102" t="s">
        <v>4</v>
      </c>
      <c r="B1102" s="4" t="s">
        <v>5</v>
      </c>
      <c r="C1102" s="4" t="s">
        <v>10</v>
      </c>
      <c r="D1102" s="4" t="s">
        <v>9</v>
      </c>
    </row>
    <row r="1103" spans="1:6">
      <c r="A1103" t="n">
        <v>10319</v>
      </c>
      <c r="B1103" s="24" t="n">
        <v>43</v>
      </c>
      <c r="C1103" s="7" t="n">
        <v>1600</v>
      </c>
      <c r="D1103" s="7" t="n">
        <v>32</v>
      </c>
    </row>
    <row r="1104" spans="1:6">
      <c r="A1104" t="s">
        <v>4</v>
      </c>
      <c r="B1104" s="4" t="s">
        <v>5</v>
      </c>
      <c r="C1104" s="4" t="s">
        <v>13</v>
      </c>
      <c r="D1104" s="4" t="s">
        <v>6</v>
      </c>
      <c r="E1104" s="4" t="s">
        <v>10</v>
      </c>
    </row>
    <row r="1105" spans="1:6">
      <c r="A1105" t="n">
        <v>10326</v>
      </c>
      <c r="B1105" s="17" t="n">
        <v>94</v>
      </c>
      <c r="C1105" s="7" t="n">
        <v>1</v>
      </c>
      <c r="D1105" s="7" t="s">
        <v>30</v>
      </c>
      <c r="E1105" s="7" t="n">
        <v>1</v>
      </c>
    </row>
    <row r="1106" spans="1:6">
      <c r="A1106" t="s">
        <v>4</v>
      </c>
      <c r="B1106" s="4" t="s">
        <v>5</v>
      </c>
      <c r="C1106" s="4" t="s">
        <v>13</v>
      </c>
      <c r="D1106" s="4" t="s">
        <v>6</v>
      </c>
      <c r="E1106" s="4" t="s">
        <v>10</v>
      </c>
    </row>
    <row r="1107" spans="1:6">
      <c r="A1107" t="n">
        <v>10340</v>
      </c>
      <c r="B1107" s="17" t="n">
        <v>94</v>
      </c>
      <c r="C1107" s="7" t="n">
        <v>1</v>
      </c>
      <c r="D1107" s="7" t="s">
        <v>30</v>
      </c>
      <c r="E1107" s="7" t="n">
        <v>2</v>
      </c>
    </row>
    <row r="1108" spans="1:6">
      <c r="A1108" t="s">
        <v>4</v>
      </c>
      <c r="B1108" s="4" t="s">
        <v>5</v>
      </c>
      <c r="C1108" s="4" t="s">
        <v>13</v>
      </c>
      <c r="D1108" s="4" t="s">
        <v>6</v>
      </c>
      <c r="E1108" s="4" t="s">
        <v>10</v>
      </c>
    </row>
    <row r="1109" spans="1:6">
      <c r="A1109" t="n">
        <v>10354</v>
      </c>
      <c r="B1109" s="17" t="n">
        <v>94</v>
      </c>
      <c r="C1109" s="7" t="n">
        <v>0</v>
      </c>
      <c r="D1109" s="7" t="s">
        <v>30</v>
      </c>
      <c r="E1109" s="7" t="n">
        <v>4</v>
      </c>
    </row>
    <row r="1110" spans="1:6">
      <c r="A1110" t="s">
        <v>4</v>
      </c>
      <c r="B1110" s="4" t="s">
        <v>5</v>
      </c>
      <c r="C1110" s="4" t="s">
        <v>13</v>
      </c>
      <c r="D1110" s="4" t="s">
        <v>6</v>
      </c>
      <c r="E1110" s="4" t="s">
        <v>10</v>
      </c>
    </row>
    <row r="1111" spans="1:6">
      <c r="A1111" t="n">
        <v>10368</v>
      </c>
      <c r="B1111" s="17" t="n">
        <v>94</v>
      </c>
      <c r="C1111" s="7" t="n">
        <v>1</v>
      </c>
      <c r="D1111" s="7" t="s">
        <v>29</v>
      </c>
      <c r="E1111" s="7" t="n">
        <v>1</v>
      </c>
    </row>
    <row r="1112" spans="1:6">
      <c r="A1112" t="s">
        <v>4</v>
      </c>
      <c r="B1112" s="4" t="s">
        <v>5</v>
      </c>
      <c r="C1112" s="4" t="s">
        <v>13</v>
      </c>
      <c r="D1112" s="4" t="s">
        <v>6</v>
      </c>
      <c r="E1112" s="4" t="s">
        <v>10</v>
      </c>
    </row>
    <row r="1113" spans="1:6">
      <c r="A1113" t="n">
        <v>10382</v>
      </c>
      <c r="B1113" s="17" t="n">
        <v>94</v>
      </c>
      <c r="C1113" s="7" t="n">
        <v>1</v>
      </c>
      <c r="D1113" s="7" t="s">
        <v>29</v>
      </c>
      <c r="E1113" s="7" t="n">
        <v>2</v>
      </c>
    </row>
    <row r="1114" spans="1:6">
      <c r="A1114" t="s">
        <v>4</v>
      </c>
      <c r="B1114" s="4" t="s">
        <v>5</v>
      </c>
      <c r="C1114" s="4" t="s">
        <v>13</v>
      </c>
      <c r="D1114" s="4" t="s">
        <v>6</v>
      </c>
      <c r="E1114" s="4" t="s">
        <v>10</v>
      </c>
    </row>
    <row r="1115" spans="1:6">
      <c r="A1115" t="n">
        <v>10396</v>
      </c>
      <c r="B1115" s="17" t="n">
        <v>94</v>
      </c>
      <c r="C1115" s="7" t="n">
        <v>0</v>
      </c>
      <c r="D1115" s="7" t="s">
        <v>29</v>
      </c>
      <c r="E1115" s="7" t="n">
        <v>4</v>
      </c>
    </row>
    <row r="1116" spans="1:6">
      <c r="A1116" t="s">
        <v>4</v>
      </c>
      <c r="B1116" s="4" t="s">
        <v>5</v>
      </c>
      <c r="C1116" s="4" t="s">
        <v>13</v>
      </c>
      <c r="D1116" s="4" t="s">
        <v>6</v>
      </c>
      <c r="E1116" s="4" t="s">
        <v>10</v>
      </c>
    </row>
    <row r="1117" spans="1:6">
      <c r="A1117" t="n">
        <v>10410</v>
      </c>
      <c r="B1117" s="17" t="n">
        <v>94</v>
      </c>
      <c r="C1117" s="7" t="n">
        <v>1</v>
      </c>
      <c r="D1117" s="7" t="s">
        <v>22</v>
      </c>
      <c r="E1117" s="7" t="n">
        <v>1</v>
      </c>
    </row>
    <row r="1118" spans="1:6">
      <c r="A1118" t="s">
        <v>4</v>
      </c>
      <c r="B1118" s="4" t="s">
        <v>5</v>
      </c>
      <c r="C1118" s="4" t="s">
        <v>13</v>
      </c>
      <c r="D1118" s="4" t="s">
        <v>6</v>
      </c>
      <c r="E1118" s="4" t="s">
        <v>10</v>
      </c>
    </row>
    <row r="1119" spans="1:6">
      <c r="A1119" t="n">
        <v>10424</v>
      </c>
      <c r="B1119" s="17" t="n">
        <v>94</v>
      </c>
      <c r="C1119" s="7" t="n">
        <v>1</v>
      </c>
      <c r="D1119" s="7" t="s">
        <v>22</v>
      </c>
      <c r="E1119" s="7" t="n">
        <v>2</v>
      </c>
    </row>
    <row r="1120" spans="1:6">
      <c r="A1120" t="s">
        <v>4</v>
      </c>
      <c r="B1120" s="4" t="s">
        <v>5</v>
      </c>
      <c r="C1120" s="4" t="s">
        <v>13</v>
      </c>
      <c r="D1120" s="4" t="s">
        <v>6</v>
      </c>
      <c r="E1120" s="4" t="s">
        <v>10</v>
      </c>
    </row>
    <row r="1121" spans="1:5">
      <c r="A1121" t="n">
        <v>10438</v>
      </c>
      <c r="B1121" s="17" t="n">
        <v>94</v>
      </c>
      <c r="C1121" s="7" t="n">
        <v>0</v>
      </c>
      <c r="D1121" s="7" t="s">
        <v>22</v>
      </c>
      <c r="E1121" s="7" t="n">
        <v>4</v>
      </c>
    </row>
    <row r="1122" spans="1:5">
      <c r="A1122" t="s">
        <v>4</v>
      </c>
      <c r="B1122" s="4" t="s">
        <v>5</v>
      </c>
      <c r="C1122" s="4" t="s">
        <v>13</v>
      </c>
      <c r="D1122" s="4" t="s">
        <v>6</v>
      </c>
      <c r="E1122" s="4" t="s">
        <v>10</v>
      </c>
    </row>
    <row r="1123" spans="1:5">
      <c r="A1123" t="n">
        <v>10452</v>
      </c>
      <c r="B1123" s="17" t="n">
        <v>94</v>
      </c>
      <c r="C1123" s="7" t="n">
        <v>1</v>
      </c>
      <c r="D1123" s="7" t="s">
        <v>31</v>
      </c>
      <c r="E1123" s="7" t="n">
        <v>1</v>
      </c>
    </row>
    <row r="1124" spans="1:5">
      <c r="A1124" t="s">
        <v>4</v>
      </c>
      <c r="B1124" s="4" t="s">
        <v>5</v>
      </c>
      <c r="C1124" s="4" t="s">
        <v>13</v>
      </c>
      <c r="D1124" s="4" t="s">
        <v>6</v>
      </c>
      <c r="E1124" s="4" t="s">
        <v>10</v>
      </c>
    </row>
    <row r="1125" spans="1:5">
      <c r="A1125" t="n">
        <v>10466</v>
      </c>
      <c r="B1125" s="17" t="n">
        <v>94</v>
      </c>
      <c r="C1125" s="7" t="n">
        <v>1</v>
      </c>
      <c r="D1125" s="7" t="s">
        <v>31</v>
      </c>
      <c r="E1125" s="7" t="n">
        <v>2</v>
      </c>
    </row>
    <row r="1126" spans="1:5">
      <c r="A1126" t="s">
        <v>4</v>
      </c>
      <c r="B1126" s="4" t="s">
        <v>5</v>
      </c>
      <c r="C1126" s="4" t="s">
        <v>13</v>
      </c>
      <c r="D1126" s="4" t="s">
        <v>6</v>
      </c>
      <c r="E1126" s="4" t="s">
        <v>10</v>
      </c>
    </row>
    <row r="1127" spans="1:5">
      <c r="A1127" t="n">
        <v>10480</v>
      </c>
      <c r="B1127" s="17" t="n">
        <v>94</v>
      </c>
      <c r="C1127" s="7" t="n">
        <v>0</v>
      </c>
      <c r="D1127" s="7" t="s">
        <v>31</v>
      </c>
      <c r="E1127" s="7" t="n">
        <v>4</v>
      </c>
    </row>
    <row r="1128" spans="1:5">
      <c r="A1128" t="s">
        <v>4</v>
      </c>
      <c r="B1128" s="4" t="s">
        <v>5</v>
      </c>
      <c r="C1128" s="4" t="s">
        <v>13</v>
      </c>
      <c r="D1128" s="4" t="s">
        <v>6</v>
      </c>
      <c r="E1128" s="4" t="s">
        <v>10</v>
      </c>
    </row>
    <row r="1129" spans="1:5">
      <c r="A1129" t="n">
        <v>10494</v>
      </c>
      <c r="B1129" s="17" t="n">
        <v>94</v>
      </c>
      <c r="C1129" s="7" t="n">
        <v>1</v>
      </c>
      <c r="D1129" s="7" t="s">
        <v>32</v>
      </c>
      <c r="E1129" s="7" t="n">
        <v>1</v>
      </c>
    </row>
    <row r="1130" spans="1:5">
      <c r="A1130" t="s">
        <v>4</v>
      </c>
      <c r="B1130" s="4" t="s">
        <v>5</v>
      </c>
      <c r="C1130" s="4" t="s">
        <v>13</v>
      </c>
      <c r="D1130" s="4" t="s">
        <v>6</v>
      </c>
      <c r="E1130" s="4" t="s">
        <v>10</v>
      </c>
    </row>
    <row r="1131" spans="1:5">
      <c r="A1131" t="n">
        <v>10508</v>
      </c>
      <c r="B1131" s="17" t="n">
        <v>94</v>
      </c>
      <c r="C1131" s="7" t="n">
        <v>1</v>
      </c>
      <c r="D1131" s="7" t="s">
        <v>32</v>
      </c>
      <c r="E1131" s="7" t="n">
        <v>2</v>
      </c>
    </row>
    <row r="1132" spans="1:5">
      <c r="A1132" t="s">
        <v>4</v>
      </c>
      <c r="B1132" s="4" t="s">
        <v>5</v>
      </c>
      <c r="C1132" s="4" t="s">
        <v>13</v>
      </c>
      <c r="D1132" s="4" t="s">
        <v>6</v>
      </c>
      <c r="E1132" s="4" t="s">
        <v>10</v>
      </c>
    </row>
    <row r="1133" spans="1:5">
      <c r="A1133" t="n">
        <v>10522</v>
      </c>
      <c r="B1133" s="17" t="n">
        <v>94</v>
      </c>
      <c r="C1133" s="7" t="n">
        <v>0</v>
      </c>
      <c r="D1133" s="7" t="s">
        <v>32</v>
      </c>
      <c r="E1133" s="7" t="n">
        <v>4</v>
      </c>
    </row>
    <row r="1134" spans="1:5">
      <c r="A1134" t="s">
        <v>4</v>
      </c>
      <c r="B1134" s="4" t="s">
        <v>5</v>
      </c>
      <c r="C1134" s="4" t="s">
        <v>13</v>
      </c>
      <c r="D1134" s="4" t="s">
        <v>6</v>
      </c>
      <c r="E1134" s="4" t="s">
        <v>10</v>
      </c>
    </row>
    <row r="1135" spans="1:5">
      <c r="A1135" t="n">
        <v>10536</v>
      </c>
      <c r="B1135" s="17" t="n">
        <v>94</v>
      </c>
      <c r="C1135" s="7" t="n">
        <v>1</v>
      </c>
      <c r="D1135" s="7" t="s">
        <v>137</v>
      </c>
      <c r="E1135" s="7" t="n">
        <v>1</v>
      </c>
    </row>
    <row r="1136" spans="1:5">
      <c r="A1136" t="s">
        <v>4</v>
      </c>
      <c r="B1136" s="4" t="s">
        <v>5</v>
      </c>
      <c r="C1136" s="4" t="s">
        <v>13</v>
      </c>
      <c r="D1136" s="4" t="s">
        <v>6</v>
      </c>
      <c r="E1136" s="4" t="s">
        <v>10</v>
      </c>
    </row>
    <row r="1137" spans="1:5">
      <c r="A1137" t="n">
        <v>10548</v>
      </c>
      <c r="B1137" s="17" t="n">
        <v>94</v>
      </c>
      <c r="C1137" s="7" t="n">
        <v>1</v>
      </c>
      <c r="D1137" s="7" t="s">
        <v>137</v>
      </c>
      <c r="E1137" s="7" t="n">
        <v>2</v>
      </c>
    </row>
    <row r="1138" spans="1:5">
      <c r="A1138" t="s">
        <v>4</v>
      </c>
      <c r="B1138" s="4" t="s">
        <v>5</v>
      </c>
      <c r="C1138" s="4" t="s">
        <v>13</v>
      </c>
      <c r="D1138" s="4" t="s">
        <v>6</v>
      </c>
      <c r="E1138" s="4" t="s">
        <v>10</v>
      </c>
    </row>
    <row r="1139" spans="1:5">
      <c r="A1139" t="n">
        <v>10560</v>
      </c>
      <c r="B1139" s="17" t="n">
        <v>94</v>
      </c>
      <c r="C1139" s="7" t="n">
        <v>0</v>
      </c>
      <c r="D1139" s="7" t="s">
        <v>137</v>
      </c>
      <c r="E1139" s="7" t="n">
        <v>4</v>
      </c>
    </row>
    <row r="1140" spans="1:5">
      <c r="A1140" t="s">
        <v>4</v>
      </c>
      <c r="B1140" s="4" t="s">
        <v>5</v>
      </c>
      <c r="C1140" s="4" t="s">
        <v>13</v>
      </c>
      <c r="D1140" s="4" t="s">
        <v>6</v>
      </c>
      <c r="E1140" s="4" t="s">
        <v>10</v>
      </c>
    </row>
    <row r="1141" spans="1:5">
      <c r="A1141" t="n">
        <v>10572</v>
      </c>
      <c r="B1141" s="17" t="n">
        <v>94</v>
      </c>
      <c r="C1141" s="7" t="n">
        <v>0</v>
      </c>
      <c r="D1141" s="7" t="s">
        <v>138</v>
      </c>
      <c r="E1141" s="7" t="n">
        <v>1</v>
      </c>
    </row>
    <row r="1142" spans="1:5">
      <c r="A1142" t="s">
        <v>4</v>
      </c>
      <c r="B1142" s="4" t="s">
        <v>5</v>
      </c>
      <c r="C1142" s="4" t="s">
        <v>13</v>
      </c>
      <c r="D1142" s="4" t="s">
        <v>6</v>
      </c>
      <c r="E1142" s="4" t="s">
        <v>10</v>
      </c>
    </row>
    <row r="1143" spans="1:5">
      <c r="A1143" t="n">
        <v>10585</v>
      </c>
      <c r="B1143" s="17" t="n">
        <v>94</v>
      </c>
      <c r="C1143" s="7" t="n">
        <v>0</v>
      </c>
      <c r="D1143" s="7" t="s">
        <v>138</v>
      </c>
      <c r="E1143" s="7" t="n">
        <v>2</v>
      </c>
    </row>
    <row r="1144" spans="1:5">
      <c r="A1144" t="s">
        <v>4</v>
      </c>
      <c r="B1144" s="4" t="s">
        <v>5</v>
      </c>
      <c r="C1144" s="4" t="s">
        <v>13</v>
      </c>
      <c r="D1144" s="4" t="s">
        <v>6</v>
      </c>
      <c r="E1144" s="4" t="s">
        <v>10</v>
      </c>
    </row>
    <row r="1145" spans="1:5">
      <c r="A1145" t="n">
        <v>10598</v>
      </c>
      <c r="B1145" s="17" t="n">
        <v>94</v>
      </c>
      <c r="C1145" s="7" t="n">
        <v>1</v>
      </c>
      <c r="D1145" s="7" t="s">
        <v>138</v>
      </c>
      <c r="E1145" s="7" t="n">
        <v>4</v>
      </c>
    </row>
    <row r="1146" spans="1:5">
      <c r="A1146" t="s">
        <v>4</v>
      </c>
      <c r="B1146" s="4" t="s">
        <v>5</v>
      </c>
      <c r="C1146" s="4" t="s">
        <v>13</v>
      </c>
      <c r="D1146" s="4" t="s">
        <v>6</v>
      </c>
    </row>
    <row r="1147" spans="1:5">
      <c r="A1147" t="n">
        <v>10611</v>
      </c>
      <c r="B1147" s="17" t="n">
        <v>94</v>
      </c>
      <c r="C1147" s="7" t="n">
        <v>5</v>
      </c>
      <c r="D1147" s="7" t="s">
        <v>138</v>
      </c>
    </row>
    <row r="1148" spans="1:5">
      <c r="A1148" t="s">
        <v>4</v>
      </c>
      <c r="B1148" s="4" t="s">
        <v>5</v>
      </c>
      <c r="C1148" s="4" t="s">
        <v>13</v>
      </c>
      <c r="D1148" s="4" t="s">
        <v>6</v>
      </c>
      <c r="E1148" s="4" t="s">
        <v>10</v>
      </c>
    </row>
    <row r="1149" spans="1:5">
      <c r="A1149" t="n">
        <v>10622</v>
      </c>
      <c r="B1149" s="17" t="n">
        <v>94</v>
      </c>
      <c r="C1149" s="7" t="n">
        <v>0</v>
      </c>
      <c r="D1149" s="7" t="s">
        <v>138</v>
      </c>
      <c r="E1149" s="7" t="n">
        <v>1</v>
      </c>
    </row>
    <row r="1150" spans="1:5">
      <c r="A1150" t="s">
        <v>4</v>
      </c>
      <c r="B1150" s="4" t="s">
        <v>5</v>
      </c>
      <c r="C1150" s="4" t="s">
        <v>13</v>
      </c>
      <c r="D1150" s="4" t="s">
        <v>6</v>
      </c>
      <c r="E1150" s="4" t="s">
        <v>10</v>
      </c>
    </row>
    <row r="1151" spans="1:5">
      <c r="A1151" t="n">
        <v>10635</v>
      </c>
      <c r="B1151" s="17" t="n">
        <v>94</v>
      </c>
      <c r="C1151" s="7" t="n">
        <v>0</v>
      </c>
      <c r="D1151" s="7" t="s">
        <v>138</v>
      </c>
      <c r="E1151" s="7" t="n">
        <v>2</v>
      </c>
    </row>
    <row r="1152" spans="1:5">
      <c r="A1152" t="s">
        <v>4</v>
      </c>
      <c r="B1152" s="4" t="s">
        <v>5</v>
      </c>
      <c r="C1152" s="4" t="s">
        <v>13</v>
      </c>
      <c r="D1152" s="4" t="s">
        <v>6</v>
      </c>
      <c r="E1152" s="4" t="s">
        <v>10</v>
      </c>
    </row>
    <row r="1153" spans="1:5">
      <c r="A1153" t="n">
        <v>10648</v>
      </c>
      <c r="B1153" s="17" t="n">
        <v>94</v>
      </c>
      <c r="C1153" s="7" t="n">
        <v>1</v>
      </c>
      <c r="D1153" s="7" t="s">
        <v>138</v>
      </c>
      <c r="E1153" s="7" t="n">
        <v>4</v>
      </c>
    </row>
    <row r="1154" spans="1:5">
      <c r="A1154" t="s">
        <v>4</v>
      </c>
      <c r="B1154" s="4" t="s">
        <v>5</v>
      </c>
      <c r="C1154" s="4" t="s">
        <v>10</v>
      </c>
      <c r="D1154" s="4" t="s">
        <v>18</v>
      </c>
      <c r="E1154" s="4" t="s">
        <v>18</v>
      </c>
      <c r="F1154" s="4" t="s">
        <v>18</v>
      </c>
      <c r="G1154" s="4" t="s">
        <v>18</v>
      </c>
    </row>
    <row r="1155" spans="1:5">
      <c r="A1155" t="n">
        <v>10661</v>
      </c>
      <c r="B1155" s="21" t="n">
        <v>46</v>
      </c>
      <c r="C1155" s="7" t="n">
        <v>0</v>
      </c>
      <c r="D1155" s="7" t="n">
        <v>0</v>
      </c>
      <c r="E1155" s="7" t="n">
        <v>-20</v>
      </c>
      <c r="F1155" s="7" t="n">
        <v>-0.370000004768372</v>
      </c>
      <c r="G1155" s="7" t="n">
        <v>0</v>
      </c>
    </row>
    <row r="1156" spans="1:5">
      <c r="A1156" t="s">
        <v>4</v>
      </c>
      <c r="B1156" s="4" t="s">
        <v>5</v>
      </c>
      <c r="C1156" s="4" t="s">
        <v>10</v>
      </c>
      <c r="D1156" s="4" t="s">
        <v>18</v>
      </c>
      <c r="E1156" s="4" t="s">
        <v>18</v>
      </c>
      <c r="F1156" s="4" t="s">
        <v>18</v>
      </c>
      <c r="G1156" s="4" t="s">
        <v>18</v>
      </c>
    </row>
    <row r="1157" spans="1:5">
      <c r="A1157" t="n">
        <v>10680</v>
      </c>
      <c r="B1157" s="21" t="n">
        <v>46</v>
      </c>
      <c r="C1157" s="7" t="n">
        <v>7032</v>
      </c>
      <c r="D1157" s="7" t="n">
        <v>0.540000021457672</v>
      </c>
      <c r="E1157" s="7" t="n">
        <v>-19.5</v>
      </c>
      <c r="F1157" s="7" t="n">
        <v>-0.540000021457672</v>
      </c>
      <c r="G1157" s="7" t="n">
        <v>0</v>
      </c>
    </row>
    <row r="1158" spans="1:5">
      <c r="A1158" t="s">
        <v>4</v>
      </c>
      <c r="B1158" s="4" t="s">
        <v>5</v>
      </c>
      <c r="C1158" s="4" t="s">
        <v>10</v>
      </c>
      <c r="D1158" s="4" t="s">
        <v>18</v>
      </c>
      <c r="E1158" s="4" t="s">
        <v>18</v>
      </c>
      <c r="F1158" s="4" t="s">
        <v>18</v>
      </c>
      <c r="G1158" s="4" t="s">
        <v>18</v>
      </c>
    </row>
    <row r="1159" spans="1:5">
      <c r="A1159" t="n">
        <v>10699</v>
      </c>
      <c r="B1159" s="21" t="n">
        <v>46</v>
      </c>
      <c r="C1159" s="7" t="n">
        <v>6</v>
      </c>
      <c r="D1159" s="7" t="n">
        <v>-3.69000005722046</v>
      </c>
      <c r="E1159" s="7" t="n">
        <v>9.38000011444092</v>
      </c>
      <c r="F1159" s="7" t="n">
        <v>11.6199998855591</v>
      </c>
      <c r="G1159" s="7" t="n">
        <v>90</v>
      </c>
    </row>
    <row r="1160" spans="1:5">
      <c r="A1160" t="s">
        <v>4</v>
      </c>
      <c r="B1160" s="4" t="s">
        <v>5</v>
      </c>
      <c r="C1160" s="4" t="s">
        <v>10</v>
      </c>
      <c r="D1160" s="4" t="s">
        <v>18</v>
      </c>
      <c r="E1160" s="4" t="s">
        <v>18</v>
      </c>
      <c r="F1160" s="4" t="s">
        <v>18</v>
      </c>
      <c r="G1160" s="4" t="s">
        <v>18</v>
      </c>
    </row>
    <row r="1161" spans="1:5">
      <c r="A1161" t="n">
        <v>10718</v>
      </c>
      <c r="B1161" s="21" t="n">
        <v>46</v>
      </c>
      <c r="C1161" s="7" t="n">
        <v>11</v>
      </c>
      <c r="D1161" s="7" t="n">
        <v>-4.09999990463257</v>
      </c>
      <c r="E1161" s="7" t="n">
        <v>9.48999977111816</v>
      </c>
      <c r="F1161" s="7" t="n">
        <v>19.4699993133545</v>
      </c>
      <c r="G1161" s="7" t="n">
        <v>90</v>
      </c>
    </row>
    <row r="1162" spans="1:5">
      <c r="A1162" t="s">
        <v>4</v>
      </c>
      <c r="B1162" s="4" t="s">
        <v>5</v>
      </c>
      <c r="C1162" s="4" t="s">
        <v>10</v>
      </c>
      <c r="D1162" s="4" t="s">
        <v>18</v>
      </c>
      <c r="E1162" s="4" t="s">
        <v>18</v>
      </c>
      <c r="F1162" s="4" t="s">
        <v>18</v>
      </c>
      <c r="G1162" s="4" t="s">
        <v>18</v>
      </c>
    </row>
    <row r="1163" spans="1:5">
      <c r="A1163" t="n">
        <v>10737</v>
      </c>
      <c r="B1163" s="21" t="n">
        <v>46</v>
      </c>
      <c r="C1163" s="7" t="n">
        <v>61491</v>
      </c>
      <c r="D1163" s="7" t="n">
        <v>-5.3899998664856</v>
      </c>
      <c r="E1163" s="7" t="n">
        <v>9.38000011444092</v>
      </c>
      <c r="F1163" s="7" t="n">
        <v>13.1700000762939</v>
      </c>
      <c r="G1163" s="7" t="n">
        <v>90</v>
      </c>
    </row>
    <row r="1164" spans="1:5">
      <c r="A1164" t="s">
        <v>4</v>
      </c>
      <c r="B1164" s="4" t="s">
        <v>5</v>
      </c>
      <c r="C1164" s="4" t="s">
        <v>10</v>
      </c>
      <c r="D1164" s="4" t="s">
        <v>18</v>
      </c>
      <c r="E1164" s="4" t="s">
        <v>18</v>
      </c>
      <c r="F1164" s="4" t="s">
        <v>18</v>
      </c>
      <c r="G1164" s="4" t="s">
        <v>18</v>
      </c>
    </row>
    <row r="1165" spans="1:5">
      <c r="A1165" t="n">
        <v>10756</v>
      </c>
      <c r="B1165" s="21" t="n">
        <v>46</v>
      </c>
      <c r="C1165" s="7" t="n">
        <v>61492</v>
      </c>
      <c r="D1165" s="7" t="n">
        <v>-5.21000003814697</v>
      </c>
      <c r="E1165" s="7" t="n">
        <v>9.38000011444092</v>
      </c>
      <c r="F1165" s="7" t="n">
        <v>18.2399997711182</v>
      </c>
      <c r="G1165" s="7" t="n">
        <v>90</v>
      </c>
    </row>
    <row r="1166" spans="1:5">
      <c r="A1166" t="s">
        <v>4</v>
      </c>
      <c r="B1166" s="4" t="s">
        <v>5</v>
      </c>
      <c r="C1166" s="4" t="s">
        <v>10</v>
      </c>
      <c r="D1166" s="4" t="s">
        <v>18</v>
      </c>
      <c r="E1166" s="4" t="s">
        <v>18</v>
      </c>
      <c r="F1166" s="4" t="s">
        <v>18</v>
      </c>
      <c r="G1166" s="4" t="s">
        <v>18</v>
      </c>
    </row>
    <row r="1167" spans="1:5">
      <c r="A1167" t="n">
        <v>10775</v>
      </c>
      <c r="B1167" s="21" t="n">
        <v>46</v>
      </c>
      <c r="C1167" s="7" t="n">
        <v>61493</v>
      </c>
      <c r="D1167" s="7" t="n">
        <v>-5.32999992370605</v>
      </c>
      <c r="E1167" s="7" t="n">
        <v>9.38000011444092</v>
      </c>
      <c r="F1167" s="7" t="n">
        <v>11.0100002288818</v>
      </c>
      <c r="G1167" s="7" t="n">
        <v>90</v>
      </c>
    </row>
    <row r="1168" spans="1:5">
      <c r="A1168" t="s">
        <v>4</v>
      </c>
      <c r="B1168" s="4" t="s">
        <v>5</v>
      </c>
      <c r="C1168" s="4" t="s">
        <v>10</v>
      </c>
      <c r="D1168" s="4" t="s">
        <v>18</v>
      </c>
      <c r="E1168" s="4" t="s">
        <v>18</v>
      </c>
      <c r="F1168" s="4" t="s">
        <v>18</v>
      </c>
      <c r="G1168" s="4" t="s">
        <v>18</v>
      </c>
    </row>
    <row r="1169" spans="1:7">
      <c r="A1169" t="n">
        <v>10794</v>
      </c>
      <c r="B1169" s="21" t="n">
        <v>46</v>
      </c>
      <c r="C1169" s="7" t="n">
        <v>61494</v>
      </c>
      <c r="D1169" s="7" t="n">
        <v>-5.57000017166138</v>
      </c>
      <c r="E1169" s="7" t="n">
        <v>9.38000011444092</v>
      </c>
      <c r="F1169" s="7" t="n">
        <v>20.3799991607666</v>
      </c>
      <c r="G1169" s="7" t="n">
        <v>90</v>
      </c>
    </row>
    <row r="1170" spans="1:7">
      <c r="A1170" t="s">
        <v>4</v>
      </c>
      <c r="B1170" s="4" t="s">
        <v>5</v>
      </c>
      <c r="C1170" s="4" t="s">
        <v>10</v>
      </c>
      <c r="D1170" s="4" t="s">
        <v>18</v>
      </c>
      <c r="E1170" s="4" t="s">
        <v>18</v>
      </c>
      <c r="F1170" s="4" t="s">
        <v>18</v>
      </c>
      <c r="G1170" s="4" t="s">
        <v>18</v>
      </c>
    </row>
    <row r="1171" spans="1:7">
      <c r="A1171" t="n">
        <v>10813</v>
      </c>
      <c r="B1171" s="21" t="n">
        <v>46</v>
      </c>
      <c r="C1171" s="7" t="n">
        <v>7033</v>
      </c>
      <c r="D1171" s="7" t="n">
        <v>-2.55999994277954</v>
      </c>
      <c r="E1171" s="7" t="n">
        <v>53.5200004577637</v>
      </c>
      <c r="F1171" s="7" t="n">
        <v>57.3300018310547</v>
      </c>
      <c r="G1171" s="7" t="n">
        <v>173.600006103516</v>
      </c>
    </row>
    <row r="1172" spans="1:7">
      <c r="A1172" t="s">
        <v>4</v>
      </c>
      <c r="B1172" s="4" t="s">
        <v>5</v>
      </c>
      <c r="C1172" s="4" t="s">
        <v>10</v>
      </c>
      <c r="D1172" s="4" t="s">
        <v>18</v>
      </c>
      <c r="E1172" s="4" t="s">
        <v>18</v>
      </c>
      <c r="F1172" s="4" t="s">
        <v>18</v>
      </c>
      <c r="G1172" s="4" t="s">
        <v>18</v>
      </c>
    </row>
    <row r="1173" spans="1:7">
      <c r="A1173" t="n">
        <v>10832</v>
      </c>
      <c r="B1173" s="21" t="n">
        <v>46</v>
      </c>
      <c r="C1173" s="7" t="n">
        <v>1560</v>
      </c>
      <c r="D1173" s="7" t="n">
        <v>13.6499996185303</v>
      </c>
      <c r="E1173" s="7" t="n">
        <v>9.38000011444092</v>
      </c>
      <c r="F1173" s="7" t="n">
        <v>3.73000001907349</v>
      </c>
      <c r="G1173" s="7" t="n">
        <v>354.100006103516</v>
      </c>
    </row>
    <row r="1174" spans="1:7">
      <c r="A1174" t="s">
        <v>4</v>
      </c>
      <c r="B1174" s="4" t="s">
        <v>5</v>
      </c>
      <c r="C1174" s="4" t="s">
        <v>10</v>
      </c>
      <c r="D1174" s="4" t="s">
        <v>18</v>
      </c>
      <c r="E1174" s="4" t="s">
        <v>18</v>
      </c>
      <c r="F1174" s="4" t="s">
        <v>18</v>
      </c>
      <c r="G1174" s="4" t="s">
        <v>18</v>
      </c>
    </row>
    <row r="1175" spans="1:7">
      <c r="A1175" t="n">
        <v>10851</v>
      </c>
      <c r="B1175" s="21" t="n">
        <v>46</v>
      </c>
      <c r="C1175" s="7" t="n">
        <v>1561</v>
      </c>
      <c r="D1175" s="7" t="n">
        <v>25.4300003051758</v>
      </c>
      <c r="E1175" s="7" t="n">
        <v>9.38000011444092</v>
      </c>
      <c r="F1175" s="7" t="n">
        <v>6.65000009536743</v>
      </c>
      <c r="G1175" s="7" t="n">
        <v>354.100006103516</v>
      </c>
    </row>
    <row r="1176" spans="1:7">
      <c r="A1176" t="s">
        <v>4</v>
      </c>
      <c r="B1176" s="4" t="s">
        <v>5</v>
      </c>
      <c r="C1176" s="4" t="s">
        <v>10</v>
      </c>
      <c r="D1176" s="4" t="s">
        <v>18</v>
      </c>
      <c r="E1176" s="4" t="s">
        <v>18</v>
      </c>
      <c r="F1176" s="4" t="s">
        <v>18</v>
      </c>
      <c r="G1176" s="4" t="s">
        <v>18</v>
      </c>
    </row>
    <row r="1177" spans="1:7">
      <c r="A1177" t="n">
        <v>10870</v>
      </c>
      <c r="B1177" s="21" t="n">
        <v>46</v>
      </c>
      <c r="C1177" s="7" t="n">
        <v>1562</v>
      </c>
      <c r="D1177" s="7" t="n">
        <v>15.3299999237061</v>
      </c>
      <c r="E1177" s="7" t="n">
        <v>9.38000011444092</v>
      </c>
      <c r="F1177" s="7" t="n">
        <v>18.3999996185303</v>
      </c>
      <c r="G1177" s="7" t="n">
        <v>354.100006103516</v>
      </c>
    </row>
    <row r="1178" spans="1:7">
      <c r="A1178" t="s">
        <v>4</v>
      </c>
      <c r="B1178" s="4" t="s">
        <v>5</v>
      </c>
      <c r="C1178" s="4" t="s">
        <v>10</v>
      </c>
      <c r="D1178" s="4" t="s">
        <v>18</v>
      </c>
      <c r="E1178" s="4" t="s">
        <v>18</v>
      </c>
      <c r="F1178" s="4" t="s">
        <v>18</v>
      </c>
      <c r="G1178" s="4" t="s">
        <v>18</v>
      </c>
    </row>
    <row r="1179" spans="1:7">
      <c r="A1179" t="n">
        <v>10889</v>
      </c>
      <c r="B1179" s="21" t="n">
        <v>46</v>
      </c>
      <c r="C1179" s="7" t="n">
        <v>1569</v>
      </c>
      <c r="D1179" s="7" t="n">
        <v>34</v>
      </c>
      <c r="E1179" s="7" t="n">
        <v>20.1000003814697</v>
      </c>
      <c r="F1179" s="7" t="n">
        <v>-28.8899993896484</v>
      </c>
      <c r="G1179" s="7" t="n">
        <v>1.70000004768372</v>
      </c>
    </row>
    <row r="1180" spans="1:7">
      <c r="A1180" t="s">
        <v>4</v>
      </c>
      <c r="B1180" s="4" t="s">
        <v>5</v>
      </c>
      <c r="C1180" s="4" t="s">
        <v>10</v>
      </c>
      <c r="D1180" s="4" t="s">
        <v>18</v>
      </c>
      <c r="E1180" s="4" t="s">
        <v>18</v>
      </c>
      <c r="F1180" s="4" t="s">
        <v>18</v>
      </c>
      <c r="G1180" s="4" t="s">
        <v>18</v>
      </c>
    </row>
    <row r="1181" spans="1:7">
      <c r="A1181" t="n">
        <v>10908</v>
      </c>
      <c r="B1181" s="21" t="n">
        <v>46</v>
      </c>
      <c r="C1181" s="7" t="n">
        <v>7036</v>
      </c>
      <c r="D1181" s="7" t="n">
        <v>25.7199993133545</v>
      </c>
      <c r="E1181" s="7" t="n">
        <v>73.4300003051758</v>
      </c>
      <c r="F1181" s="7" t="n">
        <v>70.9800033569336</v>
      </c>
      <c r="G1181" s="7" t="n">
        <v>245.199996948242</v>
      </c>
    </row>
    <row r="1182" spans="1:7">
      <c r="A1182" t="s">
        <v>4</v>
      </c>
      <c r="B1182" s="4" t="s">
        <v>5</v>
      </c>
      <c r="C1182" s="4" t="s">
        <v>10</v>
      </c>
      <c r="D1182" s="4" t="s">
        <v>18</v>
      </c>
      <c r="E1182" s="4" t="s">
        <v>18</v>
      </c>
      <c r="F1182" s="4" t="s">
        <v>18</v>
      </c>
      <c r="G1182" s="4" t="s">
        <v>18</v>
      </c>
    </row>
    <row r="1183" spans="1:7">
      <c r="A1183" t="n">
        <v>10927</v>
      </c>
      <c r="B1183" s="21" t="n">
        <v>46</v>
      </c>
      <c r="C1183" s="7" t="n">
        <v>1600</v>
      </c>
      <c r="D1183" s="7" t="n">
        <v>26.0499992370605</v>
      </c>
      <c r="E1183" s="7" t="n">
        <v>16.5499992370605</v>
      </c>
      <c r="F1183" s="7" t="n">
        <v>97.0500030517578</v>
      </c>
      <c r="G1183" s="7" t="n">
        <v>173.600006103516</v>
      </c>
    </row>
    <row r="1184" spans="1:7">
      <c r="A1184" t="s">
        <v>4</v>
      </c>
      <c r="B1184" s="4" t="s">
        <v>5</v>
      </c>
      <c r="C1184" s="4" t="s">
        <v>10</v>
      </c>
      <c r="D1184" s="4" t="s">
        <v>9</v>
      </c>
      <c r="E1184" s="4" t="s">
        <v>9</v>
      </c>
      <c r="F1184" s="4" t="s">
        <v>9</v>
      </c>
      <c r="G1184" s="4" t="s">
        <v>9</v>
      </c>
      <c r="H1184" s="4" t="s">
        <v>10</v>
      </c>
      <c r="I1184" s="4" t="s">
        <v>13</v>
      </c>
    </row>
    <row r="1185" spans="1:9">
      <c r="A1185" t="n">
        <v>10946</v>
      </c>
      <c r="B1185" s="53" t="n">
        <v>66</v>
      </c>
      <c r="C1185" s="7" t="n">
        <v>11</v>
      </c>
      <c r="D1185" s="7" t="n">
        <v>1065353216</v>
      </c>
      <c r="E1185" s="7" t="n">
        <v>1065353216</v>
      </c>
      <c r="F1185" s="7" t="n">
        <v>1065353216</v>
      </c>
      <c r="G1185" s="7" t="n">
        <v>0</v>
      </c>
      <c r="H1185" s="7" t="n">
        <v>0</v>
      </c>
      <c r="I1185" s="7" t="n">
        <v>3</v>
      </c>
    </row>
    <row r="1186" spans="1:9">
      <c r="A1186" t="s">
        <v>4</v>
      </c>
      <c r="B1186" s="4" t="s">
        <v>5</v>
      </c>
      <c r="C1186" s="4" t="s">
        <v>10</v>
      </c>
      <c r="D1186" s="4" t="s">
        <v>9</v>
      </c>
      <c r="E1186" s="4" t="s">
        <v>9</v>
      </c>
      <c r="F1186" s="4" t="s">
        <v>9</v>
      </c>
      <c r="G1186" s="4" t="s">
        <v>9</v>
      </c>
      <c r="H1186" s="4" t="s">
        <v>10</v>
      </c>
      <c r="I1186" s="4" t="s">
        <v>13</v>
      </c>
    </row>
    <row r="1187" spans="1:9">
      <c r="A1187" t="n">
        <v>10968</v>
      </c>
      <c r="B1187" s="53" t="n">
        <v>66</v>
      </c>
      <c r="C1187" s="7" t="n">
        <v>6</v>
      </c>
      <c r="D1187" s="7" t="n">
        <v>1065353216</v>
      </c>
      <c r="E1187" s="7" t="n">
        <v>1065353216</v>
      </c>
      <c r="F1187" s="7" t="n">
        <v>1065353216</v>
      </c>
      <c r="G1187" s="7" t="n">
        <v>0</v>
      </c>
      <c r="H1187" s="7" t="n">
        <v>0</v>
      </c>
      <c r="I1187" s="7" t="n">
        <v>3</v>
      </c>
    </row>
    <row r="1188" spans="1:9">
      <c r="A1188" t="s">
        <v>4</v>
      </c>
      <c r="B1188" s="4" t="s">
        <v>5</v>
      </c>
      <c r="C1188" s="4" t="s">
        <v>10</v>
      </c>
      <c r="D1188" s="4" t="s">
        <v>9</v>
      </c>
      <c r="E1188" s="4" t="s">
        <v>9</v>
      </c>
      <c r="F1188" s="4" t="s">
        <v>9</v>
      </c>
      <c r="G1188" s="4" t="s">
        <v>9</v>
      </c>
      <c r="H1188" s="4" t="s">
        <v>10</v>
      </c>
      <c r="I1188" s="4" t="s">
        <v>13</v>
      </c>
    </row>
    <row r="1189" spans="1:9">
      <c r="A1189" t="n">
        <v>10990</v>
      </c>
      <c r="B1189" s="53" t="n">
        <v>66</v>
      </c>
      <c r="C1189" s="7" t="n">
        <v>61491</v>
      </c>
      <c r="D1189" s="7" t="n">
        <v>1065353216</v>
      </c>
      <c r="E1189" s="7" t="n">
        <v>1065353216</v>
      </c>
      <c r="F1189" s="7" t="n">
        <v>1065353216</v>
      </c>
      <c r="G1189" s="7" t="n">
        <v>0</v>
      </c>
      <c r="H1189" s="7" t="n">
        <v>0</v>
      </c>
      <c r="I1189" s="7" t="n">
        <v>3</v>
      </c>
    </row>
    <row r="1190" spans="1:9">
      <c r="A1190" t="s">
        <v>4</v>
      </c>
      <c r="B1190" s="4" t="s">
        <v>5</v>
      </c>
      <c r="C1190" s="4" t="s">
        <v>10</v>
      </c>
      <c r="D1190" s="4" t="s">
        <v>9</v>
      </c>
      <c r="E1190" s="4" t="s">
        <v>9</v>
      </c>
      <c r="F1190" s="4" t="s">
        <v>9</v>
      </c>
      <c r="G1190" s="4" t="s">
        <v>9</v>
      </c>
      <c r="H1190" s="4" t="s">
        <v>10</v>
      </c>
      <c r="I1190" s="4" t="s">
        <v>13</v>
      </c>
    </row>
    <row r="1191" spans="1:9">
      <c r="A1191" t="n">
        <v>11012</v>
      </c>
      <c r="B1191" s="53" t="n">
        <v>66</v>
      </c>
      <c r="C1191" s="7" t="n">
        <v>61492</v>
      </c>
      <c r="D1191" s="7" t="n">
        <v>1065353216</v>
      </c>
      <c r="E1191" s="7" t="n">
        <v>1065353216</v>
      </c>
      <c r="F1191" s="7" t="n">
        <v>1065353216</v>
      </c>
      <c r="G1191" s="7" t="n">
        <v>0</v>
      </c>
      <c r="H1191" s="7" t="n">
        <v>0</v>
      </c>
      <c r="I1191" s="7" t="n">
        <v>3</v>
      </c>
    </row>
    <row r="1192" spans="1:9">
      <c r="A1192" t="s">
        <v>4</v>
      </c>
      <c r="B1192" s="4" t="s">
        <v>5</v>
      </c>
      <c r="C1192" s="4" t="s">
        <v>10</v>
      </c>
      <c r="D1192" s="4" t="s">
        <v>9</v>
      </c>
      <c r="E1192" s="4" t="s">
        <v>9</v>
      </c>
      <c r="F1192" s="4" t="s">
        <v>9</v>
      </c>
      <c r="G1192" s="4" t="s">
        <v>9</v>
      </c>
      <c r="H1192" s="4" t="s">
        <v>10</v>
      </c>
      <c r="I1192" s="4" t="s">
        <v>13</v>
      </c>
    </row>
    <row r="1193" spans="1:9">
      <c r="A1193" t="n">
        <v>11034</v>
      </c>
      <c r="B1193" s="53" t="n">
        <v>66</v>
      </c>
      <c r="C1193" s="7" t="n">
        <v>61493</v>
      </c>
      <c r="D1193" s="7" t="n">
        <v>1065353216</v>
      </c>
      <c r="E1193" s="7" t="n">
        <v>1065353216</v>
      </c>
      <c r="F1193" s="7" t="n">
        <v>1065353216</v>
      </c>
      <c r="G1193" s="7" t="n">
        <v>0</v>
      </c>
      <c r="H1193" s="7" t="n">
        <v>0</v>
      </c>
      <c r="I1193" s="7" t="n">
        <v>3</v>
      </c>
    </row>
    <row r="1194" spans="1:9">
      <c r="A1194" t="s">
        <v>4</v>
      </c>
      <c r="B1194" s="4" t="s">
        <v>5</v>
      </c>
      <c r="C1194" s="4" t="s">
        <v>10</v>
      </c>
      <c r="D1194" s="4" t="s">
        <v>9</v>
      </c>
      <c r="E1194" s="4" t="s">
        <v>9</v>
      </c>
      <c r="F1194" s="4" t="s">
        <v>9</v>
      </c>
      <c r="G1194" s="4" t="s">
        <v>9</v>
      </c>
      <c r="H1194" s="4" t="s">
        <v>10</v>
      </c>
      <c r="I1194" s="4" t="s">
        <v>13</v>
      </c>
    </row>
    <row r="1195" spans="1:9">
      <c r="A1195" t="n">
        <v>11056</v>
      </c>
      <c r="B1195" s="53" t="n">
        <v>66</v>
      </c>
      <c r="C1195" s="7" t="n">
        <v>61494</v>
      </c>
      <c r="D1195" s="7" t="n">
        <v>1065353216</v>
      </c>
      <c r="E1195" s="7" t="n">
        <v>1065353216</v>
      </c>
      <c r="F1195" s="7" t="n">
        <v>1065353216</v>
      </c>
      <c r="G1195" s="7" t="n">
        <v>0</v>
      </c>
      <c r="H1195" s="7" t="n">
        <v>0</v>
      </c>
      <c r="I1195" s="7" t="n">
        <v>3</v>
      </c>
    </row>
    <row r="1196" spans="1:9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6</v>
      </c>
      <c r="F1196" s="4" t="s">
        <v>6</v>
      </c>
      <c r="G1196" s="4" t="s">
        <v>6</v>
      </c>
      <c r="H1196" s="4" t="s">
        <v>6</v>
      </c>
    </row>
    <row r="1197" spans="1:9">
      <c r="A1197" t="n">
        <v>11078</v>
      </c>
      <c r="B1197" s="29" t="n">
        <v>51</v>
      </c>
      <c r="C1197" s="7" t="n">
        <v>3</v>
      </c>
      <c r="D1197" s="7" t="n">
        <v>0</v>
      </c>
      <c r="E1197" s="7" t="s">
        <v>139</v>
      </c>
      <c r="F1197" s="7" t="s">
        <v>140</v>
      </c>
      <c r="G1197" s="7" t="s">
        <v>141</v>
      </c>
      <c r="H1197" s="7" t="s">
        <v>142</v>
      </c>
    </row>
    <row r="1198" spans="1:9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6</v>
      </c>
      <c r="F1198" s="4" t="s">
        <v>6</v>
      </c>
      <c r="G1198" s="4" t="s">
        <v>6</v>
      </c>
      <c r="H1198" s="4" t="s">
        <v>6</v>
      </c>
    </row>
    <row r="1199" spans="1:9">
      <c r="A1199" t="n">
        <v>11091</v>
      </c>
      <c r="B1199" s="29" t="n">
        <v>51</v>
      </c>
      <c r="C1199" s="7" t="n">
        <v>3</v>
      </c>
      <c r="D1199" s="7" t="n">
        <v>11</v>
      </c>
      <c r="E1199" s="7" t="s">
        <v>139</v>
      </c>
      <c r="F1199" s="7" t="s">
        <v>140</v>
      </c>
      <c r="G1199" s="7" t="s">
        <v>141</v>
      </c>
      <c r="H1199" s="7" t="s">
        <v>142</v>
      </c>
    </row>
    <row r="1200" spans="1:9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6</v>
      </c>
      <c r="F1200" s="4" t="s">
        <v>6</v>
      </c>
      <c r="G1200" s="4" t="s">
        <v>6</v>
      </c>
      <c r="H1200" s="4" t="s">
        <v>6</v>
      </c>
    </row>
    <row r="1201" spans="1:9">
      <c r="A1201" t="n">
        <v>11104</v>
      </c>
      <c r="B1201" s="29" t="n">
        <v>51</v>
      </c>
      <c r="C1201" s="7" t="n">
        <v>3</v>
      </c>
      <c r="D1201" s="7" t="n">
        <v>6</v>
      </c>
      <c r="E1201" s="7" t="s">
        <v>139</v>
      </c>
      <c r="F1201" s="7" t="s">
        <v>140</v>
      </c>
      <c r="G1201" s="7" t="s">
        <v>141</v>
      </c>
      <c r="H1201" s="7" t="s">
        <v>142</v>
      </c>
    </row>
    <row r="1202" spans="1:9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6</v>
      </c>
      <c r="F1202" s="4" t="s">
        <v>6</v>
      </c>
      <c r="G1202" s="4" t="s">
        <v>6</v>
      </c>
      <c r="H1202" s="4" t="s">
        <v>6</v>
      </c>
    </row>
    <row r="1203" spans="1:9">
      <c r="A1203" t="n">
        <v>11117</v>
      </c>
      <c r="B1203" s="29" t="n">
        <v>51</v>
      </c>
      <c r="C1203" s="7" t="n">
        <v>3</v>
      </c>
      <c r="D1203" s="7" t="n">
        <v>7032</v>
      </c>
      <c r="E1203" s="7" t="s">
        <v>139</v>
      </c>
      <c r="F1203" s="7" t="s">
        <v>140</v>
      </c>
      <c r="G1203" s="7" t="s">
        <v>141</v>
      </c>
      <c r="H1203" s="7" t="s">
        <v>142</v>
      </c>
    </row>
    <row r="1204" spans="1:9">
      <c r="A1204" t="s">
        <v>4</v>
      </c>
      <c r="B1204" s="4" t="s">
        <v>5</v>
      </c>
      <c r="C1204" s="4" t="s">
        <v>13</v>
      </c>
      <c r="D1204" s="4" t="s">
        <v>10</v>
      </c>
      <c r="E1204" s="4" t="s">
        <v>6</v>
      </c>
      <c r="F1204" s="4" t="s">
        <v>6</v>
      </c>
      <c r="G1204" s="4" t="s">
        <v>6</v>
      </c>
      <c r="H1204" s="4" t="s">
        <v>6</v>
      </c>
    </row>
    <row r="1205" spans="1:9">
      <c r="A1205" t="n">
        <v>11130</v>
      </c>
      <c r="B1205" s="29" t="n">
        <v>51</v>
      </c>
      <c r="C1205" s="7" t="n">
        <v>3</v>
      </c>
      <c r="D1205" s="7" t="n">
        <v>61491</v>
      </c>
      <c r="E1205" s="7" t="s">
        <v>139</v>
      </c>
      <c r="F1205" s="7" t="s">
        <v>140</v>
      </c>
      <c r="G1205" s="7" t="s">
        <v>141</v>
      </c>
      <c r="H1205" s="7" t="s">
        <v>142</v>
      </c>
    </row>
    <row r="1206" spans="1:9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6</v>
      </c>
      <c r="F1206" s="4" t="s">
        <v>6</v>
      </c>
      <c r="G1206" s="4" t="s">
        <v>6</v>
      </c>
      <c r="H1206" s="4" t="s">
        <v>6</v>
      </c>
    </row>
    <row r="1207" spans="1:9">
      <c r="A1207" t="n">
        <v>11143</v>
      </c>
      <c r="B1207" s="29" t="n">
        <v>51</v>
      </c>
      <c r="C1207" s="7" t="n">
        <v>3</v>
      </c>
      <c r="D1207" s="7" t="n">
        <v>61492</v>
      </c>
      <c r="E1207" s="7" t="s">
        <v>139</v>
      </c>
      <c r="F1207" s="7" t="s">
        <v>140</v>
      </c>
      <c r="G1207" s="7" t="s">
        <v>141</v>
      </c>
      <c r="H1207" s="7" t="s">
        <v>142</v>
      </c>
    </row>
    <row r="1208" spans="1:9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6</v>
      </c>
      <c r="F1208" s="4" t="s">
        <v>6</v>
      </c>
      <c r="G1208" s="4" t="s">
        <v>6</v>
      </c>
      <c r="H1208" s="4" t="s">
        <v>6</v>
      </c>
    </row>
    <row r="1209" spans="1:9">
      <c r="A1209" t="n">
        <v>11156</v>
      </c>
      <c r="B1209" s="29" t="n">
        <v>51</v>
      </c>
      <c r="C1209" s="7" t="n">
        <v>3</v>
      </c>
      <c r="D1209" s="7" t="n">
        <v>61493</v>
      </c>
      <c r="E1209" s="7" t="s">
        <v>139</v>
      </c>
      <c r="F1209" s="7" t="s">
        <v>140</v>
      </c>
      <c r="G1209" s="7" t="s">
        <v>141</v>
      </c>
      <c r="H1209" s="7" t="s">
        <v>142</v>
      </c>
    </row>
    <row r="1210" spans="1:9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6</v>
      </c>
      <c r="F1210" s="4" t="s">
        <v>6</v>
      </c>
      <c r="G1210" s="4" t="s">
        <v>6</v>
      </c>
      <c r="H1210" s="4" t="s">
        <v>6</v>
      </c>
    </row>
    <row r="1211" spans="1:9">
      <c r="A1211" t="n">
        <v>11169</v>
      </c>
      <c r="B1211" s="29" t="n">
        <v>51</v>
      </c>
      <c r="C1211" s="7" t="n">
        <v>3</v>
      </c>
      <c r="D1211" s="7" t="n">
        <v>61494</v>
      </c>
      <c r="E1211" s="7" t="s">
        <v>139</v>
      </c>
      <c r="F1211" s="7" t="s">
        <v>140</v>
      </c>
      <c r="G1211" s="7" t="s">
        <v>141</v>
      </c>
      <c r="H1211" s="7" t="s">
        <v>142</v>
      </c>
    </row>
    <row r="1212" spans="1:9">
      <c r="A1212" t="s">
        <v>4</v>
      </c>
      <c r="B1212" s="4" t="s">
        <v>5</v>
      </c>
      <c r="C1212" s="4" t="s">
        <v>10</v>
      </c>
      <c r="D1212" s="4" t="s">
        <v>13</v>
      </c>
      <c r="E1212" s="4" t="s">
        <v>6</v>
      </c>
    </row>
    <row r="1213" spans="1:9">
      <c r="A1213" t="n">
        <v>11182</v>
      </c>
      <c r="B1213" s="54" t="n">
        <v>82</v>
      </c>
      <c r="C1213" s="7" t="n">
        <v>1560</v>
      </c>
      <c r="D1213" s="7" t="n">
        <v>0</v>
      </c>
      <c r="E1213" s="7" t="s">
        <v>143</v>
      </c>
    </row>
    <row r="1214" spans="1:9">
      <c r="A1214" t="s">
        <v>4</v>
      </c>
      <c r="B1214" s="4" t="s">
        <v>5</v>
      </c>
      <c r="C1214" s="4" t="s">
        <v>10</v>
      </c>
      <c r="D1214" s="4" t="s">
        <v>13</v>
      </c>
      <c r="E1214" s="4" t="s">
        <v>6</v>
      </c>
    </row>
    <row r="1215" spans="1:9">
      <c r="A1215" t="n">
        <v>11191</v>
      </c>
      <c r="B1215" s="54" t="n">
        <v>82</v>
      </c>
      <c r="C1215" s="7" t="n">
        <v>1561</v>
      </c>
      <c r="D1215" s="7" t="n">
        <v>0</v>
      </c>
      <c r="E1215" s="7" t="s">
        <v>143</v>
      </c>
    </row>
    <row r="1216" spans="1:9">
      <c r="A1216" t="s">
        <v>4</v>
      </c>
      <c r="B1216" s="4" t="s">
        <v>5</v>
      </c>
      <c r="C1216" s="4" t="s">
        <v>10</v>
      </c>
      <c r="D1216" s="4" t="s">
        <v>13</v>
      </c>
      <c r="E1216" s="4" t="s">
        <v>6</v>
      </c>
    </row>
    <row r="1217" spans="1:8">
      <c r="A1217" t="n">
        <v>11200</v>
      </c>
      <c r="B1217" s="54" t="n">
        <v>82</v>
      </c>
      <c r="C1217" s="7" t="n">
        <v>1562</v>
      </c>
      <c r="D1217" s="7" t="n">
        <v>0</v>
      </c>
      <c r="E1217" s="7" t="s">
        <v>143</v>
      </c>
    </row>
    <row r="1218" spans="1:8">
      <c r="A1218" t="s">
        <v>4</v>
      </c>
      <c r="B1218" s="4" t="s">
        <v>5</v>
      </c>
      <c r="C1218" s="4" t="s">
        <v>10</v>
      </c>
      <c r="D1218" s="4" t="s">
        <v>6</v>
      </c>
      <c r="E1218" s="4" t="s">
        <v>9</v>
      </c>
      <c r="F1218" s="4" t="s">
        <v>9</v>
      </c>
      <c r="G1218" s="4" t="s">
        <v>9</v>
      </c>
      <c r="H1218" s="4" t="s">
        <v>9</v>
      </c>
      <c r="I1218" s="4" t="s">
        <v>9</v>
      </c>
      <c r="J1218" s="4" t="s">
        <v>9</v>
      </c>
      <c r="K1218" s="4" t="s">
        <v>9</v>
      </c>
      <c r="L1218" s="4" t="s">
        <v>9</v>
      </c>
      <c r="M1218" s="4" t="s">
        <v>9</v>
      </c>
      <c r="N1218" s="4" t="s">
        <v>10</v>
      </c>
    </row>
    <row r="1219" spans="1:8">
      <c r="A1219" t="n">
        <v>11209</v>
      </c>
      <c r="B1219" s="55" t="n">
        <v>83</v>
      </c>
      <c r="C1219" s="7" t="n">
        <v>1560</v>
      </c>
      <c r="D1219" s="7" t="s">
        <v>143</v>
      </c>
      <c r="E1219" s="7" t="n">
        <v>0</v>
      </c>
      <c r="F1219" s="7" t="n">
        <v>0</v>
      </c>
      <c r="G1219" s="7" t="n">
        <v>0</v>
      </c>
      <c r="H1219" s="7" t="n">
        <v>-1085485875</v>
      </c>
      <c r="I1219" s="7" t="n">
        <v>0</v>
      </c>
      <c r="J1219" s="7" t="n">
        <v>0</v>
      </c>
      <c r="K1219" s="7" t="n">
        <v>1065353216</v>
      </c>
      <c r="L1219" s="7" t="n">
        <v>1065353216</v>
      </c>
      <c r="M1219" s="7" t="n">
        <v>1065353216</v>
      </c>
      <c r="N1219" s="7" t="n">
        <v>0</v>
      </c>
    </row>
    <row r="1220" spans="1:8">
      <c r="A1220" t="s">
        <v>4</v>
      </c>
      <c r="B1220" s="4" t="s">
        <v>5</v>
      </c>
      <c r="C1220" s="4" t="s">
        <v>10</v>
      </c>
      <c r="D1220" s="4" t="s">
        <v>6</v>
      </c>
      <c r="E1220" s="4" t="s">
        <v>9</v>
      </c>
      <c r="F1220" s="4" t="s">
        <v>9</v>
      </c>
      <c r="G1220" s="4" t="s">
        <v>9</v>
      </c>
      <c r="H1220" s="4" t="s">
        <v>9</v>
      </c>
      <c r="I1220" s="4" t="s">
        <v>9</v>
      </c>
      <c r="J1220" s="4" t="s">
        <v>9</v>
      </c>
      <c r="K1220" s="4" t="s">
        <v>9</v>
      </c>
      <c r="L1220" s="4" t="s">
        <v>9</v>
      </c>
      <c r="M1220" s="4" t="s">
        <v>9</v>
      </c>
      <c r="N1220" s="4" t="s">
        <v>10</v>
      </c>
    </row>
    <row r="1221" spans="1:8">
      <c r="A1221" t="n">
        <v>11255</v>
      </c>
      <c r="B1221" s="55" t="n">
        <v>83</v>
      </c>
      <c r="C1221" s="7" t="n">
        <v>1561</v>
      </c>
      <c r="D1221" s="7" t="s">
        <v>143</v>
      </c>
      <c r="E1221" s="7" t="n">
        <v>0</v>
      </c>
      <c r="F1221" s="7" t="n">
        <v>0</v>
      </c>
      <c r="G1221" s="7" t="n">
        <v>0</v>
      </c>
      <c r="H1221" s="7" t="n">
        <v>-1085485875</v>
      </c>
      <c r="I1221" s="7" t="n">
        <v>0</v>
      </c>
      <c r="J1221" s="7" t="n">
        <v>0</v>
      </c>
      <c r="K1221" s="7" t="n">
        <v>1065353216</v>
      </c>
      <c r="L1221" s="7" t="n">
        <v>1065353216</v>
      </c>
      <c r="M1221" s="7" t="n">
        <v>1065353216</v>
      </c>
      <c r="N1221" s="7" t="n">
        <v>0</v>
      </c>
    </row>
    <row r="1222" spans="1:8">
      <c r="A1222" t="s">
        <v>4</v>
      </c>
      <c r="B1222" s="4" t="s">
        <v>5</v>
      </c>
      <c r="C1222" s="4" t="s">
        <v>10</v>
      </c>
      <c r="D1222" s="4" t="s">
        <v>6</v>
      </c>
      <c r="E1222" s="4" t="s">
        <v>9</v>
      </c>
      <c r="F1222" s="4" t="s">
        <v>9</v>
      </c>
      <c r="G1222" s="4" t="s">
        <v>9</v>
      </c>
      <c r="H1222" s="4" t="s">
        <v>9</v>
      </c>
      <c r="I1222" s="4" t="s">
        <v>9</v>
      </c>
      <c r="J1222" s="4" t="s">
        <v>9</v>
      </c>
      <c r="K1222" s="4" t="s">
        <v>9</v>
      </c>
      <c r="L1222" s="4" t="s">
        <v>9</v>
      </c>
      <c r="M1222" s="4" t="s">
        <v>9</v>
      </c>
      <c r="N1222" s="4" t="s">
        <v>10</v>
      </c>
    </row>
    <row r="1223" spans="1:8">
      <c r="A1223" t="n">
        <v>11301</v>
      </c>
      <c r="B1223" s="55" t="n">
        <v>83</v>
      </c>
      <c r="C1223" s="7" t="n">
        <v>1562</v>
      </c>
      <c r="D1223" s="7" t="s">
        <v>143</v>
      </c>
      <c r="E1223" s="7" t="n">
        <v>0</v>
      </c>
      <c r="F1223" s="7" t="n">
        <v>0</v>
      </c>
      <c r="G1223" s="7" t="n">
        <v>0</v>
      </c>
      <c r="H1223" s="7" t="n">
        <v>-1085485875</v>
      </c>
      <c r="I1223" s="7" t="n">
        <v>0</v>
      </c>
      <c r="J1223" s="7" t="n">
        <v>0</v>
      </c>
      <c r="K1223" s="7" t="n">
        <v>1065353216</v>
      </c>
      <c r="L1223" s="7" t="n">
        <v>1065353216</v>
      </c>
      <c r="M1223" s="7" t="n">
        <v>1065353216</v>
      </c>
      <c r="N1223" s="7" t="n">
        <v>0</v>
      </c>
    </row>
    <row r="1224" spans="1:8">
      <c r="A1224" t="s">
        <v>4</v>
      </c>
      <c r="B1224" s="4" t="s">
        <v>5</v>
      </c>
      <c r="C1224" s="4" t="s">
        <v>10</v>
      </c>
      <c r="D1224" s="4" t="s">
        <v>6</v>
      </c>
      <c r="E1224" s="4" t="s">
        <v>13</v>
      </c>
      <c r="F1224" s="4" t="s">
        <v>13</v>
      </c>
      <c r="G1224" s="4" t="s">
        <v>13</v>
      </c>
      <c r="H1224" s="4" t="s">
        <v>13</v>
      </c>
      <c r="I1224" s="4" t="s">
        <v>13</v>
      </c>
      <c r="J1224" s="4" t="s">
        <v>18</v>
      </c>
      <c r="K1224" s="4" t="s">
        <v>18</v>
      </c>
      <c r="L1224" s="4" t="s">
        <v>18</v>
      </c>
      <c r="M1224" s="4" t="s">
        <v>18</v>
      </c>
      <c r="N1224" s="4" t="s">
        <v>13</v>
      </c>
    </row>
    <row r="1225" spans="1:8">
      <c r="A1225" t="n">
        <v>11347</v>
      </c>
      <c r="B1225" s="50" t="n">
        <v>34</v>
      </c>
      <c r="C1225" s="7" t="n">
        <v>7036</v>
      </c>
      <c r="D1225" s="7" t="s">
        <v>144</v>
      </c>
      <c r="E1225" s="7" t="n">
        <v>1</v>
      </c>
      <c r="F1225" s="7" t="n">
        <v>0</v>
      </c>
      <c r="G1225" s="7" t="n">
        <v>0</v>
      </c>
      <c r="H1225" s="7" t="n">
        <v>0</v>
      </c>
      <c r="I1225" s="7" t="n">
        <v>0</v>
      </c>
      <c r="J1225" s="7" t="n">
        <v>0</v>
      </c>
      <c r="K1225" s="7" t="n">
        <v>-1</v>
      </c>
      <c r="L1225" s="7" t="n">
        <v>-1</v>
      </c>
      <c r="M1225" s="7" t="n">
        <v>-1</v>
      </c>
      <c r="N1225" s="7" t="n">
        <v>0</v>
      </c>
    </row>
    <row r="1226" spans="1:8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13</v>
      </c>
      <c r="F1226" s="4" t="s">
        <v>6</v>
      </c>
      <c r="G1226" s="4" t="s">
        <v>6</v>
      </c>
      <c r="H1226" s="4" t="s">
        <v>6</v>
      </c>
      <c r="I1226" s="4" t="s">
        <v>6</v>
      </c>
      <c r="J1226" s="4" t="s">
        <v>6</v>
      </c>
      <c r="K1226" s="4" t="s">
        <v>6</v>
      </c>
      <c r="L1226" s="4" t="s">
        <v>6</v>
      </c>
      <c r="M1226" s="4" t="s">
        <v>6</v>
      </c>
      <c r="N1226" s="4" t="s">
        <v>6</v>
      </c>
      <c r="O1226" s="4" t="s">
        <v>6</v>
      </c>
      <c r="P1226" s="4" t="s">
        <v>6</v>
      </c>
      <c r="Q1226" s="4" t="s">
        <v>6</v>
      </c>
      <c r="R1226" s="4" t="s">
        <v>6</v>
      </c>
      <c r="S1226" s="4" t="s">
        <v>6</v>
      </c>
      <c r="T1226" s="4" t="s">
        <v>6</v>
      </c>
      <c r="U1226" s="4" t="s">
        <v>6</v>
      </c>
    </row>
    <row r="1227" spans="1:8">
      <c r="A1227" t="n">
        <v>11379</v>
      </c>
      <c r="B1227" s="22" t="n">
        <v>36</v>
      </c>
      <c r="C1227" s="7" t="n">
        <v>8</v>
      </c>
      <c r="D1227" s="7" t="n">
        <v>0</v>
      </c>
      <c r="E1227" s="7" t="n">
        <v>0</v>
      </c>
      <c r="F1227" s="7" t="s">
        <v>145</v>
      </c>
      <c r="G1227" s="7" t="s">
        <v>12</v>
      </c>
      <c r="H1227" s="7" t="s">
        <v>12</v>
      </c>
      <c r="I1227" s="7" t="s">
        <v>12</v>
      </c>
      <c r="J1227" s="7" t="s">
        <v>12</v>
      </c>
      <c r="K1227" s="7" t="s">
        <v>12</v>
      </c>
      <c r="L1227" s="7" t="s">
        <v>12</v>
      </c>
      <c r="M1227" s="7" t="s">
        <v>12</v>
      </c>
      <c r="N1227" s="7" t="s">
        <v>12</v>
      </c>
      <c r="O1227" s="7" t="s">
        <v>12</v>
      </c>
      <c r="P1227" s="7" t="s">
        <v>12</v>
      </c>
      <c r="Q1227" s="7" t="s">
        <v>12</v>
      </c>
      <c r="R1227" s="7" t="s">
        <v>12</v>
      </c>
      <c r="S1227" s="7" t="s">
        <v>12</v>
      </c>
      <c r="T1227" s="7" t="s">
        <v>12</v>
      </c>
      <c r="U1227" s="7" t="s">
        <v>12</v>
      </c>
    </row>
    <row r="1228" spans="1:8">
      <c r="A1228" t="s">
        <v>4</v>
      </c>
      <c r="B1228" s="4" t="s">
        <v>5</v>
      </c>
      <c r="C1228" s="4" t="s">
        <v>13</v>
      </c>
      <c r="D1228" s="4" t="s">
        <v>10</v>
      </c>
      <c r="E1228" s="4" t="s">
        <v>13</v>
      </c>
      <c r="F1228" s="4" t="s">
        <v>6</v>
      </c>
      <c r="G1228" s="4" t="s">
        <v>6</v>
      </c>
      <c r="H1228" s="4" t="s">
        <v>6</v>
      </c>
      <c r="I1228" s="4" t="s">
        <v>6</v>
      </c>
      <c r="J1228" s="4" t="s">
        <v>6</v>
      </c>
      <c r="K1228" s="4" t="s">
        <v>6</v>
      </c>
      <c r="L1228" s="4" t="s">
        <v>6</v>
      </c>
      <c r="M1228" s="4" t="s">
        <v>6</v>
      </c>
      <c r="N1228" s="4" t="s">
        <v>6</v>
      </c>
      <c r="O1228" s="4" t="s">
        <v>6</v>
      </c>
      <c r="P1228" s="4" t="s">
        <v>6</v>
      </c>
      <c r="Q1228" s="4" t="s">
        <v>6</v>
      </c>
      <c r="R1228" s="4" t="s">
        <v>6</v>
      </c>
      <c r="S1228" s="4" t="s">
        <v>6</v>
      </c>
      <c r="T1228" s="4" t="s">
        <v>6</v>
      </c>
      <c r="U1228" s="4" t="s">
        <v>6</v>
      </c>
    </row>
    <row r="1229" spans="1:8">
      <c r="A1229" t="n">
        <v>11409</v>
      </c>
      <c r="B1229" s="22" t="n">
        <v>36</v>
      </c>
      <c r="C1229" s="7" t="n">
        <v>8</v>
      </c>
      <c r="D1229" s="7" t="n">
        <v>7033</v>
      </c>
      <c r="E1229" s="7" t="n">
        <v>0</v>
      </c>
      <c r="F1229" s="7" t="s">
        <v>146</v>
      </c>
      <c r="G1229" s="7" t="s">
        <v>147</v>
      </c>
      <c r="H1229" s="7" t="s">
        <v>148</v>
      </c>
      <c r="I1229" s="7" t="s">
        <v>149</v>
      </c>
      <c r="J1229" s="7" t="s">
        <v>150</v>
      </c>
      <c r="K1229" s="7" t="s">
        <v>151</v>
      </c>
      <c r="L1229" s="7" t="s">
        <v>152</v>
      </c>
      <c r="M1229" s="7" t="s">
        <v>153</v>
      </c>
      <c r="N1229" s="7" t="s">
        <v>154</v>
      </c>
      <c r="O1229" s="7" t="s">
        <v>155</v>
      </c>
      <c r="P1229" s="7" t="s">
        <v>12</v>
      </c>
      <c r="Q1229" s="7" t="s">
        <v>12</v>
      </c>
      <c r="R1229" s="7" t="s">
        <v>12</v>
      </c>
      <c r="S1229" s="7" t="s">
        <v>12</v>
      </c>
      <c r="T1229" s="7" t="s">
        <v>12</v>
      </c>
      <c r="U1229" s="7" t="s">
        <v>12</v>
      </c>
    </row>
    <row r="1230" spans="1:8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13</v>
      </c>
      <c r="F1230" s="4" t="s">
        <v>6</v>
      </c>
      <c r="G1230" s="4" t="s">
        <v>6</v>
      </c>
      <c r="H1230" s="4" t="s">
        <v>6</v>
      </c>
      <c r="I1230" s="4" t="s">
        <v>6</v>
      </c>
      <c r="J1230" s="4" t="s">
        <v>6</v>
      </c>
      <c r="K1230" s="4" t="s">
        <v>6</v>
      </c>
      <c r="L1230" s="4" t="s">
        <v>6</v>
      </c>
      <c r="M1230" s="4" t="s">
        <v>6</v>
      </c>
      <c r="N1230" s="4" t="s">
        <v>6</v>
      </c>
      <c r="O1230" s="4" t="s">
        <v>6</v>
      </c>
      <c r="P1230" s="4" t="s">
        <v>6</v>
      </c>
      <c r="Q1230" s="4" t="s">
        <v>6</v>
      </c>
      <c r="R1230" s="4" t="s">
        <v>6</v>
      </c>
      <c r="S1230" s="4" t="s">
        <v>6</v>
      </c>
      <c r="T1230" s="4" t="s">
        <v>6</v>
      </c>
      <c r="U1230" s="4" t="s">
        <v>6</v>
      </c>
    </row>
    <row r="1231" spans="1:8">
      <c r="A1231" t="n">
        <v>11530</v>
      </c>
      <c r="B1231" s="22" t="n">
        <v>36</v>
      </c>
      <c r="C1231" s="7" t="n">
        <v>8</v>
      </c>
      <c r="D1231" s="7" t="n">
        <v>1560</v>
      </c>
      <c r="E1231" s="7" t="n">
        <v>0</v>
      </c>
      <c r="F1231" s="7" t="s">
        <v>146</v>
      </c>
      <c r="G1231" s="7" t="s">
        <v>156</v>
      </c>
      <c r="H1231" s="7" t="s">
        <v>12</v>
      </c>
      <c r="I1231" s="7" t="s">
        <v>12</v>
      </c>
      <c r="J1231" s="7" t="s">
        <v>12</v>
      </c>
      <c r="K1231" s="7" t="s">
        <v>12</v>
      </c>
      <c r="L1231" s="7" t="s">
        <v>12</v>
      </c>
      <c r="M1231" s="7" t="s">
        <v>12</v>
      </c>
      <c r="N1231" s="7" t="s">
        <v>12</v>
      </c>
      <c r="O1231" s="7" t="s">
        <v>12</v>
      </c>
      <c r="P1231" s="7" t="s">
        <v>12</v>
      </c>
      <c r="Q1231" s="7" t="s">
        <v>12</v>
      </c>
      <c r="R1231" s="7" t="s">
        <v>12</v>
      </c>
      <c r="S1231" s="7" t="s">
        <v>12</v>
      </c>
      <c r="T1231" s="7" t="s">
        <v>12</v>
      </c>
      <c r="U1231" s="7" t="s">
        <v>12</v>
      </c>
    </row>
    <row r="1232" spans="1:8">
      <c r="A1232" t="s">
        <v>4</v>
      </c>
      <c r="B1232" s="4" t="s">
        <v>5</v>
      </c>
      <c r="C1232" s="4" t="s">
        <v>13</v>
      </c>
      <c r="D1232" s="4" t="s">
        <v>10</v>
      </c>
      <c r="E1232" s="4" t="s">
        <v>13</v>
      </c>
      <c r="F1232" s="4" t="s">
        <v>6</v>
      </c>
      <c r="G1232" s="4" t="s">
        <v>6</v>
      </c>
      <c r="H1232" s="4" t="s">
        <v>6</v>
      </c>
      <c r="I1232" s="4" t="s">
        <v>6</v>
      </c>
      <c r="J1232" s="4" t="s">
        <v>6</v>
      </c>
      <c r="K1232" s="4" t="s">
        <v>6</v>
      </c>
      <c r="L1232" s="4" t="s">
        <v>6</v>
      </c>
      <c r="M1232" s="4" t="s">
        <v>6</v>
      </c>
      <c r="N1232" s="4" t="s">
        <v>6</v>
      </c>
      <c r="O1232" s="4" t="s">
        <v>6</v>
      </c>
      <c r="P1232" s="4" t="s">
        <v>6</v>
      </c>
      <c r="Q1232" s="4" t="s">
        <v>6</v>
      </c>
      <c r="R1232" s="4" t="s">
        <v>6</v>
      </c>
      <c r="S1232" s="4" t="s">
        <v>6</v>
      </c>
      <c r="T1232" s="4" t="s">
        <v>6</v>
      </c>
      <c r="U1232" s="4" t="s">
        <v>6</v>
      </c>
    </row>
    <row r="1233" spans="1:21">
      <c r="A1233" t="n">
        <v>11568</v>
      </c>
      <c r="B1233" s="22" t="n">
        <v>36</v>
      </c>
      <c r="C1233" s="7" t="n">
        <v>8</v>
      </c>
      <c r="D1233" s="7" t="n">
        <v>1561</v>
      </c>
      <c r="E1233" s="7" t="n">
        <v>0</v>
      </c>
      <c r="F1233" s="7" t="s">
        <v>146</v>
      </c>
      <c r="G1233" s="7" t="s">
        <v>156</v>
      </c>
      <c r="H1233" s="7" t="s">
        <v>12</v>
      </c>
      <c r="I1233" s="7" t="s">
        <v>12</v>
      </c>
      <c r="J1233" s="7" t="s">
        <v>12</v>
      </c>
      <c r="K1233" s="7" t="s">
        <v>12</v>
      </c>
      <c r="L1233" s="7" t="s">
        <v>12</v>
      </c>
      <c r="M1233" s="7" t="s">
        <v>12</v>
      </c>
      <c r="N1233" s="7" t="s">
        <v>12</v>
      </c>
      <c r="O1233" s="7" t="s">
        <v>12</v>
      </c>
      <c r="P1233" s="7" t="s">
        <v>12</v>
      </c>
      <c r="Q1233" s="7" t="s">
        <v>12</v>
      </c>
      <c r="R1233" s="7" t="s">
        <v>12</v>
      </c>
      <c r="S1233" s="7" t="s">
        <v>12</v>
      </c>
      <c r="T1233" s="7" t="s">
        <v>12</v>
      </c>
      <c r="U1233" s="7" t="s">
        <v>12</v>
      </c>
    </row>
    <row r="1234" spans="1:21">
      <c r="A1234" t="s">
        <v>4</v>
      </c>
      <c r="B1234" s="4" t="s">
        <v>5</v>
      </c>
      <c r="C1234" s="4" t="s">
        <v>13</v>
      </c>
      <c r="D1234" s="4" t="s">
        <v>10</v>
      </c>
      <c r="E1234" s="4" t="s">
        <v>13</v>
      </c>
      <c r="F1234" s="4" t="s">
        <v>6</v>
      </c>
      <c r="G1234" s="4" t="s">
        <v>6</v>
      </c>
      <c r="H1234" s="4" t="s">
        <v>6</v>
      </c>
      <c r="I1234" s="4" t="s">
        <v>6</v>
      </c>
      <c r="J1234" s="4" t="s">
        <v>6</v>
      </c>
      <c r="K1234" s="4" t="s">
        <v>6</v>
      </c>
      <c r="L1234" s="4" t="s">
        <v>6</v>
      </c>
      <c r="M1234" s="4" t="s">
        <v>6</v>
      </c>
      <c r="N1234" s="4" t="s">
        <v>6</v>
      </c>
      <c r="O1234" s="4" t="s">
        <v>6</v>
      </c>
      <c r="P1234" s="4" t="s">
        <v>6</v>
      </c>
      <c r="Q1234" s="4" t="s">
        <v>6</v>
      </c>
      <c r="R1234" s="4" t="s">
        <v>6</v>
      </c>
      <c r="S1234" s="4" t="s">
        <v>6</v>
      </c>
      <c r="T1234" s="4" t="s">
        <v>6</v>
      </c>
      <c r="U1234" s="4" t="s">
        <v>6</v>
      </c>
    </row>
    <row r="1235" spans="1:21">
      <c r="A1235" t="n">
        <v>11606</v>
      </c>
      <c r="B1235" s="22" t="n">
        <v>36</v>
      </c>
      <c r="C1235" s="7" t="n">
        <v>8</v>
      </c>
      <c r="D1235" s="7" t="n">
        <v>1562</v>
      </c>
      <c r="E1235" s="7" t="n">
        <v>0</v>
      </c>
      <c r="F1235" s="7" t="s">
        <v>146</v>
      </c>
      <c r="G1235" s="7" t="s">
        <v>156</v>
      </c>
      <c r="H1235" s="7" t="s">
        <v>12</v>
      </c>
      <c r="I1235" s="7" t="s">
        <v>12</v>
      </c>
      <c r="J1235" s="7" t="s">
        <v>12</v>
      </c>
      <c r="K1235" s="7" t="s">
        <v>12</v>
      </c>
      <c r="L1235" s="7" t="s">
        <v>12</v>
      </c>
      <c r="M1235" s="7" t="s">
        <v>12</v>
      </c>
      <c r="N1235" s="7" t="s">
        <v>12</v>
      </c>
      <c r="O1235" s="7" t="s">
        <v>12</v>
      </c>
      <c r="P1235" s="7" t="s">
        <v>12</v>
      </c>
      <c r="Q1235" s="7" t="s">
        <v>12</v>
      </c>
      <c r="R1235" s="7" t="s">
        <v>12</v>
      </c>
      <c r="S1235" s="7" t="s">
        <v>12</v>
      </c>
      <c r="T1235" s="7" t="s">
        <v>12</v>
      </c>
      <c r="U1235" s="7" t="s">
        <v>12</v>
      </c>
    </row>
    <row r="1236" spans="1:21">
      <c r="A1236" t="s">
        <v>4</v>
      </c>
      <c r="B1236" s="4" t="s">
        <v>5</v>
      </c>
      <c r="C1236" s="4" t="s">
        <v>13</v>
      </c>
      <c r="D1236" s="4" t="s">
        <v>10</v>
      </c>
      <c r="E1236" s="4" t="s">
        <v>13</v>
      </c>
      <c r="F1236" s="4" t="s">
        <v>6</v>
      </c>
      <c r="G1236" s="4" t="s">
        <v>6</v>
      </c>
      <c r="H1236" s="4" t="s">
        <v>6</v>
      </c>
      <c r="I1236" s="4" t="s">
        <v>6</v>
      </c>
      <c r="J1236" s="4" t="s">
        <v>6</v>
      </c>
      <c r="K1236" s="4" t="s">
        <v>6</v>
      </c>
      <c r="L1236" s="4" t="s">
        <v>6</v>
      </c>
      <c r="M1236" s="4" t="s">
        <v>6</v>
      </c>
      <c r="N1236" s="4" t="s">
        <v>6</v>
      </c>
      <c r="O1236" s="4" t="s">
        <v>6</v>
      </c>
      <c r="P1236" s="4" t="s">
        <v>6</v>
      </c>
      <c r="Q1236" s="4" t="s">
        <v>6</v>
      </c>
      <c r="R1236" s="4" t="s">
        <v>6</v>
      </c>
      <c r="S1236" s="4" t="s">
        <v>6</v>
      </c>
      <c r="T1236" s="4" t="s">
        <v>6</v>
      </c>
      <c r="U1236" s="4" t="s">
        <v>6</v>
      </c>
    </row>
    <row r="1237" spans="1:21">
      <c r="A1237" t="n">
        <v>11644</v>
      </c>
      <c r="B1237" s="22" t="n">
        <v>36</v>
      </c>
      <c r="C1237" s="7" t="n">
        <v>8</v>
      </c>
      <c r="D1237" s="7" t="n">
        <v>1569</v>
      </c>
      <c r="E1237" s="7" t="n">
        <v>0</v>
      </c>
      <c r="F1237" s="7" t="s">
        <v>157</v>
      </c>
      <c r="G1237" s="7" t="s">
        <v>158</v>
      </c>
      <c r="H1237" s="7" t="s">
        <v>159</v>
      </c>
      <c r="I1237" s="7" t="s">
        <v>160</v>
      </c>
      <c r="J1237" s="7" t="s">
        <v>161</v>
      </c>
      <c r="K1237" s="7" t="s">
        <v>146</v>
      </c>
      <c r="L1237" s="7" t="s">
        <v>12</v>
      </c>
      <c r="M1237" s="7" t="s">
        <v>12</v>
      </c>
      <c r="N1237" s="7" t="s">
        <v>12</v>
      </c>
      <c r="O1237" s="7" t="s">
        <v>12</v>
      </c>
      <c r="P1237" s="7" t="s">
        <v>12</v>
      </c>
      <c r="Q1237" s="7" t="s">
        <v>12</v>
      </c>
      <c r="R1237" s="7" t="s">
        <v>12</v>
      </c>
      <c r="S1237" s="7" t="s">
        <v>12</v>
      </c>
      <c r="T1237" s="7" t="s">
        <v>12</v>
      </c>
      <c r="U1237" s="7" t="s">
        <v>12</v>
      </c>
    </row>
    <row r="1238" spans="1:21">
      <c r="A1238" t="s">
        <v>4</v>
      </c>
      <c r="B1238" s="4" t="s">
        <v>5</v>
      </c>
      <c r="C1238" s="4" t="s">
        <v>10</v>
      </c>
      <c r="D1238" s="4" t="s">
        <v>13</v>
      </c>
      <c r="E1238" s="4" t="s">
        <v>6</v>
      </c>
      <c r="F1238" s="4" t="s">
        <v>18</v>
      </c>
      <c r="G1238" s="4" t="s">
        <v>18</v>
      </c>
      <c r="H1238" s="4" t="s">
        <v>18</v>
      </c>
    </row>
    <row r="1239" spans="1:21">
      <c r="A1239" t="n">
        <v>11725</v>
      </c>
      <c r="B1239" s="25" t="n">
        <v>48</v>
      </c>
      <c r="C1239" s="7" t="n">
        <v>0</v>
      </c>
      <c r="D1239" s="7" t="n">
        <v>0</v>
      </c>
      <c r="E1239" s="7" t="s">
        <v>145</v>
      </c>
      <c r="F1239" s="7" t="n">
        <v>0</v>
      </c>
      <c r="G1239" s="7" t="n">
        <v>1</v>
      </c>
      <c r="H1239" s="7" t="n">
        <v>0</v>
      </c>
    </row>
    <row r="1240" spans="1:21">
      <c r="A1240" t="s">
        <v>4</v>
      </c>
      <c r="B1240" s="4" t="s">
        <v>5</v>
      </c>
      <c r="C1240" s="4" t="s">
        <v>10</v>
      </c>
      <c r="D1240" s="4" t="s">
        <v>13</v>
      </c>
      <c r="E1240" s="4" t="s">
        <v>6</v>
      </c>
      <c r="F1240" s="4" t="s">
        <v>18</v>
      </c>
      <c r="G1240" s="4" t="s">
        <v>18</v>
      </c>
      <c r="H1240" s="4" t="s">
        <v>18</v>
      </c>
    </row>
    <row r="1241" spans="1:21">
      <c r="A1241" t="n">
        <v>11751</v>
      </c>
      <c r="B1241" s="25" t="n">
        <v>48</v>
      </c>
      <c r="C1241" s="7" t="n">
        <v>7032</v>
      </c>
      <c r="D1241" s="7" t="n">
        <v>0</v>
      </c>
      <c r="E1241" s="7" t="s">
        <v>78</v>
      </c>
      <c r="F1241" s="7" t="n">
        <v>0</v>
      </c>
      <c r="G1241" s="7" t="n">
        <v>1</v>
      </c>
      <c r="H1241" s="7" t="n">
        <v>0</v>
      </c>
    </row>
    <row r="1242" spans="1:21">
      <c r="A1242" t="s">
        <v>4</v>
      </c>
      <c r="B1242" s="4" t="s">
        <v>5</v>
      </c>
      <c r="C1242" s="4" t="s">
        <v>13</v>
      </c>
      <c r="D1242" s="4" t="s">
        <v>13</v>
      </c>
      <c r="E1242" s="4" t="s">
        <v>13</v>
      </c>
      <c r="F1242" s="4" t="s">
        <v>13</v>
      </c>
    </row>
    <row r="1243" spans="1:21">
      <c r="A1243" t="n">
        <v>11775</v>
      </c>
      <c r="B1243" s="8" t="n">
        <v>14</v>
      </c>
      <c r="C1243" s="7" t="n">
        <v>0</v>
      </c>
      <c r="D1243" s="7" t="n">
        <v>0</v>
      </c>
      <c r="E1243" s="7" t="n">
        <v>32</v>
      </c>
      <c r="F1243" s="7" t="n">
        <v>0</v>
      </c>
    </row>
    <row r="1244" spans="1:21">
      <c r="A1244" t="s">
        <v>4</v>
      </c>
      <c r="B1244" s="4" t="s">
        <v>5</v>
      </c>
      <c r="C1244" s="4" t="s">
        <v>10</v>
      </c>
      <c r="D1244" s="4" t="s">
        <v>9</v>
      </c>
    </row>
    <row r="1245" spans="1:21">
      <c r="A1245" t="n">
        <v>11780</v>
      </c>
      <c r="B1245" s="24" t="n">
        <v>43</v>
      </c>
      <c r="C1245" s="7" t="n">
        <v>11</v>
      </c>
      <c r="D1245" s="7" t="n">
        <v>16</v>
      </c>
    </row>
    <row r="1246" spans="1:21">
      <c r="A1246" t="s">
        <v>4</v>
      </c>
      <c r="B1246" s="4" t="s">
        <v>5</v>
      </c>
      <c r="C1246" s="4" t="s">
        <v>10</v>
      </c>
      <c r="D1246" s="4" t="s">
        <v>13</v>
      </c>
      <c r="E1246" s="4" t="s">
        <v>13</v>
      </c>
      <c r="F1246" s="4" t="s">
        <v>6</v>
      </c>
    </row>
    <row r="1247" spans="1:21">
      <c r="A1247" t="n">
        <v>11787</v>
      </c>
      <c r="B1247" s="23" t="n">
        <v>47</v>
      </c>
      <c r="C1247" s="7" t="n">
        <v>11</v>
      </c>
      <c r="D1247" s="7" t="n">
        <v>0</v>
      </c>
      <c r="E1247" s="7" t="n">
        <v>0</v>
      </c>
      <c r="F1247" s="7" t="s">
        <v>162</v>
      </c>
    </row>
    <row r="1248" spans="1:21">
      <c r="A1248" t="s">
        <v>4</v>
      </c>
      <c r="B1248" s="4" t="s">
        <v>5</v>
      </c>
      <c r="C1248" s="4" t="s">
        <v>10</v>
      </c>
    </row>
    <row r="1249" spans="1:21">
      <c r="A1249" t="n">
        <v>11809</v>
      </c>
      <c r="B1249" s="27" t="n">
        <v>16</v>
      </c>
      <c r="C1249" s="7" t="n">
        <v>0</v>
      </c>
    </row>
    <row r="1250" spans="1:21">
      <c r="A1250" t="s">
        <v>4</v>
      </c>
      <c r="B1250" s="4" t="s">
        <v>5</v>
      </c>
      <c r="C1250" s="4" t="s">
        <v>10</v>
      </c>
      <c r="D1250" s="4" t="s">
        <v>13</v>
      </c>
      <c r="E1250" s="4" t="s">
        <v>6</v>
      </c>
      <c r="F1250" s="4" t="s">
        <v>18</v>
      </c>
      <c r="G1250" s="4" t="s">
        <v>18</v>
      </c>
      <c r="H1250" s="4" t="s">
        <v>18</v>
      </c>
    </row>
    <row r="1251" spans="1:21">
      <c r="A1251" t="n">
        <v>11812</v>
      </c>
      <c r="B1251" s="25" t="n">
        <v>48</v>
      </c>
      <c r="C1251" s="7" t="n">
        <v>11</v>
      </c>
      <c r="D1251" s="7" t="n">
        <v>0</v>
      </c>
      <c r="E1251" s="7" t="s">
        <v>78</v>
      </c>
      <c r="F1251" s="7" t="n">
        <v>0</v>
      </c>
      <c r="G1251" s="7" t="n">
        <v>1</v>
      </c>
      <c r="H1251" s="7" t="n">
        <v>0</v>
      </c>
    </row>
    <row r="1252" spans="1:21">
      <c r="A1252" t="s">
        <v>4</v>
      </c>
      <c r="B1252" s="4" t="s">
        <v>5</v>
      </c>
      <c r="C1252" s="4" t="s">
        <v>10</v>
      </c>
      <c r="D1252" s="4" t="s">
        <v>9</v>
      </c>
    </row>
    <row r="1253" spans="1:21">
      <c r="A1253" t="n">
        <v>11836</v>
      </c>
      <c r="B1253" s="24" t="n">
        <v>43</v>
      </c>
      <c r="C1253" s="7" t="n">
        <v>6</v>
      </c>
      <c r="D1253" s="7" t="n">
        <v>16</v>
      </c>
    </row>
    <row r="1254" spans="1:21">
      <c r="A1254" t="s">
        <v>4</v>
      </c>
      <c r="B1254" s="4" t="s">
        <v>5</v>
      </c>
      <c r="C1254" s="4" t="s">
        <v>10</v>
      </c>
      <c r="D1254" s="4" t="s">
        <v>13</v>
      </c>
      <c r="E1254" s="4" t="s">
        <v>13</v>
      </c>
      <c r="F1254" s="4" t="s">
        <v>6</v>
      </c>
    </row>
    <row r="1255" spans="1:21">
      <c r="A1255" t="n">
        <v>11843</v>
      </c>
      <c r="B1255" s="23" t="n">
        <v>47</v>
      </c>
      <c r="C1255" s="7" t="n">
        <v>6</v>
      </c>
      <c r="D1255" s="7" t="n">
        <v>0</v>
      </c>
      <c r="E1255" s="7" t="n">
        <v>0</v>
      </c>
      <c r="F1255" s="7" t="s">
        <v>162</v>
      </c>
    </row>
    <row r="1256" spans="1:21">
      <c r="A1256" t="s">
        <v>4</v>
      </c>
      <c r="B1256" s="4" t="s">
        <v>5</v>
      </c>
      <c r="C1256" s="4" t="s">
        <v>10</v>
      </c>
    </row>
    <row r="1257" spans="1:21">
      <c r="A1257" t="n">
        <v>11865</v>
      </c>
      <c r="B1257" s="27" t="n">
        <v>16</v>
      </c>
      <c r="C1257" s="7" t="n">
        <v>0</v>
      </c>
    </row>
    <row r="1258" spans="1:21">
      <c r="A1258" t="s">
        <v>4</v>
      </c>
      <c r="B1258" s="4" t="s">
        <v>5</v>
      </c>
      <c r="C1258" s="4" t="s">
        <v>10</v>
      </c>
      <c r="D1258" s="4" t="s">
        <v>13</v>
      </c>
      <c r="E1258" s="4" t="s">
        <v>6</v>
      </c>
      <c r="F1258" s="4" t="s">
        <v>18</v>
      </c>
      <c r="G1258" s="4" t="s">
        <v>18</v>
      </c>
      <c r="H1258" s="4" t="s">
        <v>18</v>
      </c>
    </row>
    <row r="1259" spans="1:21">
      <c r="A1259" t="n">
        <v>11868</v>
      </c>
      <c r="B1259" s="25" t="n">
        <v>48</v>
      </c>
      <c r="C1259" s="7" t="n">
        <v>6</v>
      </c>
      <c r="D1259" s="7" t="n">
        <v>0</v>
      </c>
      <c r="E1259" s="7" t="s">
        <v>78</v>
      </c>
      <c r="F1259" s="7" t="n">
        <v>0</v>
      </c>
      <c r="G1259" s="7" t="n">
        <v>1</v>
      </c>
      <c r="H1259" s="7" t="n">
        <v>0</v>
      </c>
    </row>
    <row r="1260" spans="1:21">
      <c r="A1260" t="s">
        <v>4</v>
      </c>
      <c r="B1260" s="4" t="s">
        <v>5</v>
      </c>
      <c r="C1260" s="4" t="s">
        <v>10</v>
      </c>
      <c r="D1260" s="4" t="s">
        <v>9</v>
      </c>
    </row>
    <row r="1261" spans="1:21">
      <c r="A1261" t="n">
        <v>11892</v>
      </c>
      <c r="B1261" s="24" t="n">
        <v>43</v>
      </c>
      <c r="C1261" s="7" t="n">
        <v>61491</v>
      </c>
      <c r="D1261" s="7" t="n">
        <v>16</v>
      </c>
    </row>
    <row r="1262" spans="1:21">
      <c r="A1262" t="s">
        <v>4</v>
      </c>
      <c r="B1262" s="4" t="s">
        <v>5</v>
      </c>
      <c r="C1262" s="4" t="s">
        <v>10</v>
      </c>
      <c r="D1262" s="4" t="s">
        <v>13</v>
      </c>
      <c r="E1262" s="4" t="s">
        <v>13</v>
      </c>
      <c r="F1262" s="4" t="s">
        <v>6</v>
      </c>
    </row>
    <row r="1263" spans="1:21">
      <c r="A1263" t="n">
        <v>11899</v>
      </c>
      <c r="B1263" s="23" t="n">
        <v>47</v>
      </c>
      <c r="C1263" s="7" t="n">
        <v>61491</v>
      </c>
      <c r="D1263" s="7" t="n">
        <v>0</v>
      </c>
      <c r="E1263" s="7" t="n">
        <v>0</v>
      </c>
      <c r="F1263" s="7" t="s">
        <v>162</v>
      </c>
    </row>
    <row r="1264" spans="1:21">
      <c r="A1264" t="s">
        <v>4</v>
      </c>
      <c r="B1264" s="4" t="s">
        <v>5</v>
      </c>
      <c r="C1264" s="4" t="s">
        <v>10</v>
      </c>
    </row>
    <row r="1265" spans="1:8">
      <c r="A1265" t="n">
        <v>11921</v>
      </c>
      <c r="B1265" s="27" t="n">
        <v>16</v>
      </c>
      <c r="C1265" s="7" t="n">
        <v>0</v>
      </c>
    </row>
    <row r="1266" spans="1:8">
      <c r="A1266" t="s">
        <v>4</v>
      </c>
      <c r="B1266" s="4" t="s">
        <v>5</v>
      </c>
      <c r="C1266" s="4" t="s">
        <v>10</v>
      </c>
      <c r="D1266" s="4" t="s">
        <v>13</v>
      </c>
      <c r="E1266" s="4" t="s">
        <v>6</v>
      </c>
      <c r="F1266" s="4" t="s">
        <v>18</v>
      </c>
      <c r="G1266" s="4" t="s">
        <v>18</v>
      </c>
      <c r="H1266" s="4" t="s">
        <v>18</v>
      </c>
    </row>
    <row r="1267" spans="1:8">
      <c r="A1267" t="n">
        <v>11924</v>
      </c>
      <c r="B1267" s="25" t="n">
        <v>48</v>
      </c>
      <c r="C1267" s="7" t="n">
        <v>61491</v>
      </c>
      <c r="D1267" s="7" t="n">
        <v>0</v>
      </c>
      <c r="E1267" s="7" t="s">
        <v>78</v>
      </c>
      <c r="F1267" s="7" t="n">
        <v>0</v>
      </c>
      <c r="G1267" s="7" t="n">
        <v>1</v>
      </c>
      <c r="H1267" s="7" t="n">
        <v>0</v>
      </c>
    </row>
    <row r="1268" spans="1:8">
      <c r="A1268" t="s">
        <v>4</v>
      </c>
      <c r="B1268" s="4" t="s">
        <v>5</v>
      </c>
      <c r="C1268" s="4" t="s">
        <v>10</v>
      </c>
      <c r="D1268" s="4" t="s">
        <v>9</v>
      </c>
    </row>
    <row r="1269" spans="1:8">
      <c r="A1269" t="n">
        <v>11948</v>
      </c>
      <c r="B1269" s="24" t="n">
        <v>43</v>
      </c>
      <c r="C1269" s="7" t="n">
        <v>61492</v>
      </c>
      <c r="D1269" s="7" t="n">
        <v>16</v>
      </c>
    </row>
    <row r="1270" spans="1:8">
      <c r="A1270" t="s">
        <v>4</v>
      </c>
      <c r="B1270" s="4" t="s">
        <v>5</v>
      </c>
      <c r="C1270" s="4" t="s">
        <v>10</v>
      </c>
      <c r="D1270" s="4" t="s">
        <v>13</v>
      </c>
      <c r="E1270" s="4" t="s">
        <v>13</v>
      </c>
      <c r="F1270" s="4" t="s">
        <v>6</v>
      </c>
    </row>
    <row r="1271" spans="1:8">
      <c r="A1271" t="n">
        <v>11955</v>
      </c>
      <c r="B1271" s="23" t="n">
        <v>47</v>
      </c>
      <c r="C1271" s="7" t="n">
        <v>61492</v>
      </c>
      <c r="D1271" s="7" t="n">
        <v>0</v>
      </c>
      <c r="E1271" s="7" t="n">
        <v>0</v>
      </c>
      <c r="F1271" s="7" t="s">
        <v>162</v>
      </c>
    </row>
    <row r="1272" spans="1:8">
      <c r="A1272" t="s">
        <v>4</v>
      </c>
      <c r="B1272" s="4" t="s">
        <v>5</v>
      </c>
      <c r="C1272" s="4" t="s">
        <v>10</v>
      </c>
    </row>
    <row r="1273" spans="1:8">
      <c r="A1273" t="n">
        <v>11977</v>
      </c>
      <c r="B1273" s="27" t="n">
        <v>16</v>
      </c>
      <c r="C1273" s="7" t="n">
        <v>0</v>
      </c>
    </row>
    <row r="1274" spans="1:8">
      <c r="A1274" t="s">
        <v>4</v>
      </c>
      <c r="B1274" s="4" t="s">
        <v>5</v>
      </c>
      <c r="C1274" s="4" t="s">
        <v>10</v>
      </c>
      <c r="D1274" s="4" t="s">
        <v>13</v>
      </c>
      <c r="E1274" s="4" t="s">
        <v>6</v>
      </c>
      <c r="F1274" s="4" t="s">
        <v>18</v>
      </c>
      <c r="G1274" s="4" t="s">
        <v>18</v>
      </c>
      <c r="H1274" s="4" t="s">
        <v>18</v>
      </c>
    </row>
    <row r="1275" spans="1:8">
      <c r="A1275" t="n">
        <v>11980</v>
      </c>
      <c r="B1275" s="25" t="n">
        <v>48</v>
      </c>
      <c r="C1275" s="7" t="n">
        <v>61492</v>
      </c>
      <c r="D1275" s="7" t="n">
        <v>0</v>
      </c>
      <c r="E1275" s="7" t="s">
        <v>78</v>
      </c>
      <c r="F1275" s="7" t="n">
        <v>0</v>
      </c>
      <c r="G1275" s="7" t="n">
        <v>1</v>
      </c>
      <c r="H1275" s="7" t="n">
        <v>0</v>
      </c>
    </row>
    <row r="1276" spans="1:8">
      <c r="A1276" t="s">
        <v>4</v>
      </c>
      <c r="B1276" s="4" t="s">
        <v>5</v>
      </c>
      <c r="C1276" s="4" t="s">
        <v>10</v>
      </c>
      <c r="D1276" s="4" t="s">
        <v>9</v>
      </c>
    </row>
    <row r="1277" spans="1:8">
      <c r="A1277" t="n">
        <v>12004</v>
      </c>
      <c r="B1277" s="24" t="n">
        <v>43</v>
      </c>
      <c r="C1277" s="7" t="n">
        <v>61493</v>
      </c>
      <c r="D1277" s="7" t="n">
        <v>16</v>
      </c>
    </row>
    <row r="1278" spans="1:8">
      <c r="A1278" t="s">
        <v>4</v>
      </c>
      <c r="B1278" s="4" t="s">
        <v>5</v>
      </c>
      <c r="C1278" s="4" t="s">
        <v>10</v>
      </c>
      <c r="D1278" s="4" t="s">
        <v>13</v>
      </c>
      <c r="E1278" s="4" t="s">
        <v>13</v>
      </c>
      <c r="F1278" s="4" t="s">
        <v>6</v>
      </c>
    </row>
    <row r="1279" spans="1:8">
      <c r="A1279" t="n">
        <v>12011</v>
      </c>
      <c r="B1279" s="23" t="n">
        <v>47</v>
      </c>
      <c r="C1279" s="7" t="n">
        <v>61493</v>
      </c>
      <c r="D1279" s="7" t="n">
        <v>0</v>
      </c>
      <c r="E1279" s="7" t="n">
        <v>0</v>
      </c>
      <c r="F1279" s="7" t="s">
        <v>162</v>
      </c>
    </row>
    <row r="1280" spans="1:8">
      <c r="A1280" t="s">
        <v>4</v>
      </c>
      <c r="B1280" s="4" t="s">
        <v>5</v>
      </c>
      <c r="C1280" s="4" t="s">
        <v>10</v>
      </c>
    </row>
    <row r="1281" spans="1:8">
      <c r="A1281" t="n">
        <v>12033</v>
      </c>
      <c r="B1281" s="27" t="n">
        <v>16</v>
      </c>
      <c r="C1281" s="7" t="n">
        <v>0</v>
      </c>
    </row>
    <row r="1282" spans="1:8">
      <c r="A1282" t="s">
        <v>4</v>
      </c>
      <c r="B1282" s="4" t="s">
        <v>5</v>
      </c>
      <c r="C1282" s="4" t="s">
        <v>10</v>
      </c>
      <c r="D1282" s="4" t="s">
        <v>13</v>
      </c>
      <c r="E1282" s="4" t="s">
        <v>6</v>
      </c>
      <c r="F1282" s="4" t="s">
        <v>18</v>
      </c>
      <c r="G1282" s="4" t="s">
        <v>18</v>
      </c>
      <c r="H1282" s="4" t="s">
        <v>18</v>
      </c>
    </row>
    <row r="1283" spans="1:8">
      <c r="A1283" t="n">
        <v>12036</v>
      </c>
      <c r="B1283" s="25" t="n">
        <v>48</v>
      </c>
      <c r="C1283" s="7" t="n">
        <v>61493</v>
      </c>
      <c r="D1283" s="7" t="n">
        <v>0</v>
      </c>
      <c r="E1283" s="7" t="s">
        <v>78</v>
      </c>
      <c r="F1283" s="7" t="n">
        <v>0</v>
      </c>
      <c r="G1283" s="7" t="n">
        <v>1</v>
      </c>
      <c r="H1283" s="7" t="n">
        <v>0</v>
      </c>
    </row>
    <row r="1284" spans="1:8">
      <c r="A1284" t="s">
        <v>4</v>
      </c>
      <c r="B1284" s="4" t="s">
        <v>5</v>
      </c>
      <c r="C1284" s="4" t="s">
        <v>10</v>
      </c>
      <c r="D1284" s="4" t="s">
        <v>9</v>
      </c>
    </row>
    <row r="1285" spans="1:8">
      <c r="A1285" t="n">
        <v>12060</v>
      </c>
      <c r="B1285" s="24" t="n">
        <v>43</v>
      </c>
      <c r="C1285" s="7" t="n">
        <v>61494</v>
      </c>
      <c r="D1285" s="7" t="n">
        <v>16</v>
      </c>
    </row>
    <row r="1286" spans="1:8">
      <c r="A1286" t="s">
        <v>4</v>
      </c>
      <c r="B1286" s="4" t="s">
        <v>5</v>
      </c>
      <c r="C1286" s="4" t="s">
        <v>10</v>
      </c>
      <c r="D1286" s="4" t="s">
        <v>13</v>
      </c>
      <c r="E1286" s="4" t="s">
        <v>13</v>
      </c>
      <c r="F1286" s="4" t="s">
        <v>6</v>
      </c>
    </row>
    <row r="1287" spans="1:8">
      <c r="A1287" t="n">
        <v>12067</v>
      </c>
      <c r="B1287" s="23" t="n">
        <v>47</v>
      </c>
      <c r="C1287" s="7" t="n">
        <v>61494</v>
      </c>
      <c r="D1287" s="7" t="n">
        <v>0</v>
      </c>
      <c r="E1287" s="7" t="n">
        <v>0</v>
      </c>
      <c r="F1287" s="7" t="s">
        <v>162</v>
      </c>
    </row>
    <row r="1288" spans="1:8">
      <c r="A1288" t="s">
        <v>4</v>
      </c>
      <c r="B1288" s="4" t="s">
        <v>5</v>
      </c>
      <c r="C1288" s="4" t="s">
        <v>10</v>
      </c>
    </row>
    <row r="1289" spans="1:8">
      <c r="A1289" t="n">
        <v>12089</v>
      </c>
      <c r="B1289" s="27" t="n">
        <v>16</v>
      </c>
      <c r="C1289" s="7" t="n">
        <v>0</v>
      </c>
    </row>
    <row r="1290" spans="1:8">
      <c r="A1290" t="s">
        <v>4</v>
      </c>
      <c r="B1290" s="4" t="s">
        <v>5</v>
      </c>
      <c r="C1290" s="4" t="s">
        <v>10</v>
      </c>
      <c r="D1290" s="4" t="s">
        <v>13</v>
      </c>
      <c r="E1290" s="4" t="s">
        <v>6</v>
      </c>
      <c r="F1290" s="4" t="s">
        <v>18</v>
      </c>
      <c r="G1290" s="4" t="s">
        <v>18</v>
      </c>
      <c r="H1290" s="4" t="s">
        <v>18</v>
      </c>
    </row>
    <row r="1291" spans="1:8">
      <c r="A1291" t="n">
        <v>12092</v>
      </c>
      <c r="B1291" s="25" t="n">
        <v>48</v>
      </c>
      <c r="C1291" s="7" t="n">
        <v>61494</v>
      </c>
      <c r="D1291" s="7" t="n">
        <v>0</v>
      </c>
      <c r="E1291" s="7" t="s">
        <v>78</v>
      </c>
      <c r="F1291" s="7" t="n">
        <v>0</v>
      </c>
      <c r="G1291" s="7" t="n">
        <v>1</v>
      </c>
      <c r="H1291" s="7" t="n">
        <v>0</v>
      </c>
    </row>
    <row r="1292" spans="1:8">
      <c r="A1292" t="s">
        <v>4</v>
      </c>
      <c r="B1292" s="4" t="s">
        <v>5</v>
      </c>
      <c r="C1292" s="4" t="s">
        <v>13</v>
      </c>
    </row>
    <row r="1293" spans="1:8">
      <c r="A1293" t="n">
        <v>12116</v>
      </c>
      <c r="B1293" s="43" t="n">
        <v>116</v>
      </c>
      <c r="C1293" s="7" t="n">
        <v>0</v>
      </c>
    </row>
    <row r="1294" spans="1:8">
      <c r="A1294" t="s">
        <v>4</v>
      </c>
      <c r="B1294" s="4" t="s">
        <v>5</v>
      </c>
      <c r="C1294" s="4" t="s">
        <v>13</v>
      </c>
      <c r="D1294" s="4" t="s">
        <v>10</v>
      </c>
    </row>
    <row r="1295" spans="1:8">
      <c r="A1295" t="n">
        <v>12118</v>
      </c>
      <c r="B1295" s="43" t="n">
        <v>116</v>
      </c>
      <c r="C1295" s="7" t="n">
        <v>2</v>
      </c>
      <c r="D1295" s="7" t="n">
        <v>1</v>
      </c>
    </row>
    <row r="1296" spans="1:8">
      <c r="A1296" t="s">
        <v>4</v>
      </c>
      <c r="B1296" s="4" t="s">
        <v>5</v>
      </c>
      <c r="C1296" s="4" t="s">
        <v>13</v>
      </c>
      <c r="D1296" s="4" t="s">
        <v>9</v>
      </c>
    </row>
    <row r="1297" spans="1:8">
      <c r="A1297" t="n">
        <v>12122</v>
      </c>
      <c r="B1297" s="43" t="n">
        <v>116</v>
      </c>
      <c r="C1297" s="7" t="n">
        <v>5</v>
      </c>
      <c r="D1297" s="7" t="n">
        <v>1125515264</v>
      </c>
    </row>
    <row r="1298" spans="1:8">
      <c r="A1298" t="s">
        <v>4</v>
      </c>
      <c r="B1298" s="4" t="s">
        <v>5</v>
      </c>
      <c r="C1298" s="4" t="s">
        <v>13</v>
      </c>
      <c r="D1298" s="4" t="s">
        <v>10</v>
      </c>
    </row>
    <row r="1299" spans="1:8">
      <c r="A1299" t="n">
        <v>12128</v>
      </c>
      <c r="B1299" s="43" t="n">
        <v>116</v>
      </c>
      <c r="C1299" s="7" t="n">
        <v>6</v>
      </c>
      <c r="D1299" s="7" t="n">
        <v>1</v>
      </c>
    </row>
    <row r="1300" spans="1:8">
      <c r="A1300" t="s">
        <v>4</v>
      </c>
      <c r="B1300" s="4" t="s">
        <v>5</v>
      </c>
      <c r="C1300" s="4" t="s">
        <v>13</v>
      </c>
      <c r="D1300" s="4" t="s">
        <v>13</v>
      </c>
      <c r="E1300" s="4" t="s">
        <v>18</v>
      </c>
      <c r="F1300" s="4" t="s">
        <v>18</v>
      </c>
      <c r="G1300" s="4" t="s">
        <v>18</v>
      </c>
      <c r="H1300" s="4" t="s">
        <v>10</v>
      </c>
    </row>
    <row r="1301" spans="1:8">
      <c r="A1301" t="n">
        <v>12132</v>
      </c>
      <c r="B1301" s="44" t="n">
        <v>45</v>
      </c>
      <c r="C1301" s="7" t="n">
        <v>2</v>
      </c>
      <c r="D1301" s="7" t="n">
        <v>3</v>
      </c>
      <c r="E1301" s="7" t="n">
        <v>26.0799999237061</v>
      </c>
      <c r="F1301" s="7" t="n">
        <v>70.1999969482422</v>
      </c>
      <c r="G1301" s="7" t="n">
        <v>67.7799987792969</v>
      </c>
      <c r="H1301" s="7" t="n">
        <v>0</v>
      </c>
    </row>
    <row r="1302" spans="1:8">
      <c r="A1302" t="s">
        <v>4</v>
      </c>
      <c r="B1302" s="4" t="s">
        <v>5</v>
      </c>
      <c r="C1302" s="4" t="s">
        <v>13</v>
      </c>
      <c r="D1302" s="4" t="s">
        <v>13</v>
      </c>
      <c r="E1302" s="4" t="s">
        <v>18</v>
      </c>
      <c r="F1302" s="4" t="s">
        <v>18</v>
      </c>
      <c r="G1302" s="4" t="s">
        <v>18</v>
      </c>
      <c r="H1302" s="4" t="s">
        <v>10</v>
      </c>
      <c r="I1302" s="4" t="s">
        <v>13</v>
      </c>
    </row>
    <row r="1303" spans="1:8">
      <c r="A1303" t="n">
        <v>12149</v>
      </c>
      <c r="B1303" s="44" t="n">
        <v>45</v>
      </c>
      <c r="C1303" s="7" t="n">
        <v>4</v>
      </c>
      <c r="D1303" s="7" t="n">
        <v>3</v>
      </c>
      <c r="E1303" s="7" t="n">
        <v>34.9599990844727</v>
      </c>
      <c r="F1303" s="7" t="n">
        <v>359.920013427734</v>
      </c>
      <c r="G1303" s="7" t="n">
        <v>0</v>
      </c>
      <c r="H1303" s="7" t="n">
        <v>0</v>
      </c>
      <c r="I1303" s="7" t="n">
        <v>0</v>
      </c>
    </row>
    <row r="1304" spans="1:8">
      <c r="A1304" t="s">
        <v>4</v>
      </c>
      <c r="B1304" s="4" t="s">
        <v>5</v>
      </c>
      <c r="C1304" s="4" t="s">
        <v>13</v>
      </c>
      <c r="D1304" s="4" t="s">
        <v>13</v>
      </c>
      <c r="E1304" s="4" t="s">
        <v>18</v>
      </c>
      <c r="F1304" s="4" t="s">
        <v>10</v>
      </c>
    </row>
    <row r="1305" spans="1:8">
      <c r="A1305" t="n">
        <v>12167</v>
      </c>
      <c r="B1305" s="44" t="n">
        <v>45</v>
      </c>
      <c r="C1305" s="7" t="n">
        <v>5</v>
      </c>
      <c r="D1305" s="7" t="n">
        <v>3</v>
      </c>
      <c r="E1305" s="7" t="n">
        <v>50</v>
      </c>
      <c r="F1305" s="7" t="n">
        <v>0</v>
      </c>
    </row>
    <row r="1306" spans="1:8">
      <c r="A1306" t="s">
        <v>4</v>
      </c>
      <c r="B1306" s="4" t="s">
        <v>5</v>
      </c>
      <c r="C1306" s="4" t="s">
        <v>13</v>
      </c>
      <c r="D1306" s="4" t="s">
        <v>13</v>
      </c>
      <c r="E1306" s="4" t="s">
        <v>18</v>
      </c>
      <c r="F1306" s="4" t="s">
        <v>10</v>
      </c>
    </row>
    <row r="1307" spans="1:8">
      <c r="A1307" t="n">
        <v>12176</v>
      </c>
      <c r="B1307" s="44" t="n">
        <v>45</v>
      </c>
      <c r="C1307" s="7" t="n">
        <v>11</v>
      </c>
      <c r="D1307" s="7" t="n">
        <v>3</v>
      </c>
      <c r="E1307" s="7" t="n">
        <v>40</v>
      </c>
      <c r="F1307" s="7" t="n">
        <v>0</v>
      </c>
    </row>
    <row r="1308" spans="1:8">
      <c r="A1308" t="s">
        <v>4</v>
      </c>
      <c r="B1308" s="4" t="s">
        <v>5</v>
      </c>
      <c r="C1308" s="4" t="s">
        <v>13</v>
      </c>
      <c r="D1308" s="4" t="s">
        <v>13</v>
      </c>
      <c r="E1308" s="4" t="s">
        <v>18</v>
      </c>
      <c r="F1308" s="4" t="s">
        <v>18</v>
      </c>
      <c r="G1308" s="4" t="s">
        <v>18</v>
      </c>
      <c r="H1308" s="4" t="s">
        <v>10</v>
      </c>
    </row>
    <row r="1309" spans="1:8">
      <c r="A1309" t="n">
        <v>12185</v>
      </c>
      <c r="B1309" s="44" t="n">
        <v>45</v>
      </c>
      <c r="C1309" s="7" t="n">
        <v>2</v>
      </c>
      <c r="D1309" s="7" t="n">
        <v>3</v>
      </c>
      <c r="E1309" s="7" t="n">
        <v>33.1399993896484</v>
      </c>
      <c r="F1309" s="7" t="n">
        <v>52.9199981689453</v>
      </c>
      <c r="G1309" s="7" t="n">
        <v>59.8899993896484</v>
      </c>
      <c r="H1309" s="7" t="n">
        <v>9000</v>
      </c>
    </row>
    <row r="1310" spans="1:8">
      <c r="A1310" t="s">
        <v>4</v>
      </c>
      <c r="B1310" s="4" t="s">
        <v>5</v>
      </c>
      <c r="C1310" s="4" t="s">
        <v>13</v>
      </c>
      <c r="D1310" s="4" t="s">
        <v>13</v>
      </c>
      <c r="E1310" s="4" t="s">
        <v>18</v>
      </c>
      <c r="F1310" s="4" t="s">
        <v>18</v>
      </c>
      <c r="G1310" s="4" t="s">
        <v>18</v>
      </c>
      <c r="H1310" s="4" t="s">
        <v>10</v>
      </c>
      <c r="I1310" s="4" t="s">
        <v>13</v>
      </c>
    </row>
    <row r="1311" spans="1:8">
      <c r="A1311" t="n">
        <v>12202</v>
      </c>
      <c r="B1311" s="44" t="n">
        <v>45</v>
      </c>
      <c r="C1311" s="7" t="n">
        <v>4</v>
      </c>
      <c r="D1311" s="7" t="n">
        <v>3</v>
      </c>
      <c r="E1311" s="7" t="n">
        <v>36.8800010681152</v>
      </c>
      <c r="F1311" s="7" t="n">
        <v>42.2799987792969</v>
      </c>
      <c r="G1311" s="7" t="n">
        <v>0</v>
      </c>
      <c r="H1311" s="7" t="n">
        <v>9000</v>
      </c>
      <c r="I1311" s="7" t="n">
        <v>1</v>
      </c>
    </row>
    <row r="1312" spans="1:8">
      <c r="A1312" t="s">
        <v>4</v>
      </c>
      <c r="B1312" s="4" t="s">
        <v>5</v>
      </c>
      <c r="C1312" s="4" t="s">
        <v>13</v>
      </c>
      <c r="D1312" s="4" t="s">
        <v>13</v>
      </c>
      <c r="E1312" s="4" t="s">
        <v>18</v>
      </c>
      <c r="F1312" s="4" t="s">
        <v>10</v>
      </c>
    </row>
    <row r="1313" spans="1:9">
      <c r="A1313" t="n">
        <v>12220</v>
      </c>
      <c r="B1313" s="44" t="n">
        <v>45</v>
      </c>
      <c r="C1313" s="7" t="n">
        <v>5</v>
      </c>
      <c r="D1313" s="7" t="n">
        <v>3</v>
      </c>
      <c r="E1313" s="7" t="n">
        <v>40</v>
      </c>
      <c r="F1313" s="7" t="n">
        <v>9000</v>
      </c>
    </row>
    <row r="1314" spans="1:9">
      <c r="A1314" t="s">
        <v>4</v>
      </c>
      <c r="B1314" s="4" t="s">
        <v>5</v>
      </c>
      <c r="C1314" s="4" t="s">
        <v>10</v>
      </c>
      <c r="D1314" s="4" t="s">
        <v>9</v>
      </c>
    </row>
    <row r="1315" spans="1:9">
      <c r="A1315" t="n">
        <v>12229</v>
      </c>
      <c r="B1315" s="24" t="n">
        <v>43</v>
      </c>
      <c r="C1315" s="7" t="n">
        <v>7033</v>
      </c>
      <c r="D1315" s="7" t="n">
        <v>1</v>
      </c>
    </row>
    <row r="1316" spans="1:9">
      <c r="A1316" t="s">
        <v>4</v>
      </c>
      <c r="B1316" s="4" t="s">
        <v>5</v>
      </c>
      <c r="C1316" s="4" t="s">
        <v>10</v>
      </c>
      <c r="D1316" s="4" t="s">
        <v>10</v>
      </c>
      <c r="E1316" s="4" t="s">
        <v>18</v>
      </c>
      <c r="F1316" s="4" t="s">
        <v>18</v>
      </c>
      <c r="G1316" s="4" t="s">
        <v>18</v>
      </c>
      <c r="H1316" s="4" t="s">
        <v>18</v>
      </c>
      <c r="I1316" s="4" t="s">
        <v>13</v>
      </c>
      <c r="J1316" s="4" t="s">
        <v>10</v>
      </c>
    </row>
    <row r="1317" spans="1:9">
      <c r="A1317" t="n">
        <v>12236</v>
      </c>
      <c r="B1317" s="56" t="n">
        <v>55</v>
      </c>
      <c r="C1317" s="7" t="n">
        <v>7036</v>
      </c>
      <c r="D1317" s="7" t="n">
        <v>65533</v>
      </c>
      <c r="E1317" s="7" t="n">
        <v>11.4200000762939</v>
      </c>
      <c r="F1317" s="7" t="n">
        <v>44.0999984741211</v>
      </c>
      <c r="G1317" s="7" t="n">
        <v>64.370002746582</v>
      </c>
      <c r="H1317" s="7" t="n">
        <v>3.70000004768372</v>
      </c>
      <c r="I1317" s="7" t="n">
        <v>1</v>
      </c>
      <c r="J1317" s="7" t="n">
        <v>0</v>
      </c>
    </row>
    <row r="1318" spans="1:9">
      <c r="A1318" t="s">
        <v>4</v>
      </c>
      <c r="B1318" s="4" t="s">
        <v>5</v>
      </c>
      <c r="C1318" s="4" t="s">
        <v>13</v>
      </c>
      <c r="D1318" s="4" t="s">
        <v>10</v>
      </c>
      <c r="E1318" s="4" t="s">
        <v>18</v>
      </c>
      <c r="F1318" s="4" t="s">
        <v>10</v>
      </c>
      <c r="G1318" s="4" t="s">
        <v>9</v>
      </c>
      <c r="H1318" s="4" t="s">
        <v>9</v>
      </c>
      <c r="I1318" s="4" t="s">
        <v>10</v>
      </c>
      <c r="J1318" s="4" t="s">
        <v>10</v>
      </c>
      <c r="K1318" s="4" t="s">
        <v>9</v>
      </c>
      <c r="L1318" s="4" t="s">
        <v>9</v>
      </c>
      <c r="M1318" s="4" t="s">
        <v>9</v>
      </c>
      <c r="N1318" s="4" t="s">
        <v>9</v>
      </c>
      <c r="O1318" s="4" t="s">
        <v>6</v>
      </c>
    </row>
    <row r="1319" spans="1:9">
      <c r="A1319" t="n">
        <v>12260</v>
      </c>
      <c r="B1319" s="11" t="n">
        <v>50</v>
      </c>
      <c r="C1319" s="7" t="n">
        <v>0</v>
      </c>
      <c r="D1319" s="7" t="n">
        <v>4524</v>
      </c>
      <c r="E1319" s="7" t="n">
        <v>0.800000011920929</v>
      </c>
      <c r="F1319" s="7" t="n">
        <v>1000</v>
      </c>
      <c r="G1319" s="7" t="n">
        <v>0</v>
      </c>
      <c r="H1319" s="7" t="n">
        <v>0</v>
      </c>
      <c r="I1319" s="7" t="n">
        <v>1</v>
      </c>
      <c r="J1319" s="7" t="n">
        <v>7036</v>
      </c>
      <c r="K1319" s="7" t="n">
        <v>0</v>
      </c>
      <c r="L1319" s="7" t="n">
        <v>0</v>
      </c>
      <c r="M1319" s="7" t="n">
        <v>0</v>
      </c>
      <c r="N1319" s="7" t="n">
        <v>1124204544</v>
      </c>
      <c r="O1319" s="7" t="s">
        <v>12</v>
      </c>
    </row>
    <row r="1320" spans="1:9">
      <c r="A1320" t="s">
        <v>4</v>
      </c>
      <c r="B1320" s="4" t="s">
        <v>5</v>
      </c>
      <c r="C1320" s="4" t="s">
        <v>13</v>
      </c>
      <c r="D1320" s="4" t="s">
        <v>10</v>
      </c>
      <c r="E1320" s="4" t="s">
        <v>10</v>
      </c>
      <c r="F1320" s="4" t="s">
        <v>9</v>
      </c>
    </row>
    <row r="1321" spans="1:9">
      <c r="A1321" t="n">
        <v>12299</v>
      </c>
      <c r="B1321" s="57" t="n">
        <v>84</v>
      </c>
      <c r="C1321" s="7" t="n">
        <v>0</v>
      </c>
      <c r="D1321" s="7" t="n">
        <v>0</v>
      </c>
      <c r="E1321" s="7" t="n">
        <v>0</v>
      </c>
      <c r="F1321" s="7" t="n">
        <v>1045220557</v>
      </c>
    </row>
    <row r="1322" spans="1:9">
      <c r="A1322" t="s">
        <v>4</v>
      </c>
      <c r="B1322" s="4" t="s">
        <v>5</v>
      </c>
      <c r="C1322" s="4" t="s">
        <v>13</v>
      </c>
      <c r="D1322" s="4" t="s">
        <v>10</v>
      </c>
      <c r="E1322" s="4" t="s">
        <v>18</v>
      </c>
    </row>
    <row r="1323" spans="1:9">
      <c r="A1323" t="n">
        <v>12309</v>
      </c>
      <c r="B1323" s="38" t="n">
        <v>58</v>
      </c>
      <c r="C1323" s="7" t="n">
        <v>100</v>
      </c>
      <c r="D1323" s="7" t="n">
        <v>1000</v>
      </c>
      <c r="E1323" s="7" t="n">
        <v>1</v>
      </c>
    </row>
    <row r="1324" spans="1:9">
      <c r="A1324" t="s">
        <v>4</v>
      </c>
      <c r="B1324" s="4" t="s">
        <v>5</v>
      </c>
      <c r="C1324" s="4" t="s">
        <v>13</v>
      </c>
      <c r="D1324" s="4" t="s">
        <v>10</v>
      </c>
    </row>
    <row r="1325" spans="1:9">
      <c r="A1325" t="n">
        <v>12317</v>
      </c>
      <c r="B1325" s="38" t="n">
        <v>58</v>
      </c>
      <c r="C1325" s="7" t="n">
        <v>255</v>
      </c>
      <c r="D1325" s="7" t="n">
        <v>0</v>
      </c>
    </row>
    <row r="1326" spans="1:9">
      <c r="A1326" t="s">
        <v>4</v>
      </c>
      <c r="B1326" s="4" t="s">
        <v>5</v>
      </c>
      <c r="C1326" s="4" t="s">
        <v>13</v>
      </c>
      <c r="D1326" s="4" t="s">
        <v>10</v>
      </c>
    </row>
    <row r="1327" spans="1:9">
      <c r="A1327" t="n">
        <v>12321</v>
      </c>
      <c r="B1327" s="44" t="n">
        <v>45</v>
      </c>
      <c r="C1327" s="7" t="n">
        <v>7</v>
      </c>
      <c r="D1327" s="7" t="n">
        <v>255</v>
      </c>
    </row>
    <row r="1328" spans="1:9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18</v>
      </c>
    </row>
    <row r="1329" spans="1:15">
      <c r="A1329" t="n">
        <v>12325</v>
      </c>
      <c r="B1329" s="38" t="n">
        <v>58</v>
      </c>
      <c r="C1329" s="7" t="n">
        <v>101</v>
      </c>
      <c r="D1329" s="7" t="n">
        <v>500</v>
      </c>
      <c r="E1329" s="7" t="n">
        <v>1</v>
      </c>
    </row>
    <row r="1330" spans="1:15">
      <c r="A1330" t="s">
        <v>4</v>
      </c>
      <c r="B1330" s="4" t="s">
        <v>5</v>
      </c>
      <c r="C1330" s="4" t="s">
        <v>13</v>
      </c>
      <c r="D1330" s="4" t="s">
        <v>10</v>
      </c>
    </row>
    <row r="1331" spans="1:15">
      <c r="A1331" t="n">
        <v>12333</v>
      </c>
      <c r="B1331" s="38" t="n">
        <v>58</v>
      </c>
      <c r="C1331" s="7" t="n">
        <v>254</v>
      </c>
      <c r="D1331" s="7" t="n">
        <v>0</v>
      </c>
    </row>
    <row r="1332" spans="1:15">
      <c r="A1332" t="s">
        <v>4</v>
      </c>
      <c r="B1332" s="4" t="s">
        <v>5</v>
      </c>
      <c r="C1332" s="4" t="s">
        <v>10</v>
      </c>
      <c r="D1332" s="4" t="s">
        <v>13</v>
      </c>
    </row>
    <row r="1333" spans="1:15">
      <c r="A1333" t="n">
        <v>12337</v>
      </c>
      <c r="B1333" s="46" t="n">
        <v>56</v>
      </c>
      <c r="C1333" s="7" t="n">
        <v>7036</v>
      </c>
      <c r="D1333" s="7" t="n">
        <v>1</v>
      </c>
    </row>
    <row r="1334" spans="1:15">
      <c r="A1334" t="s">
        <v>4</v>
      </c>
      <c r="B1334" s="4" t="s">
        <v>5</v>
      </c>
      <c r="C1334" s="4" t="s">
        <v>10</v>
      </c>
      <c r="D1334" s="4" t="s">
        <v>18</v>
      </c>
      <c r="E1334" s="4" t="s">
        <v>18</v>
      </c>
      <c r="F1334" s="4" t="s">
        <v>18</v>
      </c>
      <c r="G1334" s="4" t="s">
        <v>18</v>
      </c>
    </row>
    <row r="1335" spans="1:15">
      <c r="A1335" t="n">
        <v>12341</v>
      </c>
      <c r="B1335" s="21" t="n">
        <v>46</v>
      </c>
      <c r="C1335" s="7" t="n">
        <v>7036</v>
      </c>
      <c r="D1335" s="7" t="n">
        <v>11.4200000762939</v>
      </c>
      <c r="E1335" s="7" t="n">
        <v>44.0999984741211</v>
      </c>
      <c r="F1335" s="7" t="n">
        <v>64.370002746582</v>
      </c>
      <c r="G1335" s="7" t="n">
        <v>245.199996948242</v>
      </c>
    </row>
    <row r="1336" spans="1:15">
      <c r="A1336" t="s">
        <v>4</v>
      </c>
      <c r="B1336" s="4" t="s">
        <v>5</v>
      </c>
      <c r="C1336" s="4" t="s">
        <v>13</v>
      </c>
    </row>
    <row r="1337" spans="1:15">
      <c r="A1337" t="n">
        <v>12360</v>
      </c>
      <c r="B1337" s="44" t="n">
        <v>45</v>
      </c>
      <c r="C1337" s="7" t="n">
        <v>0</v>
      </c>
    </row>
    <row r="1338" spans="1:15">
      <c r="A1338" t="s">
        <v>4</v>
      </c>
      <c r="B1338" s="4" t="s">
        <v>5</v>
      </c>
      <c r="C1338" s="4" t="s">
        <v>13</v>
      </c>
    </row>
    <row r="1339" spans="1:15">
      <c r="A1339" t="n">
        <v>12362</v>
      </c>
      <c r="B1339" s="43" t="n">
        <v>116</v>
      </c>
      <c r="C1339" s="7" t="n">
        <v>1</v>
      </c>
    </row>
    <row r="1340" spans="1:15">
      <c r="A1340" t="s">
        <v>4</v>
      </c>
      <c r="B1340" s="4" t="s">
        <v>5</v>
      </c>
      <c r="C1340" s="4" t="s">
        <v>13</v>
      </c>
      <c r="D1340" s="4" t="s">
        <v>13</v>
      </c>
      <c r="E1340" s="4" t="s">
        <v>18</v>
      </c>
      <c r="F1340" s="4" t="s">
        <v>18</v>
      </c>
      <c r="G1340" s="4" t="s">
        <v>18</v>
      </c>
      <c r="H1340" s="4" t="s">
        <v>10</v>
      </c>
    </row>
    <row r="1341" spans="1:15">
      <c r="A1341" t="n">
        <v>12364</v>
      </c>
      <c r="B1341" s="44" t="n">
        <v>45</v>
      </c>
      <c r="C1341" s="7" t="n">
        <v>2</v>
      </c>
      <c r="D1341" s="7" t="n">
        <v>3</v>
      </c>
      <c r="E1341" s="7" t="n">
        <v>18.4300003051758</v>
      </c>
      <c r="F1341" s="7" t="n">
        <v>18.8199996948242</v>
      </c>
      <c r="G1341" s="7" t="n">
        <v>7.32000017166138</v>
      </c>
      <c r="H1341" s="7" t="n">
        <v>0</v>
      </c>
    </row>
    <row r="1342" spans="1:15">
      <c r="A1342" t="s">
        <v>4</v>
      </c>
      <c r="B1342" s="4" t="s">
        <v>5</v>
      </c>
      <c r="C1342" s="4" t="s">
        <v>13</v>
      </c>
      <c r="D1342" s="4" t="s">
        <v>13</v>
      </c>
      <c r="E1342" s="4" t="s">
        <v>18</v>
      </c>
      <c r="F1342" s="4" t="s">
        <v>18</v>
      </c>
      <c r="G1342" s="4" t="s">
        <v>18</v>
      </c>
      <c r="H1342" s="4" t="s">
        <v>10</v>
      </c>
      <c r="I1342" s="4" t="s">
        <v>13</v>
      </c>
    </row>
    <row r="1343" spans="1:15">
      <c r="A1343" t="n">
        <v>12381</v>
      </c>
      <c r="B1343" s="44" t="n">
        <v>45</v>
      </c>
      <c r="C1343" s="7" t="n">
        <v>4</v>
      </c>
      <c r="D1343" s="7" t="n">
        <v>3</v>
      </c>
      <c r="E1343" s="7" t="n">
        <v>334.559997558594</v>
      </c>
      <c r="F1343" s="7" t="n">
        <v>173.399993896484</v>
      </c>
      <c r="G1343" s="7" t="n">
        <v>0</v>
      </c>
      <c r="H1343" s="7" t="n">
        <v>0</v>
      </c>
      <c r="I1343" s="7" t="n">
        <v>0</v>
      </c>
    </row>
    <row r="1344" spans="1:15">
      <c r="A1344" t="s">
        <v>4</v>
      </c>
      <c r="B1344" s="4" t="s">
        <v>5</v>
      </c>
      <c r="C1344" s="4" t="s">
        <v>13</v>
      </c>
      <c r="D1344" s="4" t="s">
        <v>13</v>
      </c>
      <c r="E1344" s="4" t="s">
        <v>18</v>
      </c>
      <c r="F1344" s="4" t="s">
        <v>10</v>
      </c>
    </row>
    <row r="1345" spans="1:9">
      <c r="A1345" t="n">
        <v>12399</v>
      </c>
      <c r="B1345" s="44" t="n">
        <v>45</v>
      </c>
      <c r="C1345" s="7" t="n">
        <v>5</v>
      </c>
      <c r="D1345" s="7" t="n">
        <v>3</v>
      </c>
      <c r="E1345" s="7" t="n">
        <v>13.5</v>
      </c>
      <c r="F1345" s="7" t="n">
        <v>0</v>
      </c>
    </row>
    <row r="1346" spans="1:9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18</v>
      </c>
      <c r="F1346" s="4" t="s">
        <v>10</v>
      </c>
    </row>
    <row r="1347" spans="1:9">
      <c r="A1347" t="n">
        <v>12408</v>
      </c>
      <c r="B1347" s="44" t="n">
        <v>45</v>
      </c>
      <c r="C1347" s="7" t="n">
        <v>11</v>
      </c>
      <c r="D1347" s="7" t="n">
        <v>3</v>
      </c>
      <c r="E1347" s="7" t="n">
        <v>38.2999992370605</v>
      </c>
      <c r="F1347" s="7" t="n">
        <v>0</v>
      </c>
    </row>
    <row r="1348" spans="1:9">
      <c r="A1348" t="s">
        <v>4</v>
      </c>
      <c r="B1348" s="4" t="s">
        <v>5</v>
      </c>
      <c r="C1348" s="4" t="s">
        <v>13</v>
      </c>
      <c r="D1348" s="4" t="s">
        <v>13</v>
      </c>
      <c r="E1348" s="4" t="s">
        <v>18</v>
      </c>
      <c r="F1348" s="4" t="s">
        <v>18</v>
      </c>
      <c r="G1348" s="4" t="s">
        <v>18</v>
      </c>
      <c r="H1348" s="4" t="s">
        <v>10</v>
      </c>
    </row>
    <row r="1349" spans="1:9">
      <c r="A1349" t="n">
        <v>12417</v>
      </c>
      <c r="B1349" s="44" t="n">
        <v>45</v>
      </c>
      <c r="C1349" s="7" t="n">
        <v>2</v>
      </c>
      <c r="D1349" s="7" t="n">
        <v>3</v>
      </c>
      <c r="E1349" s="7" t="n">
        <v>18.4300003051758</v>
      </c>
      <c r="F1349" s="7" t="n">
        <v>15.9799995422363</v>
      </c>
      <c r="G1349" s="7" t="n">
        <v>7.32000017166138</v>
      </c>
      <c r="H1349" s="7" t="n">
        <v>3000</v>
      </c>
    </row>
    <row r="1350" spans="1:9">
      <c r="A1350" t="s">
        <v>4</v>
      </c>
      <c r="B1350" s="4" t="s">
        <v>5</v>
      </c>
      <c r="C1350" s="4" t="s">
        <v>13</v>
      </c>
      <c r="D1350" s="4" t="s">
        <v>10</v>
      </c>
    </row>
    <row r="1351" spans="1:9">
      <c r="A1351" t="n">
        <v>12434</v>
      </c>
      <c r="B1351" s="38" t="n">
        <v>58</v>
      </c>
      <c r="C1351" s="7" t="n">
        <v>255</v>
      </c>
      <c r="D1351" s="7" t="n">
        <v>0</v>
      </c>
    </row>
    <row r="1352" spans="1:9">
      <c r="A1352" t="s">
        <v>4</v>
      </c>
      <c r="B1352" s="4" t="s">
        <v>5</v>
      </c>
      <c r="C1352" s="4" t="s">
        <v>10</v>
      </c>
    </row>
    <row r="1353" spans="1:9">
      <c r="A1353" t="n">
        <v>12438</v>
      </c>
      <c r="B1353" s="27" t="n">
        <v>16</v>
      </c>
      <c r="C1353" s="7" t="n">
        <v>1000</v>
      </c>
    </row>
    <row r="1354" spans="1:9">
      <c r="A1354" t="s">
        <v>4</v>
      </c>
      <c r="B1354" s="4" t="s">
        <v>5</v>
      </c>
      <c r="C1354" s="4" t="s">
        <v>13</v>
      </c>
      <c r="D1354" s="4" t="s">
        <v>10</v>
      </c>
    </row>
    <row r="1355" spans="1:9">
      <c r="A1355" t="n">
        <v>12441</v>
      </c>
      <c r="B1355" s="44" t="n">
        <v>45</v>
      </c>
      <c r="C1355" s="7" t="n">
        <v>7</v>
      </c>
      <c r="D1355" s="7" t="n">
        <v>255</v>
      </c>
    </row>
    <row r="1356" spans="1:9">
      <c r="A1356" t="s">
        <v>4</v>
      </c>
      <c r="B1356" s="4" t="s">
        <v>5</v>
      </c>
      <c r="C1356" s="4" t="s">
        <v>13</v>
      </c>
      <c r="D1356" s="4" t="s">
        <v>18</v>
      </c>
      <c r="E1356" s="4" t="s">
        <v>18</v>
      </c>
      <c r="F1356" s="4" t="s">
        <v>18</v>
      </c>
    </row>
    <row r="1357" spans="1:9">
      <c r="A1357" t="n">
        <v>12445</v>
      </c>
      <c r="B1357" s="44" t="n">
        <v>45</v>
      </c>
      <c r="C1357" s="7" t="n">
        <v>9</v>
      </c>
      <c r="D1357" s="7" t="n">
        <v>0.0199999995529652</v>
      </c>
      <c r="E1357" s="7" t="n">
        <v>0.0199999995529652</v>
      </c>
      <c r="F1357" s="7" t="n">
        <v>0.5</v>
      </c>
    </row>
    <row r="1358" spans="1:9">
      <c r="A1358" t="s">
        <v>4</v>
      </c>
      <c r="B1358" s="4" t="s">
        <v>5</v>
      </c>
      <c r="C1358" s="4" t="s">
        <v>6</v>
      </c>
      <c r="D1358" s="4" t="s">
        <v>10</v>
      </c>
    </row>
    <row r="1359" spans="1:9">
      <c r="A1359" t="n">
        <v>12459</v>
      </c>
      <c r="B1359" s="58" t="n">
        <v>29</v>
      </c>
      <c r="C1359" s="7" t="s">
        <v>163</v>
      </c>
      <c r="D1359" s="7" t="n">
        <v>65533</v>
      </c>
    </row>
    <row r="1360" spans="1:9">
      <c r="A1360" t="s">
        <v>4</v>
      </c>
      <c r="B1360" s="4" t="s">
        <v>5</v>
      </c>
      <c r="C1360" s="4" t="s">
        <v>13</v>
      </c>
      <c r="D1360" s="4" t="s">
        <v>10</v>
      </c>
      <c r="E1360" s="4" t="s">
        <v>6</v>
      </c>
    </row>
    <row r="1361" spans="1:8">
      <c r="A1361" t="n">
        <v>12476</v>
      </c>
      <c r="B1361" s="29" t="n">
        <v>51</v>
      </c>
      <c r="C1361" s="7" t="n">
        <v>4</v>
      </c>
      <c r="D1361" s="7" t="n">
        <v>1560</v>
      </c>
      <c r="E1361" s="7" t="s">
        <v>46</v>
      </c>
    </row>
    <row r="1362" spans="1:8">
      <c r="A1362" t="s">
        <v>4</v>
      </c>
      <c r="B1362" s="4" t="s">
        <v>5</v>
      </c>
      <c r="C1362" s="4" t="s">
        <v>10</v>
      </c>
    </row>
    <row r="1363" spans="1:8">
      <c r="A1363" t="n">
        <v>12489</v>
      </c>
      <c r="B1363" s="27" t="n">
        <v>16</v>
      </c>
      <c r="C1363" s="7" t="n">
        <v>0</v>
      </c>
    </row>
    <row r="1364" spans="1:8">
      <c r="A1364" t="s">
        <v>4</v>
      </c>
      <c r="B1364" s="4" t="s">
        <v>5</v>
      </c>
      <c r="C1364" s="4" t="s">
        <v>10</v>
      </c>
      <c r="D1364" s="4" t="s">
        <v>13</v>
      </c>
      <c r="E1364" s="4" t="s">
        <v>9</v>
      </c>
      <c r="F1364" s="4" t="s">
        <v>47</v>
      </c>
      <c r="G1364" s="4" t="s">
        <v>13</v>
      </c>
      <c r="H1364" s="4" t="s">
        <v>13</v>
      </c>
    </row>
    <row r="1365" spans="1:8">
      <c r="A1365" t="n">
        <v>12492</v>
      </c>
      <c r="B1365" s="30" t="n">
        <v>26</v>
      </c>
      <c r="C1365" s="7" t="n">
        <v>1560</v>
      </c>
      <c r="D1365" s="7" t="n">
        <v>17</v>
      </c>
      <c r="E1365" s="7" t="n">
        <v>63308</v>
      </c>
      <c r="F1365" s="7" t="s">
        <v>164</v>
      </c>
      <c r="G1365" s="7" t="n">
        <v>2</v>
      </c>
      <c r="H1365" s="7" t="n">
        <v>0</v>
      </c>
    </row>
    <row r="1366" spans="1:8">
      <c r="A1366" t="s">
        <v>4</v>
      </c>
      <c r="B1366" s="4" t="s">
        <v>5</v>
      </c>
    </row>
    <row r="1367" spans="1:8">
      <c r="A1367" t="n">
        <v>12533</v>
      </c>
      <c r="B1367" s="31" t="n">
        <v>28</v>
      </c>
    </row>
    <row r="1368" spans="1:8">
      <c r="A1368" t="s">
        <v>4</v>
      </c>
      <c r="B1368" s="4" t="s">
        <v>5</v>
      </c>
      <c r="C1368" s="4" t="s">
        <v>6</v>
      </c>
      <c r="D1368" s="4" t="s">
        <v>10</v>
      </c>
    </row>
    <row r="1369" spans="1:8">
      <c r="A1369" t="n">
        <v>12534</v>
      </c>
      <c r="B1369" s="58" t="n">
        <v>29</v>
      </c>
      <c r="C1369" s="7" t="s">
        <v>12</v>
      </c>
      <c r="D1369" s="7" t="n">
        <v>65533</v>
      </c>
    </row>
    <row r="1370" spans="1:8">
      <c r="A1370" t="s">
        <v>4</v>
      </c>
      <c r="B1370" s="4" t="s">
        <v>5</v>
      </c>
      <c r="C1370" s="4" t="s">
        <v>13</v>
      </c>
      <c r="D1370" s="4" t="s">
        <v>13</v>
      </c>
      <c r="E1370" s="4" t="s">
        <v>18</v>
      </c>
      <c r="F1370" s="4" t="s">
        <v>18</v>
      </c>
      <c r="G1370" s="4" t="s">
        <v>18</v>
      </c>
      <c r="H1370" s="4" t="s">
        <v>10</v>
      </c>
    </row>
    <row r="1371" spans="1:8">
      <c r="A1371" t="n">
        <v>12538</v>
      </c>
      <c r="B1371" s="44" t="n">
        <v>45</v>
      </c>
      <c r="C1371" s="7" t="n">
        <v>2</v>
      </c>
      <c r="D1371" s="7" t="n">
        <v>3</v>
      </c>
      <c r="E1371" s="7" t="n">
        <v>16.9200000762939</v>
      </c>
      <c r="F1371" s="7" t="n">
        <v>16.6599998474121</v>
      </c>
      <c r="G1371" s="7" t="n">
        <v>7.34999990463257</v>
      </c>
      <c r="H1371" s="7" t="n">
        <v>20000</v>
      </c>
    </row>
    <row r="1372" spans="1:8">
      <c r="A1372" t="s">
        <v>4</v>
      </c>
      <c r="B1372" s="4" t="s">
        <v>5</v>
      </c>
      <c r="C1372" s="4" t="s">
        <v>13</v>
      </c>
      <c r="D1372" s="4" t="s">
        <v>13</v>
      </c>
      <c r="E1372" s="4" t="s">
        <v>18</v>
      </c>
      <c r="F1372" s="4" t="s">
        <v>18</v>
      </c>
      <c r="G1372" s="4" t="s">
        <v>18</v>
      </c>
      <c r="H1372" s="4" t="s">
        <v>10</v>
      </c>
      <c r="I1372" s="4" t="s">
        <v>13</v>
      </c>
    </row>
    <row r="1373" spans="1:8">
      <c r="A1373" t="n">
        <v>12555</v>
      </c>
      <c r="B1373" s="44" t="n">
        <v>45</v>
      </c>
      <c r="C1373" s="7" t="n">
        <v>4</v>
      </c>
      <c r="D1373" s="7" t="n">
        <v>3</v>
      </c>
      <c r="E1373" s="7" t="n">
        <v>336.470001220703</v>
      </c>
      <c r="F1373" s="7" t="n">
        <v>173.589996337891</v>
      </c>
      <c r="G1373" s="7" t="n">
        <v>0</v>
      </c>
      <c r="H1373" s="7" t="n">
        <v>20000</v>
      </c>
      <c r="I1373" s="7" t="n">
        <v>1</v>
      </c>
    </row>
    <row r="1374" spans="1:8">
      <c r="A1374" t="s">
        <v>4</v>
      </c>
      <c r="B1374" s="4" t="s">
        <v>5</v>
      </c>
      <c r="C1374" s="4" t="s">
        <v>10</v>
      </c>
    </row>
    <row r="1375" spans="1:8">
      <c r="A1375" t="n">
        <v>12573</v>
      </c>
      <c r="B1375" s="27" t="n">
        <v>16</v>
      </c>
      <c r="C1375" s="7" t="n">
        <v>1000</v>
      </c>
    </row>
    <row r="1376" spans="1:8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13</v>
      </c>
      <c r="F1376" s="4" t="s">
        <v>13</v>
      </c>
    </row>
    <row r="1377" spans="1:9">
      <c r="A1377" t="n">
        <v>12576</v>
      </c>
      <c r="B1377" s="8" t="n">
        <v>14</v>
      </c>
      <c r="C1377" s="7" t="n">
        <v>0</v>
      </c>
      <c r="D1377" s="7" t="n">
        <v>128</v>
      </c>
      <c r="E1377" s="7" t="n">
        <v>0</v>
      </c>
      <c r="F1377" s="7" t="n">
        <v>0</v>
      </c>
    </row>
    <row r="1378" spans="1:9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10</v>
      </c>
      <c r="F1378" s="4" t="s">
        <v>13</v>
      </c>
    </row>
    <row r="1379" spans="1:9">
      <c r="A1379" t="n">
        <v>12581</v>
      </c>
      <c r="B1379" s="59" t="n">
        <v>25</v>
      </c>
      <c r="C1379" s="7" t="n">
        <v>1</v>
      </c>
      <c r="D1379" s="7" t="n">
        <v>200</v>
      </c>
      <c r="E1379" s="7" t="n">
        <v>200</v>
      </c>
      <c r="F1379" s="7" t="n">
        <v>5</v>
      </c>
    </row>
    <row r="1380" spans="1:9">
      <c r="A1380" t="s">
        <v>4</v>
      </c>
      <c r="B1380" s="4" t="s">
        <v>5</v>
      </c>
      <c r="C1380" s="4" t="s">
        <v>13</v>
      </c>
      <c r="D1380" s="4" t="s">
        <v>18</v>
      </c>
      <c r="E1380" s="4" t="s">
        <v>10</v>
      </c>
      <c r="F1380" s="4" t="s">
        <v>13</v>
      </c>
    </row>
    <row r="1381" spans="1:9">
      <c r="A1381" t="n">
        <v>12588</v>
      </c>
      <c r="B1381" s="14" t="n">
        <v>49</v>
      </c>
      <c r="C1381" s="7" t="n">
        <v>3</v>
      </c>
      <c r="D1381" s="7" t="n">
        <v>0.699999988079071</v>
      </c>
      <c r="E1381" s="7" t="n">
        <v>500</v>
      </c>
      <c r="F1381" s="7" t="n">
        <v>0</v>
      </c>
    </row>
    <row r="1382" spans="1:9">
      <c r="A1382" t="s">
        <v>4</v>
      </c>
      <c r="B1382" s="4" t="s">
        <v>5</v>
      </c>
      <c r="C1382" s="4" t="s">
        <v>6</v>
      </c>
      <c r="D1382" s="4" t="s">
        <v>10</v>
      </c>
    </row>
    <row r="1383" spans="1:9">
      <c r="A1383" t="n">
        <v>12597</v>
      </c>
      <c r="B1383" s="58" t="n">
        <v>29</v>
      </c>
      <c r="C1383" s="7" t="s">
        <v>165</v>
      </c>
      <c r="D1383" s="7" t="n">
        <v>65533</v>
      </c>
    </row>
    <row r="1384" spans="1:9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6</v>
      </c>
    </row>
    <row r="1385" spans="1:9">
      <c r="A1385" t="n">
        <v>12614</v>
      </c>
      <c r="B1385" s="29" t="n">
        <v>51</v>
      </c>
      <c r="C1385" s="7" t="n">
        <v>4</v>
      </c>
      <c r="D1385" s="7" t="n">
        <v>1600</v>
      </c>
      <c r="E1385" s="7" t="s">
        <v>46</v>
      </c>
    </row>
    <row r="1386" spans="1:9">
      <c r="A1386" t="s">
        <v>4</v>
      </c>
      <c r="B1386" s="4" t="s">
        <v>5</v>
      </c>
      <c r="C1386" s="4" t="s">
        <v>10</v>
      </c>
    </row>
    <row r="1387" spans="1:9">
      <c r="A1387" t="n">
        <v>12627</v>
      </c>
      <c r="B1387" s="27" t="n">
        <v>16</v>
      </c>
      <c r="C1387" s="7" t="n">
        <v>0</v>
      </c>
    </row>
    <row r="1388" spans="1:9">
      <c r="A1388" t="s">
        <v>4</v>
      </c>
      <c r="B1388" s="4" t="s">
        <v>5</v>
      </c>
      <c r="C1388" s="4" t="s">
        <v>10</v>
      </c>
      <c r="D1388" s="4" t="s">
        <v>13</v>
      </c>
      <c r="E1388" s="4" t="s">
        <v>9</v>
      </c>
      <c r="F1388" s="4" t="s">
        <v>47</v>
      </c>
      <c r="G1388" s="4" t="s">
        <v>13</v>
      </c>
      <c r="H1388" s="4" t="s">
        <v>13</v>
      </c>
      <c r="I1388" s="4" t="s">
        <v>13</v>
      </c>
      <c r="J1388" s="4" t="s">
        <v>9</v>
      </c>
      <c r="K1388" s="4" t="s">
        <v>47</v>
      </c>
      <c r="L1388" s="4" t="s">
        <v>13</v>
      </c>
      <c r="M1388" s="4" t="s">
        <v>13</v>
      </c>
      <c r="N1388" s="4" t="s">
        <v>13</v>
      </c>
      <c r="O1388" s="4" t="s">
        <v>9</v>
      </c>
      <c r="P1388" s="4" t="s">
        <v>47</v>
      </c>
      <c r="Q1388" s="4" t="s">
        <v>13</v>
      </c>
      <c r="R1388" s="4" t="s">
        <v>13</v>
      </c>
    </row>
    <row r="1389" spans="1:9">
      <c r="A1389" t="n">
        <v>12630</v>
      </c>
      <c r="B1389" s="30" t="n">
        <v>26</v>
      </c>
      <c r="C1389" s="7" t="n">
        <v>1600</v>
      </c>
      <c r="D1389" s="7" t="n">
        <v>17</v>
      </c>
      <c r="E1389" s="7" t="n">
        <v>17468</v>
      </c>
      <c r="F1389" s="7" t="s">
        <v>166</v>
      </c>
      <c r="G1389" s="7" t="n">
        <v>2</v>
      </c>
      <c r="H1389" s="7" t="n">
        <v>3</v>
      </c>
      <c r="I1389" s="7" t="n">
        <v>17</v>
      </c>
      <c r="J1389" s="7" t="n">
        <v>17469</v>
      </c>
      <c r="K1389" s="7" t="s">
        <v>167</v>
      </c>
      <c r="L1389" s="7" t="n">
        <v>2</v>
      </c>
      <c r="M1389" s="7" t="n">
        <v>3</v>
      </c>
      <c r="N1389" s="7" t="n">
        <v>17</v>
      </c>
      <c r="O1389" s="7" t="n">
        <v>17470</v>
      </c>
      <c r="P1389" s="7" t="s">
        <v>168</v>
      </c>
      <c r="Q1389" s="7" t="n">
        <v>2</v>
      </c>
      <c r="R1389" s="7" t="n">
        <v>0</v>
      </c>
    </row>
    <row r="1390" spans="1:9">
      <c r="A1390" t="s">
        <v>4</v>
      </c>
      <c r="B1390" s="4" t="s">
        <v>5</v>
      </c>
    </row>
    <row r="1391" spans="1:9">
      <c r="A1391" t="n">
        <v>12874</v>
      </c>
      <c r="B1391" s="31" t="n">
        <v>28</v>
      </c>
    </row>
    <row r="1392" spans="1:9">
      <c r="A1392" t="s">
        <v>4</v>
      </c>
      <c r="B1392" s="4" t="s">
        <v>5</v>
      </c>
      <c r="C1392" s="4" t="s">
        <v>6</v>
      </c>
      <c r="D1392" s="4" t="s">
        <v>10</v>
      </c>
    </row>
    <row r="1393" spans="1:18">
      <c r="A1393" t="n">
        <v>12875</v>
      </c>
      <c r="B1393" s="58" t="n">
        <v>29</v>
      </c>
      <c r="C1393" s="7" t="s">
        <v>12</v>
      </c>
      <c r="D1393" s="7" t="n">
        <v>65533</v>
      </c>
    </row>
    <row r="1394" spans="1:18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10</v>
      </c>
      <c r="F1394" s="4" t="s">
        <v>13</v>
      </c>
    </row>
    <row r="1395" spans="1:18">
      <c r="A1395" t="n">
        <v>12879</v>
      </c>
      <c r="B1395" s="59" t="n">
        <v>25</v>
      </c>
      <c r="C1395" s="7" t="n">
        <v>1</v>
      </c>
      <c r="D1395" s="7" t="n">
        <v>65535</v>
      </c>
      <c r="E1395" s="7" t="n">
        <v>65535</v>
      </c>
      <c r="F1395" s="7" t="n">
        <v>0</v>
      </c>
    </row>
    <row r="1396" spans="1:18">
      <c r="A1396" t="s">
        <v>4</v>
      </c>
      <c r="B1396" s="4" t="s">
        <v>5</v>
      </c>
      <c r="C1396" s="4" t="s">
        <v>9</v>
      </c>
    </row>
    <row r="1397" spans="1:18">
      <c r="A1397" t="n">
        <v>12886</v>
      </c>
      <c r="B1397" s="47" t="n">
        <v>15</v>
      </c>
      <c r="C1397" s="7" t="n">
        <v>32768</v>
      </c>
    </row>
    <row r="1398" spans="1:18">
      <c r="A1398" t="s">
        <v>4</v>
      </c>
      <c r="B1398" s="4" t="s">
        <v>5</v>
      </c>
      <c r="C1398" s="4" t="s">
        <v>10</v>
      </c>
    </row>
    <row r="1399" spans="1:18">
      <c r="A1399" t="n">
        <v>12891</v>
      </c>
      <c r="B1399" s="27" t="n">
        <v>16</v>
      </c>
      <c r="C1399" s="7" t="n">
        <v>300</v>
      </c>
    </row>
    <row r="1400" spans="1:18">
      <c r="A1400" t="s">
        <v>4</v>
      </c>
      <c r="B1400" s="4" t="s">
        <v>5</v>
      </c>
      <c r="C1400" s="4" t="s">
        <v>13</v>
      </c>
      <c r="D1400" s="4" t="s">
        <v>13</v>
      </c>
      <c r="E1400" s="4" t="s">
        <v>13</v>
      </c>
      <c r="F1400" s="4" t="s">
        <v>13</v>
      </c>
    </row>
    <row r="1401" spans="1:18">
      <c r="A1401" t="n">
        <v>12894</v>
      </c>
      <c r="B1401" s="8" t="n">
        <v>14</v>
      </c>
      <c r="C1401" s="7" t="n">
        <v>0</v>
      </c>
      <c r="D1401" s="7" t="n">
        <v>1</v>
      </c>
      <c r="E1401" s="7" t="n">
        <v>0</v>
      </c>
      <c r="F1401" s="7" t="n">
        <v>0</v>
      </c>
    </row>
    <row r="1402" spans="1:18">
      <c r="A1402" t="s">
        <v>4</v>
      </c>
      <c r="B1402" s="4" t="s">
        <v>5</v>
      </c>
      <c r="C1402" s="4" t="s">
        <v>6</v>
      </c>
      <c r="D1402" s="4" t="s">
        <v>10</v>
      </c>
    </row>
    <row r="1403" spans="1:18">
      <c r="A1403" t="n">
        <v>12899</v>
      </c>
      <c r="B1403" s="58" t="n">
        <v>29</v>
      </c>
      <c r="C1403" s="7" t="s">
        <v>163</v>
      </c>
      <c r="D1403" s="7" t="n">
        <v>65533</v>
      </c>
    </row>
    <row r="1404" spans="1:18">
      <c r="A1404" t="s">
        <v>4</v>
      </c>
      <c r="B1404" s="4" t="s">
        <v>5</v>
      </c>
      <c r="C1404" s="4" t="s">
        <v>13</v>
      </c>
      <c r="D1404" s="4" t="s">
        <v>10</v>
      </c>
      <c r="E1404" s="4" t="s">
        <v>6</v>
      </c>
    </row>
    <row r="1405" spans="1:18">
      <c r="A1405" t="n">
        <v>12916</v>
      </c>
      <c r="B1405" s="29" t="n">
        <v>51</v>
      </c>
      <c r="C1405" s="7" t="n">
        <v>4</v>
      </c>
      <c r="D1405" s="7" t="n">
        <v>1562</v>
      </c>
      <c r="E1405" s="7" t="s">
        <v>46</v>
      </c>
    </row>
    <row r="1406" spans="1:18">
      <c r="A1406" t="s">
        <v>4</v>
      </c>
      <c r="B1406" s="4" t="s">
        <v>5</v>
      </c>
      <c r="C1406" s="4" t="s">
        <v>10</v>
      </c>
    </row>
    <row r="1407" spans="1:18">
      <c r="A1407" t="n">
        <v>12929</v>
      </c>
      <c r="B1407" s="27" t="n">
        <v>16</v>
      </c>
      <c r="C1407" s="7" t="n">
        <v>0</v>
      </c>
    </row>
    <row r="1408" spans="1:18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9</v>
      </c>
      <c r="F1408" s="4" t="s">
        <v>47</v>
      </c>
      <c r="G1408" s="4" t="s">
        <v>13</v>
      </c>
      <c r="H1408" s="4" t="s">
        <v>13</v>
      </c>
    </row>
    <row r="1409" spans="1:8">
      <c r="A1409" t="n">
        <v>12932</v>
      </c>
      <c r="B1409" s="30" t="n">
        <v>26</v>
      </c>
      <c r="C1409" s="7" t="n">
        <v>1562</v>
      </c>
      <c r="D1409" s="7" t="n">
        <v>17</v>
      </c>
      <c r="E1409" s="7" t="n">
        <v>63309</v>
      </c>
      <c r="F1409" s="7" t="s">
        <v>169</v>
      </c>
      <c r="G1409" s="7" t="n">
        <v>2</v>
      </c>
      <c r="H1409" s="7" t="n">
        <v>0</v>
      </c>
    </row>
    <row r="1410" spans="1:8">
      <c r="A1410" t="s">
        <v>4</v>
      </c>
      <c r="B1410" s="4" t="s">
        <v>5</v>
      </c>
    </row>
    <row r="1411" spans="1:8">
      <c r="A1411" t="n">
        <v>12969</v>
      </c>
      <c r="B1411" s="31" t="n">
        <v>28</v>
      </c>
    </row>
    <row r="1412" spans="1:8">
      <c r="A1412" t="s">
        <v>4</v>
      </c>
      <c r="B1412" s="4" t="s">
        <v>5</v>
      </c>
      <c r="C1412" s="4" t="s">
        <v>6</v>
      </c>
      <c r="D1412" s="4" t="s">
        <v>10</v>
      </c>
    </row>
    <row r="1413" spans="1:8">
      <c r="A1413" t="n">
        <v>12970</v>
      </c>
      <c r="B1413" s="58" t="n">
        <v>29</v>
      </c>
      <c r="C1413" s="7" t="s">
        <v>12</v>
      </c>
      <c r="D1413" s="7" t="n">
        <v>65533</v>
      </c>
    </row>
    <row r="1414" spans="1:8">
      <c r="A1414" t="s">
        <v>4</v>
      </c>
      <c r="B1414" s="4" t="s">
        <v>5</v>
      </c>
      <c r="C1414" s="4" t="s">
        <v>10</v>
      </c>
      <c r="D1414" s="4" t="s">
        <v>13</v>
      </c>
    </row>
    <row r="1415" spans="1:8">
      <c r="A1415" t="n">
        <v>12974</v>
      </c>
      <c r="B1415" s="60" t="n">
        <v>89</v>
      </c>
      <c r="C1415" s="7" t="n">
        <v>65533</v>
      </c>
      <c r="D1415" s="7" t="n">
        <v>1</v>
      </c>
    </row>
    <row r="1416" spans="1:8">
      <c r="A1416" t="s">
        <v>4</v>
      </c>
      <c r="B1416" s="4" t="s">
        <v>5</v>
      </c>
      <c r="C1416" s="4" t="s">
        <v>9</v>
      </c>
    </row>
    <row r="1417" spans="1:8">
      <c r="A1417" t="n">
        <v>12978</v>
      </c>
      <c r="B1417" s="47" t="n">
        <v>15</v>
      </c>
      <c r="C1417" s="7" t="n">
        <v>256</v>
      </c>
    </row>
    <row r="1418" spans="1:8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18</v>
      </c>
    </row>
    <row r="1419" spans="1:8">
      <c r="A1419" t="n">
        <v>12983</v>
      </c>
      <c r="B1419" s="38" t="n">
        <v>58</v>
      </c>
      <c r="C1419" s="7" t="n">
        <v>101</v>
      </c>
      <c r="D1419" s="7" t="n">
        <v>300</v>
      </c>
      <c r="E1419" s="7" t="n">
        <v>1</v>
      </c>
    </row>
    <row r="1420" spans="1:8">
      <c r="A1420" t="s">
        <v>4</v>
      </c>
      <c r="B1420" s="4" t="s">
        <v>5</v>
      </c>
      <c r="C1420" s="4" t="s">
        <v>13</v>
      </c>
      <c r="D1420" s="4" t="s">
        <v>10</v>
      </c>
    </row>
    <row r="1421" spans="1:8">
      <c r="A1421" t="n">
        <v>12991</v>
      </c>
      <c r="B1421" s="38" t="n">
        <v>58</v>
      </c>
      <c r="C1421" s="7" t="n">
        <v>254</v>
      </c>
      <c r="D1421" s="7" t="n">
        <v>0</v>
      </c>
    </row>
    <row r="1422" spans="1:8">
      <c r="A1422" t="s">
        <v>4</v>
      </c>
      <c r="B1422" s="4" t="s">
        <v>5</v>
      </c>
      <c r="C1422" s="4" t="s">
        <v>13</v>
      </c>
    </row>
    <row r="1423" spans="1:8">
      <c r="A1423" t="n">
        <v>12995</v>
      </c>
      <c r="B1423" s="44" t="n">
        <v>45</v>
      </c>
      <c r="C1423" s="7" t="n">
        <v>0</v>
      </c>
    </row>
    <row r="1424" spans="1:8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10</v>
      </c>
      <c r="F1424" s="4" t="s">
        <v>9</v>
      </c>
    </row>
    <row r="1425" spans="1:8">
      <c r="A1425" t="n">
        <v>12997</v>
      </c>
      <c r="B1425" s="57" t="n">
        <v>84</v>
      </c>
      <c r="C1425" s="7" t="n">
        <v>1</v>
      </c>
      <c r="D1425" s="7" t="n">
        <v>0</v>
      </c>
      <c r="E1425" s="7" t="n">
        <v>0</v>
      </c>
      <c r="F1425" s="7" t="n">
        <v>0</v>
      </c>
    </row>
    <row r="1426" spans="1:8">
      <c r="A1426" t="s">
        <v>4</v>
      </c>
      <c r="B1426" s="4" t="s">
        <v>5</v>
      </c>
      <c r="C1426" s="4" t="s">
        <v>13</v>
      </c>
    </row>
    <row r="1427" spans="1:8">
      <c r="A1427" t="n">
        <v>13007</v>
      </c>
      <c r="B1427" s="43" t="n">
        <v>116</v>
      </c>
      <c r="C1427" s="7" t="n">
        <v>0</v>
      </c>
    </row>
    <row r="1428" spans="1:8">
      <c r="A1428" t="s">
        <v>4</v>
      </c>
      <c r="B1428" s="4" t="s">
        <v>5</v>
      </c>
      <c r="C1428" s="4" t="s">
        <v>13</v>
      </c>
      <c r="D1428" s="4" t="s">
        <v>10</v>
      </c>
    </row>
    <row r="1429" spans="1:8">
      <c r="A1429" t="n">
        <v>13009</v>
      </c>
      <c r="B1429" s="43" t="n">
        <v>116</v>
      </c>
      <c r="C1429" s="7" t="n">
        <v>2</v>
      </c>
      <c r="D1429" s="7" t="n">
        <v>1</v>
      </c>
    </row>
    <row r="1430" spans="1:8">
      <c r="A1430" t="s">
        <v>4</v>
      </c>
      <c r="B1430" s="4" t="s">
        <v>5</v>
      </c>
      <c r="C1430" s="4" t="s">
        <v>13</v>
      </c>
      <c r="D1430" s="4" t="s">
        <v>9</v>
      </c>
    </row>
    <row r="1431" spans="1:8">
      <c r="A1431" t="n">
        <v>13013</v>
      </c>
      <c r="B1431" s="43" t="n">
        <v>116</v>
      </c>
      <c r="C1431" s="7" t="n">
        <v>5</v>
      </c>
      <c r="D1431" s="7" t="n">
        <v>1120403456</v>
      </c>
    </row>
    <row r="1432" spans="1:8">
      <c r="A1432" t="s">
        <v>4</v>
      </c>
      <c r="B1432" s="4" t="s">
        <v>5</v>
      </c>
      <c r="C1432" s="4" t="s">
        <v>13</v>
      </c>
      <c r="D1432" s="4" t="s">
        <v>10</v>
      </c>
    </row>
    <row r="1433" spans="1:8">
      <c r="A1433" t="n">
        <v>13019</v>
      </c>
      <c r="B1433" s="43" t="n">
        <v>116</v>
      </c>
      <c r="C1433" s="7" t="n">
        <v>6</v>
      </c>
      <c r="D1433" s="7" t="n">
        <v>1</v>
      </c>
    </row>
    <row r="1434" spans="1:8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18</v>
      </c>
      <c r="F1434" s="4" t="s">
        <v>18</v>
      </c>
      <c r="G1434" s="4" t="s">
        <v>18</v>
      </c>
      <c r="H1434" s="4" t="s">
        <v>10</v>
      </c>
    </row>
    <row r="1435" spans="1:8">
      <c r="A1435" t="n">
        <v>13023</v>
      </c>
      <c r="B1435" s="44" t="n">
        <v>45</v>
      </c>
      <c r="C1435" s="7" t="n">
        <v>2</v>
      </c>
      <c r="D1435" s="7" t="n">
        <v>3</v>
      </c>
      <c r="E1435" s="7" t="n">
        <v>14.1000003814697</v>
      </c>
      <c r="F1435" s="7" t="n">
        <v>13.6899995803833</v>
      </c>
      <c r="G1435" s="7" t="n">
        <v>16.5799999237061</v>
      </c>
      <c r="H1435" s="7" t="n">
        <v>0</v>
      </c>
    </row>
    <row r="1436" spans="1:8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18</v>
      </c>
      <c r="F1436" s="4" t="s">
        <v>18</v>
      </c>
      <c r="G1436" s="4" t="s">
        <v>18</v>
      </c>
      <c r="H1436" s="4" t="s">
        <v>10</v>
      </c>
      <c r="I1436" s="4" t="s">
        <v>13</v>
      </c>
    </row>
    <row r="1437" spans="1:8">
      <c r="A1437" t="n">
        <v>13040</v>
      </c>
      <c r="B1437" s="44" t="n">
        <v>45</v>
      </c>
      <c r="C1437" s="7" t="n">
        <v>4</v>
      </c>
      <c r="D1437" s="7" t="n">
        <v>3</v>
      </c>
      <c r="E1437" s="7" t="n">
        <v>11.7399997711182</v>
      </c>
      <c r="F1437" s="7" t="n">
        <v>325.480010986328</v>
      </c>
      <c r="G1437" s="7" t="n">
        <v>0</v>
      </c>
      <c r="H1437" s="7" t="n">
        <v>0</v>
      </c>
      <c r="I1437" s="7" t="n">
        <v>0</v>
      </c>
    </row>
    <row r="1438" spans="1:8">
      <c r="A1438" t="s">
        <v>4</v>
      </c>
      <c r="B1438" s="4" t="s">
        <v>5</v>
      </c>
      <c r="C1438" s="4" t="s">
        <v>13</v>
      </c>
      <c r="D1438" s="4" t="s">
        <v>13</v>
      </c>
      <c r="E1438" s="4" t="s">
        <v>18</v>
      </c>
      <c r="F1438" s="4" t="s">
        <v>10</v>
      </c>
    </row>
    <row r="1439" spans="1:8">
      <c r="A1439" t="n">
        <v>13058</v>
      </c>
      <c r="B1439" s="44" t="n">
        <v>45</v>
      </c>
      <c r="C1439" s="7" t="n">
        <v>5</v>
      </c>
      <c r="D1439" s="7" t="n">
        <v>3</v>
      </c>
      <c r="E1439" s="7" t="n">
        <v>10.5</v>
      </c>
      <c r="F1439" s="7" t="n">
        <v>0</v>
      </c>
    </row>
    <row r="1440" spans="1:8">
      <c r="A1440" t="s">
        <v>4</v>
      </c>
      <c r="B1440" s="4" t="s">
        <v>5</v>
      </c>
      <c r="C1440" s="4" t="s">
        <v>13</v>
      </c>
      <c r="D1440" s="4" t="s">
        <v>13</v>
      </c>
      <c r="E1440" s="4" t="s">
        <v>18</v>
      </c>
      <c r="F1440" s="4" t="s">
        <v>10</v>
      </c>
    </row>
    <row r="1441" spans="1:9">
      <c r="A1441" t="n">
        <v>13067</v>
      </c>
      <c r="B1441" s="44" t="n">
        <v>45</v>
      </c>
      <c r="C1441" s="7" t="n">
        <v>11</v>
      </c>
      <c r="D1441" s="7" t="n">
        <v>3</v>
      </c>
      <c r="E1441" s="7" t="n">
        <v>38.2999992370605</v>
      </c>
      <c r="F1441" s="7" t="n">
        <v>0</v>
      </c>
    </row>
    <row r="1442" spans="1:9">
      <c r="A1442" t="s">
        <v>4</v>
      </c>
      <c r="B1442" s="4" t="s">
        <v>5</v>
      </c>
      <c r="C1442" s="4" t="s">
        <v>13</v>
      </c>
      <c r="D1442" s="4" t="s">
        <v>13</v>
      </c>
      <c r="E1442" s="4" t="s">
        <v>18</v>
      </c>
      <c r="F1442" s="4" t="s">
        <v>18</v>
      </c>
      <c r="G1442" s="4" t="s">
        <v>18</v>
      </c>
      <c r="H1442" s="4" t="s">
        <v>10</v>
      </c>
    </row>
    <row r="1443" spans="1:9">
      <c r="A1443" t="n">
        <v>13076</v>
      </c>
      <c r="B1443" s="44" t="n">
        <v>45</v>
      </c>
      <c r="C1443" s="7" t="n">
        <v>2</v>
      </c>
      <c r="D1443" s="7" t="n">
        <v>3</v>
      </c>
      <c r="E1443" s="7" t="n">
        <v>15.2700004577637</v>
      </c>
      <c r="F1443" s="7" t="n">
        <v>14.7399997711182</v>
      </c>
      <c r="G1443" s="7" t="n">
        <v>16.8299999237061</v>
      </c>
      <c r="H1443" s="7" t="n">
        <v>2000</v>
      </c>
    </row>
    <row r="1444" spans="1:9">
      <c r="A1444" t="s">
        <v>4</v>
      </c>
      <c r="B1444" s="4" t="s">
        <v>5</v>
      </c>
      <c r="C1444" s="4" t="s">
        <v>13</v>
      </c>
      <c r="D1444" s="4" t="s">
        <v>13</v>
      </c>
      <c r="E1444" s="4" t="s">
        <v>18</v>
      </c>
      <c r="F1444" s="4" t="s">
        <v>18</v>
      </c>
      <c r="G1444" s="4" t="s">
        <v>18</v>
      </c>
      <c r="H1444" s="4" t="s">
        <v>10</v>
      </c>
      <c r="I1444" s="4" t="s">
        <v>13</v>
      </c>
    </row>
    <row r="1445" spans="1:9">
      <c r="A1445" t="n">
        <v>13093</v>
      </c>
      <c r="B1445" s="44" t="n">
        <v>45</v>
      </c>
      <c r="C1445" s="7" t="n">
        <v>4</v>
      </c>
      <c r="D1445" s="7" t="n">
        <v>3</v>
      </c>
      <c r="E1445" s="7" t="n">
        <v>11.7399997711182</v>
      </c>
      <c r="F1445" s="7" t="n">
        <v>338</v>
      </c>
      <c r="G1445" s="7" t="n">
        <v>0</v>
      </c>
      <c r="H1445" s="7" t="n">
        <v>2000</v>
      </c>
      <c r="I1445" s="7" t="n">
        <v>1</v>
      </c>
    </row>
    <row r="1446" spans="1:9">
      <c r="A1446" t="s">
        <v>4</v>
      </c>
      <c r="B1446" s="4" t="s">
        <v>5</v>
      </c>
      <c r="C1446" s="4" t="s">
        <v>13</v>
      </c>
      <c r="D1446" s="4" t="s">
        <v>13</v>
      </c>
      <c r="E1446" s="4" t="s">
        <v>18</v>
      </c>
      <c r="F1446" s="4" t="s">
        <v>10</v>
      </c>
    </row>
    <row r="1447" spans="1:9">
      <c r="A1447" t="n">
        <v>13111</v>
      </c>
      <c r="B1447" s="44" t="n">
        <v>45</v>
      </c>
      <c r="C1447" s="7" t="n">
        <v>5</v>
      </c>
      <c r="D1447" s="7" t="n">
        <v>3</v>
      </c>
      <c r="E1447" s="7" t="n">
        <v>10.5</v>
      </c>
      <c r="F1447" s="7" t="n">
        <v>2000</v>
      </c>
    </row>
    <row r="1448" spans="1:9">
      <c r="A1448" t="s">
        <v>4</v>
      </c>
      <c r="B1448" s="4" t="s">
        <v>5</v>
      </c>
      <c r="C1448" s="4" t="s">
        <v>13</v>
      </c>
      <c r="D1448" s="4" t="s">
        <v>10</v>
      </c>
    </row>
    <row r="1449" spans="1:9">
      <c r="A1449" t="n">
        <v>13120</v>
      </c>
      <c r="B1449" s="38" t="n">
        <v>58</v>
      </c>
      <c r="C1449" s="7" t="n">
        <v>255</v>
      </c>
      <c r="D1449" s="7" t="n">
        <v>0</v>
      </c>
    </row>
    <row r="1450" spans="1:9">
      <c r="A1450" t="s">
        <v>4</v>
      </c>
      <c r="B1450" s="4" t="s">
        <v>5</v>
      </c>
      <c r="C1450" s="4" t="s">
        <v>13</v>
      </c>
      <c r="D1450" s="4" t="s">
        <v>10</v>
      </c>
    </row>
    <row r="1451" spans="1:9">
      <c r="A1451" t="n">
        <v>13124</v>
      </c>
      <c r="B1451" s="44" t="n">
        <v>45</v>
      </c>
      <c r="C1451" s="7" t="n">
        <v>7</v>
      </c>
      <c r="D1451" s="7" t="n">
        <v>255</v>
      </c>
    </row>
    <row r="1452" spans="1:9">
      <c r="A1452" t="s">
        <v>4</v>
      </c>
      <c r="B1452" s="4" t="s">
        <v>5</v>
      </c>
      <c r="C1452" s="4" t="s">
        <v>6</v>
      </c>
      <c r="D1452" s="4" t="s">
        <v>10</v>
      </c>
    </row>
    <row r="1453" spans="1:9">
      <c r="A1453" t="n">
        <v>13128</v>
      </c>
      <c r="B1453" s="58" t="n">
        <v>29</v>
      </c>
      <c r="C1453" s="7" t="s">
        <v>163</v>
      </c>
      <c r="D1453" s="7" t="n">
        <v>65533</v>
      </c>
    </row>
    <row r="1454" spans="1:9">
      <c r="A1454" t="s">
        <v>4</v>
      </c>
      <c r="B1454" s="4" t="s">
        <v>5</v>
      </c>
      <c r="C1454" s="4" t="s">
        <v>13</v>
      </c>
      <c r="D1454" s="4" t="s">
        <v>10</v>
      </c>
      <c r="E1454" s="4" t="s">
        <v>6</v>
      </c>
    </row>
    <row r="1455" spans="1:9">
      <c r="A1455" t="n">
        <v>13145</v>
      </c>
      <c r="B1455" s="29" t="n">
        <v>51</v>
      </c>
      <c r="C1455" s="7" t="n">
        <v>4</v>
      </c>
      <c r="D1455" s="7" t="n">
        <v>1560</v>
      </c>
      <c r="E1455" s="7" t="s">
        <v>46</v>
      </c>
    </row>
    <row r="1456" spans="1:9">
      <c r="A1456" t="s">
        <v>4</v>
      </c>
      <c r="B1456" s="4" t="s">
        <v>5</v>
      </c>
      <c r="C1456" s="4" t="s">
        <v>10</v>
      </c>
    </row>
    <row r="1457" spans="1:9">
      <c r="A1457" t="n">
        <v>13158</v>
      </c>
      <c r="B1457" s="27" t="n">
        <v>16</v>
      </c>
      <c r="C1457" s="7" t="n">
        <v>0</v>
      </c>
    </row>
    <row r="1458" spans="1:9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9</v>
      </c>
      <c r="F1458" s="4" t="s">
        <v>47</v>
      </c>
      <c r="G1458" s="4" t="s">
        <v>13</v>
      </c>
      <c r="H1458" s="4" t="s">
        <v>13</v>
      </c>
    </row>
    <row r="1459" spans="1:9">
      <c r="A1459" t="n">
        <v>13161</v>
      </c>
      <c r="B1459" s="30" t="n">
        <v>26</v>
      </c>
      <c r="C1459" s="7" t="n">
        <v>1560</v>
      </c>
      <c r="D1459" s="7" t="n">
        <v>17</v>
      </c>
      <c r="E1459" s="7" t="n">
        <v>63310</v>
      </c>
      <c r="F1459" s="7" t="s">
        <v>170</v>
      </c>
      <c r="G1459" s="7" t="n">
        <v>2</v>
      </c>
      <c r="H1459" s="7" t="n">
        <v>0</v>
      </c>
    </row>
    <row r="1460" spans="1:9">
      <c r="A1460" t="s">
        <v>4</v>
      </c>
      <c r="B1460" s="4" t="s">
        <v>5</v>
      </c>
    </row>
    <row r="1461" spans="1:9">
      <c r="A1461" t="n">
        <v>13240</v>
      </c>
      <c r="B1461" s="31" t="n">
        <v>28</v>
      </c>
    </row>
    <row r="1462" spans="1:9">
      <c r="A1462" t="s">
        <v>4</v>
      </c>
      <c r="B1462" s="4" t="s">
        <v>5</v>
      </c>
      <c r="C1462" s="4" t="s">
        <v>6</v>
      </c>
      <c r="D1462" s="4" t="s">
        <v>10</v>
      </c>
    </row>
    <row r="1463" spans="1:9">
      <c r="A1463" t="n">
        <v>13241</v>
      </c>
      <c r="B1463" s="58" t="n">
        <v>29</v>
      </c>
      <c r="C1463" s="7" t="s">
        <v>12</v>
      </c>
      <c r="D1463" s="7" t="n">
        <v>65533</v>
      </c>
    </row>
    <row r="1464" spans="1:9">
      <c r="A1464" t="s">
        <v>4</v>
      </c>
      <c r="B1464" s="4" t="s">
        <v>5</v>
      </c>
      <c r="C1464" s="4" t="s">
        <v>10</v>
      </c>
    </row>
    <row r="1465" spans="1:9">
      <c r="A1465" t="n">
        <v>13245</v>
      </c>
      <c r="B1465" s="27" t="n">
        <v>16</v>
      </c>
      <c r="C1465" s="7" t="n">
        <v>300</v>
      </c>
    </row>
    <row r="1466" spans="1:9">
      <c r="A1466" t="s">
        <v>4</v>
      </c>
      <c r="B1466" s="4" t="s">
        <v>5</v>
      </c>
      <c r="C1466" s="4" t="s">
        <v>13</v>
      </c>
      <c r="D1466" s="4" t="s">
        <v>18</v>
      </c>
      <c r="E1466" s="4" t="s">
        <v>18</v>
      </c>
      <c r="F1466" s="4" t="s">
        <v>18</v>
      </c>
    </row>
    <row r="1467" spans="1:9">
      <c r="A1467" t="n">
        <v>13248</v>
      </c>
      <c r="B1467" s="44" t="n">
        <v>45</v>
      </c>
      <c r="C1467" s="7" t="n">
        <v>9</v>
      </c>
      <c r="D1467" s="7" t="n">
        <v>0.0199999995529652</v>
      </c>
      <c r="E1467" s="7" t="n">
        <v>0.0199999995529652</v>
      </c>
      <c r="F1467" s="7" t="n">
        <v>0.5</v>
      </c>
    </row>
    <row r="1468" spans="1:9">
      <c r="A1468" t="s">
        <v>4</v>
      </c>
      <c r="B1468" s="4" t="s">
        <v>5</v>
      </c>
      <c r="C1468" s="4" t="s">
        <v>6</v>
      </c>
      <c r="D1468" s="4" t="s">
        <v>10</v>
      </c>
    </row>
    <row r="1469" spans="1:9">
      <c r="A1469" t="n">
        <v>13262</v>
      </c>
      <c r="B1469" s="58" t="n">
        <v>29</v>
      </c>
      <c r="C1469" s="7" t="s">
        <v>163</v>
      </c>
      <c r="D1469" s="7" t="n">
        <v>65533</v>
      </c>
    </row>
    <row r="1470" spans="1:9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6</v>
      </c>
    </row>
    <row r="1471" spans="1:9">
      <c r="A1471" t="n">
        <v>13279</v>
      </c>
      <c r="B1471" s="29" t="n">
        <v>51</v>
      </c>
      <c r="C1471" s="7" t="n">
        <v>4</v>
      </c>
      <c r="D1471" s="7" t="n">
        <v>1562</v>
      </c>
      <c r="E1471" s="7" t="s">
        <v>46</v>
      </c>
    </row>
    <row r="1472" spans="1:9">
      <c r="A1472" t="s">
        <v>4</v>
      </c>
      <c r="B1472" s="4" t="s">
        <v>5</v>
      </c>
      <c r="C1472" s="4" t="s">
        <v>10</v>
      </c>
    </row>
    <row r="1473" spans="1:8">
      <c r="A1473" t="n">
        <v>13292</v>
      </c>
      <c r="B1473" s="27" t="n">
        <v>16</v>
      </c>
      <c r="C1473" s="7" t="n">
        <v>0</v>
      </c>
    </row>
    <row r="1474" spans="1:8">
      <c r="A1474" t="s">
        <v>4</v>
      </c>
      <c r="B1474" s="4" t="s">
        <v>5</v>
      </c>
      <c r="C1474" s="4" t="s">
        <v>10</v>
      </c>
      <c r="D1474" s="4" t="s">
        <v>13</v>
      </c>
      <c r="E1474" s="4" t="s">
        <v>9</v>
      </c>
      <c r="F1474" s="4" t="s">
        <v>47</v>
      </c>
      <c r="G1474" s="4" t="s">
        <v>13</v>
      </c>
      <c r="H1474" s="4" t="s">
        <v>13</v>
      </c>
    </row>
    <row r="1475" spans="1:8">
      <c r="A1475" t="n">
        <v>13295</v>
      </c>
      <c r="B1475" s="30" t="n">
        <v>26</v>
      </c>
      <c r="C1475" s="7" t="n">
        <v>1562</v>
      </c>
      <c r="D1475" s="7" t="n">
        <v>17</v>
      </c>
      <c r="E1475" s="7" t="n">
        <v>63311</v>
      </c>
      <c r="F1475" s="7" t="s">
        <v>171</v>
      </c>
      <c r="G1475" s="7" t="n">
        <v>2</v>
      </c>
      <c r="H1475" s="7" t="n">
        <v>0</v>
      </c>
    </row>
    <row r="1476" spans="1:8">
      <c r="A1476" t="s">
        <v>4</v>
      </c>
      <c r="B1476" s="4" t="s">
        <v>5</v>
      </c>
    </row>
    <row r="1477" spans="1:8">
      <c r="A1477" t="n">
        <v>13344</v>
      </c>
      <c r="B1477" s="31" t="n">
        <v>28</v>
      </c>
    </row>
    <row r="1478" spans="1:8">
      <c r="A1478" t="s">
        <v>4</v>
      </c>
      <c r="B1478" s="4" t="s">
        <v>5</v>
      </c>
      <c r="C1478" s="4" t="s">
        <v>6</v>
      </c>
      <c r="D1478" s="4" t="s">
        <v>10</v>
      </c>
    </row>
    <row r="1479" spans="1:8">
      <c r="A1479" t="n">
        <v>13345</v>
      </c>
      <c r="B1479" s="58" t="n">
        <v>29</v>
      </c>
      <c r="C1479" s="7" t="s">
        <v>12</v>
      </c>
      <c r="D1479" s="7" t="n">
        <v>65533</v>
      </c>
    </row>
    <row r="1480" spans="1:8">
      <c r="A1480" t="s">
        <v>4</v>
      </c>
      <c r="B1480" s="4" t="s">
        <v>5</v>
      </c>
      <c r="C1480" s="4" t="s">
        <v>10</v>
      </c>
      <c r="D1480" s="4" t="s">
        <v>13</v>
      </c>
    </row>
    <row r="1481" spans="1:8">
      <c r="A1481" t="n">
        <v>13349</v>
      </c>
      <c r="B1481" s="60" t="n">
        <v>89</v>
      </c>
      <c r="C1481" s="7" t="n">
        <v>65533</v>
      </c>
      <c r="D1481" s="7" t="n">
        <v>1</v>
      </c>
    </row>
    <row r="1482" spans="1:8">
      <c r="A1482" t="s">
        <v>4</v>
      </c>
      <c r="B1482" s="4" t="s">
        <v>5</v>
      </c>
      <c r="C1482" s="4" t="s">
        <v>13</v>
      </c>
      <c r="D1482" s="4" t="s">
        <v>10</v>
      </c>
      <c r="E1482" s="4" t="s">
        <v>10</v>
      </c>
      <c r="F1482" s="4" t="s">
        <v>13</v>
      </c>
    </row>
    <row r="1483" spans="1:8">
      <c r="A1483" t="n">
        <v>13353</v>
      </c>
      <c r="B1483" s="59" t="n">
        <v>25</v>
      </c>
      <c r="C1483" s="7" t="n">
        <v>1</v>
      </c>
      <c r="D1483" s="7" t="n">
        <v>800</v>
      </c>
      <c r="E1483" s="7" t="n">
        <v>50</v>
      </c>
      <c r="F1483" s="7" t="n">
        <v>5</v>
      </c>
    </row>
    <row r="1484" spans="1:8">
      <c r="A1484" t="s">
        <v>4</v>
      </c>
      <c r="B1484" s="4" t="s">
        <v>5</v>
      </c>
      <c r="C1484" s="4" t="s">
        <v>13</v>
      </c>
      <c r="D1484" s="4" t="s">
        <v>18</v>
      </c>
      <c r="E1484" s="4" t="s">
        <v>18</v>
      </c>
      <c r="F1484" s="4" t="s">
        <v>18</v>
      </c>
    </row>
    <row r="1485" spans="1:8">
      <c r="A1485" t="n">
        <v>13360</v>
      </c>
      <c r="B1485" s="44" t="n">
        <v>45</v>
      </c>
      <c r="C1485" s="7" t="n">
        <v>9</v>
      </c>
      <c r="D1485" s="7" t="n">
        <v>0.0299999993294477</v>
      </c>
      <c r="E1485" s="7" t="n">
        <v>0.0299999993294477</v>
      </c>
      <c r="F1485" s="7" t="n">
        <v>0.5</v>
      </c>
    </row>
    <row r="1486" spans="1:8">
      <c r="A1486" t="s">
        <v>4</v>
      </c>
      <c r="B1486" s="4" t="s">
        <v>5</v>
      </c>
      <c r="C1486" s="4" t="s">
        <v>6</v>
      </c>
      <c r="D1486" s="4" t="s">
        <v>10</v>
      </c>
    </row>
    <row r="1487" spans="1:8">
      <c r="A1487" t="n">
        <v>13374</v>
      </c>
      <c r="B1487" s="58" t="n">
        <v>29</v>
      </c>
      <c r="C1487" s="7" t="s">
        <v>172</v>
      </c>
      <c r="D1487" s="7" t="n">
        <v>65533</v>
      </c>
    </row>
    <row r="1488" spans="1:8">
      <c r="A1488" t="s">
        <v>4</v>
      </c>
      <c r="B1488" s="4" t="s">
        <v>5</v>
      </c>
      <c r="C1488" s="4" t="s">
        <v>13</v>
      </c>
      <c r="D1488" s="4" t="s">
        <v>10</v>
      </c>
      <c r="E1488" s="4" t="s">
        <v>6</v>
      </c>
    </row>
    <row r="1489" spans="1:8">
      <c r="A1489" t="n">
        <v>13390</v>
      </c>
      <c r="B1489" s="29" t="n">
        <v>51</v>
      </c>
      <c r="C1489" s="7" t="n">
        <v>4</v>
      </c>
      <c r="D1489" s="7" t="n">
        <v>7033</v>
      </c>
      <c r="E1489" s="7" t="s">
        <v>46</v>
      </c>
    </row>
    <row r="1490" spans="1:8">
      <c r="A1490" t="s">
        <v>4</v>
      </c>
      <c r="B1490" s="4" t="s">
        <v>5</v>
      </c>
      <c r="C1490" s="4" t="s">
        <v>10</v>
      </c>
    </row>
    <row r="1491" spans="1:8">
      <c r="A1491" t="n">
        <v>13403</v>
      </c>
      <c r="B1491" s="27" t="n">
        <v>16</v>
      </c>
      <c r="C1491" s="7" t="n">
        <v>0</v>
      </c>
    </row>
    <row r="1492" spans="1:8">
      <c r="A1492" t="s">
        <v>4</v>
      </c>
      <c r="B1492" s="4" t="s">
        <v>5</v>
      </c>
      <c r="C1492" s="4" t="s">
        <v>10</v>
      </c>
      <c r="D1492" s="4" t="s">
        <v>13</v>
      </c>
      <c r="E1492" s="4" t="s">
        <v>9</v>
      </c>
      <c r="F1492" s="4" t="s">
        <v>47</v>
      </c>
      <c r="G1492" s="4" t="s">
        <v>13</v>
      </c>
      <c r="H1492" s="4" t="s">
        <v>13</v>
      </c>
    </row>
    <row r="1493" spans="1:8">
      <c r="A1493" t="n">
        <v>13406</v>
      </c>
      <c r="B1493" s="30" t="n">
        <v>26</v>
      </c>
      <c r="C1493" s="7" t="n">
        <v>7033</v>
      </c>
      <c r="D1493" s="7" t="n">
        <v>17</v>
      </c>
      <c r="E1493" s="7" t="n">
        <v>52882</v>
      </c>
      <c r="F1493" s="7" t="s">
        <v>173</v>
      </c>
      <c r="G1493" s="7" t="n">
        <v>2</v>
      </c>
      <c r="H1493" s="7" t="n">
        <v>0</v>
      </c>
    </row>
    <row r="1494" spans="1:8">
      <c r="A1494" t="s">
        <v>4</v>
      </c>
      <c r="B1494" s="4" t="s">
        <v>5</v>
      </c>
    </row>
    <row r="1495" spans="1:8">
      <c r="A1495" t="n">
        <v>13437</v>
      </c>
      <c r="B1495" s="31" t="n">
        <v>28</v>
      </c>
    </row>
    <row r="1496" spans="1:8">
      <c r="A1496" t="s">
        <v>4</v>
      </c>
      <c r="B1496" s="4" t="s">
        <v>5</v>
      </c>
      <c r="C1496" s="4" t="s">
        <v>6</v>
      </c>
      <c r="D1496" s="4" t="s">
        <v>10</v>
      </c>
    </row>
    <row r="1497" spans="1:8">
      <c r="A1497" t="n">
        <v>13438</v>
      </c>
      <c r="B1497" s="58" t="n">
        <v>29</v>
      </c>
      <c r="C1497" s="7" t="s">
        <v>12</v>
      </c>
      <c r="D1497" s="7" t="n">
        <v>65533</v>
      </c>
    </row>
    <row r="1498" spans="1:8">
      <c r="A1498" t="s">
        <v>4</v>
      </c>
      <c r="B1498" s="4" t="s">
        <v>5</v>
      </c>
      <c r="C1498" s="4" t="s">
        <v>10</v>
      </c>
      <c r="D1498" s="4" t="s">
        <v>13</v>
      </c>
    </row>
    <row r="1499" spans="1:8">
      <c r="A1499" t="n">
        <v>13442</v>
      </c>
      <c r="B1499" s="60" t="n">
        <v>89</v>
      </c>
      <c r="C1499" s="7" t="n">
        <v>65533</v>
      </c>
      <c r="D1499" s="7" t="n">
        <v>1</v>
      </c>
    </row>
    <row r="1500" spans="1:8">
      <c r="A1500" t="s">
        <v>4</v>
      </c>
      <c r="B1500" s="4" t="s">
        <v>5</v>
      </c>
      <c r="C1500" s="4" t="s">
        <v>13</v>
      </c>
      <c r="D1500" s="4" t="s">
        <v>10</v>
      </c>
      <c r="E1500" s="4" t="s">
        <v>10</v>
      </c>
      <c r="F1500" s="4" t="s">
        <v>13</v>
      </c>
    </row>
    <row r="1501" spans="1:8">
      <c r="A1501" t="n">
        <v>13446</v>
      </c>
      <c r="B1501" s="59" t="n">
        <v>25</v>
      </c>
      <c r="C1501" s="7" t="n">
        <v>1</v>
      </c>
      <c r="D1501" s="7" t="n">
        <v>65535</v>
      </c>
      <c r="E1501" s="7" t="n">
        <v>65535</v>
      </c>
      <c r="F1501" s="7" t="n">
        <v>0</v>
      </c>
    </row>
    <row r="1502" spans="1:8">
      <c r="A1502" t="s">
        <v>4</v>
      </c>
      <c r="B1502" s="4" t="s">
        <v>5</v>
      </c>
      <c r="C1502" s="4" t="s">
        <v>13</v>
      </c>
      <c r="D1502" s="4" t="s">
        <v>18</v>
      </c>
      <c r="E1502" s="4" t="s">
        <v>10</v>
      </c>
      <c r="F1502" s="4" t="s">
        <v>13</v>
      </c>
    </row>
    <row r="1503" spans="1:8">
      <c r="A1503" t="n">
        <v>13453</v>
      </c>
      <c r="B1503" s="14" t="n">
        <v>49</v>
      </c>
      <c r="C1503" s="7" t="n">
        <v>3</v>
      </c>
      <c r="D1503" s="7" t="n">
        <v>1</v>
      </c>
      <c r="E1503" s="7" t="n">
        <v>500</v>
      </c>
      <c r="F1503" s="7" t="n">
        <v>0</v>
      </c>
    </row>
    <row r="1504" spans="1:8">
      <c r="A1504" t="s">
        <v>4</v>
      </c>
      <c r="B1504" s="4" t="s">
        <v>5</v>
      </c>
      <c r="C1504" s="4" t="s">
        <v>13</v>
      </c>
      <c r="D1504" s="4" t="s">
        <v>10</v>
      </c>
      <c r="E1504" s="4" t="s">
        <v>18</v>
      </c>
    </row>
    <row r="1505" spans="1:8">
      <c r="A1505" t="n">
        <v>13462</v>
      </c>
      <c r="B1505" s="38" t="n">
        <v>58</v>
      </c>
      <c r="C1505" s="7" t="n">
        <v>101</v>
      </c>
      <c r="D1505" s="7" t="n">
        <v>300</v>
      </c>
      <c r="E1505" s="7" t="n">
        <v>1</v>
      </c>
    </row>
    <row r="1506" spans="1:8">
      <c r="A1506" t="s">
        <v>4</v>
      </c>
      <c r="B1506" s="4" t="s">
        <v>5</v>
      </c>
      <c r="C1506" s="4" t="s">
        <v>13</v>
      </c>
      <c r="D1506" s="4" t="s">
        <v>10</v>
      </c>
    </row>
    <row r="1507" spans="1:8">
      <c r="A1507" t="n">
        <v>13470</v>
      </c>
      <c r="B1507" s="38" t="n">
        <v>58</v>
      </c>
      <c r="C1507" s="7" t="n">
        <v>254</v>
      </c>
      <c r="D1507" s="7" t="n">
        <v>0</v>
      </c>
    </row>
    <row r="1508" spans="1:8">
      <c r="A1508" t="s">
        <v>4</v>
      </c>
      <c r="B1508" s="4" t="s">
        <v>5</v>
      </c>
      <c r="C1508" s="4" t="s">
        <v>13</v>
      </c>
    </row>
    <row r="1509" spans="1:8">
      <c r="A1509" t="n">
        <v>13474</v>
      </c>
      <c r="B1509" s="43" t="n">
        <v>116</v>
      </c>
      <c r="C1509" s="7" t="n">
        <v>1</v>
      </c>
    </row>
    <row r="1510" spans="1:8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10</v>
      </c>
      <c r="F1510" s="4" t="s">
        <v>9</v>
      </c>
    </row>
    <row r="1511" spans="1:8">
      <c r="A1511" t="n">
        <v>13476</v>
      </c>
      <c r="B1511" s="57" t="n">
        <v>84</v>
      </c>
      <c r="C1511" s="7" t="n">
        <v>0</v>
      </c>
      <c r="D1511" s="7" t="n">
        <v>2</v>
      </c>
      <c r="E1511" s="7" t="n">
        <v>0</v>
      </c>
      <c r="F1511" s="7" t="n">
        <v>1036831949</v>
      </c>
    </row>
    <row r="1512" spans="1:8">
      <c r="A1512" t="s">
        <v>4</v>
      </c>
      <c r="B1512" s="4" t="s">
        <v>5</v>
      </c>
      <c r="C1512" s="4" t="s">
        <v>10</v>
      </c>
      <c r="D1512" s="4" t="s">
        <v>9</v>
      </c>
    </row>
    <row r="1513" spans="1:8">
      <c r="A1513" t="n">
        <v>13486</v>
      </c>
      <c r="B1513" s="61" t="n">
        <v>44</v>
      </c>
      <c r="C1513" s="7" t="n">
        <v>7033</v>
      </c>
      <c r="D1513" s="7" t="n">
        <v>1</v>
      </c>
    </row>
    <row r="1514" spans="1:8">
      <c r="A1514" t="s">
        <v>4</v>
      </c>
      <c r="B1514" s="4" t="s">
        <v>5</v>
      </c>
      <c r="C1514" s="4" t="s">
        <v>13</v>
      </c>
    </row>
    <row r="1515" spans="1:8">
      <c r="A1515" t="n">
        <v>13493</v>
      </c>
      <c r="B1515" s="44" t="n">
        <v>45</v>
      </c>
      <c r="C1515" s="7" t="n">
        <v>0</v>
      </c>
    </row>
    <row r="1516" spans="1:8">
      <c r="A1516" t="s">
        <v>4</v>
      </c>
      <c r="B1516" s="4" t="s">
        <v>5</v>
      </c>
      <c r="C1516" s="4" t="s">
        <v>13</v>
      </c>
      <c r="D1516" s="4" t="s">
        <v>13</v>
      </c>
      <c r="E1516" s="4" t="s">
        <v>18</v>
      </c>
      <c r="F1516" s="4" t="s">
        <v>18</v>
      </c>
      <c r="G1516" s="4" t="s">
        <v>18</v>
      </c>
      <c r="H1516" s="4" t="s">
        <v>10</v>
      </c>
    </row>
    <row r="1517" spans="1:8">
      <c r="A1517" t="n">
        <v>13495</v>
      </c>
      <c r="B1517" s="44" t="n">
        <v>45</v>
      </c>
      <c r="C1517" s="7" t="n">
        <v>2</v>
      </c>
      <c r="D1517" s="7" t="n">
        <v>3</v>
      </c>
      <c r="E1517" s="7" t="n">
        <v>-4.13000011444092</v>
      </c>
      <c r="F1517" s="7" t="n">
        <v>54.2200012207031</v>
      </c>
      <c r="G1517" s="7" t="n">
        <v>56.5900001525879</v>
      </c>
      <c r="H1517" s="7" t="n">
        <v>0</v>
      </c>
    </row>
    <row r="1518" spans="1:8">
      <c r="A1518" t="s">
        <v>4</v>
      </c>
      <c r="B1518" s="4" t="s">
        <v>5</v>
      </c>
      <c r="C1518" s="4" t="s">
        <v>13</v>
      </c>
      <c r="D1518" s="4" t="s">
        <v>13</v>
      </c>
      <c r="E1518" s="4" t="s">
        <v>18</v>
      </c>
      <c r="F1518" s="4" t="s">
        <v>18</v>
      </c>
      <c r="G1518" s="4" t="s">
        <v>18</v>
      </c>
      <c r="H1518" s="4" t="s">
        <v>10</v>
      </c>
      <c r="I1518" s="4" t="s">
        <v>13</v>
      </c>
    </row>
    <row r="1519" spans="1:8">
      <c r="A1519" t="n">
        <v>13512</v>
      </c>
      <c r="B1519" s="44" t="n">
        <v>45</v>
      </c>
      <c r="C1519" s="7" t="n">
        <v>4</v>
      </c>
      <c r="D1519" s="7" t="n">
        <v>3</v>
      </c>
      <c r="E1519" s="7" t="n">
        <v>35.5200004577637</v>
      </c>
      <c r="F1519" s="7" t="n">
        <v>301.420013427734</v>
      </c>
      <c r="G1519" s="7" t="n">
        <v>0</v>
      </c>
      <c r="H1519" s="7" t="n">
        <v>0</v>
      </c>
      <c r="I1519" s="7" t="n">
        <v>0</v>
      </c>
    </row>
    <row r="1520" spans="1:8">
      <c r="A1520" t="s">
        <v>4</v>
      </c>
      <c r="B1520" s="4" t="s">
        <v>5</v>
      </c>
      <c r="C1520" s="4" t="s">
        <v>13</v>
      </c>
      <c r="D1520" s="4" t="s">
        <v>13</v>
      </c>
      <c r="E1520" s="4" t="s">
        <v>18</v>
      </c>
      <c r="F1520" s="4" t="s">
        <v>10</v>
      </c>
    </row>
    <row r="1521" spans="1:9">
      <c r="A1521" t="n">
        <v>13530</v>
      </c>
      <c r="B1521" s="44" t="n">
        <v>45</v>
      </c>
      <c r="C1521" s="7" t="n">
        <v>5</v>
      </c>
      <c r="D1521" s="7" t="n">
        <v>3</v>
      </c>
      <c r="E1521" s="7" t="n">
        <v>6</v>
      </c>
      <c r="F1521" s="7" t="n">
        <v>0</v>
      </c>
    </row>
    <row r="1522" spans="1:9">
      <c r="A1522" t="s">
        <v>4</v>
      </c>
      <c r="B1522" s="4" t="s">
        <v>5</v>
      </c>
      <c r="C1522" s="4" t="s">
        <v>13</v>
      </c>
      <c r="D1522" s="4" t="s">
        <v>13</v>
      </c>
      <c r="E1522" s="4" t="s">
        <v>18</v>
      </c>
      <c r="F1522" s="4" t="s">
        <v>10</v>
      </c>
    </row>
    <row r="1523" spans="1:9">
      <c r="A1523" t="n">
        <v>13539</v>
      </c>
      <c r="B1523" s="44" t="n">
        <v>45</v>
      </c>
      <c r="C1523" s="7" t="n">
        <v>11</v>
      </c>
      <c r="D1523" s="7" t="n">
        <v>3</v>
      </c>
      <c r="E1523" s="7" t="n">
        <v>40.0999984741211</v>
      </c>
      <c r="F1523" s="7" t="n">
        <v>0</v>
      </c>
    </row>
    <row r="1524" spans="1:9">
      <c r="A1524" t="s">
        <v>4</v>
      </c>
      <c r="B1524" s="4" t="s">
        <v>5</v>
      </c>
      <c r="C1524" s="4" t="s">
        <v>13</v>
      </c>
      <c r="D1524" s="4" t="s">
        <v>13</v>
      </c>
      <c r="E1524" s="4" t="s">
        <v>18</v>
      </c>
      <c r="F1524" s="4" t="s">
        <v>18</v>
      </c>
      <c r="G1524" s="4" t="s">
        <v>18</v>
      </c>
      <c r="H1524" s="4" t="s">
        <v>10</v>
      </c>
    </row>
    <row r="1525" spans="1:9">
      <c r="A1525" t="n">
        <v>13548</v>
      </c>
      <c r="B1525" s="44" t="n">
        <v>45</v>
      </c>
      <c r="C1525" s="7" t="n">
        <v>2</v>
      </c>
      <c r="D1525" s="7" t="n">
        <v>3</v>
      </c>
      <c r="E1525" s="7" t="n">
        <v>-4.13000011444092</v>
      </c>
      <c r="F1525" s="7" t="n">
        <v>58.6199989318848</v>
      </c>
      <c r="G1525" s="7" t="n">
        <v>56.5900001525879</v>
      </c>
      <c r="H1525" s="7" t="n">
        <v>3000</v>
      </c>
    </row>
    <row r="1526" spans="1:9">
      <c r="A1526" t="s">
        <v>4</v>
      </c>
      <c r="B1526" s="4" t="s">
        <v>5</v>
      </c>
      <c r="C1526" s="4" t="s">
        <v>13</v>
      </c>
      <c r="D1526" s="4" t="s">
        <v>13</v>
      </c>
      <c r="E1526" s="4" t="s">
        <v>18</v>
      </c>
      <c r="F1526" s="4" t="s">
        <v>18</v>
      </c>
      <c r="G1526" s="4" t="s">
        <v>18</v>
      </c>
      <c r="H1526" s="4" t="s">
        <v>10</v>
      </c>
      <c r="I1526" s="4" t="s">
        <v>13</v>
      </c>
    </row>
    <row r="1527" spans="1:9">
      <c r="A1527" t="n">
        <v>13565</v>
      </c>
      <c r="B1527" s="44" t="n">
        <v>45</v>
      </c>
      <c r="C1527" s="7" t="n">
        <v>4</v>
      </c>
      <c r="D1527" s="7" t="n">
        <v>3</v>
      </c>
      <c r="E1527" s="7" t="n">
        <v>45.6800003051758</v>
      </c>
      <c r="F1527" s="7" t="n">
        <v>326.869995117188</v>
      </c>
      <c r="G1527" s="7" t="n">
        <v>0</v>
      </c>
      <c r="H1527" s="7" t="n">
        <v>3000</v>
      </c>
      <c r="I1527" s="7" t="n">
        <v>1</v>
      </c>
    </row>
    <row r="1528" spans="1:9">
      <c r="A1528" t="s">
        <v>4</v>
      </c>
      <c r="B1528" s="4" t="s">
        <v>5</v>
      </c>
      <c r="C1528" s="4" t="s">
        <v>10</v>
      </c>
      <c r="D1528" s="4" t="s">
        <v>13</v>
      </c>
      <c r="E1528" s="4" t="s">
        <v>6</v>
      </c>
      <c r="F1528" s="4" t="s">
        <v>18</v>
      </c>
      <c r="G1528" s="4" t="s">
        <v>18</v>
      </c>
      <c r="H1528" s="4" t="s">
        <v>18</v>
      </c>
    </row>
    <row r="1529" spans="1:9">
      <c r="A1529" t="n">
        <v>13583</v>
      </c>
      <c r="B1529" s="25" t="n">
        <v>48</v>
      </c>
      <c r="C1529" s="7" t="n">
        <v>7033</v>
      </c>
      <c r="D1529" s="7" t="n">
        <v>0</v>
      </c>
      <c r="E1529" s="7" t="s">
        <v>147</v>
      </c>
      <c r="F1529" s="7" t="n">
        <v>-1</v>
      </c>
      <c r="G1529" s="7" t="n">
        <v>1.5</v>
      </c>
      <c r="H1529" s="7" t="n">
        <v>0</v>
      </c>
    </row>
    <row r="1530" spans="1:9">
      <c r="A1530" t="s">
        <v>4</v>
      </c>
      <c r="B1530" s="4" t="s">
        <v>5</v>
      </c>
      <c r="C1530" s="4" t="s">
        <v>10</v>
      </c>
    </row>
    <row r="1531" spans="1:9">
      <c r="A1531" t="n">
        <v>13610</v>
      </c>
      <c r="B1531" s="27" t="n">
        <v>16</v>
      </c>
      <c r="C1531" s="7" t="n">
        <v>1566</v>
      </c>
    </row>
    <row r="1532" spans="1:9">
      <c r="A1532" t="s">
        <v>4</v>
      </c>
      <c r="B1532" s="4" t="s">
        <v>5</v>
      </c>
      <c r="C1532" s="4" t="s">
        <v>13</v>
      </c>
      <c r="D1532" s="4" t="s">
        <v>18</v>
      </c>
      <c r="E1532" s="4" t="s">
        <v>18</v>
      </c>
      <c r="F1532" s="4" t="s">
        <v>18</v>
      </c>
    </row>
    <row r="1533" spans="1:9">
      <c r="A1533" t="n">
        <v>13613</v>
      </c>
      <c r="B1533" s="44" t="n">
        <v>45</v>
      </c>
      <c r="C1533" s="7" t="n">
        <v>9</v>
      </c>
      <c r="D1533" s="7" t="n">
        <v>0.00999999977648258</v>
      </c>
      <c r="E1533" s="7" t="n">
        <v>0.0299999993294477</v>
      </c>
      <c r="F1533" s="7" t="n">
        <v>0.300000011920929</v>
      </c>
    </row>
    <row r="1534" spans="1:9">
      <c r="A1534" t="s">
        <v>4</v>
      </c>
      <c r="B1534" s="4" t="s">
        <v>5</v>
      </c>
      <c r="C1534" s="4" t="s">
        <v>10</v>
      </c>
      <c r="D1534" s="4" t="s">
        <v>10</v>
      </c>
      <c r="E1534" s="4" t="s">
        <v>18</v>
      </c>
      <c r="F1534" s="4" t="s">
        <v>18</v>
      </c>
      <c r="G1534" s="4" t="s">
        <v>18</v>
      </c>
      <c r="H1534" s="4" t="s">
        <v>18</v>
      </c>
      <c r="I1534" s="4" t="s">
        <v>18</v>
      </c>
      <c r="J1534" s="4" t="s">
        <v>13</v>
      </c>
      <c r="K1534" s="4" t="s">
        <v>10</v>
      </c>
    </row>
    <row r="1535" spans="1:9">
      <c r="A1535" t="n">
        <v>13627</v>
      </c>
      <c r="B1535" s="56" t="n">
        <v>55</v>
      </c>
      <c r="C1535" s="7" t="n">
        <v>7033</v>
      </c>
      <c r="D1535" s="7" t="n">
        <v>65026</v>
      </c>
      <c r="E1535" s="7" t="n">
        <v>0.239999994635582</v>
      </c>
      <c r="F1535" s="7" t="n">
        <v>42.3199996948242</v>
      </c>
      <c r="G1535" s="7" t="n">
        <v>47.5800018310547</v>
      </c>
      <c r="H1535" s="7" t="n">
        <v>2</v>
      </c>
      <c r="I1535" s="7" t="n">
        <v>50</v>
      </c>
      <c r="J1535" s="7" t="n">
        <v>0</v>
      </c>
      <c r="K1535" s="7" t="n">
        <v>1</v>
      </c>
    </row>
    <row r="1536" spans="1:9">
      <c r="A1536" t="s">
        <v>4</v>
      </c>
      <c r="B1536" s="4" t="s">
        <v>5</v>
      </c>
      <c r="C1536" s="4" t="s">
        <v>10</v>
      </c>
    </row>
    <row r="1537" spans="1:11">
      <c r="A1537" t="n">
        <v>13655</v>
      </c>
      <c r="B1537" s="27" t="n">
        <v>16</v>
      </c>
      <c r="C1537" s="7" t="n">
        <v>750</v>
      </c>
    </row>
    <row r="1538" spans="1:11">
      <c r="A1538" t="s">
        <v>4</v>
      </c>
      <c r="B1538" s="4" t="s">
        <v>5</v>
      </c>
      <c r="C1538" s="4" t="s">
        <v>13</v>
      </c>
      <c r="D1538" s="4" t="s">
        <v>10</v>
      </c>
      <c r="E1538" s="4" t="s">
        <v>18</v>
      </c>
    </row>
    <row r="1539" spans="1:11">
      <c r="A1539" t="n">
        <v>13658</v>
      </c>
      <c r="B1539" s="38" t="n">
        <v>58</v>
      </c>
      <c r="C1539" s="7" t="n">
        <v>101</v>
      </c>
      <c r="D1539" s="7" t="n">
        <v>500</v>
      </c>
      <c r="E1539" s="7" t="n">
        <v>1</v>
      </c>
    </row>
    <row r="1540" spans="1:11">
      <c r="A1540" t="s">
        <v>4</v>
      </c>
      <c r="B1540" s="4" t="s">
        <v>5</v>
      </c>
      <c r="C1540" s="4" t="s">
        <v>13</v>
      </c>
      <c r="D1540" s="4" t="s">
        <v>10</v>
      </c>
    </row>
    <row r="1541" spans="1:11">
      <c r="A1541" t="n">
        <v>13666</v>
      </c>
      <c r="B1541" s="38" t="n">
        <v>58</v>
      </c>
      <c r="C1541" s="7" t="n">
        <v>254</v>
      </c>
      <c r="D1541" s="7" t="n">
        <v>0</v>
      </c>
    </row>
    <row r="1542" spans="1:11">
      <c r="A1542" t="s">
        <v>4</v>
      </c>
      <c r="B1542" s="4" t="s">
        <v>5</v>
      </c>
      <c r="C1542" s="4" t="s">
        <v>13</v>
      </c>
    </row>
    <row r="1543" spans="1:11">
      <c r="A1543" t="n">
        <v>13670</v>
      </c>
      <c r="B1543" s="44" t="n">
        <v>45</v>
      </c>
      <c r="C1543" s="7" t="n">
        <v>0</v>
      </c>
    </row>
    <row r="1544" spans="1:11">
      <c r="A1544" t="s">
        <v>4</v>
      </c>
      <c r="B1544" s="4" t="s">
        <v>5</v>
      </c>
      <c r="C1544" s="4" t="s">
        <v>10</v>
      </c>
      <c r="D1544" s="4" t="s">
        <v>18</v>
      </c>
      <c r="E1544" s="4" t="s">
        <v>18</v>
      </c>
      <c r="F1544" s="4" t="s">
        <v>18</v>
      </c>
      <c r="G1544" s="4" t="s">
        <v>18</v>
      </c>
    </row>
    <row r="1545" spans="1:11">
      <c r="A1545" t="n">
        <v>13672</v>
      </c>
      <c r="B1545" s="21" t="n">
        <v>46</v>
      </c>
      <c r="C1545" s="7" t="n">
        <v>7033</v>
      </c>
      <c r="D1545" s="7" t="n">
        <v>2.30999994277954</v>
      </c>
      <c r="E1545" s="7" t="n">
        <v>9.38000011444092</v>
      </c>
      <c r="F1545" s="7" t="n">
        <v>15.5900001525879</v>
      </c>
      <c r="G1545" s="7" t="n">
        <v>90</v>
      </c>
    </row>
    <row r="1546" spans="1:11">
      <c r="A1546" t="s">
        <v>4</v>
      </c>
      <c r="B1546" s="4" t="s">
        <v>5</v>
      </c>
      <c r="C1546" s="4" t="s">
        <v>10</v>
      </c>
      <c r="D1546" s="4" t="s">
        <v>18</v>
      </c>
      <c r="E1546" s="4" t="s">
        <v>18</v>
      </c>
      <c r="F1546" s="4" t="s">
        <v>18</v>
      </c>
      <c r="G1546" s="4" t="s">
        <v>18</v>
      </c>
    </row>
    <row r="1547" spans="1:11">
      <c r="A1547" t="n">
        <v>13691</v>
      </c>
      <c r="B1547" s="21" t="n">
        <v>46</v>
      </c>
      <c r="C1547" s="7" t="n">
        <v>1560</v>
      </c>
      <c r="D1547" s="7" t="n">
        <v>23.8600006103516</v>
      </c>
      <c r="E1547" s="7" t="n">
        <v>9.38000011444092</v>
      </c>
      <c r="F1547" s="7" t="n">
        <v>8.4399995803833</v>
      </c>
      <c r="G1547" s="7" t="n">
        <v>285.299987792969</v>
      </c>
    </row>
    <row r="1548" spans="1:11">
      <c r="A1548" t="s">
        <v>4</v>
      </c>
      <c r="B1548" s="4" t="s">
        <v>5</v>
      </c>
      <c r="C1548" s="4" t="s">
        <v>10</v>
      </c>
      <c r="D1548" s="4" t="s">
        <v>18</v>
      </c>
      <c r="E1548" s="4" t="s">
        <v>18</v>
      </c>
      <c r="F1548" s="4" t="s">
        <v>18</v>
      </c>
      <c r="G1548" s="4" t="s">
        <v>18</v>
      </c>
    </row>
    <row r="1549" spans="1:11">
      <c r="A1549" t="n">
        <v>13710</v>
      </c>
      <c r="B1549" s="21" t="n">
        <v>46</v>
      </c>
      <c r="C1549" s="7" t="n">
        <v>1561</v>
      </c>
      <c r="D1549" s="7" t="n">
        <v>14.7200002670288</v>
      </c>
      <c r="E1549" s="7" t="n">
        <v>9.38000011444092</v>
      </c>
      <c r="F1549" s="7" t="n">
        <v>7.40000009536743</v>
      </c>
      <c r="G1549" s="7" t="n">
        <v>293.899993896484</v>
      </c>
    </row>
    <row r="1550" spans="1:11">
      <c r="A1550" t="s">
        <v>4</v>
      </c>
      <c r="B1550" s="4" t="s">
        <v>5</v>
      </c>
      <c r="C1550" s="4" t="s">
        <v>10</v>
      </c>
      <c r="D1550" s="4" t="s">
        <v>18</v>
      </c>
      <c r="E1550" s="4" t="s">
        <v>18</v>
      </c>
      <c r="F1550" s="4" t="s">
        <v>18</v>
      </c>
      <c r="G1550" s="4" t="s">
        <v>18</v>
      </c>
    </row>
    <row r="1551" spans="1:11">
      <c r="A1551" t="n">
        <v>13729</v>
      </c>
      <c r="B1551" s="21" t="n">
        <v>46</v>
      </c>
      <c r="C1551" s="7" t="n">
        <v>1562</v>
      </c>
      <c r="D1551" s="7" t="n">
        <v>18.3299999237061</v>
      </c>
      <c r="E1551" s="7" t="n">
        <v>9.38000011444092</v>
      </c>
      <c r="F1551" s="7" t="n">
        <v>23.6700000762939</v>
      </c>
      <c r="G1551" s="7" t="n">
        <v>248.100006103516</v>
      </c>
    </row>
    <row r="1552" spans="1:11">
      <c r="A1552" t="s">
        <v>4</v>
      </c>
      <c r="B1552" s="4" t="s">
        <v>5</v>
      </c>
      <c r="C1552" s="4" t="s">
        <v>10</v>
      </c>
      <c r="D1552" s="4" t="s">
        <v>6</v>
      </c>
      <c r="E1552" s="4" t="s">
        <v>9</v>
      </c>
      <c r="F1552" s="4" t="s">
        <v>9</v>
      </c>
      <c r="G1552" s="4" t="s">
        <v>9</v>
      </c>
      <c r="H1552" s="4" t="s">
        <v>9</v>
      </c>
      <c r="I1552" s="4" t="s">
        <v>9</v>
      </c>
      <c r="J1552" s="4" t="s">
        <v>9</v>
      </c>
      <c r="K1552" s="4" t="s">
        <v>9</v>
      </c>
      <c r="L1552" s="4" t="s">
        <v>9</v>
      </c>
      <c r="M1552" s="4" t="s">
        <v>9</v>
      </c>
      <c r="N1552" s="4" t="s">
        <v>10</v>
      </c>
    </row>
    <row r="1553" spans="1:14">
      <c r="A1553" t="n">
        <v>13748</v>
      </c>
      <c r="B1553" s="55" t="n">
        <v>83</v>
      </c>
      <c r="C1553" s="7" t="n">
        <v>1560</v>
      </c>
      <c r="D1553" s="7" t="s">
        <v>143</v>
      </c>
      <c r="E1553" s="7" t="n">
        <v>0</v>
      </c>
      <c r="F1553" s="7" t="n">
        <v>0</v>
      </c>
      <c r="G1553" s="7" t="n">
        <v>0</v>
      </c>
      <c r="H1553" s="7" t="n">
        <v>0</v>
      </c>
      <c r="I1553" s="7" t="n">
        <v>0</v>
      </c>
      <c r="J1553" s="7" t="n">
        <v>0</v>
      </c>
      <c r="K1553" s="7" t="n">
        <v>1065353216</v>
      </c>
      <c r="L1553" s="7" t="n">
        <v>1065353216</v>
      </c>
      <c r="M1553" s="7" t="n">
        <v>1065353216</v>
      </c>
      <c r="N1553" s="7" t="n">
        <v>0</v>
      </c>
    </row>
    <row r="1554" spans="1:14">
      <c r="A1554" t="s">
        <v>4</v>
      </c>
      <c r="B1554" s="4" t="s">
        <v>5</v>
      </c>
      <c r="C1554" s="4" t="s">
        <v>10</v>
      </c>
      <c r="D1554" s="4" t="s">
        <v>6</v>
      </c>
      <c r="E1554" s="4" t="s">
        <v>9</v>
      </c>
      <c r="F1554" s="4" t="s">
        <v>9</v>
      </c>
      <c r="G1554" s="4" t="s">
        <v>9</v>
      </c>
      <c r="H1554" s="4" t="s">
        <v>9</v>
      </c>
      <c r="I1554" s="4" t="s">
        <v>9</v>
      </c>
      <c r="J1554" s="4" t="s">
        <v>9</v>
      </c>
      <c r="K1554" s="4" t="s">
        <v>9</v>
      </c>
      <c r="L1554" s="4" t="s">
        <v>9</v>
      </c>
      <c r="M1554" s="4" t="s">
        <v>9</v>
      </c>
      <c r="N1554" s="4" t="s">
        <v>10</v>
      </c>
    </row>
    <row r="1555" spans="1:14">
      <c r="A1555" t="n">
        <v>13794</v>
      </c>
      <c r="B1555" s="55" t="n">
        <v>83</v>
      </c>
      <c r="C1555" s="7" t="n">
        <v>1561</v>
      </c>
      <c r="D1555" s="7" t="s">
        <v>143</v>
      </c>
      <c r="E1555" s="7" t="n">
        <v>0</v>
      </c>
      <c r="F1555" s="7" t="n">
        <v>0</v>
      </c>
      <c r="G1555" s="7" t="n">
        <v>0</v>
      </c>
      <c r="H1555" s="7" t="n">
        <v>0</v>
      </c>
      <c r="I1555" s="7" t="n">
        <v>0</v>
      </c>
      <c r="J1555" s="7" t="n">
        <v>0</v>
      </c>
      <c r="K1555" s="7" t="n">
        <v>1065353216</v>
      </c>
      <c r="L1555" s="7" t="n">
        <v>1065353216</v>
      </c>
      <c r="M1555" s="7" t="n">
        <v>1065353216</v>
      </c>
      <c r="N1555" s="7" t="n">
        <v>0</v>
      </c>
    </row>
    <row r="1556" spans="1:14">
      <c r="A1556" t="s">
        <v>4</v>
      </c>
      <c r="B1556" s="4" t="s">
        <v>5</v>
      </c>
      <c r="C1556" s="4" t="s">
        <v>10</v>
      </c>
      <c r="D1556" s="4" t="s">
        <v>6</v>
      </c>
      <c r="E1556" s="4" t="s">
        <v>9</v>
      </c>
      <c r="F1556" s="4" t="s">
        <v>9</v>
      </c>
      <c r="G1556" s="4" t="s">
        <v>9</v>
      </c>
      <c r="H1556" s="4" t="s">
        <v>9</v>
      </c>
      <c r="I1556" s="4" t="s">
        <v>9</v>
      </c>
      <c r="J1556" s="4" t="s">
        <v>9</v>
      </c>
      <c r="K1556" s="4" t="s">
        <v>9</v>
      </c>
      <c r="L1556" s="4" t="s">
        <v>9</v>
      </c>
      <c r="M1556" s="4" t="s">
        <v>9</v>
      </c>
      <c r="N1556" s="4" t="s">
        <v>10</v>
      </c>
    </row>
    <row r="1557" spans="1:14">
      <c r="A1557" t="n">
        <v>13840</v>
      </c>
      <c r="B1557" s="55" t="n">
        <v>83</v>
      </c>
      <c r="C1557" s="7" t="n">
        <v>1562</v>
      </c>
      <c r="D1557" s="7" t="s">
        <v>143</v>
      </c>
      <c r="E1557" s="7" t="n">
        <v>0</v>
      </c>
      <c r="F1557" s="7" t="n">
        <v>0</v>
      </c>
      <c r="G1557" s="7" t="n">
        <v>0</v>
      </c>
      <c r="H1557" s="7" t="n">
        <v>0</v>
      </c>
      <c r="I1557" s="7" t="n">
        <v>0</v>
      </c>
      <c r="J1557" s="7" t="n">
        <v>0</v>
      </c>
      <c r="K1557" s="7" t="n">
        <v>1065353216</v>
      </c>
      <c r="L1557" s="7" t="n">
        <v>1065353216</v>
      </c>
      <c r="M1557" s="7" t="n">
        <v>1065353216</v>
      </c>
      <c r="N1557" s="7" t="n">
        <v>0</v>
      </c>
    </row>
    <row r="1558" spans="1:14">
      <c r="A1558" t="s">
        <v>4</v>
      </c>
      <c r="B1558" s="4" t="s">
        <v>5</v>
      </c>
      <c r="C1558" s="4" t="s">
        <v>10</v>
      </c>
      <c r="D1558" s="4" t="s">
        <v>13</v>
      </c>
    </row>
    <row r="1559" spans="1:14">
      <c r="A1559" t="n">
        <v>13886</v>
      </c>
      <c r="B1559" s="46" t="n">
        <v>56</v>
      </c>
      <c r="C1559" s="7" t="n">
        <v>7033</v>
      </c>
      <c r="D1559" s="7" t="n">
        <v>1</v>
      </c>
    </row>
    <row r="1560" spans="1:14">
      <c r="A1560" t="s">
        <v>4</v>
      </c>
      <c r="B1560" s="4" t="s">
        <v>5</v>
      </c>
      <c r="C1560" s="4" t="s">
        <v>10</v>
      </c>
      <c r="D1560" s="4" t="s">
        <v>13</v>
      </c>
      <c r="E1560" s="4" t="s">
        <v>13</v>
      </c>
      <c r="F1560" s="4" t="s">
        <v>6</v>
      </c>
    </row>
    <row r="1561" spans="1:14">
      <c r="A1561" t="n">
        <v>13890</v>
      </c>
      <c r="B1561" s="23" t="n">
        <v>47</v>
      </c>
      <c r="C1561" s="7" t="n">
        <v>7033</v>
      </c>
      <c r="D1561" s="7" t="n">
        <v>1</v>
      </c>
      <c r="E1561" s="7" t="n">
        <v>0</v>
      </c>
      <c r="F1561" s="7" t="s">
        <v>12</v>
      </c>
    </row>
    <row r="1562" spans="1:14">
      <c r="A1562" t="s">
        <v>4</v>
      </c>
      <c r="B1562" s="4" t="s">
        <v>5</v>
      </c>
      <c r="C1562" s="4" t="s">
        <v>10</v>
      </c>
      <c r="D1562" s="4" t="s">
        <v>13</v>
      </c>
      <c r="E1562" s="4" t="s">
        <v>6</v>
      </c>
      <c r="F1562" s="4" t="s">
        <v>18</v>
      </c>
      <c r="G1562" s="4" t="s">
        <v>18</v>
      </c>
      <c r="H1562" s="4" t="s">
        <v>18</v>
      </c>
    </row>
    <row r="1563" spans="1:14">
      <c r="A1563" t="n">
        <v>13896</v>
      </c>
      <c r="B1563" s="25" t="n">
        <v>48</v>
      </c>
      <c r="C1563" s="7" t="n">
        <v>7033</v>
      </c>
      <c r="D1563" s="7" t="n">
        <v>0</v>
      </c>
      <c r="E1563" s="7" t="s">
        <v>148</v>
      </c>
      <c r="F1563" s="7" t="n">
        <v>0</v>
      </c>
      <c r="G1563" s="7" t="n">
        <v>1</v>
      </c>
      <c r="H1563" s="7" t="n">
        <v>0</v>
      </c>
    </row>
    <row r="1564" spans="1:14">
      <c r="A1564" t="s">
        <v>4</v>
      </c>
      <c r="B1564" s="4" t="s">
        <v>5</v>
      </c>
      <c r="C1564" s="4" t="s">
        <v>13</v>
      </c>
      <c r="D1564" s="4" t="s">
        <v>13</v>
      </c>
      <c r="E1564" s="4" t="s">
        <v>18</v>
      </c>
      <c r="F1564" s="4" t="s">
        <v>18</v>
      </c>
      <c r="G1564" s="4" t="s">
        <v>18</v>
      </c>
      <c r="H1564" s="4" t="s">
        <v>10</v>
      </c>
    </row>
    <row r="1565" spans="1:14">
      <c r="A1565" t="n">
        <v>13923</v>
      </c>
      <c r="B1565" s="44" t="n">
        <v>45</v>
      </c>
      <c r="C1565" s="7" t="n">
        <v>2</v>
      </c>
      <c r="D1565" s="7" t="n">
        <v>3</v>
      </c>
      <c r="E1565" s="7" t="n">
        <v>1.73000001907349</v>
      </c>
      <c r="F1565" s="7" t="n">
        <v>9.52000045776367</v>
      </c>
      <c r="G1565" s="7" t="n">
        <v>15.5500001907349</v>
      </c>
      <c r="H1565" s="7" t="n">
        <v>0</v>
      </c>
    </row>
    <row r="1566" spans="1:14">
      <c r="A1566" t="s">
        <v>4</v>
      </c>
      <c r="B1566" s="4" t="s">
        <v>5</v>
      </c>
      <c r="C1566" s="4" t="s">
        <v>13</v>
      </c>
      <c r="D1566" s="4" t="s">
        <v>13</v>
      </c>
      <c r="E1566" s="4" t="s">
        <v>18</v>
      </c>
      <c r="F1566" s="4" t="s">
        <v>18</v>
      </c>
      <c r="G1566" s="4" t="s">
        <v>18</v>
      </c>
      <c r="H1566" s="4" t="s">
        <v>10</v>
      </c>
      <c r="I1566" s="4" t="s">
        <v>13</v>
      </c>
    </row>
    <row r="1567" spans="1:14">
      <c r="A1567" t="n">
        <v>13940</v>
      </c>
      <c r="B1567" s="44" t="n">
        <v>45</v>
      </c>
      <c r="C1567" s="7" t="n">
        <v>4</v>
      </c>
      <c r="D1567" s="7" t="n">
        <v>3</v>
      </c>
      <c r="E1567" s="7" t="n">
        <v>16.1599998474121</v>
      </c>
      <c r="F1567" s="7" t="n">
        <v>245.350006103516</v>
      </c>
      <c r="G1567" s="7" t="n">
        <v>0</v>
      </c>
      <c r="H1567" s="7" t="n">
        <v>0</v>
      </c>
      <c r="I1567" s="7" t="n">
        <v>0</v>
      </c>
    </row>
    <row r="1568" spans="1:14">
      <c r="A1568" t="s">
        <v>4</v>
      </c>
      <c r="B1568" s="4" t="s">
        <v>5</v>
      </c>
      <c r="C1568" s="4" t="s">
        <v>13</v>
      </c>
      <c r="D1568" s="4" t="s">
        <v>13</v>
      </c>
      <c r="E1568" s="4" t="s">
        <v>18</v>
      </c>
      <c r="F1568" s="4" t="s">
        <v>10</v>
      </c>
    </row>
    <row r="1569" spans="1:14">
      <c r="A1569" t="n">
        <v>13958</v>
      </c>
      <c r="B1569" s="44" t="n">
        <v>45</v>
      </c>
      <c r="C1569" s="7" t="n">
        <v>5</v>
      </c>
      <c r="D1569" s="7" t="n">
        <v>3</v>
      </c>
      <c r="E1569" s="7" t="n">
        <v>5.5</v>
      </c>
      <c r="F1569" s="7" t="n">
        <v>0</v>
      </c>
    </row>
    <row r="1570" spans="1:14">
      <c r="A1570" t="s">
        <v>4</v>
      </c>
      <c r="B1570" s="4" t="s">
        <v>5</v>
      </c>
      <c r="C1570" s="4" t="s">
        <v>13</v>
      </c>
      <c r="D1570" s="4" t="s">
        <v>13</v>
      </c>
      <c r="E1570" s="4" t="s">
        <v>18</v>
      </c>
      <c r="F1570" s="4" t="s">
        <v>10</v>
      </c>
    </row>
    <row r="1571" spans="1:14">
      <c r="A1571" t="n">
        <v>13967</v>
      </c>
      <c r="B1571" s="44" t="n">
        <v>45</v>
      </c>
      <c r="C1571" s="7" t="n">
        <v>11</v>
      </c>
      <c r="D1571" s="7" t="n">
        <v>3</v>
      </c>
      <c r="E1571" s="7" t="n">
        <v>40.5999984741211</v>
      </c>
      <c r="F1571" s="7" t="n">
        <v>0</v>
      </c>
    </row>
    <row r="1572" spans="1:14">
      <c r="A1572" t="s">
        <v>4</v>
      </c>
      <c r="B1572" s="4" t="s">
        <v>5</v>
      </c>
      <c r="C1572" s="4" t="s">
        <v>13</v>
      </c>
      <c r="D1572" s="4" t="s">
        <v>13</v>
      </c>
      <c r="E1572" s="4" t="s">
        <v>18</v>
      </c>
      <c r="F1572" s="4" t="s">
        <v>18</v>
      </c>
      <c r="G1572" s="4" t="s">
        <v>18</v>
      </c>
      <c r="H1572" s="4" t="s">
        <v>10</v>
      </c>
    </row>
    <row r="1573" spans="1:14">
      <c r="A1573" t="n">
        <v>13976</v>
      </c>
      <c r="B1573" s="44" t="n">
        <v>45</v>
      </c>
      <c r="C1573" s="7" t="n">
        <v>2</v>
      </c>
      <c r="D1573" s="7" t="n">
        <v>3</v>
      </c>
      <c r="E1573" s="7" t="n">
        <v>1.73000001907349</v>
      </c>
      <c r="F1573" s="7" t="n">
        <v>15.6499996185303</v>
      </c>
      <c r="G1573" s="7" t="n">
        <v>15.5500001907349</v>
      </c>
      <c r="H1573" s="7" t="n">
        <v>6000</v>
      </c>
    </row>
    <row r="1574" spans="1:14">
      <c r="A1574" t="s">
        <v>4</v>
      </c>
      <c r="B1574" s="4" t="s">
        <v>5</v>
      </c>
      <c r="C1574" s="4" t="s">
        <v>13</v>
      </c>
      <c r="D1574" s="4" t="s">
        <v>13</v>
      </c>
      <c r="E1574" s="4" t="s">
        <v>18</v>
      </c>
      <c r="F1574" s="4" t="s">
        <v>18</v>
      </c>
      <c r="G1574" s="4" t="s">
        <v>18</v>
      </c>
      <c r="H1574" s="4" t="s">
        <v>10</v>
      </c>
      <c r="I1574" s="4" t="s">
        <v>13</v>
      </c>
    </row>
    <row r="1575" spans="1:14">
      <c r="A1575" t="n">
        <v>13993</v>
      </c>
      <c r="B1575" s="44" t="n">
        <v>45</v>
      </c>
      <c r="C1575" s="7" t="n">
        <v>4</v>
      </c>
      <c r="D1575" s="7" t="n">
        <v>3</v>
      </c>
      <c r="E1575" s="7" t="n">
        <v>17.5799999237061</v>
      </c>
      <c r="F1575" s="7" t="n">
        <v>270.690002441406</v>
      </c>
      <c r="G1575" s="7" t="n">
        <v>0</v>
      </c>
      <c r="H1575" s="7" t="n">
        <v>6000</v>
      </c>
      <c r="I1575" s="7" t="n">
        <v>1</v>
      </c>
    </row>
    <row r="1576" spans="1:14">
      <c r="A1576" t="s">
        <v>4</v>
      </c>
      <c r="B1576" s="4" t="s">
        <v>5</v>
      </c>
      <c r="C1576" s="4" t="s">
        <v>13</v>
      </c>
      <c r="D1576" s="4" t="s">
        <v>18</v>
      </c>
      <c r="E1576" s="4" t="s">
        <v>18</v>
      </c>
      <c r="F1576" s="4" t="s">
        <v>18</v>
      </c>
    </row>
    <row r="1577" spans="1:14">
      <c r="A1577" t="n">
        <v>14011</v>
      </c>
      <c r="B1577" s="44" t="n">
        <v>45</v>
      </c>
      <c r="C1577" s="7" t="n">
        <v>9</v>
      </c>
      <c r="D1577" s="7" t="n">
        <v>0.0199999995529652</v>
      </c>
      <c r="E1577" s="7" t="n">
        <v>0.0299999993294477</v>
      </c>
      <c r="F1577" s="7" t="n">
        <v>0.5</v>
      </c>
    </row>
    <row r="1578" spans="1:14">
      <c r="A1578" t="s">
        <v>4</v>
      </c>
      <c r="B1578" s="4" t="s">
        <v>5</v>
      </c>
      <c r="C1578" s="4" t="s">
        <v>13</v>
      </c>
      <c r="D1578" s="4" t="s">
        <v>9</v>
      </c>
      <c r="E1578" s="4" t="s">
        <v>9</v>
      </c>
      <c r="F1578" s="4" t="s">
        <v>9</v>
      </c>
    </row>
    <row r="1579" spans="1:14">
      <c r="A1579" t="n">
        <v>14025</v>
      </c>
      <c r="B1579" s="11" t="n">
        <v>50</v>
      </c>
      <c r="C1579" s="7" t="n">
        <v>255</v>
      </c>
      <c r="D1579" s="7" t="n">
        <v>1056964608</v>
      </c>
      <c r="E1579" s="7" t="n">
        <v>1065353216</v>
      </c>
      <c r="F1579" s="7" t="n">
        <v>1050253722</v>
      </c>
    </row>
    <row r="1580" spans="1:14">
      <c r="A1580" t="s">
        <v>4</v>
      </c>
      <c r="B1580" s="4" t="s">
        <v>5</v>
      </c>
      <c r="C1580" s="4" t="s">
        <v>13</v>
      </c>
      <c r="D1580" s="4" t="s">
        <v>10</v>
      </c>
    </row>
    <row r="1581" spans="1:14">
      <c r="A1581" t="n">
        <v>14039</v>
      </c>
      <c r="B1581" s="44" t="n">
        <v>45</v>
      </c>
      <c r="C1581" s="7" t="n">
        <v>7</v>
      </c>
      <c r="D1581" s="7" t="n">
        <v>255</v>
      </c>
    </row>
    <row r="1582" spans="1:14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18</v>
      </c>
    </row>
    <row r="1583" spans="1:14">
      <c r="A1583" t="n">
        <v>14043</v>
      </c>
      <c r="B1583" s="38" t="n">
        <v>58</v>
      </c>
      <c r="C1583" s="7" t="n">
        <v>101</v>
      </c>
      <c r="D1583" s="7" t="n">
        <v>300</v>
      </c>
      <c r="E1583" s="7" t="n">
        <v>1</v>
      </c>
    </row>
    <row r="1584" spans="1:14">
      <c r="A1584" t="s">
        <v>4</v>
      </c>
      <c r="B1584" s="4" t="s">
        <v>5</v>
      </c>
      <c r="C1584" s="4" t="s">
        <v>13</v>
      </c>
      <c r="D1584" s="4" t="s">
        <v>10</v>
      </c>
    </row>
    <row r="1585" spans="1:9">
      <c r="A1585" t="n">
        <v>14051</v>
      </c>
      <c r="B1585" s="38" t="n">
        <v>58</v>
      </c>
      <c r="C1585" s="7" t="n">
        <v>254</v>
      </c>
      <c r="D1585" s="7" t="n">
        <v>0</v>
      </c>
    </row>
    <row r="1586" spans="1:9">
      <c r="A1586" t="s">
        <v>4</v>
      </c>
      <c r="B1586" s="4" t="s">
        <v>5</v>
      </c>
      <c r="C1586" s="4" t="s">
        <v>13</v>
      </c>
    </row>
    <row r="1587" spans="1:9">
      <c r="A1587" t="n">
        <v>14055</v>
      </c>
      <c r="B1587" s="44" t="n">
        <v>45</v>
      </c>
      <c r="C1587" s="7" t="n">
        <v>0</v>
      </c>
    </row>
    <row r="1588" spans="1:9">
      <c r="A1588" t="s">
        <v>4</v>
      </c>
      <c r="B1588" s="4" t="s">
        <v>5</v>
      </c>
      <c r="C1588" s="4" t="s">
        <v>13</v>
      </c>
      <c r="D1588" s="4" t="s">
        <v>13</v>
      </c>
      <c r="E1588" s="4" t="s">
        <v>18</v>
      </c>
      <c r="F1588" s="4" t="s">
        <v>18</v>
      </c>
      <c r="G1588" s="4" t="s">
        <v>18</v>
      </c>
      <c r="H1588" s="4" t="s">
        <v>10</v>
      </c>
    </row>
    <row r="1589" spans="1:9">
      <c r="A1589" t="n">
        <v>14057</v>
      </c>
      <c r="B1589" s="44" t="n">
        <v>45</v>
      </c>
      <c r="C1589" s="7" t="n">
        <v>2</v>
      </c>
      <c r="D1589" s="7" t="n">
        <v>3</v>
      </c>
      <c r="E1589" s="7" t="n">
        <v>4.40999984741211</v>
      </c>
      <c r="F1589" s="7" t="n">
        <v>14.6800003051758</v>
      </c>
      <c r="G1589" s="7" t="n">
        <v>9.97000026702881</v>
      </c>
      <c r="H1589" s="7" t="n">
        <v>0</v>
      </c>
    </row>
    <row r="1590" spans="1:9">
      <c r="A1590" t="s">
        <v>4</v>
      </c>
      <c r="B1590" s="4" t="s">
        <v>5</v>
      </c>
      <c r="C1590" s="4" t="s">
        <v>13</v>
      </c>
      <c r="D1590" s="4" t="s">
        <v>13</v>
      </c>
      <c r="E1590" s="4" t="s">
        <v>18</v>
      </c>
      <c r="F1590" s="4" t="s">
        <v>18</v>
      </c>
      <c r="G1590" s="4" t="s">
        <v>18</v>
      </c>
      <c r="H1590" s="4" t="s">
        <v>10</v>
      </c>
      <c r="I1590" s="4" t="s">
        <v>13</v>
      </c>
    </row>
    <row r="1591" spans="1:9">
      <c r="A1591" t="n">
        <v>14074</v>
      </c>
      <c r="B1591" s="44" t="n">
        <v>45</v>
      </c>
      <c r="C1591" s="7" t="n">
        <v>4</v>
      </c>
      <c r="D1591" s="7" t="n">
        <v>3</v>
      </c>
      <c r="E1591" s="7" t="n">
        <v>20.5400009155273</v>
      </c>
      <c r="F1591" s="7" t="n">
        <v>113.779998779297</v>
      </c>
      <c r="G1591" s="7" t="n">
        <v>4</v>
      </c>
      <c r="H1591" s="7" t="n">
        <v>0</v>
      </c>
      <c r="I1591" s="7" t="n">
        <v>0</v>
      </c>
    </row>
    <row r="1592" spans="1:9">
      <c r="A1592" t="s">
        <v>4</v>
      </c>
      <c r="B1592" s="4" t="s">
        <v>5</v>
      </c>
      <c r="C1592" s="4" t="s">
        <v>13</v>
      </c>
      <c r="D1592" s="4" t="s">
        <v>13</v>
      </c>
      <c r="E1592" s="4" t="s">
        <v>18</v>
      </c>
      <c r="F1592" s="4" t="s">
        <v>10</v>
      </c>
    </row>
    <row r="1593" spans="1:9">
      <c r="A1593" t="n">
        <v>14092</v>
      </c>
      <c r="B1593" s="44" t="n">
        <v>45</v>
      </c>
      <c r="C1593" s="7" t="n">
        <v>5</v>
      </c>
      <c r="D1593" s="7" t="n">
        <v>3</v>
      </c>
      <c r="E1593" s="7" t="n">
        <v>4.19999980926514</v>
      </c>
      <c r="F1593" s="7" t="n">
        <v>0</v>
      </c>
    </row>
    <row r="1594" spans="1:9">
      <c r="A1594" t="s">
        <v>4</v>
      </c>
      <c r="B1594" s="4" t="s">
        <v>5</v>
      </c>
      <c r="C1594" s="4" t="s">
        <v>13</v>
      </c>
      <c r="D1594" s="4" t="s">
        <v>13</v>
      </c>
      <c r="E1594" s="4" t="s">
        <v>18</v>
      </c>
      <c r="F1594" s="4" t="s">
        <v>10</v>
      </c>
    </row>
    <row r="1595" spans="1:9">
      <c r="A1595" t="n">
        <v>14101</v>
      </c>
      <c r="B1595" s="44" t="n">
        <v>45</v>
      </c>
      <c r="C1595" s="7" t="n">
        <v>11</v>
      </c>
      <c r="D1595" s="7" t="n">
        <v>3</v>
      </c>
      <c r="E1595" s="7" t="n">
        <v>41.2000007629395</v>
      </c>
      <c r="F1595" s="7" t="n">
        <v>0</v>
      </c>
    </row>
    <row r="1596" spans="1:9">
      <c r="A1596" t="s">
        <v>4</v>
      </c>
      <c r="B1596" s="4" t="s">
        <v>5</v>
      </c>
      <c r="C1596" s="4" t="s">
        <v>13</v>
      </c>
      <c r="D1596" s="4" t="s">
        <v>13</v>
      </c>
      <c r="E1596" s="4" t="s">
        <v>18</v>
      </c>
      <c r="F1596" s="4" t="s">
        <v>18</v>
      </c>
      <c r="G1596" s="4" t="s">
        <v>18</v>
      </c>
      <c r="H1596" s="4" t="s">
        <v>10</v>
      </c>
    </row>
    <row r="1597" spans="1:9">
      <c r="A1597" t="n">
        <v>14110</v>
      </c>
      <c r="B1597" s="44" t="n">
        <v>45</v>
      </c>
      <c r="C1597" s="7" t="n">
        <v>2</v>
      </c>
      <c r="D1597" s="7" t="n">
        <v>3</v>
      </c>
      <c r="E1597" s="7" t="n">
        <v>1.76999998092651</v>
      </c>
      <c r="F1597" s="7" t="n">
        <v>12.9300003051758</v>
      </c>
      <c r="G1597" s="7" t="n">
        <v>19.5</v>
      </c>
      <c r="H1597" s="7" t="n">
        <v>8000</v>
      </c>
    </row>
    <row r="1598" spans="1:9">
      <c r="A1598" t="s">
        <v>4</v>
      </c>
      <c r="B1598" s="4" t="s">
        <v>5</v>
      </c>
      <c r="C1598" s="4" t="s">
        <v>13</v>
      </c>
      <c r="D1598" s="4" t="s">
        <v>13</v>
      </c>
      <c r="E1598" s="4" t="s">
        <v>18</v>
      </c>
      <c r="F1598" s="4" t="s">
        <v>18</v>
      </c>
      <c r="G1598" s="4" t="s">
        <v>18</v>
      </c>
      <c r="H1598" s="4" t="s">
        <v>10</v>
      </c>
      <c r="I1598" s="4" t="s">
        <v>13</v>
      </c>
    </row>
    <row r="1599" spans="1:9">
      <c r="A1599" t="n">
        <v>14127</v>
      </c>
      <c r="B1599" s="44" t="n">
        <v>45</v>
      </c>
      <c r="C1599" s="7" t="n">
        <v>4</v>
      </c>
      <c r="D1599" s="7" t="n">
        <v>3</v>
      </c>
      <c r="E1599" s="7" t="n">
        <v>6.51999998092651</v>
      </c>
      <c r="F1599" s="7" t="n">
        <v>44.6699981689453</v>
      </c>
      <c r="G1599" s="7" t="n">
        <v>4</v>
      </c>
      <c r="H1599" s="7" t="n">
        <v>8000</v>
      </c>
      <c r="I1599" s="7" t="n">
        <v>0</v>
      </c>
    </row>
    <row r="1600" spans="1:9">
      <c r="A1600" t="s">
        <v>4</v>
      </c>
      <c r="B1600" s="4" t="s">
        <v>5</v>
      </c>
      <c r="C1600" s="4" t="s">
        <v>13</v>
      </c>
      <c r="D1600" s="4" t="s">
        <v>13</v>
      </c>
      <c r="E1600" s="4" t="s">
        <v>18</v>
      </c>
      <c r="F1600" s="4" t="s">
        <v>10</v>
      </c>
    </row>
    <row r="1601" spans="1:9">
      <c r="A1601" t="n">
        <v>14145</v>
      </c>
      <c r="B1601" s="44" t="n">
        <v>45</v>
      </c>
      <c r="C1601" s="7" t="n">
        <v>5</v>
      </c>
      <c r="D1601" s="7" t="n">
        <v>3</v>
      </c>
      <c r="E1601" s="7" t="n">
        <v>6.59999990463257</v>
      </c>
      <c r="F1601" s="7" t="n">
        <v>8000</v>
      </c>
    </row>
    <row r="1602" spans="1:9">
      <c r="A1602" t="s">
        <v>4</v>
      </c>
      <c r="B1602" s="4" t="s">
        <v>5</v>
      </c>
      <c r="C1602" s="4" t="s">
        <v>13</v>
      </c>
      <c r="D1602" s="4" t="s">
        <v>10</v>
      </c>
      <c r="E1602" s="4" t="s">
        <v>18</v>
      </c>
      <c r="F1602" s="4" t="s">
        <v>10</v>
      </c>
      <c r="G1602" s="4" t="s">
        <v>9</v>
      </c>
      <c r="H1602" s="4" t="s">
        <v>9</v>
      </c>
      <c r="I1602" s="4" t="s">
        <v>10</v>
      </c>
      <c r="J1602" s="4" t="s">
        <v>10</v>
      </c>
      <c r="K1602" s="4" t="s">
        <v>9</v>
      </c>
      <c r="L1602" s="4" t="s">
        <v>9</v>
      </c>
      <c r="M1602" s="4" t="s">
        <v>9</v>
      </c>
      <c r="N1602" s="4" t="s">
        <v>9</v>
      </c>
      <c r="O1602" s="4" t="s">
        <v>6</v>
      </c>
    </row>
    <row r="1603" spans="1:9">
      <c r="A1603" t="n">
        <v>14154</v>
      </c>
      <c r="B1603" s="11" t="n">
        <v>50</v>
      </c>
      <c r="C1603" s="7" t="n">
        <v>0</v>
      </c>
      <c r="D1603" s="7" t="n">
        <v>5045</v>
      </c>
      <c r="E1603" s="7" t="n">
        <v>0.600000023841858</v>
      </c>
      <c r="F1603" s="7" t="n">
        <v>400</v>
      </c>
      <c r="G1603" s="7" t="n">
        <v>0</v>
      </c>
      <c r="H1603" s="7" t="n">
        <v>0</v>
      </c>
      <c r="I1603" s="7" t="n">
        <v>0</v>
      </c>
      <c r="J1603" s="7" t="n">
        <v>65533</v>
      </c>
      <c r="K1603" s="7" t="n">
        <v>0</v>
      </c>
      <c r="L1603" s="7" t="n">
        <v>0</v>
      </c>
      <c r="M1603" s="7" t="n">
        <v>0</v>
      </c>
      <c r="N1603" s="7" t="n">
        <v>0</v>
      </c>
      <c r="O1603" s="7" t="s">
        <v>12</v>
      </c>
    </row>
    <row r="1604" spans="1:9">
      <c r="A1604" t="s">
        <v>4</v>
      </c>
      <c r="B1604" s="4" t="s">
        <v>5</v>
      </c>
      <c r="C1604" s="4" t="s">
        <v>10</v>
      </c>
      <c r="D1604" s="4" t="s">
        <v>13</v>
      </c>
      <c r="E1604" s="4" t="s">
        <v>13</v>
      </c>
      <c r="F1604" s="4" t="s">
        <v>6</v>
      </c>
    </row>
    <row r="1605" spans="1:9">
      <c r="A1605" t="n">
        <v>14193</v>
      </c>
      <c r="B1605" s="26" t="n">
        <v>20</v>
      </c>
      <c r="C1605" s="7" t="n">
        <v>11</v>
      </c>
      <c r="D1605" s="7" t="n">
        <v>3</v>
      </c>
      <c r="E1605" s="7" t="n">
        <v>11</v>
      </c>
      <c r="F1605" s="7" t="s">
        <v>174</v>
      </c>
    </row>
    <row r="1606" spans="1:9">
      <c r="A1606" t="s">
        <v>4</v>
      </c>
      <c r="B1606" s="4" t="s">
        <v>5</v>
      </c>
      <c r="C1606" s="4" t="s">
        <v>10</v>
      </c>
    </row>
    <row r="1607" spans="1:9">
      <c r="A1607" t="n">
        <v>14217</v>
      </c>
      <c r="B1607" s="27" t="n">
        <v>16</v>
      </c>
      <c r="C1607" s="7" t="n">
        <v>300</v>
      </c>
    </row>
    <row r="1608" spans="1:9">
      <c r="A1608" t="s">
        <v>4</v>
      </c>
      <c r="B1608" s="4" t="s">
        <v>5</v>
      </c>
      <c r="C1608" s="4" t="s">
        <v>10</v>
      </c>
      <c r="D1608" s="4" t="s">
        <v>13</v>
      </c>
      <c r="E1608" s="4" t="s">
        <v>13</v>
      </c>
      <c r="F1608" s="4" t="s">
        <v>6</v>
      </c>
    </row>
    <row r="1609" spans="1:9">
      <c r="A1609" t="n">
        <v>14220</v>
      </c>
      <c r="B1609" s="26" t="n">
        <v>20</v>
      </c>
      <c r="C1609" s="7" t="n">
        <v>6</v>
      </c>
      <c r="D1609" s="7" t="n">
        <v>3</v>
      </c>
      <c r="E1609" s="7" t="n">
        <v>11</v>
      </c>
      <c r="F1609" s="7" t="s">
        <v>174</v>
      </c>
    </row>
    <row r="1610" spans="1:9">
      <c r="A1610" t="s">
        <v>4</v>
      </c>
      <c r="B1610" s="4" t="s">
        <v>5</v>
      </c>
      <c r="C1610" s="4" t="s">
        <v>10</v>
      </c>
    </row>
    <row r="1611" spans="1:9">
      <c r="A1611" t="n">
        <v>14244</v>
      </c>
      <c r="B1611" s="27" t="n">
        <v>16</v>
      </c>
      <c r="C1611" s="7" t="n">
        <v>300</v>
      </c>
    </row>
    <row r="1612" spans="1:9">
      <c r="A1612" t="s">
        <v>4</v>
      </c>
      <c r="B1612" s="4" t="s">
        <v>5</v>
      </c>
      <c r="C1612" s="4" t="s">
        <v>10</v>
      </c>
      <c r="D1612" s="4" t="s">
        <v>13</v>
      </c>
      <c r="E1612" s="4" t="s">
        <v>13</v>
      </c>
      <c r="F1612" s="4" t="s">
        <v>6</v>
      </c>
    </row>
    <row r="1613" spans="1:9">
      <c r="A1613" t="n">
        <v>14247</v>
      </c>
      <c r="B1613" s="26" t="n">
        <v>20</v>
      </c>
      <c r="C1613" s="7" t="n">
        <v>61491</v>
      </c>
      <c r="D1613" s="7" t="n">
        <v>3</v>
      </c>
      <c r="E1613" s="7" t="n">
        <v>11</v>
      </c>
      <c r="F1613" s="7" t="s">
        <v>174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14271</v>
      </c>
      <c r="B1615" s="27" t="n">
        <v>16</v>
      </c>
      <c r="C1615" s="7" t="n">
        <v>300</v>
      </c>
    </row>
    <row r="1616" spans="1:9">
      <c r="A1616" t="s">
        <v>4</v>
      </c>
      <c r="B1616" s="4" t="s">
        <v>5</v>
      </c>
      <c r="C1616" s="4" t="s">
        <v>10</v>
      </c>
      <c r="D1616" s="4" t="s">
        <v>13</v>
      </c>
      <c r="E1616" s="4" t="s">
        <v>13</v>
      </c>
      <c r="F1616" s="4" t="s">
        <v>6</v>
      </c>
    </row>
    <row r="1617" spans="1:15">
      <c r="A1617" t="n">
        <v>14274</v>
      </c>
      <c r="B1617" s="26" t="n">
        <v>20</v>
      </c>
      <c r="C1617" s="7" t="n">
        <v>61492</v>
      </c>
      <c r="D1617" s="7" t="n">
        <v>3</v>
      </c>
      <c r="E1617" s="7" t="n">
        <v>11</v>
      </c>
      <c r="F1617" s="7" t="s">
        <v>174</v>
      </c>
    </row>
    <row r="1618" spans="1:15">
      <c r="A1618" t="s">
        <v>4</v>
      </c>
      <c r="B1618" s="4" t="s">
        <v>5</v>
      </c>
      <c r="C1618" s="4" t="s">
        <v>10</v>
      </c>
    </row>
    <row r="1619" spans="1:15">
      <c r="A1619" t="n">
        <v>14298</v>
      </c>
      <c r="B1619" s="27" t="n">
        <v>16</v>
      </c>
      <c r="C1619" s="7" t="n">
        <v>300</v>
      </c>
    </row>
    <row r="1620" spans="1:15">
      <c r="A1620" t="s">
        <v>4</v>
      </c>
      <c r="B1620" s="4" t="s">
        <v>5</v>
      </c>
      <c r="C1620" s="4" t="s">
        <v>10</v>
      </c>
      <c r="D1620" s="4" t="s">
        <v>13</v>
      </c>
      <c r="E1620" s="4" t="s">
        <v>13</v>
      </c>
      <c r="F1620" s="4" t="s">
        <v>6</v>
      </c>
    </row>
    <row r="1621" spans="1:15">
      <c r="A1621" t="n">
        <v>14301</v>
      </c>
      <c r="B1621" s="26" t="n">
        <v>20</v>
      </c>
      <c r="C1621" s="7" t="n">
        <v>61493</v>
      </c>
      <c r="D1621" s="7" t="n">
        <v>3</v>
      </c>
      <c r="E1621" s="7" t="n">
        <v>11</v>
      </c>
      <c r="F1621" s="7" t="s">
        <v>174</v>
      </c>
    </row>
    <row r="1622" spans="1:15">
      <c r="A1622" t="s">
        <v>4</v>
      </c>
      <c r="B1622" s="4" t="s">
        <v>5</v>
      </c>
      <c r="C1622" s="4" t="s">
        <v>13</v>
      </c>
      <c r="D1622" s="4" t="s">
        <v>13</v>
      </c>
      <c r="E1622" s="4" t="s">
        <v>13</v>
      </c>
      <c r="F1622" s="4" t="s">
        <v>13</v>
      </c>
    </row>
    <row r="1623" spans="1:15">
      <c r="A1623" t="n">
        <v>14325</v>
      </c>
      <c r="B1623" s="8" t="n">
        <v>14</v>
      </c>
      <c r="C1623" s="7" t="n">
        <v>0</v>
      </c>
      <c r="D1623" s="7" t="n">
        <v>64</v>
      </c>
      <c r="E1623" s="7" t="n">
        <v>0</v>
      </c>
      <c r="F1623" s="7" t="n">
        <v>0</v>
      </c>
    </row>
    <row r="1624" spans="1:15">
      <c r="A1624" t="s">
        <v>4</v>
      </c>
      <c r="B1624" s="4" t="s">
        <v>5</v>
      </c>
      <c r="C1624" s="4" t="s">
        <v>10</v>
      </c>
      <c r="D1624" s="4" t="s">
        <v>13</v>
      </c>
      <c r="E1624" s="4" t="s">
        <v>6</v>
      </c>
      <c r="F1624" s="4" t="s">
        <v>18</v>
      </c>
      <c r="G1624" s="4" t="s">
        <v>18</v>
      </c>
      <c r="H1624" s="4" t="s">
        <v>18</v>
      </c>
    </row>
    <row r="1625" spans="1:15">
      <c r="A1625" t="n">
        <v>14330</v>
      </c>
      <c r="B1625" s="25" t="n">
        <v>48</v>
      </c>
      <c r="C1625" s="7" t="n">
        <v>7033</v>
      </c>
      <c r="D1625" s="7" t="n">
        <v>0</v>
      </c>
      <c r="E1625" s="7" t="s">
        <v>149</v>
      </c>
      <c r="F1625" s="7" t="n">
        <v>0</v>
      </c>
      <c r="G1625" s="7" t="n">
        <v>1</v>
      </c>
      <c r="H1625" s="7" t="n">
        <v>0</v>
      </c>
    </row>
    <row r="1626" spans="1:15">
      <c r="A1626" t="s">
        <v>4</v>
      </c>
      <c r="B1626" s="4" t="s">
        <v>5</v>
      </c>
      <c r="C1626" s="4" t="s">
        <v>9</v>
      </c>
    </row>
    <row r="1627" spans="1:15">
      <c r="A1627" t="n">
        <v>14357</v>
      </c>
      <c r="B1627" s="47" t="n">
        <v>15</v>
      </c>
      <c r="C1627" s="7" t="n">
        <v>16384</v>
      </c>
    </row>
    <row r="1628" spans="1:15">
      <c r="A1628" t="s">
        <v>4</v>
      </c>
      <c r="B1628" s="4" t="s">
        <v>5</v>
      </c>
      <c r="C1628" s="4" t="s">
        <v>13</v>
      </c>
      <c r="D1628" s="4" t="s">
        <v>10</v>
      </c>
      <c r="E1628" s="4" t="s">
        <v>18</v>
      </c>
      <c r="F1628" s="4" t="s">
        <v>10</v>
      </c>
      <c r="G1628" s="4" t="s">
        <v>9</v>
      </c>
      <c r="H1628" s="4" t="s">
        <v>9</v>
      </c>
      <c r="I1628" s="4" t="s">
        <v>10</v>
      </c>
      <c r="J1628" s="4" t="s">
        <v>10</v>
      </c>
      <c r="K1628" s="4" t="s">
        <v>9</v>
      </c>
      <c r="L1628" s="4" t="s">
        <v>9</v>
      </c>
      <c r="M1628" s="4" t="s">
        <v>9</v>
      </c>
      <c r="N1628" s="4" t="s">
        <v>9</v>
      </c>
      <c r="O1628" s="4" t="s">
        <v>6</v>
      </c>
    </row>
    <row r="1629" spans="1:15">
      <c r="A1629" t="n">
        <v>14362</v>
      </c>
      <c r="B1629" s="11" t="n">
        <v>50</v>
      </c>
      <c r="C1629" s="7" t="n">
        <v>0</v>
      </c>
      <c r="D1629" s="7" t="n">
        <v>4400</v>
      </c>
      <c r="E1629" s="7" t="n">
        <v>0.800000011920929</v>
      </c>
      <c r="F1629" s="7" t="n">
        <v>400</v>
      </c>
      <c r="G1629" s="7" t="n">
        <v>0</v>
      </c>
      <c r="H1629" s="7" t="n">
        <v>-1065353216</v>
      </c>
      <c r="I1629" s="7" t="n">
        <v>0</v>
      </c>
      <c r="J1629" s="7" t="n">
        <v>65533</v>
      </c>
      <c r="K1629" s="7" t="n">
        <v>0</v>
      </c>
      <c r="L1629" s="7" t="n">
        <v>0</v>
      </c>
      <c r="M1629" s="7" t="n">
        <v>0</v>
      </c>
      <c r="N1629" s="7" t="n">
        <v>0</v>
      </c>
      <c r="O1629" s="7" t="s">
        <v>12</v>
      </c>
    </row>
    <row r="1630" spans="1:15">
      <c r="A1630" t="s">
        <v>4</v>
      </c>
      <c r="B1630" s="4" t="s">
        <v>5</v>
      </c>
      <c r="C1630" s="4" t="s">
        <v>10</v>
      </c>
    </row>
    <row r="1631" spans="1:15">
      <c r="A1631" t="n">
        <v>14401</v>
      </c>
      <c r="B1631" s="27" t="n">
        <v>16</v>
      </c>
      <c r="C1631" s="7" t="n">
        <v>1766</v>
      </c>
    </row>
    <row r="1632" spans="1:15">
      <c r="A1632" t="s">
        <v>4</v>
      </c>
      <c r="B1632" s="4" t="s">
        <v>5</v>
      </c>
      <c r="C1632" s="4" t="s">
        <v>10</v>
      </c>
      <c r="D1632" s="4" t="s">
        <v>13</v>
      </c>
      <c r="E1632" s="4" t="s">
        <v>13</v>
      </c>
      <c r="F1632" s="4" t="s">
        <v>6</v>
      </c>
    </row>
    <row r="1633" spans="1:15">
      <c r="A1633" t="n">
        <v>14404</v>
      </c>
      <c r="B1633" s="26" t="n">
        <v>20</v>
      </c>
      <c r="C1633" s="7" t="n">
        <v>7033</v>
      </c>
      <c r="D1633" s="7" t="n">
        <v>3</v>
      </c>
      <c r="E1633" s="7" t="n">
        <v>11</v>
      </c>
      <c r="F1633" s="7" t="s">
        <v>175</v>
      </c>
    </row>
    <row r="1634" spans="1:15">
      <c r="A1634" t="s">
        <v>4</v>
      </c>
      <c r="B1634" s="4" t="s">
        <v>5</v>
      </c>
      <c r="C1634" s="4" t="s">
        <v>10</v>
      </c>
      <c r="D1634" s="4" t="s">
        <v>13</v>
      </c>
      <c r="E1634" s="4" t="s">
        <v>6</v>
      </c>
      <c r="F1634" s="4" t="s">
        <v>18</v>
      </c>
      <c r="G1634" s="4" t="s">
        <v>18</v>
      </c>
      <c r="H1634" s="4" t="s">
        <v>18</v>
      </c>
    </row>
    <row r="1635" spans="1:15">
      <c r="A1635" t="n">
        <v>14430</v>
      </c>
      <c r="B1635" s="25" t="n">
        <v>48</v>
      </c>
      <c r="C1635" s="7" t="n">
        <v>7033</v>
      </c>
      <c r="D1635" s="7" t="n">
        <v>0</v>
      </c>
      <c r="E1635" s="7" t="s">
        <v>176</v>
      </c>
      <c r="F1635" s="7" t="n">
        <v>0</v>
      </c>
      <c r="G1635" s="7" t="n">
        <v>1</v>
      </c>
      <c r="H1635" s="7" t="n">
        <v>0</v>
      </c>
    </row>
    <row r="1636" spans="1:15">
      <c r="A1636" t="s">
        <v>4</v>
      </c>
      <c r="B1636" s="4" t="s">
        <v>5</v>
      </c>
      <c r="C1636" s="4" t="s">
        <v>10</v>
      </c>
    </row>
    <row r="1637" spans="1:15">
      <c r="A1637" t="n">
        <v>14466</v>
      </c>
      <c r="B1637" s="27" t="n">
        <v>16</v>
      </c>
      <c r="C1637" s="7" t="n">
        <v>300</v>
      </c>
    </row>
    <row r="1638" spans="1:15">
      <c r="A1638" t="s">
        <v>4</v>
      </c>
      <c r="B1638" s="4" t="s">
        <v>5</v>
      </c>
      <c r="C1638" s="4" t="s">
        <v>10</v>
      </c>
      <c r="D1638" s="4" t="s">
        <v>13</v>
      </c>
      <c r="E1638" s="4" t="s">
        <v>13</v>
      </c>
      <c r="F1638" s="4" t="s">
        <v>6</v>
      </c>
    </row>
    <row r="1639" spans="1:15">
      <c r="A1639" t="n">
        <v>14469</v>
      </c>
      <c r="B1639" s="26" t="n">
        <v>20</v>
      </c>
      <c r="C1639" s="7" t="n">
        <v>61494</v>
      </c>
      <c r="D1639" s="7" t="n">
        <v>3</v>
      </c>
      <c r="E1639" s="7" t="n">
        <v>11</v>
      </c>
      <c r="F1639" s="7" t="s">
        <v>174</v>
      </c>
    </row>
    <row r="1640" spans="1:15">
      <c r="A1640" t="s">
        <v>4</v>
      </c>
      <c r="B1640" s="4" t="s">
        <v>5</v>
      </c>
      <c r="C1640" s="4" t="s">
        <v>10</v>
      </c>
    </row>
    <row r="1641" spans="1:15">
      <c r="A1641" t="n">
        <v>14493</v>
      </c>
      <c r="B1641" s="27" t="n">
        <v>16</v>
      </c>
      <c r="C1641" s="7" t="n">
        <v>300</v>
      </c>
    </row>
    <row r="1642" spans="1:15">
      <c r="A1642" t="s">
        <v>4</v>
      </c>
      <c r="B1642" s="4" t="s">
        <v>5</v>
      </c>
      <c r="C1642" s="4" t="s">
        <v>13</v>
      </c>
      <c r="D1642" s="4" t="s">
        <v>10</v>
      </c>
      <c r="E1642" s="4" t="s">
        <v>10</v>
      </c>
    </row>
    <row r="1643" spans="1:15">
      <c r="A1643" t="n">
        <v>14496</v>
      </c>
      <c r="B1643" s="11" t="n">
        <v>50</v>
      </c>
      <c r="C1643" s="7" t="n">
        <v>1</v>
      </c>
      <c r="D1643" s="7" t="n">
        <v>5045</v>
      </c>
      <c r="E1643" s="7" t="n">
        <v>1000</v>
      </c>
    </row>
    <row r="1644" spans="1:15">
      <c r="A1644" t="s">
        <v>4</v>
      </c>
      <c r="B1644" s="4" t="s">
        <v>5</v>
      </c>
      <c r="C1644" s="4" t="s">
        <v>10</v>
      </c>
      <c r="D1644" s="4" t="s">
        <v>13</v>
      </c>
    </row>
    <row r="1645" spans="1:15">
      <c r="A1645" t="n">
        <v>14502</v>
      </c>
      <c r="B1645" s="62" t="n">
        <v>67</v>
      </c>
      <c r="C1645" s="7" t="n">
        <v>11</v>
      </c>
      <c r="D1645" s="7" t="n">
        <v>3</v>
      </c>
    </row>
    <row r="1646" spans="1:15">
      <c r="A1646" t="s">
        <v>4</v>
      </c>
      <c r="B1646" s="4" t="s">
        <v>5</v>
      </c>
      <c r="C1646" s="4" t="s">
        <v>10</v>
      </c>
      <c r="D1646" s="4" t="s">
        <v>13</v>
      </c>
    </row>
    <row r="1647" spans="1:15">
      <c r="A1647" t="n">
        <v>14506</v>
      </c>
      <c r="B1647" s="62" t="n">
        <v>67</v>
      </c>
      <c r="C1647" s="7" t="n">
        <v>6</v>
      </c>
      <c r="D1647" s="7" t="n">
        <v>3</v>
      </c>
    </row>
    <row r="1648" spans="1:15">
      <c r="A1648" t="s">
        <v>4</v>
      </c>
      <c r="B1648" s="4" t="s">
        <v>5</v>
      </c>
      <c r="C1648" s="4" t="s">
        <v>10</v>
      </c>
      <c r="D1648" s="4" t="s">
        <v>13</v>
      </c>
    </row>
    <row r="1649" spans="1:8">
      <c r="A1649" t="n">
        <v>14510</v>
      </c>
      <c r="B1649" s="62" t="n">
        <v>67</v>
      </c>
      <c r="C1649" s="7" t="n">
        <v>61491</v>
      </c>
      <c r="D1649" s="7" t="n">
        <v>3</v>
      </c>
    </row>
    <row r="1650" spans="1:8">
      <c r="A1650" t="s">
        <v>4</v>
      </c>
      <c r="B1650" s="4" t="s">
        <v>5</v>
      </c>
      <c r="C1650" s="4" t="s">
        <v>10</v>
      </c>
      <c r="D1650" s="4" t="s">
        <v>13</v>
      </c>
    </row>
    <row r="1651" spans="1:8">
      <c r="A1651" t="n">
        <v>14514</v>
      </c>
      <c r="B1651" s="62" t="n">
        <v>67</v>
      </c>
      <c r="C1651" s="7" t="n">
        <v>61492</v>
      </c>
      <c r="D1651" s="7" t="n">
        <v>3</v>
      </c>
    </row>
    <row r="1652" spans="1:8">
      <c r="A1652" t="s">
        <v>4</v>
      </c>
      <c r="B1652" s="4" t="s">
        <v>5</v>
      </c>
      <c r="C1652" s="4" t="s">
        <v>10</v>
      </c>
      <c r="D1652" s="4" t="s">
        <v>13</v>
      </c>
    </row>
    <row r="1653" spans="1:8">
      <c r="A1653" t="n">
        <v>14518</v>
      </c>
      <c r="B1653" s="62" t="n">
        <v>67</v>
      </c>
      <c r="C1653" s="7" t="n">
        <v>61493</v>
      </c>
      <c r="D1653" s="7" t="n">
        <v>3</v>
      </c>
    </row>
    <row r="1654" spans="1:8">
      <c r="A1654" t="s">
        <v>4</v>
      </c>
      <c r="B1654" s="4" t="s">
        <v>5</v>
      </c>
      <c r="C1654" s="4" t="s">
        <v>10</v>
      </c>
      <c r="D1654" s="4" t="s">
        <v>13</v>
      </c>
    </row>
    <row r="1655" spans="1:8">
      <c r="A1655" t="n">
        <v>14522</v>
      </c>
      <c r="B1655" s="62" t="n">
        <v>67</v>
      </c>
      <c r="C1655" s="7" t="n">
        <v>61494</v>
      </c>
      <c r="D1655" s="7" t="n">
        <v>3</v>
      </c>
    </row>
    <row r="1656" spans="1:8">
      <c r="A1656" t="s">
        <v>4</v>
      </c>
      <c r="B1656" s="4" t="s">
        <v>5</v>
      </c>
      <c r="C1656" s="4" t="s">
        <v>10</v>
      </c>
      <c r="D1656" s="4" t="s">
        <v>13</v>
      </c>
    </row>
    <row r="1657" spans="1:8">
      <c r="A1657" t="n">
        <v>14526</v>
      </c>
      <c r="B1657" s="62" t="n">
        <v>67</v>
      </c>
      <c r="C1657" s="7" t="n">
        <v>7033</v>
      </c>
      <c r="D1657" s="7" t="n">
        <v>3</v>
      </c>
    </row>
    <row r="1658" spans="1:8">
      <c r="A1658" t="s">
        <v>4</v>
      </c>
      <c r="B1658" s="4" t="s">
        <v>5</v>
      </c>
      <c r="C1658" s="4" t="s">
        <v>13</v>
      </c>
      <c r="D1658" s="4" t="s">
        <v>10</v>
      </c>
    </row>
    <row r="1659" spans="1:8">
      <c r="A1659" t="n">
        <v>14530</v>
      </c>
      <c r="B1659" s="44" t="n">
        <v>45</v>
      </c>
      <c r="C1659" s="7" t="n">
        <v>7</v>
      </c>
      <c r="D1659" s="7" t="n">
        <v>255</v>
      </c>
    </row>
    <row r="1660" spans="1:8">
      <c r="A1660" t="s">
        <v>4</v>
      </c>
      <c r="B1660" s="4" t="s">
        <v>5</v>
      </c>
      <c r="C1660" s="4" t="s">
        <v>13</v>
      </c>
      <c r="D1660" s="4" t="s">
        <v>10</v>
      </c>
      <c r="E1660" s="4" t="s">
        <v>18</v>
      </c>
    </row>
    <row r="1661" spans="1:8">
      <c r="A1661" t="n">
        <v>14534</v>
      </c>
      <c r="B1661" s="38" t="n">
        <v>58</v>
      </c>
      <c r="C1661" s="7" t="n">
        <v>101</v>
      </c>
      <c r="D1661" s="7" t="n">
        <v>300</v>
      </c>
      <c r="E1661" s="7" t="n">
        <v>1</v>
      </c>
    </row>
    <row r="1662" spans="1:8">
      <c r="A1662" t="s">
        <v>4</v>
      </c>
      <c r="B1662" s="4" t="s">
        <v>5</v>
      </c>
      <c r="C1662" s="4" t="s">
        <v>13</v>
      </c>
      <c r="D1662" s="4" t="s">
        <v>10</v>
      </c>
    </row>
    <row r="1663" spans="1:8">
      <c r="A1663" t="n">
        <v>14542</v>
      </c>
      <c r="B1663" s="38" t="n">
        <v>58</v>
      </c>
      <c r="C1663" s="7" t="n">
        <v>254</v>
      </c>
      <c r="D1663" s="7" t="n">
        <v>0</v>
      </c>
    </row>
    <row r="1664" spans="1:8">
      <c r="A1664" t="s">
        <v>4</v>
      </c>
      <c r="B1664" s="4" t="s">
        <v>5</v>
      </c>
      <c r="C1664" s="4" t="s">
        <v>13</v>
      </c>
    </row>
    <row r="1665" spans="1:5">
      <c r="A1665" t="n">
        <v>14546</v>
      </c>
      <c r="B1665" s="44" t="n">
        <v>45</v>
      </c>
      <c r="C1665" s="7" t="n">
        <v>0</v>
      </c>
    </row>
    <row r="1666" spans="1:5">
      <c r="A1666" t="s">
        <v>4</v>
      </c>
      <c r="B1666" s="4" t="s">
        <v>5</v>
      </c>
      <c r="C1666" s="4" t="s">
        <v>13</v>
      </c>
      <c r="D1666" s="4" t="s">
        <v>10</v>
      </c>
      <c r="E1666" s="4" t="s">
        <v>10</v>
      </c>
      <c r="F1666" s="4" t="s">
        <v>9</v>
      </c>
    </row>
    <row r="1667" spans="1:5">
      <c r="A1667" t="n">
        <v>14548</v>
      </c>
      <c r="B1667" s="57" t="n">
        <v>84</v>
      </c>
      <c r="C1667" s="7" t="n">
        <v>1</v>
      </c>
      <c r="D1667" s="7" t="n">
        <v>0</v>
      </c>
      <c r="E1667" s="7" t="n">
        <v>0</v>
      </c>
      <c r="F1667" s="7" t="n">
        <v>0</v>
      </c>
    </row>
    <row r="1668" spans="1:5">
      <c r="A1668" t="s">
        <v>4</v>
      </c>
      <c r="B1668" s="4" t="s">
        <v>5</v>
      </c>
      <c r="C1668" s="4" t="s">
        <v>13</v>
      </c>
      <c r="D1668" s="4" t="s">
        <v>13</v>
      </c>
      <c r="E1668" s="4" t="s">
        <v>18</v>
      </c>
      <c r="F1668" s="4" t="s">
        <v>18</v>
      </c>
      <c r="G1668" s="4" t="s">
        <v>18</v>
      </c>
      <c r="H1668" s="4" t="s">
        <v>10</v>
      </c>
    </row>
    <row r="1669" spans="1:5">
      <c r="A1669" t="n">
        <v>14558</v>
      </c>
      <c r="B1669" s="44" t="n">
        <v>45</v>
      </c>
      <c r="C1669" s="7" t="n">
        <v>2</v>
      </c>
      <c r="D1669" s="7" t="n">
        <v>3</v>
      </c>
      <c r="E1669" s="7" t="n">
        <v>20.5599994659424</v>
      </c>
      <c r="F1669" s="7" t="n">
        <v>11.7600002288818</v>
      </c>
      <c r="G1669" s="7" t="n">
        <v>14.5600004196167</v>
      </c>
      <c r="H1669" s="7" t="n">
        <v>0</v>
      </c>
    </row>
    <row r="1670" spans="1:5">
      <c r="A1670" t="s">
        <v>4</v>
      </c>
      <c r="B1670" s="4" t="s">
        <v>5</v>
      </c>
      <c r="C1670" s="4" t="s">
        <v>13</v>
      </c>
      <c r="D1670" s="4" t="s">
        <v>13</v>
      </c>
      <c r="E1670" s="4" t="s">
        <v>18</v>
      </c>
      <c r="F1670" s="4" t="s">
        <v>18</v>
      </c>
      <c r="G1670" s="4" t="s">
        <v>18</v>
      </c>
      <c r="H1670" s="4" t="s">
        <v>10</v>
      </c>
      <c r="I1670" s="4" t="s">
        <v>13</v>
      </c>
    </row>
    <row r="1671" spans="1:5">
      <c r="A1671" t="n">
        <v>14575</v>
      </c>
      <c r="B1671" s="44" t="n">
        <v>45</v>
      </c>
      <c r="C1671" s="7" t="n">
        <v>4</v>
      </c>
      <c r="D1671" s="7" t="n">
        <v>3</v>
      </c>
      <c r="E1671" s="7" t="n">
        <v>11.6599998474121</v>
      </c>
      <c r="F1671" s="7" t="n">
        <v>328.380004882813</v>
      </c>
      <c r="G1671" s="7" t="n">
        <v>0</v>
      </c>
      <c r="H1671" s="7" t="n">
        <v>0</v>
      </c>
      <c r="I1671" s="7" t="n">
        <v>0</v>
      </c>
    </row>
    <row r="1672" spans="1:5">
      <c r="A1672" t="s">
        <v>4</v>
      </c>
      <c r="B1672" s="4" t="s">
        <v>5</v>
      </c>
      <c r="C1672" s="4" t="s">
        <v>13</v>
      </c>
      <c r="D1672" s="4" t="s">
        <v>13</v>
      </c>
      <c r="E1672" s="4" t="s">
        <v>18</v>
      </c>
      <c r="F1672" s="4" t="s">
        <v>10</v>
      </c>
    </row>
    <row r="1673" spans="1:5">
      <c r="A1673" t="n">
        <v>14593</v>
      </c>
      <c r="B1673" s="44" t="n">
        <v>45</v>
      </c>
      <c r="C1673" s="7" t="n">
        <v>5</v>
      </c>
      <c r="D1673" s="7" t="n">
        <v>3</v>
      </c>
      <c r="E1673" s="7" t="n">
        <v>17.6000003814697</v>
      </c>
      <c r="F1673" s="7" t="n">
        <v>0</v>
      </c>
    </row>
    <row r="1674" spans="1:5">
      <c r="A1674" t="s">
        <v>4</v>
      </c>
      <c r="B1674" s="4" t="s">
        <v>5</v>
      </c>
      <c r="C1674" s="4" t="s">
        <v>13</v>
      </c>
      <c r="D1674" s="4" t="s">
        <v>13</v>
      </c>
      <c r="E1674" s="4" t="s">
        <v>18</v>
      </c>
      <c r="F1674" s="4" t="s">
        <v>10</v>
      </c>
    </row>
    <row r="1675" spans="1:5">
      <c r="A1675" t="n">
        <v>14602</v>
      </c>
      <c r="B1675" s="44" t="n">
        <v>45</v>
      </c>
      <c r="C1675" s="7" t="n">
        <v>11</v>
      </c>
      <c r="D1675" s="7" t="n">
        <v>3</v>
      </c>
      <c r="E1675" s="7" t="n">
        <v>40</v>
      </c>
      <c r="F1675" s="7" t="n">
        <v>0</v>
      </c>
    </row>
    <row r="1676" spans="1:5">
      <c r="A1676" t="s">
        <v>4</v>
      </c>
      <c r="B1676" s="4" t="s">
        <v>5</v>
      </c>
      <c r="C1676" s="4" t="s">
        <v>13</v>
      </c>
      <c r="D1676" s="4" t="s">
        <v>13</v>
      </c>
      <c r="E1676" s="4" t="s">
        <v>18</v>
      </c>
      <c r="F1676" s="4" t="s">
        <v>10</v>
      </c>
    </row>
    <row r="1677" spans="1:5">
      <c r="A1677" t="n">
        <v>14611</v>
      </c>
      <c r="B1677" s="44" t="n">
        <v>45</v>
      </c>
      <c r="C1677" s="7" t="n">
        <v>5</v>
      </c>
      <c r="D1677" s="7" t="n">
        <v>3</v>
      </c>
      <c r="E1677" s="7" t="n">
        <v>16.6000003814697</v>
      </c>
      <c r="F1677" s="7" t="n">
        <v>2000</v>
      </c>
    </row>
    <row r="1678" spans="1:5">
      <c r="A1678" t="s">
        <v>4</v>
      </c>
      <c r="B1678" s="4" t="s">
        <v>5</v>
      </c>
      <c r="C1678" s="4" t="s">
        <v>13</v>
      </c>
      <c r="D1678" s="4" t="s">
        <v>10</v>
      </c>
    </row>
    <row r="1679" spans="1:5">
      <c r="A1679" t="n">
        <v>14620</v>
      </c>
      <c r="B1679" s="38" t="n">
        <v>58</v>
      </c>
      <c r="C1679" s="7" t="n">
        <v>255</v>
      </c>
      <c r="D1679" s="7" t="n">
        <v>0</v>
      </c>
    </row>
    <row r="1680" spans="1:5">
      <c r="A1680" t="s">
        <v>4</v>
      </c>
      <c r="B1680" s="4" t="s">
        <v>5</v>
      </c>
      <c r="C1680" s="4" t="s">
        <v>10</v>
      </c>
    </row>
    <row r="1681" spans="1:9">
      <c r="A1681" t="n">
        <v>14624</v>
      </c>
      <c r="B1681" s="27" t="n">
        <v>16</v>
      </c>
      <c r="C1681" s="7" t="n">
        <v>500</v>
      </c>
    </row>
    <row r="1682" spans="1:9">
      <c r="A1682" t="s">
        <v>4</v>
      </c>
      <c r="B1682" s="4" t="s">
        <v>5</v>
      </c>
      <c r="C1682" s="4" t="s">
        <v>10</v>
      </c>
      <c r="D1682" s="4" t="s">
        <v>13</v>
      </c>
      <c r="E1682" s="4" t="s">
        <v>6</v>
      </c>
      <c r="F1682" s="4" t="s">
        <v>18</v>
      </c>
      <c r="G1682" s="4" t="s">
        <v>18</v>
      </c>
      <c r="H1682" s="4" t="s">
        <v>18</v>
      </c>
    </row>
    <row r="1683" spans="1:9">
      <c r="A1683" t="n">
        <v>14627</v>
      </c>
      <c r="B1683" s="25" t="n">
        <v>48</v>
      </c>
      <c r="C1683" s="7" t="n">
        <v>1560</v>
      </c>
      <c r="D1683" s="7" t="n">
        <v>0</v>
      </c>
      <c r="E1683" s="7" t="s">
        <v>146</v>
      </c>
      <c r="F1683" s="7" t="n">
        <v>0.400000005960464</v>
      </c>
      <c r="G1683" s="7" t="n">
        <v>1</v>
      </c>
      <c r="H1683" s="7" t="n">
        <v>0</v>
      </c>
    </row>
    <row r="1684" spans="1:9">
      <c r="A1684" t="s">
        <v>4</v>
      </c>
      <c r="B1684" s="4" t="s">
        <v>5</v>
      </c>
      <c r="C1684" s="4" t="s">
        <v>13</v>
      </c>
      <c r="D1684" s="4" t="s">
        <v>10</v>
      </c>
      <c r="E1684" s="4" t="s">
        <v>18</v>
      </c>
      <c r="F1684" s="4" t="s">
        <v>10</v>
      </c>
      <c r="G1684" s="4" t="s">
        <v>9</v>
      </c>
      <c r="H1684" s="4" t="s">
        <v>9</v>
      </c>
      <c r="I1684" s="4" t="s">
        <v>10</v>
      </c>
      <c r="J1684" s="4" t="s">
        <v>10</v>
      </c>
      <c r="K1684" s="4" t="s">
        <v>9</v>
      </c>
      <c r="L1684" s="4" t="s">
        <v>9</v>
      </c>
      <c r="M1684" s="4" t="s">
        <v>9</v>
      </c>
      <c r="N1684" s="4" t="s">
        <v>9</v>
      </c>
      <c r="O1684" s="4" t="s">
        <v>6</v>
      </c>
    </row>
    <row r="1685" spans="1:9">
      <c r="A1685" t="n">
        <v>14654</v>
      </c>
      <c r="B1685" s="11" t="n">
        <v>50</v>
      </c>
      <c r="C1685" s="7" t="n">
        <v>0</v>
      </c>
      <c r="D1685" s="7" t="n">
        <v>2119</v>
      </c>
      <c r="E1685" s="7" t="n">
        <v>0.800000011920929</v>
      </c>
      <c r="F1685" s="7" t="n">
        <v>100</v>
      </c>
      <c r="G1685" s="7" t="n">
        <v>0</v>
      </c>
      <c r="H1685" s="7" t="n">
        <v>-1069547520</v>
      </c>
      <c r="I1685" s="7" t="n">
        <v>1</v>
      </c>
      <c r="J1685" s="7" t="n">
        <v>1560</v>
      </c>
      <c r="K1685" s="7" t="n">
        <v>0</v>
      </c>
      <c r="L1685" s="7" t="n">
        <v>0</v>
      </c>
      <c r="M1685" s="7" t="n">
        <v>0</v>
      </c>
      <c r="N1685" s="7" t="n">
        <v>1112014848</v>
      </c>
      <c r="O1685" s="7" t="s">
        <v>12</v>
      </c>
    </row>
    <row r="1686" spans="1:9">
      <c r="A1686" t="s">
        <v>4</v>
      </c>
      <c r="B1686" s="4" t="s">
        <v>5</v>
      </c>
      <c r="C1686" s="4" t="s">
        <v>10</v>
      </c>
    </row>
    <row r="1687" spans="1:9">
      <c r="A1687" t="n">
        <v>14693</v>
      </c>
      <c r="B1687" s="27" t="n">
        <v>16</v>
      </c>
      <c r="C1687" s="7" t="n">
        <v>200</v>
      </c>
    </row>
    <row r="1688" spans="1:9">
      <c r="A1688" t="s">
        <v>4</v>
      </c>
      <c r="B1688" s="4" t="s">
        <v>5</v>
      </c>
      <c r="C1688" s="4" t="s">
        <v>10</v>
      </c>
      <c r="D1688" s="4" t="s">
        <v>13</v>
      </c>
      <c r="E1688" s="4" t="s">
        <v>6</v>
      </c>
      <c r="F1688" s="4" t="s">
        <v>18</v>
      </c>
      <c r="G1688" s="4" t="s">
        <v>18</v>
      </c>
      <c r="H1688" s="4" t="s">
        <v>18</v>
      </c>
    </row>
    <row r="1689" spans="1:9">
      <c r="A1689" t="n">
        <v>14696</v>
      </c>
      <c r="B1689" s="25" t="n">
        <v>48</v>
      </c>
      <c r="C1689" s="7" t="n">
        <v>1561</v>
      </c>
      <c r="D1689" s="7" t="n">
        <v>0</v>
      </c>
      <c r="E1689" s="7" t="s">
        <v>146</v>
      </c>
      <c r="F1689" s="7" t="n">
        <v>0.400000005960464</v>
      </c>
      <c r="G1689" s="7" t="n">
        <v>1</v>
      </c>
      <c r="H1689" s="7" t="n">
        <v>0</v>
      </c>
    </row>
    <row r="1690" spans="1:9">
      <c r="A1690" t="s">
        <v>4</v>
      </c>
      <c r="B1690" s="4" t="s">
        <v>5</v>
      </c>
      <c r="C1690" s="4" t="s">
        <v>13</v>
      </c>
      <c r="D1690" s="4" t="s">
        <v>10</v>
      </c>
      <c r="E1690" s="4" t="s">
        <v>18</v>
      </c>
      <c r="F1690" s="4" t="s">
        <v>10</v>
      </c>
      <c r="G1690" s="4" t="s">
        <v>9</v>
      </c>
      <c r="H1690" s="4" t="s">
        <v>9</v>
      </c>
      <c r="I1690" s="4" t="s">
        <v>10</v>
      </c>
      <c r="J1690" s="4" t="s">
        <v>10</v>
      </c>
      <c r="K1690" s="4" t="s">
        <v>9</v>
      </c>
      <c r="L1690" s="4" t="s">
        <v>9</v>
      </c>
      <c r="M1690" s="4" t="s">
        <v>9</v>
      </c>
      <c r="N1690" s="4" t="s">
        <v>9</v>
      </c>
      <c r="O1690" s="4" t="s">
        <v>6</v>
      </c>
    </row>
    <row r="1691" spans="1:9">
      <c r="A1691" t="n">
        <v>14723</v>
      </c>
      <c r="B1691" s="11" t="n">
        <v>50</v>
      </c>
      <c r="C1691" s="7" t="n">
        <v>0</v>
      </c>
      <c r="D1691" s="7" t="n">
        <v>2119</v>
      </c>
      <c r="E1691" s="7" t="n">
        <v>0.800000011920929</v>
      </c>
      <c r="F1691" s="7" t="n">
        <v>100</v>
      </c>
      <c r="G1691" s="7" t="n">
        <v>0</v>
      </c>
      <c r="H1691" s="7" t="n">
        <v>-1069547520</v>
      </c>
      <c r="I1691" s="7" t="n">
        <v>1</v>
      </c>
      <c r="J1691" s="7" t="n">
        <v>1561</v>
      </c>
      <c r="K1691" s="7" t="n">
        <v>0</v>
      </c>
      <c r="L1691" s="7" t="n">
        <v>0</v>
      </c>
      <c r="M1691" s="7" t="n">
        <v>0</v>
      </c>
      <c r="N1691" s="7" t="n">
        <v>1112014848</v>
      </c>
      <c r="O1691" s="7" t="s">
        <v>12</v>
      </c>
    </row>
    <row r="1692" spans="1:9">
      <c r="A1692" t="s">
        <v>4</v>
      </c>
      <c r="B1692" s="4" t="s">
        <v>5</v>
      </c>
      <c r="C1692" s="4" t="s">
        <v>10</v>
      </c>
    </row>
    <row r="1693" spans="1:9">
      <c r="A1693" t="n">
        <v>14762</v>
      </c>
      <c r="B1693" s="27" t="n">
        <v>16</v>
      </c>
      <c r="C1693" s="7" t="n">
        <v>500</v>
      </c>
    </row>
    <row r="1694" spans="1:9">
      <c r="A1694" t="s">
        <v>4</v>
      </c>
      <c r="B1694" s="4" t="s">
        <v>5</v>
      </c>
      <c r="C1694" s="4" t="s">
        <v>10</v>
      </c>
      <c r="D1694" s="4" t="s">
        <v>13</v>
      </c>
      <c r="E1694" s="4" t="s">
        <v>6</v>
      </c>
      <c r="F1694" s="4" t="s">
        <v>18</v>
      </c>
      <c r="G1694" s="4" t="s">
        <v>18</v>
      </c>
      <c r="H1694" s="4" t="s">
        <v>18</v>
      </c>
    </row>
    <row r="1695" spans="1:9">
      <c r="A1695" t="n">
        <v>14765</v>
      </c>
      <c r="B1695" s="25" t="n">
        <v>48</v>
      </c>
      <c r="C1695" s="7" t="n">
        <v>1562</v>
      </c>
      <c r="D1695" s="7" t="n">
        <v>0</v>
      </c>
      <c r="E1695" s="7" t="s">
        <v>146</v>
      </c>
      <c r="F1695" s="7" t="n">
        <v>0.400000005960464</v>
      </c>
      <c r="G1695" s="7" t="n">
        <v>1</v>
      </c>
      <c r="H1695" s="7" t="n">
        <v>0</v>
      </c>
    </row>
    <row r="1696" spans="1:9">
      <c r="A1696" t="s">
        <v>4</v>
      </c>
      <c r="B1696" s="4" t="s">
        <v>5</v>
      </c>
      <c r="C1696" s="4" t="s">
        <v>13</v>
      </c>
      <c r="D1696" s="4" t="s">
        <v>10</v>
      </c>
      <c r="E1696" s="4" t="s">
        <v>18</v>
      </c>
      <c r="F1696" s="4" t="s">
        <v>10</v>
      </c>
      <c r="G1696" s="4" t="s">
        <v>9</v>
      </c>
      <c r="H1696" s="4" t="s">
        <v>9</v>
      </c>
      <c r="I1696" s="4" t="s">
        <v>10</v>
      </c>
      <c r="J1696" s="4" t="s">
        <v>10</v>
      </c>
      <c r="K1696" s="4" t="s">
        <v>9</v>
      </c>
      <c r="L1696" s="4" t="s">
        <v>9</v>
      </c>
      <c r="M1696" s="4" t="s">
        <v>9</v>
      </c>
      <c r="N1696" s="4" t="s">
        <v>9</v>
      </c>
      <c r="O1696" s="4" t="s">
        <v>6</v>
      </c>
    </row>
    <row r="1697" spans="1:15">
      <c r="A1697" t="n">
        <v>14792</v>
      </c>
      <c r="B1697" s="11" t="n">
        <v>50</v>
      </c>
      <c r="C1697" s="7" t="n">
        <v>0</v>
      </c>
      <c r="D1697" s="7" t="n">
        <v>2119</v>
      </c>
      <c r="E1697" s="7" t="n">
        <v>0.800000011920929</v>
      </c>
      <c r="F1697" s="7" t="n">
        <v>100</v>
      </c>
      <c r="G1697" s="7" t="n">
        <v>0</v>
      </c>
      <c r="H1697" s="7" t="n">
        <v>-1069547520</v>
      </c>
      <c r="I1697" s="7" t="n">
        <v>1</v>
      </c>
      <c r="J1697" s="7" t="n">
        <v>1562</v>
      </c>
      <c r="K1697" s="7" t="n">
        <v>0</v>
      </c>
      <c r="L1697" s="7" t="n">
        <v>0</v>
      </c>
      <c r="M1697" s="7" t="n">
        <v>0</v>
      </c>
      <c r="N1697" s="7" t="n">
        <v>1112014848</v>
      </c>
      <c r="O1697" s="7" t="s">
        <v>12</v>
      </c>
    </row>
    <row r="1698" spans="1:15">
      <c r="A1698" t="s">
        <v>4</v>
      </c>
      <c r="B1698" s="4" t="s">
        <v>5</v>
      </c>
      <c r="C1698" s="4" t="s">
        <v>13</v>
      </c>
      <c r="D1698" s="4" t="s">
        <v>18</v>
      </c>
      <c r="E1698" s="4" t="s">
        <v>18</v>
      </c>
      <c r="F1698" s="4" t="s">
        <v>18</v>
      </c>
    </row>
    <row r="1699" spans="1:15">
      <c r="A1699" t="n">
        <v>14831</v>
      </c>
      <c r="B1699" s="44" t="n">
        <v>45</v>
      </c>
      <c r="C1699" s="7" t="n">
        <v>9</v>
      </c>
      <c r="D1699" s="7" t="n">
        <v>0.0199999995529652</v>
      </c>
      <c r="E1699" s="7" t="n">
        <v>0.0199999995529652</v>
      </c>
      <c r="F1699" s="7" t="n">
        <v>0.5</v>
      </c>
    </row>
    <row r="1700" spans="1:15">
      <c r="A1700" t="s">
        <v>4</v>
      </c>
      <c r="B1700" s="4" t="s">
        <v>5</v>
      </c>
      <c r="C1700" s="4" t="s">
        <v>6</v>
      </c>
      <c r="D1700" s="4" t="s">
        <v>10</v>
      </c>
    </row>
    <row r="1701" spans="1:15">
      <c r="A1701" t="n">
        <v>14845</v>
      </c>
      <c r="B1701" s="58" t="n">
        <v>29</v>
      </c>
      <c r="C1701" s="7" t="s">
        <v>163</v>
      </c>
      <c r="D1701" s="7" t="n">
        <v>65533</v>
      </c>
    </row>
    <row r="1702" spans="1:15">
      <c r="A1702" t="s">
        <v>4</v>
      </c>
      <c r="B1702" s="4" t="s">
        <v>5</v>
      </c>
      <c r="C1702" s="4" t="s">
        <v>13</v>
      </c>
      <c r="D1702" s="4" t="s">
        <v>10</v>
      </c>
      <c r="E1702" s="4" t="s">
        <v>6</v>
      </c>
    </row>
    <row r="1703" spans="1:15">
      <c r="A1703" t="n">
        <v>14862</v>
      </c>
      <c r="B1703" s="29" t="n">
        <v>51</v>
      </c>
      <c r="C1703" s="7" t="n">
        <v>4</v>
      </c>
      <c r="D1703" s="7" t="n">
        <v>1562</v>
      </c>
      <c r="E1703" s="7" t="s">
        <v>46</v>
      </c>
    </row>
    <row r="1704" spans="1:15">
      <c r="A1704" t="s">
        <v>4</v>
      </c>
      <c r="B1704" s="4" t="s">
        <v>5</v>
      </c>
      <c r="C1704" s="4" t="s">
        <v>10</v>
      </c>
    </row>
    <row r="1705" spans="1:15">
      <c r="A1705" t="n">
        <v>14875</v>
      </c>
      <c r="B1705" s="27" t="n">
        <v>16</v>
      </c>
      <c r="C1705" s="7" t="n">
        <v>0</v>
      </c>
    </row>
    <row r="1706" spans="1:15">
      <c r="A1706" t="s">
        <v>4</v>
      </c>
      <c r="B1706" s="4" t="s">
        <v>5</v>
      </c>
      <c r="C1706" s="4" t="s">
        <v>10</v>
      </c>
      <c r="D1706" s="4" t="s">
        <v>13</v>
      </c>
      <c r="E1706" s="4" t="s">
        <v>9</v>
      </c>
      <c r="F1706" s="4" t="s">
        <v>47</v>
      </c>
      <c r="G1706" s="4" t="s">
        <v>13</v>
      </c>
      <c r="H1706" s="4" t="s">
        <v>13</v>
      </c>
      <c r="I1706" s="4" t="s">
        <v>13</v>
      </c>
    </row>
    <row r="1707" spans="1:15">
      <c r="A1707" t="n">
        <v>14878</v>
      </c>
      <c r="B1707" s="30" t="n">
        <v>26</v>
      </c>
      <c r="C1707" s="7" t="n">
        <v>1562</v>
      </c>
      <c r="D1707" s="7" t="n">
        <v>17</v>
      </c>
      <c r="E1707" s="7" t="n">
        <v>63312</v>
      </c>
      <c r="F1707" s="7" t="s">
        <v>177</v>
      </c>
      <c r="G1707" s="7" t="n">
        <v>8</v>
      </c>
      <c r="H1707" s="7" t="n">
        <v>2</v>
      </c>
      <c r="I1707" s="7" t="n">
        <v>0</v>
      </c>
    </row>
    <row r="1708" spans="1:15">
      <c r="A1708" t="s">
        <v>4</v>
      </c>
      <c r="B1708" s="4" t="s">
        <v>5</v>
      </c>
      <c r="C1708" s="4" t="s">
        <v>10</v>
      </c>
    </row>
    <row r="1709" spans="1:15">
      <c r="A1709" t="n">
        <v>14922</v>
      </c>
      <c r="B1709" s="27" t="n">
        <v>16</v>
      </c>
      <c r="C1709" s="7" t="n">
        <v>1900</v>
      </c>
    </row>
    <row r="1710" spans="1:15">
      <c r="A1710" t="s">
        <v>4</v>
      </c>
      <c r="B1710" s="4" t="s">
        <v>5</v>
      </c>
      <c r="C1710" s="4" t="s">
        <v>10</v>
      </c>
      <c r="D1710" s="4" t="s">
        <v>13</v>
      </c>
    </row>
    <row r="1711" spans="1:15">
      <c r="A1711" t="n">
        <v>14925</v>
      </c>
      <c r="B1711" s="60" t="n">
        <v>89</v>
      </c>
      <c r="C1711" s="7" t="n">
        <v>65533</v>
      </c>
      <c r="D1711" s="7" t="n">
        <v>0</v>
      </c>
    </row>
    <row r="1712" spans="1:15">
      <c r="A1712" t="s">
        <v>4</v>
      </c>
      <c r="B1712" s="4" t="s">
        <v>5</v>
      </c>
      <c r="C1712" s="4" t="s">
        <v>10</v>
      </c>
      <c r="D1712" s="4" t="s">
        <v>13</v>
      </c>
    </row>
    <row r="1713" spans="1:15">
      <c r="A1713" t="n">
        <v>14929</v>
      </c>
      <c r="B1713" s="60" t="n">
        <v>89</v>
      </c>
      <c r="C1713" s="7" t="n">
        <v>65533</v>
      </c>
      <c r="D1713" s="7" t="n">
        <v>1</v>
      </c>
    </row>
    <row r="1714" spans="1:15">
      <c r="A1714" t="s">
        <v>4</v>
      </c>
      <c r="B1714" s="4" t="s">
        <v>5</v>
      </c>
      <c r="C1714" s="4" t="s">
        <v>6</v>
      </c>
      <c r="D1714" s="4" t="s">
        <v>10</v>
      </c>
    </row>
    <row r="1715" spans="1:15">
      <c r="A1715" t="n">
        <v>14933</v>
      </c>
      <c r="B1715" s="58" t="n">
        <v>29</v>
      </c>
      <c r="C1715" s="7" t="s">
        <v>12</v>
      </c>
      <c r="D1715" s="7" t="n">
        <v>65533</v>
      </c>
    </row>
    <row r="1716" spans="1:15">
      <c r="A1716" t="s">
        <v>4</v>
      </c>
      <c r="B1716" s="4" t="s">
        <v>5</v>
      </c>
      <c r="C1716" s="4" t="s">
        <v>13</v>
      </c>
      <c r="D1716" s="4" t="s">
        <v>10</v>
      </c>
    </row>
    <row r="1717" spans="1:15">
      <c r="A1717" t="n">
        <v>14937</v>
      </c>
      <c r="B1717" s="44" t="n">
        <v>45</v>
      </c>
      <c r="C1717" s="7" t="n">
        <v>7</v>
      </c>
      <c r="D1717" s="7" t="n">
        <v>255</v>
      </c>
    </row>
    <row r="1718" spans="1:15">
      <c r="A1718" t="s">
        <v>4</v>
      </c>
      <c r="B1718" s="4" t="s">
        <v>5</v>
      </c>
      <c r="C1718" s="4" t="s">
        <v>13</v>
      </c>
      <c r="D1718" s="4" t="s">
        <v>10</v>
      </c>
      <c r="E1718" s="4" t="s">
        <v>18</v>
      </c>
    </row>
    <row r="1719" spans="1:15">
      <c r="A1719" t="n">
        <v>14941</v>
      </c>
      <c r="B1719" s="38" t="n">
        <v>58</v>
      </c>
      <c r="C1719" s="7" t="n">
        <v>101</v>
      </c>
      <c r="D1719" s="7" t="n">
        <v>100</v>
      </c>
      <c r="E1719" s="7" t="n">
        <v>1</v>
      </c>
    </row>
    <row r="1720" spans="1:15">
      <c r="A1720" t="s">
        <v>4</v>
      </c>
      <c r="B1720" s="4" t="s">
        <v>5</v>
      </c>
      <c r="C1720" s="4" t="s">
        <v>13</v>
      </c>
      <c r="D1720" s="4" t="s">
        <v>10</v>
      </c>
    </row>
    <row r="1721" spans="1:15">
      <c r="A1721" t="n">
        <v>14949</v>
      </c>
      <c r="B1721" s="38" t="n">
        <v>58</v>
      </c>
      <c r="C1721" s="7" t="n">
        <v>254</v>
      </c>
      <c r="D1721" s="7" t="n">
        <v>0</v>
      </c>
    </row>
    <row r="1722" spans="1:15">
      <c r="A1722" t="s">
        <v>4</v>
      </c>
      <c r="B1722" s="4" t="s">
        <v>5</v>
      </c>
      <c r="C1722" s="4" t="s">
        <v>13</v>
      </c>
    </row>
    <row r="1723" spans="1:15">
      <c r="A1723" t="n">
        <v>14953</v>
      </c>
      <c r="B1723" s="44" t="n">
        <v>45</v>
      </c>
      <c r="C1723" s="7" t="n">
        <v>0</v>
      </c>
    </row>
    <row r="1724" spans="1:15">
      <c r="A1724" t="s">
        <v>4</v>
      </c>
      <c r="B1724" s="4" t="s">
        <v>5</v>
      </c>
      <c r="C1724" s="4" t="s">
        <v>13</v>
      </c>
      <c r="D1724" s="4" t="s">
        <v>13</v>
      </c>
      <c r="E1724" s="4" t="s">
        <v>18</v>
      </c>
      <c r="F1724" s="4" t="s">
        <v>18</v>
      </c>
      <c r="G1724" s="4" t="s">
        <v>18</v>
      </c>
      <c r="H1724" s="4" t="s">
        <v>10</v>
      </c>
    </row>
    <row r="1725" spans="1:15">
      <c r="A1725" t="n">
        <v>14955</v>
      </c>
      <c r="B1725" s="44" t="n">
        <v>45</v>
      </c>
      <c r="C1725" s="7" t="n">
        <v>2</v>
      </c>
      <c r="D1725" s="7" t="n">
        <v>3</v>
      </c>
      <c r="E1725" s="7" t="n">
        <v>0.980000019073486</v>
      </c>
      <c r="F1725" s="7" t="n">
        <v>14.460000038147</v>
      </c>
      <c r="G1725" s="7" t="n">
        <v>15.6800003051758</v>
      </c>
      <c r="H1725" s="7" t="n">
        <v>0</v>
      </c>
    </row>
    <row r="1726" spans="1:15">
      <c r="A1726" t="s">
        <v>4</v>
      </c>
      <c r="B1726" s="4" t="s">
        <v>5</v>
      </c>
      <c r="C1726" s="4" t="s">
        <v>13</v>
      </c>
      <c r="D1726" s="4" t="s">
        <v>13</v>
      </c>
      <c r="E1726" s="4" t="s">
        <v>18</v>
      </c>
      <c r="F1726" s="4" t="s">
        <v>18</v>
      </c>
      <c r="G1726" s="4" t="s">
        <v>18</v>
      </c>
      <c r="H1726" s="4" t="s">
        <v>10</v>
      </c>
      <c r="I1726" s="4" t="s">
        <v>13</v>
      </c>
    </row>
    <row r="1727" spans="1:15">
      <c r="A1727" t="n">
        <v>14972</v>
      </c>
      <c r="B1727" s="44" t="n">
        <v>45</v>
      </c>
      <c r="C1727" s="7" t="n">
        <v>4</v>
      </c>
      <c r="D1727" s="7" t="n">
        <v>3</v>
      </c>
      <c r="E1727" s="7" t="n">
        <v>4.23000001907349</v>
      </c>
      <c r="F1727" s="7" t="n">
        <v>88.7300033569336</v>
      </c>
      <c r="G1727" s="7" t="n">
        <v>4</v>
      </c>
      <c r="H1727" s="7" t="n">
        <v>0</v>
      </c>
      <c r="I1727" s="7" t="n">
        <v>1</v>
      </c>
    </row>
    <row r="1728" spans="1:15">
      <c r="A1728" t="s">
        <v>4</v>
      </c>
      <c r="B1728" s="4" t="s">
        <v>5</v>
      </c>
      <c r="C1728" s="4" t="s">
        <v>13</v>
      </c>
      <c r="D1728" s="4" t="s">
        <v>13</v>
      </c>
      <c r="E1728" s="4" t="s">
        <v>18</v>
      </c>
      <c r="F1728" s="4" t="s">
        <v>10</v>
      </c>
    </row>
    <row r="1729" spans="1:9">
      <c r="A1729" t="n">
        <v>14990</v>
      </c>
      <c r="B1729" s="44" t="n">
        <v>45</v>
      </c>
      <c r="C1729" s="7" t="n">
        <v>5</v>
      </c>
      <c r="D1729" s="7" t="n">
        <v>3</v>
      </c>
      <c r="E1729" s="7" t="n">
        <v>13.6999998092651</v>
      </c>
      <c r="F1729" s="7" t="n">
        <v>0</v>
      </c>
    </row>
    <row r="1730" spans="1:9">
      <c r="A1730" t="s">
        <v>4</v>
      </c>
      <c r="B1730" s="4" t="s">
        <v>5</v>
      </c>
      <c r="C1730" s="4" t="s">
        <v>13</v>
      </c>
      <c r="D1730" s="4" t="s">
        <v>13</v>
      </c>
      <c r="E1730" s="4" t="s">
        <v>18</v>
      </c>
      <c r="F1730" s="4" t="s">
        <v>10</v>
      </c>
    </row>
    <row r="1731" spans="1:9">
      <c r="A1731" t="n">
        <v>14999</v>
      </c>
      <c r="B1731" s="44" t="n">
        <v>45</v>
      </c>
      <c r="C1731" s="7" t="n">
        <v>11</v>
      </c>
      <c r="D1731" s="7" t="n">
        <v>3</v>
      </c>
      <c r="E1731" s="7" t="n">
        <v>17.7000007629395</v>
      </c>
      <c r="F1731" s="7" t="n">
        <v>0</v>
      </c>
    </row>
    <row r="1732" spans="1:9">
      <c r="A1732" t="s">
        <v>4</v>
      </c>
      <c r="B1732" s="4" t="s">
        <v>5</v>
      </c>
      <c r="C1732" s="4" t="s">
        <v>13</v>
      </c>
    </row>
    <row r="1733" spans="1:9">
      <c r="A1733" t="n">
        <v>15008</v>
      </c>
      <c r="B1733" s="43" t="n">
        <v>116</v>
      </c>
      <c r="C1733" s="7" t="n">
        <v>0</v>
      </c>
    </row>
    <row r="1734" spans="1:9">
      <c r="A1734" t="s">
        <v>4</v>
      </c>
      <c r="B1734" s="4" t="s">
        <v>5</v>
      </c>
      <c r="C1734" s="4" t="s">
        <v>13</v>
      </c>
      <c r="D1734" s="4" t="s">
        <v>10</v>
      </c>
    </row>
    <row r="1735" spans="1:9">
      <c r="A1735" t="n">
        <v>15010</v>
      </c>
      <c r="B1735" s="43" t="n">
        <v>116</v>
      </c>
      <c r="C1735" s="7" t="n">
        <v>2</v>
      </c>
      <c r="D1735" s="7" t="n">
        <v>1</v>
      </c>
    </row>
    <row r="1736" spans="1:9">
      <c r="A1736" t="s">
        <v>4</v>
      </c>
      <c r="B1736" s="4" t="s">
        <v>5</v>
      </c>
      <c r="C1736" s="4" t="s">
        <v>13</v>
      </c>
      <c r="D1736" s="4" t="s">
        <v>9</v>
      </c>
    </row>
    <row r="1737" spans="1:9">
      <c r="A1737" t="n">
        <v>15014</v>
      </c>
      <c r="B1737" s="43" t="n">
        <v>116</v>
      </c>
      <c r="C1737" s="7" t="n">
        <v>5</v>
      </c>
      <c r="D1737" s="7" t="n">
        <v>1092616192</v>
      </c>
    </row>
    <row r="1738" spans="1:9">
      <c r="A1738" t="s">
        <v>4</v>
      </c>
      <c r="B1738" s="4" t="s">
        <v>5</v>
      </c>
      <c r="C1738" s="4" t="s">
        <v>13</v>
      </c>
      <c r="D1738" s="4" t="s">
        <v>10</v>
      </c>
    </row>
    <row r="1739" spans="1:9">
      <c r="A1739" t="n">
        <v>15020</v>
      </c>
      <c r="B1739" s="43" t="n">
        <v>116</v>
      </c>
      <c r="C1739" s="7" t="n">
        <v>6</v>
      </c>
      <c r="D1739" s="7" t="n">
        <v>1</v>
      </c>
    </row>
    <row r="1740" spans="1:9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10</v>
      </c>
      <c r="F1740" s="4" t="s">
        <v>9</v>
      </c>
    </row>
    <row r="1741" spans="1:9">
      <c r="A1741" t="n">
        <v>15024</v>
      </c>
      <c r="B1741" s="57" t="n">
        <v>84</v>
      </c>
      <c r="C1741" s="7" t="n">
        <v>0</v>
      </c>
      <c r="D1741" s="7" t="n">
        <v>2</v>
      </c>
      <c r="E1741" s="7" t="n">
        <v>300</v>
      </c>
      <c r="F1741" s="7" t="n">
        <v>1050253722</v>
      </c>
    </row>
    <row r="1742" spans="1:9">
      <c r="A1742" t="s">
        <v>4</v>
      </c>
      <c r="B1742" s="4" t="s">
        <v>5</v>
      </c>
      <c r="C1742" s="4" t="s">
        <v>13</v>
      </c>
      <c r="D1742" s="4" t="s">
        <v>10</v>
      </c>
      <c r="E1742" s="4" t="s">
        <v>18</v>
      </c>
      <c r="F1742" s="4" t="s">
        <v>10</v>
      </c>
      <c r="G1742" s="4" t="s">
        <v>9</v>
      </c>
      <c r="H1742" s="4" t="s">
        <v>9</v>
      </c>
      <c r="I1742" s="4" t="s">
        <v>10</v>
      </c>
      <c r="J1742" s="4" t="s">
        <v>10</v>
      </c>
      <c r="K1742" s="4" t="s">
        <v>9</v>
      </c>
      <c r="L1742" s="4" t="s">
        <v>9</v>
      </c>
      <c r="M1742" s="4" t="s">
        <v>9</v>
      </c>
      <c r="N1742" s="4" t="s">
        <v>9</v>
      </c>
      <c r="O1742" s="4" t="s">
        <v>6</v>
      </c>
    </row>
    <row r="1743" spans="1:9">
      <c r="A1743" t="n">
        <v>15034</v>
      </c>
      <c r="B1743" s="11" t="n">
        <v>50</v>
      </c>
      <c r="C1743" s="7" t="n">
        <v>0</v>
      </c>
      <c r="D1743" s="7" t="n">
        <v>4400</v>
      </c>
      <c r="E1743" s="7" t="n">
        <v>0.800000011920929</v>
      </c>
      <c r="F1743" s="7" t="n">
        <v>400</v>
      </c>
      <c r="G1743" s="7" t="n">
        <v>0</v>
      </c>
      <c r="H1743" s="7" t="n">
        <v>-1069547520</v>
      </c>
      <c r="I1743" s="7" t="n">
        <v>0</v>
      </c>
      <c r="J1743" s="7" t="n">
        <v>65533</v>
      </c>
      <c r="K1743" s="7" t="n">
        <v>0</v>
      </c>
      <c r="L1743" s="7" t="n">
        <v>0</v>
      </c>
      <c r="M1743" s="7" t="n">
        <v>0</v>
      </c>
      <c r="N1743" s="7" t="n">
        <v>0</v>
      </c>
      <c r="O1743" s="7" t="s">
        <v>12</v>
      </c>
    </row>
    <row r="1744" spans="1:9">
      <c r="A1744" t="s">
        <v>4</v>
      </c>
      <c r="B1744" s="4" t="s">
        <v>5</v>
      </c>
      <c r="C1744" s="4" t="s">
        <v>13</v>
      </c>
      <c r="D1744" s="4" t="s">
        <v>13</v>
      </c>
      <c r="E1744" s="4" t="s">
        <v>18</v>
      </c>
      <c r="F1744" s="4" t="s">
        <v>10</v>
      </c>
    </row>
    <row r="1745" spans="1:15">
      <c r="A1745" t="n">
        <v>15073</v>
      </c>
      <c r="B1745" s="44" t="n">
        <v>45</v>
      </c>
      <c r="C1745" s="7" t="n">
        <v>5</v>
      </c>
      <c r="D1745" s="7" t="n">
        <v>3</v>
      </c>
      <c r="E1745" s="7" t="n">
        <v>11</v>
      </c>
      <c r="F1745" s="7" t="n">
        <v>500</v>
      </c>
    </row>
    <row r="1746" spans="1:15">
      <c r="A1746" t="s">
        <v>4</v>
      </c>
      <c r="B1746" s="4" t="s">
        <v>5</v>
      </c>
      <c r="C1746" s="4" t="s">
        <v>13</v>
      </c>
      <c r="D1746" s="4" t="s">
        <v>10</v>
      </c>
    </row>
    <row r="1747" spans="1:15">
      <c r="A1747" t="n">
        <v>15082</v>
      </c>
      <c r="B1747" s="38" t="n">
        <v>58</v>
      </c>
      <c r="C1747" s="7" t="n">
        <v>255</v>
      </c>
      <c r="D1747" s="7" t="n">
        <v>0</v>
      </c>
    </row>
    <row r="1748" spans="1:15">
      <c r="A1748" t="s">
        <v>4</v>
      </c>
      <c r="B1748" s="4" t="s">
        <v>5</v>
      </c>
      <c r="C1748" s="4" t="s">
        <v>13</v>
      </c>
      <c r="D1748" s="4" t="s">
        <v>18</v>
      </c>
      <c r="E1748" s="4" t="s">
        <v>18</v>
      </c>
      <c r="F1748" s="4" t="s">
        <v>18</v>
      </c>
    </row>
    <row r="1749" spans="1:15">
      <c r="A1749" t="n">
        <v>15086</v>
      </c>
      <c r="B1749" s="44" t="n">
        <v>45</v>
      </c>
      <c r="C1749" s="7" t="n">
        <v>9</v>
      </c>
      <c r="D1749" s="7" t="n">
        <v>0.0199999995529652</v>
      </c>
      <c r="E1749" s="7" t="n">
        <v>0.0199999995529652</v>
      </c>
      <c r="F1749" s="7" t="n">
        <v>0.5</v>
      </c>
    </row>
    <row r="1750" spans="1:15">
      <c r="A1750" t="s">
        <v>4</v>
      </c>
      <c r="B1750" s="4" t="s">
        <v>5</v>
      </c>
      <c r="C1750" s="4" t="s">
        <v>6</v>
      </c>
      <c r="D1750" s="4" t="s">
        <v>10</v>
      </c>
    </row>
    <row r="1751" spans="1:15">
      <c r="A1751" t="n">
        <v>15100</v>
      </c>
      <c r="B1751" s="58" t="n">
        <v>29</v>
      </c>
      <c r="C1751" s="7" t="s">
        <v>172</v>
      </c>
      <c r="D1751" s="7" t="n">
        <v>65533</v>
      </c>
    </row>
    <row r="1752" spans="1:15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6</v>
      </c>
    </row>
    <row r="1753" spans="1:15">
      <c r="A1753" t="n">
        <v>15116</v>
      </c>
      <c r="B1753" s="29" t="n">
        <v>51</v>
      </c>
      <c r="C1753" s="7" t="n">
        <v>4</v>
      </c>
      <c r="D1753" s="7" t="n">
        <v>7033</v>
      </c>
      <c r="E1753" s="7" t="s">
        <v>46</v>
      </c>
    </row>
    <row r="1754" spans="1:15">
      <c r="A1754" t="s">
        <v>4</v>
      </c>
      <c r="B1754" s="4" t="s">
        <v>5</v>
      </c>
      <c r="C1754" s="4" t="s">
        <v>10</v>
      </c>
    </row>
    <row r="1755" spans="1:15">
      <c r="A1755" t="n">
        <v>15129</v>
      </c>
      <c r="B1755" s="27" t="n">
        <v>16</v>
      </c>
      <c r="C1755" s="7" t="n">
        <v>0</v>
      </c>
    </row>
    <row r="1756" spans="1:15">
      <c r="A1756" t="s">
        <v>4</v>
      </c>
      <c r="B1756" s="4" t="s">
        <v>5</v>
      </c>
      <c r="C1756" s="4" t="s">
        <v>10</v>
      </c>
      <c r="D1756" s="4" t="s">
        <v>13</v>
      </c>
      <c r="E1756" s="4" t="s">
        <v>9</v>
      </c>
      <c r="F1756" s="4" t="s">
        <v>47</v>
      </c>
      <c r="G1756" s="4" t="s">
        <v>13</v>
      </c>
      <c r="H1756" s="4" t="s">
        <v>13</v>
      </c>
      <c r="I1756" s="4" t="s">
        <v>13</v>
      </c>
    </row>
    <row r="1757" spans="1:15">
      <c r="A1757" t="n">
        <v>15132</v>
      </c>
      <c r="B1757" s="30" t="n">
        <v>26</v>
      </c>
      <c r="C1757" s="7" t="n">
        <v>7033</v>
      </c>
      <c r="D1757" s="7" t="n">
        <v>17</v>
      </c>
      <c r="E1757" s="7" t="n">
        <v>63313</v>
      </c>
      <c r="F1757" s="7" t="s">
        <v>178</v>
      </c>
      <c r="G1757" s="7" t="n">
        <v>8</v>
      </c>
      <c r="H1757" s="7" t="n">
        <v>2</v>
      </c>
      <c r="I1757" s="7" t="n">
        <v>0</v>
      </c>
    </row>
    <row r="1758" spans="1:15">
      <c r="A1758" t="s">
        <v>4</v>
      </c>
      <c r="B1758" s="4" t="s">
        <v>5</v>
      </c>
      <c r="C1758" s="4" t="s">
        <v>10</v>
      </c>
    </row>
    <row r="1759" spans="1:15">
      <c r="A1759" t="n">
        <v>15164</v>
      </c>
      <c r="B1759" s="27" t="n">
        <v>16</v>
      </c>
      <c r="C1759" s="7" t="n">
        <v>800</v>
      </c>
    </row>
    <row r="1760" spans="1:15">
      <c r="A1760" t="s">
        <v>4</v>
      </c>
      <c r="B1760" s="4" t="s">
        <v>5</v>
      </c>
      <c r="C1760" s="4" t="s">
        <v>10</v>
      </c>
      <c r="D1760" s="4" t="s">
        <v>13</v>
      </c>
    </row>
    <row r="1761" spans="1:9">
      <c r="A1761" t="n">
        <v>15167</v>
      </c>
      <c r="B1761" s="60" t="n">
        <v>89</v>
      </c>
      <c r="C1761" s="7" t="n">
        <v>65533</v>
      </c>
      <c r="D1761" s="7" t="n">
        <v>0</v>
      </c>
    </row>
    <row r="1762" spans="1:9">
      <c r="A1762" t="s">
        <v>4</v>
      </c>
      <c r="B1762" s="4" t="s">
        <v>5</v>
      </c>
      <c r="C1762" s="4" t="s">
        <v>10</v>
      </c>
      <c r="D1762" s="4" t="s">
        <v>13</v>
      </c>
    </row>
    <row r="1763" spans="1:9">
      <c r="A1763" t="n">
        <v>15171</v>
      </c>
      <c r="B1763" s="60" t="n">
        <v>89</v>
      </c>
      <c r="C1763" s="7" t="n">
        <v>65533</v>
      </c>
      <c r="D1763" s="7" t="n">
        <v>1</v>
      </c>
    </row>
    <row r="1764" spans="1:9">
      <c r="A1764" t="s">
        <v>4</v>
      </c>
      <c r="B1764" s="4" t="s">
        <v>5</v>
      </c>
      <c r="C1764" s="4" t="s">
        <v>6</v>
      </c>
      <c r="D1764" s="4" t="s">
        <v>10</v>
      </c>
    </row>
    <row r="1765" spans="1:9">
      <c r="A1765" t="n">
        <v>15175</v>
      </c>
      <c r="B1765" s="58" t="n">
        <v>29</v>
      </c>
      <c r="C1765" s="7" t="s">
        <v>12</v>
      </c>
      <c r="D1765" s="7" t="n">
        <v>65533</v>
      </c>
    </row>
    <row r="1766" spans="1:9">
      <c r="A1766" t="s">
        <v>4</v>
      </c>
      <c r="B1766" s="4" t="s">
        <v>5</v>
      </c>
      <c r="C1766" s="4" t="s">
        <v>13</v>
      </c>
      <c r="D1766" s="4" t="s">
        <v>10</v>
      </c>
      <c r="E1766" s="4" t="s">
        <v>18</v>
      </c>
    </row>
    <row r="1767" spans="1:9">
      <c r="A1767" t="n">
        <v>15179</v>
      </c>
      <c r="B1767" s="38" t="n">
        <v>58</v>
      </c>
      <c r="C1767" s="7" t="n">
        <v>101</v>
      </c>
      <c r="D1767" s="7" t="n">
        <v>200</v>
      </c>
      <c r="E1767" s="7" t="n">
        <v>1</v>
      </c>
    </row>
    <row r="1768" spans="1:9">
      <c r="A1768" t="s">
        <v>4</v>
      </c>
      <c r="B1768" s="4" t="s">
        <v>5</v>
      </c>
      <c r="C1768" s="4" t="s">
        <v>13</v>
      </c>
      <c r="D1768" s="4" t="s">
        <v>10</v>
      </c>
    </row>
    <row r="1769" spans="1:9">
      <c r="A1769" t="n">
        <v>15187</v>
      </c>
      <c r="B1769" s="38" t="n">
        <v>58</v>
      </c>
      <c r="C1769" s="7" t="n">
        <v>254</v>
      </c>
      <c r="D1769" s="7" t="n">
        <v>0</v>
      </c>
    </row>
    <row r="1770" spans="1:9">
      <c r="A1770" t="s">
        <v>4</v>
      </c>
      <c r="B1770" s="4" t="s">
        <v>5</v>
      </c>
      <c r="C1770" s="4" t="s">
        <v>13</v>
      </c>
    </row>
    <row r="1771" spans="1:9">
      <c r="A1771" t="n">
        <v>15191</v>
      </c>
      <c r="B1771" s="43" t="n">
        <v>116</v>
      </c>
      <c r="C1771" s="7" t="n">
        <v>1</v>
      </c>
    </row>
    <row r="1772" spans="1:9">
      <c r="A1772" t="s">
        <v>4</v>
      </c>
      <c r="B1772" s="4" t="s">
        <v>5</v>
      </c>
      <c r="C1772" s="4" t="s">
        <v>13</v>
      </c>
    </row>
    <row r="1773" spans="1:9">
      <c r="A1773" t="n">
        <v>15193</v>
      </c>
      <c r="B1773" s="44" t="n">
        <v>45</v>
      </c>
      <c r="C1773" s="7" t="n">
        <v>0</v>
      </c>
    </row>
    <row r="1774" spans="1:9">
      <c r="A1774" t="s">
        <v>4</v>
      </c>
      <c r="B1774" s="4" t="s">
        <v>5</v>
      </c>
      <c r="C1774" s="4" t="s">
        <v>13</v>
      </c>
      <c r="D1774" s="4" t="s">
        <v>13</v>
      </c>
      <c r="E1774" s="4" t="s">
        <v>18</v>
      </c>
      <c r="F1774" s="4" t="s">
        <v>18</v>
      </c>
      <c r="G1774" s="4" t="s">
        <v>18</v>
      </c>
      <c r="H1774" s="4" t="s">
        <v>10</v>
      </c>
    </row>
    <row r="1775" spans="1:9">
      <c r="A1775" t="n">
        <v>15195</v>
      </c>
      <c r="B1775" s="44" t="n">
        <v>45</v>
      </c>
      <c r="C1775" s="7" t="n">
        <v>2</v>
      </c>
      <c r="D1775" s="7" t="n">
        <v>3</v>
      </c>
      <c r="E1775" s="7" t="n">
        <v>-1.21000003814697</v>
      </c>
      <c r="F1775" s="7" t="n">
        <v>12.4499998092651</v>
      </c>
      <c r="G1775" s="7" t="n">
        <v>16.3299999237061</v>
      </c>
      <c r="H1775" s="7" t="n">
        <v>0</v>
      </c>
    </row>
    <row r="1776" spans="1:9">
      <c r="A1776" t="s">
        <v>4</v>
      </c>
      <c r="B1776" s="4" t="s">
        <v>5</v>
      </c>
      <c r="C1776" s="4" t="s">
        <v>13</v>
      </c>
      <c r="D1776" s="4" t="s">
        <v>13</v>
      </c>
      <c r="E1776" s="4" t="s">
        <v>18</v>
      </c>
      <c r="F1776" s="4" t="s">
        <v>18</v>
      </c>
      <c r="G1776" s="4" t="s">
        <v>18</v>
      </c>
      <c r="H1776" s="4" t="s">
        <v>10</v>
      </c>
      <c r="I1776" s="4" t="s">
        <v>13</v>
      </c>
    </row>
    <row r="1777" spans="1:9">
      <c r="A1777" t="n">
        <v>15212</v>
      </c>
      <c r="B1777" s="44" t="n">
        <v>45</v>
      </c>
      <c r="C1777" s="7" t="n">
        <v>4</v>
      </c>
      <c r="D1777" s="7" t="n">
        <v>3</v>
      </c>
      <c r="E1777" s="7" t="n">
        <v>357.799987792969</v>
      </c>
      <c r="F1777" s="7" t="n">
        <v>96.2300033569336</v>
      </c>
      <c r="G1777" s="7" t="n">
        <v>6</v>
      </c>
      <c r="H1777" s="7" t="n">
        <v>0</v>
      </c>
      <c r="I1777" s="7" t="n">
        <v>1</v>
      </c>
    </row>
    <row r="1778" spans="1:9">
      <c r="A1778" t="s">
        <v>4</v>
      </c>
      <c r="B1778" s="4" t="s">
        <v>5</v>
      </c>
      <c r="C1778" s="4" t="s">
        <v>13</v>
      </c>
      <c r="D1778" s="4" t="s">
        <v>13</v>
      </c>
      <c r="E1778" s="4" t="s">
        <v>18</v>
      </c>
      <c r="F1778" s="4" t="s">
        <v>10</v>
      </c>
    </row>
    <row r="1779" spans="1:9">
      <c r="A1779" t="n">
        <v>15230</v>
      </c>
      <c r="B1779" s="44" t="n">
        <v>45</v>
      </c>
      <c r="C1779" s="7" t="n">
        <v>5</v>
      </c>
      <c r="D1779" s="7" t="n">
        <v>3</v>
      </c>
      <c r="E1779" s="7" t="n">
        <v>19</v>
      </c>
      <c r="F1779" s="7" t="n">
        <v>0</v>
      </c>
    </row>
    <row r="1780" spans="1:9">
      <c r="A1780" t="s">
        <v>4</v>
      </c>
      <c r="B1780" s="4" t="s">
        <v>5</v>
      </c>
      <c r="C1780" s="4" t="s">
        <v>13</v>
      </c>
      <c r="D1780" s="4" t="s">
        <v>13</v>
      </c>
      <c r="E1780" s="4" t="s">
        <v>18</v>
      </c>
      <c r="F1780" s="4" t="s">
        <v>10</v>
      </c>
    </row>
    <row r="1781" spans="1:9">
      <c r="A1781" t="n">
        <v>15239</v>
      </c>
      <c r="B1781" s="44" t="n">
        <v>45</v>
      </c>
      <c r="C1781" s="7" t="n">
        <v>11</v>
      </c>
      <c r="D1781" s="7" t="n">
        <v>3</v>
      </c>
      <c r="E1781" s="7" t="n">
        <v>28</v>
      </c>
      <c r="F1781" s="7" t="n">
        <v>0</v>
      </c>
    </row>
    <row r="1782" spans="1:9">
      <c r="A1782" t="s">
        <v>4</v>
      </c>
      <c r="B1782" s="4" t="s">
        <v>5</v>
      </c>
      <c r="C1782" s="4" t="s">
        <v>13</v>
      </c>
      <c r="D1782" s="4" t="s">
        <v>13</v>
      </c>
      <c r="E1782" s="4" t="s">
        <v>18</v>
      </c>
      <c r="F1782" s="4" t="s">
        <v>18</v>
      </c>
      <c r="G1782" s="4" t="s">
        <v>18</v>
      </c>
      <c r="H1782" s="4" t="s">
        <v>10</v>
      </c>
    </row>
    <row r="1783" spans="1:9">
      <c r="A1783" t="n">
        <v>15248</v>
      </c>
      <c r="B1783" s="44" t="n">
        <v>45</v>
      </c>
      <c r="C1783" s="7" t="n">
        <v>2</v>
      </c>
      <c r="D1783" s="7" t="n">
        <v>1</v>
      </c>
      <c r="E1783" s="7" t="n">
        <v>12.6599998474121</v>
      </c>
      <c r="F1783" s="7" t="n">
        <v>12.4499998092651</v>
      </c>
      <c r="G1783" s="7" t="n">
        <v>16.4500007629395</v>
      </c>
      <c r="H1783" s="7" t="n">
        <v>900</v>
      </c>
    </row>
    <row r="1784" spans="1:9">
      <c r="A1784" t="s">
        <v>4</v>
      </c>
      <c r="B1784" s="4" t="s">
        <v>5</v>
      </c>
      <c r="C1784" s="4" t="s">
        <v>13</v>
      </c>
      <c r="D1784" s="4" t="s">
        <v>13</v>
      </c>
      <c r="E1784" s="4" t="s">
        <v>18</v>
      </c>
      <c r="F1784" s="4" t="s">
        <v>18</v>
      </c>
      <c r="G1784" s="4" t="s">
        <v>18</v>
      </c>
      <c r="H1784" s="4" t="s">
        <v>10</v>
      </c>
      <c r="I1784" s="4" t="s">
        <v>13</v>
      </c>
    </row>
    <row r="1785" spans="1:9">
      <c r="A1785" t="n">
        <v>15265</v>
      </c>
      <c r="B1785" s="44" t="n">
        <v>45</v>
      </c>
      <c r="C1785" s="7" t="n">
        <v>4</v>
      </c>
      <c r="D1785" s="7" t="n">
        <v>1</v>
      </c>
      <c r="E1785" s="7" t="n">
        <v>352.820007324219</v>
      </c>
      <c r="F1785" s="7" t="n">
        <v>97.6399993896484</v>
      </c>
      <c r="G1785" s="7" t="n">
        <v>6</v>
      </c>
      <c r="H1785" s="7" t="n">
        <v>900</v>
      </c>
      <c r="I1785" s="7" t="n">
        <v>1</v>
      </c>
    </row>
    <row r="1786" spans="1:9">
      <c r="A1786" t="s">
        <v>4</v>
      </c>
      <c r="B1786" s="4" t="s">
        <v>5</v>
      </c>
      <c r="C1786" s="4" t="s">
        <v>13</v>
      </c>
      <c r="D1786" s="4" t="s">
        <v>13</v>
      </c>
      <c r="E1786" s="4" t="s">
        <v>18</v>
      </c>
      <c r="F1786" s="4" t="s">
        <v>10</v>
      </c>
    </row>
    <row r="1787" spans="1:9">
      <c r="A1787" t="n">
        <v>15283</v>
      </c>
      <c r="B1787" s="44" t="n">
        <v>45</v>
      </c>
      <c r="C1787" s="7" t="n">
        <v>5</v>
      </c>
      <c r="D1787" s="7" t="n">
        <v>1</v>
      </c>
      <c r="E1787" s="7" t="n">
        <v>18.2999992370605</v>
      </c>
      <c r="F1787" s="7" t="n">
        <v>900</v>
      </c>
    </row>
    <row r="1788" spans="1:9">
      <c r="A1788" t="s">
        <v>4</v>
      </c>
      <c r="B1788" s="4" t="s">
        <v>5</v>
      </c>
      <c r="C1788" s="4" t="s">
        <v>13</v>
      </c>
      <c r="D1788" s="4" t="s">
        <v>13</v>
      </c>
      <c r="E1788" s="4" t="s">
        <v>18</v>
      </c>
      <c r="F1788" s="4" t="s">
        <v>10</v>
      </c>
    </row>
    <row r="1789" spans="1:9">
      <c r="A1789" t="n">
        <v>15292</v>
      </c>
      <c r="B1789" s="44" t="n">
        <v>45</v>
      </c>
      <c r="C1789" s="7" t="n">
        <v>11</v>
      </c>
      <c r="D1789" s="7" t="n">
        <v>1</v>
      </c>
      <c r="E1789" s="7" t="n">
        <v>61.2000007629395</v>
      </c>
      <c r="F1789" s="7" t="n">
        <v>900</v>
      </c>
    </row>
    <row r="1790" spans="1:9">
      <c r="A1790" t="s">
        <v>4</v>
      </c>
      <c r="B1790" s="4" t="s">
        <v>5</v>
      </c>
      <c r="C1790" s="4" t="s">
        <v>10</v>
      </c>
      <c r="D1790" s="4" t="s">
        <v>13</v>
      </c>
      <c r="E1790" s="4" t="s">
        <v>6</v>
      </c>
      <c r="F1790" s="4" t="s">
        <v>18</v>
      </c>
      <c r="G1790" s="4" t="s">
        <v>18</v>
      </c>
      <c r="H1790" s="4" t="s">
        <v>18</v>
      </c>
    </row>
    <row r="1791" spans="1:9">
      <c r="A1791" t="n">
        <v>15301</v>
      </c>
      <c r="B1791" s="25" t="n">
        <v>48</v>
      </c>
      <c r="C1791" s="7" t="n">
        <v>7033</v>
      </c>
      <c r="D1791" s="7" t="n">
        <v>0</v>
      </c>
      <c r="E1791" s="7" t="s">
        <v>152</v>
      </c>
      <c r="F1791" s="7" t="n">
        <v>0</v>
      </c>
      <c r="G1791" s="7" t="n">
        <v>1</v>
      </c>
      <c r="H1791" s="7" t="n">
        <v>0</v>
      </c>
    </row>
    <row r="1792" spans="1:9">
      <c r="A1792" t="s">
        <v>4</v>
      </c>
      <c r="B1792" s="4" t="s">
        <v>5</v>
      </c>
      <c r="C1792" s="4" t="s">
        <v>13</v>
      </c>
      <c r="D1792" s="4" t="s">
        <v>10</v>
      </c>
    </row>
    <row r="1793" spans="1:9">
      <c r="A1793" t="n">
        <v>15328</v>
      </c>
      <c r="B1793" s="38" t="n">
        <v>58</v>
      </c>
      <c r="C1793" s="7" t="n">
        <v>255</v>
      </c>
      <c r="D1793" s="7" t="n">
        <v>0</v>
      </c>
    </row>
    <row r="1794" spans="1:9">
      <c r="A1794" t="s">
        <v>4</v>
      </c>
      <c r="B1794" s="4" t="s">
        <v>5</v>
      </c>
      <c r="C1794" s="4" t="s">
        <v>10</v>
      </c>
    </row>
    <row r="1795" spans="1:9">
      <c r="A1795" t="n">
        <v>15332</v>
      </c>
      <c r="B1795" s="27" t="n">
        <v>16</v>
      </c>
      <c r="C1795" s="7" t="n">
        <v>600</v>
      </c>
    </row>
    <row r="1796" spans="1:9">
      <c r="A1796" t="s">
        <v>4</v>
      </c>
      <c r="B1796" s="4" t="s">
        <v>5</v>
      </c>
      <c r="C1796" s="4" t="s">
        <v>13</v>
      </c>
      <c r="D1796" s="4" t="s">
        <v>10</v>
      </c>
      <c r="E1796" s="4" t="s">
        <v>10</v>
      </c>
      <c r="F1796" s="4" t="s">
        <v>10</v>
      </c>
      <c r="G1796" s="4" t="s">
        <v>10</v>
      </c>
      <c r="H1796" s="4" t="s">
        <v>10</v>
      </c>
      <c r="I1796" s="4" t="s">
        <v>6</v>
      </c>
      <c r="J1796" s="4" t="s">
        <v>18</v>
      </c>
      <c r="K1796" s="4" t="s">
        <v>18</v>
      </c>
      <c r="L1796" s="4" t="s">
        <v>18</v>
      </c>
      <c r="M1796" s="4" t="s">
        <v>9</v>
      </c>
      <c r="N1796" s="4" t="s">
        <v>9</v>
      </c>
      <c r="O1796" s="4" t="s">
        <v>18</v>
      </c>
      <c r="P1796" s="4" t="s">
        <v>18</v>
      </c>
      <c r="Q1796" s="4" t="s">
        <v>18</v>
      </c>
      <c r="R1796" s="4" t="s">
        <v>18</v>
      </c>
      <c r="S1796" s="4" t="s">
        <v>13</v>
      </c>
    </row>
    <row r="1797" spans="1:9">
      <c r="A1797" t="n">
        <v>15335</v>
      </c>
      <c r="B1797" s="41" t="n">
        <v>39</v>
      </c>
      <c r="C1797" s="7" t="n">
        <v>12</v>
      </c>
      <c r="D1797" s="7" t="n">
        <v>65533</v>
      </c>
      <c r="E1797" s="7" t="n">
        <v>208</v>
      </c>
      <c r="F1797" s="7" t="n">
        <v>0</v>
      </c>
      <c r="G1797" s="7" t="n">
        <v>7033</v>
      </c>
      <c r="H1797" s="7" t="n">
        <v>259</v>
      </c>
      <c r="I1797" s="7" t="s">
        <v>179</v>
      </c>
      <c r="J1797" s="7" t="n">
        <v>0</v>
      </c>
      <c r="K1797" s="7" t="n">
        <v>0</v>
      </c>
      <c r="L1797" s="7" t="n">
        <v>0</v>
      </c>
      <c r="M1797" s="7" t="n">
        <v>0</v>
      </c>
      <c r="N1797" s="7" t="n">
        <v>0</v>
      </c>
      <c r="O1797" s="7" t="n">
        <v>0</v>
      </c>
      <c r="P1797" s="7" t="n">
        <v>1</v>
      </c>
      <c r="Q1797" s="7" t="n">
        <v>1</v>
      </c>
      <c r="R1797" s="7" t="n">
        <v>1</v>
      </c>
      <c r="S1797" s="7" t="n">
        <v>106</v>
      </c>
    </row>
    <row r="1798" spans="1:9">
      <c r="A1798" t="s">
        <v>4</v>
      </c>
      <c r="B1798" s="4" t="s">
        <v>5</v>
      </c>
      <c r="C1798" s="4" t="s">
        <v>13</v>
      </c>
      <c r="D1798" s="4" t="s">
        <v>10</v>
      </c>
      <c r="E1798" s="4" t="s">
        <v>10</v>
      </c>
      <c r="F1798" s="4" t="s">
        <v>10</v>
      </c>
      <c r="G1798" s="4" t="s">
        <v>10</v>
      </c>
      <c r="H1798" s="4" t="s">
        <v>10</v>
      </c>
      <c r="I1798" s="4" t="s">
        <v>6</v>
      </c>
      <c r="J1798" s="4" t="s">
        <v>18</v>
      </c>
      <c r="K1798" s="4" t="s">
        <v>18</v>
      </c>
      <c r="L1798" s="4" t="s">
        <v>18</v>
      </c>
      <c r="M1798" s="4" t="s">
        <v>9</v>
      </c>
      <c r="N1798" s="4" t="s">
        <v>9</v>
      </c>
      <c r="O1798" s="4" t="s">
        <v>18</v>
      </c>
      <c r="P1798" s="4" t="s">
        <v>18</v>
      </c>
      <c r="Q1798" s="4" t="s">
        <v>18</v>
      </c>
      <c r="R1798" s="4" t="s">
        <v>18</v>
      </c>
      <c r="S1798" s="4" t="s">
        <v>13</v>
      </c>
    </row>
    <row r="1799" spans="1:9">
      <c r="A1799" t="n">
        <v>15397</v>
      </c>
      <c r="B1799" s="41" t="n">
        <v>39</v>
      </c>
      <c r="C1799" s="7" t="n">
        <v>12</v>
      </c>
      <c r="D1799" s="7" t="n">
        <v>65533</v>
      </c>
      <c r="E1799" s="7" t="n">
        <v>208</v>
      </c>
      <c r="F1799" s="7" t="n">
        <v>0</v>
      </c>
      <c r="G1799" s="7" t="n">
        <v>7033</v>
      </c>
      <c r="H1799" s="7" t="n">
        <v>259</v>
      </c>
      <c r="I1799" s="7" t="s">
        <v>180</v>
      </c>
      <c r="J1799" s="7" t="n">
        <v>0</v>
      </c>
      <c r="K1799" s="7" t="n">
        <v>0</v>
      </c>
      <c r="L1799" s="7" t="n">
        <v>0</v>
      </c>
      <c r="M1799" s="7" t="n">
        <v>0</v>
      </c>
      <c r="N1799" s="7" t="n">
        <v>0</v>
      </c>
      <c r="O1799" s="7" t="n">
        <v>0</v>
      </c>
      <c r="P1799" s="7" t="n">
        <v>1</v>
      </c>
      <c r="Q1799" s="7" t="n">
        <v>1</v>
      </c>
      <c r="R1799" s="7" t="n">
        <v>1</v>
      </c>
      <c r="S1799" s="7" t="n">
        <v>107</v>
      </c>
    </row>
    <row r="1800" spans="1:9">
      <c r="A1800" t="s">
        <v>4</v>
      </c>
      <c r="B1800" s="4" t="s">
        <v>5</v>
      </c>
      <c r="C1800" s="4" t="s">
        <v>13</v>
      </c>
      <c r="D1800" s="4" t="s">
        <v>10</v>
      </c>
      <c r="E1800" s="4" t="s">
        <v>10</v>
      </c>
      <c r="F1800" s="4" t="s">
        <v>10</v>
      </c>
      <c r="G1800" s="4" t="s">
        <v>10</v>
      </c>
      <c r="H1800" s="4" t="s">
        <v>10</v>
      </c>
      <c r="I1800" s="4" t="s">
        <v>6</v>
      </c>
      <c r="J1800" s="4" t="s">
        <v>18</v>
      </c>
      <c r="K1800" s="4" t="s">
        <v>18</v>
      </c>
      <c r="L1800" s="4" t="s">
        <v>18</v>
      </c>
      <c r="M1800" s="4" t="s">
        <v>9</v>
      </c>
      <c r="N1800" s="4" t="s">
        <v>9</v>
      </c>
      <c r="O1800" s="4" t="s">
        <v>18</v>
      </c>
      <c r="P1800" s="4" t="s">
        <v>18</v>
      </c>
      <c r="Q1800" s="4" t="s">
        <v>18</v>
      </c>
      <c r="R1800" s="4" t="s">
        <v>18</v>
      </c>
      <c r="S1800" s="4" t="s">
        <v>13</v>
      </c>
    </row>
    <row r="1801" spans="1:9">
      <c r="A1801" t="n">
        <v>15459</v>
      </c>
      <c r="B1801" s="41" t="n">
        <v>39</v>
      </c>
      <c r="C1801" s="7" t="n">
        <v>12</v>
      </c>
      <c r="D1801" s="7" t="n">
        <v>65533</v>
      </c>
      <c r="E1801" s="7" t="n">
        <v>209</v>
      </c>
      <c r="F1801" s="7" t="n">
        <v>0</v>
      </c>
      <c r="G1801" s="7" t="n">
        <v>7033</v>
      </c>
      <c r="H1801" s="7" t="n">
        <v>259</v>
      </c>
      <c r="I1801" s="7" t="s">
        <v>179</v>
      </c>
      <c r="J1801" s="7" t="n">
        <v>0</v>
      </c>
      <c r="K1801" s="7" t="n">
        <v>0</v>
      </c>
      <c r="L1801" s="7" t="n">
        <v>0</v>
      </c>
      <c r="M1801" s="7" t="n">
        <v>0</v>
      </c>
      <c r="N1801" s="7" t="n">
        <v>0</v>
      </c>
      <c r="O1801" s="7" t="n">
        <v>0</v>
      </c>
      <c r="P1801" s="7" t="n">
        <v>1</v>
      </c>
      <c r="Q1801" s="7" t="n">
        <v>1</v>
      </c>
      <c r="R1801" s="7" t="n">
        <v>1</v>
      </c>
      <c r="S1801" s="7" t="n">
        <v>108</v>
      </c>
    </row>
    <row r="1802" spans="1:9">
      <c r="A1802" t="s">
        <v>4</v>
      </c>
      <c r="B1802" s="4" t="s">
        <v>5</v>
      </c>
      <c r="C1802" s="4" t="s">
        <v>13</v>
      </c>
      <c r="D1802" s="4" t="s">
        <v>10</v>
      </c>
      <c r="E1802" s="4" t="s">
        <v>10</v>
      </c>
      <c r="F1802" s="4" t="s">
        <v>10</v>
      </c>
      <c r="G1802" s="4" t="s">
        <v>10</v>
      </c>
      <c r="H1802" s="4" t="s">
        <v>10</v>
      </c>
      <c r="I1802" s="4" t="s">
        <v>6</v>
      </c>
      <c r="J1802" s="4" t="s">
        <v>18</v>
      </c>
      <c r="K1802" s="4" t="s">
        <v>18</v>
      </c>
      <c r="L1802" s="4" t="s">
        <v>18</v>
      </c>
      <c r="M1802" s="4" t="s">
        <v>9</v>
      </c>
      <c r="N1802" s="4" t="s">
        <v>9</v>
      </c>
      <c r="O1802" s="4" t="s">
        <v>18</v>
      </c>
      <c r="P1802" s="4" t="s">
        <v>18</v>
      </c>
      <c r="Q1802" s="4" t="s">
        <v>18</v>
      </c>
      <c r="R1802" s="4" t="s">
        <v>18</v>
      </c>
      <c r="S1802" s="4" t="s">
        <v>13</v>
      </c>
    </row>
    <row r="1803" spans="1:9">
      <c r="A1803" t="n">
        <v>15521</v>
      </c>
      <c r="B1803" s="41" t="n">
        <v>39</v>
      </c>
      <c r="C1803" s="7" t="n">
        <v>12</v>
      </c>
      <c r="D1803" s="7" t="n">
        <v>65533</v>
      </c>
      <c r="E1803" s="7" t="n">
        <v>209</v>
      </c>
      <c r="F1803" s="7" t="n">
        <v>0</v>
      </c>
      <c r="G1803" s="7" t="n">
        <v>7033</v>
      </c>
      <c r="H1803" s="7" t="n">
        <v>259</v>
      </c>
      <c r="I1803" s="7" t="s">
        <v>180</v>
      </c>
      <c r="J1803" s="7" t="n">
        <v>0</v>
      </c>
      <c r="K1803" s="7" t="n">
        <v>0</v>
      </c>
      <c r="L1803" s="7" t="n">
        <v>0</v>
      </c>
      <c r="M1803" s="7" t="n">
        <v>0</v>
      </c>
      <c r="N1803" s="7" t="n">
        <v>0</v>
      </c>
      <c r="O1803" s="7" t="n">
        <v>0</v>
      </c>
      <c r="P1803" s="7" t="n">
        <v>1</v>
      </c>
      <c r="Q1803" s="7" t="n">
        <v>1</v>
      </c>
      <c r="R1803" s="7" t="n">
        <v>1</v>
      </c>
      <c r="S1803" s="7" t="n">
        <v>109</v>
      </c>
    </row>
    <row r="1804" spans="1:9">
      <c r="A1804" t="s">
        <v>4</v>
      </c>
      <c r="B1804" s="4" t="s">
        <v>5</v>
      </c>
      <c r="C1804" s="4" t="s">
        <v>13</v>
      </c>
      <c r="D1804" s="4" t="s">
        <v>10</v>
      </c>
      <c r="E1804" s="4" t="s">
        <v>10</v>
      </c>
      <c r="F1804" s="4" t="s">
        <v>10</v>
      </c>
      <c r="G1804" s="4" t="s">
        <v>10</v>
      </c>
      <c r="H1804" s="4" t="s">
        <v>10</v>
      </c>
      <c r="I1804" s="4" t="s">
        <v>6</v>
      </c>
      <c r="J1804" s="4" t="s">
        <v>18</v>
      </c>
      <c r="K1804" s="4" t="s">
        <v>18</v>
      </c>
      <c r="L1804" s="4" t="s">
        <v>18</v>
      </c>
      <c r="M1804" s="4" t="s">
        <v>9</v>
      </c>
      <c r="N1804" s="4" t="s">
        <v>9</v>
      </c>
      <c r="O1804" s="4" t="s">
        <v>18</v>
      </c>
      <c r="P1804" s="4" t="s">
        <v>18</v>
      </c>
      <c r="Q1804" s="4" t="s">
        <v>18</v>
      </c>
      <c r="R1804" s="4" t="s">
        <v>18</v>
      </c>
      <c r="S1804" s="4" t="s">
        <v>13</v>
      </c>
    </row>
    <row r="1805" spans="1:9">
      <c r="A1805" t="n">
        <v>15583</v>
      </c>
      <c r="B1805" s="41" t="n">
        <v>39</v>
      </c>
      <c r="C1805" s="7" t="n">
        <v>12</v>
      </c>
      <c r="D1805" s="7" t="n">
        <v>65533</v>
      </c>
      <c r="E1805" s="7" t="n">
        <v>210</v>
      </c>
      <c r="F1805" s="7" t="n">
        <v>0</v>
      </c>
      <c r="G1805" s="7" t="n">
        <v>7033</v>
      </c>
      <c r="H1805" s="7" t="n">
        <v>259</v>
      </c>
      <c r="I1805" s="7" t="s">
        <v>12</v>
      </c>
      <c r="J1805" s="7" t="n">
        <v>0</v>
      </c>
      <c r="K1805" s="7" t="n">
        <v>2</v>
      </c>
      <c r="L1805" s="7" t="n">
        <v>0</v>
      </c>
      <c r="M1805" s="7" t="n">
        <v>0</v>
      </c>
      <c r="N1805" s="7" t="n">
        <v>0</v>
      </c>
      <c r="O1805" s="7" t="n">
        <v>0</v>
      </c>
      <c r="P1805" s="7" t="n">
        <v>1.20000004768372</v>
      </c>
      <c r="Q1805" s="7" t="n">
        <v>1.20000004768372</v>
      </c>
      <c r="R1805" s="7" t="n">
        <v>1.20000004768372</v>
      </c>
      <c r="S1805" s="7" t="n">
        <v>110</v>
      </c>
    </row>
    <row r="1806" spans="1:9">
      <c r="A1806" t="s">
        <v>4</v>
      </c>
      <c r="B1806" s="4" t="s">
        <v>5</v>
      </c>
      <c r="C1806" s="4" t="s">
        <v>10</v>
      </c>
      <c r="D1806" s="4" t="s">
        <v>10</v>
      </c>
      <c r="E1806" s="4" t="s">
        <v>18</v>
      </c>
      <c r="F1806" s="4" t="s">
        <v>18</v>
      </c>
      <c r="G1806" s="4" t="s">
        <v>18</v>
      </c>
      <c r="H1806" s="4" t="s">
        <v>18</v>
      </c>
      <c r="I1806" s="4" t="s">
        <v>13</v>
      </c>
      <c r="J1806" s="4" t="s">
        <v>10</v>
      </c>
    </row>
    <row r="1807" spans="1:9">
      <c r="A1807" t="n">
        <v>15633</v>
      </c>
      <c r="B1807" s="56" t="n">
        <v>55</v>
      </c>
      <c r="C1807" s="7" t="n">
        <v>7033</v>
      </c>
      <c r="D1807" s="7" t="n">
        <v>65024</v>
      </c>
      <c r="E1807" s="7" t="n">
        <v>0</v>
      </c>
      <c r="F1807" s="7" t="n">
        <v>0</v>
      </c>
      <c r="G1807" s="7" t="n">
        <v>24</v>
      </c>
      <c r="H1807" s="7" t="n">
        <v>30</v>
      </c>
      <c r="I1807" s="7" t="n">
        <v>0</v>
      </c>
      <c r="J1807" s="7" t="n">
        <v>0</v>
      </c>
    </row>
    <row r="1808" spans="1:9">
      <c r="A1808" t="s">
        <v>4</v>
      </c>
      <c r="B1808" s="4" t="s">
        <v>5</v>
      </c>
      <c r="C1808" s="4" t="s">
        <v>13</v>
      </c>
      <c r="D1808" s="4" t="s">
        <v>10</v>
      </c>
      <c r="E1808" s="4" t="s">
        <v>10</v>
      </c>
      <c r="F1808" s="4" t="s">
        <v>9</v>
      </c>
    </row>
    <row r="1809" spans="1:19">
      <c r="A1809" t="n">
        <v>15657</v>
      </c>
      <c r="B1809" s="57" t="n">
        <v>84</v>
      </c>
      <c r="C1809" s="7" t="n">
        <v>0</v>
      </c>
      <c r="D1809" s="7" t="n">
        <v>2</v>
      </c>
      <c r="E1809" s="7" t="n">
        <v>200</v>
      </c>
      <c r="F1809" s="7" t="n">
        <v>1053609165</v>
      </c>
    </row>
    <row r="1810" spans="1:19">
      <c r="A1810" t="s">
        <v>4</v>
      </c>
      <c r="B1810" s="4" t="s">
        <v>5</v>
      </c>
      <c r="C1810" s="4" t="s">
        <v>13</v>
      </c>
      <c r="D1810" s="4" t="s">
        <v>18</v>
      </c>
      <c r="E1810" s="4" t="s">
        <v>18</v>
      </c>
      <c r="F1810" s="4" t="s">
        <v>18</v>
      </c>
    </row>
    <row r="1811" spans="1:19">
      <c r="A1811" t="n">
        <v>15667</v>
      </c>
      <c r="B1811" s="44" t="n">
        <v>45</v>
      </c>
      <c r="C1811" s="7" t="n">
        <v>9</v>
      </c>
      <c r="D1811" s="7" t="n">
        <v>0.00999999977648258</v>
      </c>
      <c r="E1811" s="7" t="n">
        <v>0.00999999977648258</v>
      </c>
      <c r="F1811" s="7" t="n">
        <v>5</v>
      </c>
    </row>
    <row r="1812" spans="1:19">
      <c r="A1812" t="s">
        <v>4</v>
      </c>
      <c r="B1812" s="4" t="s">
        <v>5</v>
      </c>
      <c r="C1812" s="4" t="s">
        <v>10</v>
      </c>
    </row>
    <row r="1813" spans="1:19">
      <c r="A1813" t="n">
        <v>15681</v>
      </c>
      <c r="B1813" s="27" t="n">
        <v>16</v>
      </c>
      <c r="C1813" s="7" t="n">
        <v>800</v>
      </c>
    </row>
    <row r="1814" spans="1:19">
      <c r="A1814" t="s">
        <v>4</v>
      </c>
      <c r="B1814" s="4" t="s">
        <v>5</v>
      </c>
      <c r="C1814" s="4" t="s">
        <v>13</v>
      </c>
      <c r="D1814" s="4" t="s">
        <v>10</v>
      </c>
      <c r="E1814" s="4" t="s">
        <v>18</v>
      </c>
    </row>
    <row r="1815" spans="1:19">
      <c r="A1815" t="n">
        <v>15684</v>
      </c>
      <c r="B1815" s="38" t="n">
        <v>58</v>
      </c>
      <c r="C1815" s="7" t="n">
        <v>3</v>
      </c>
      <c r="D1815" s="7" t="n">
        <v>10</v>
      </c>
      <c r="E1815" s="7" t="n">
        <v>1</v>
      </c>
    </row>
    <row r="1816" spans="1:19">
      <c r="A1816" t="s">
        <v>4</v>
      </c>
      <c r="B1816" s="4" t="s">
        <v>5</v>
      </c>
      <c r="C1816" s="4" t="s">
        <v>13</v>
      </c>
      <c r="D1816" s="4" t="s">
        <v>10</v>
      </c>
    </row>
    <row r="1817" spans="1:19">
      <c r="A1817" t="n">
        <v>15692</v>
      </c>
      <c r="B1817" s="38" t="n">
        <v>58</v>
      </c>
      <c r="C1817" s="7" t="n">
        <v>255</v>
      </c>
      <c r="D1817" s="7" t="n">
        <v>0</v>
      </c>
    </row>
    <row r="1818" spans="1:19">
      <c r="A1818" t="s">
        <v>4</v>
      </c>
      <c r="B1818" s="4" t="s">
        <v>5</v>
      </c>
      <c r="C1818" s="4" t="s">
        <v>13</v>
      </c>
      <c r="D1818" s="4" t="s">
        <v>10</v>
      </c>
      <c r="E1818" s="4" t="s">
        <v>10</v>
      </c>
      <c r="F1818" s="4" t="s">
        <v>9</v>
      </c>
    </row>
    <row r="1819" spans="1:19">
      <c r="A1819" t="n">
        <v>15696</v>
      </c>
      <c r="B1819" s="57" t="n">
        <v>84</v>
      </c>
      <c r="C1819" s="7" t="n">
        <v>1</v>
      </c>
      <c r="D1819" s="7" t="n">
        <v>0</v>
      </c>
      <c r="E1819" s="7" t="n">
        <v>0</v>
      </c>
      <c r="F1819" s="7" t="n">
        <v>0</v>
      </c>
    </row>
    <row r="1820" spans="1:19">
      <c r="A1820" t="s">
        <v>4</v>
      </c>
      <c r="B1820" s="4" t="s">
        <v>5</v>
      </c>
      <c r="C1820" s="4" t="s">
        <v>13</v>
      </c>
    </row>
    <row r="1821" spans="1:19">
      <c r="A1821" t="n">
        <v>15706</v>
      </c>
      <c r="B1821" s="44" t="n">
        <v>45</v>
      </c>
      <c r="C1821" s="7" t="n">
        <v>0</v>
      </c>
    </row>
    <row r="1822" spans="1:19">
      <c r="A1822" t="s">
        <v>4</v>
      </c>
      <c r="B1822" s="4" t="s">
        <v>5</v>
      </c>
      <c r="C1822" s="4" t="s">
        <v>13</v>
      </c>
      <c r="D1822" s="4" t="s">
        <v>13</v>
      </c>
      <c r="E1822" s="4" t="s">
        <v>18</v>
      </c>
      <c r="F1822" s="4" t="s">
        <v>18</v>
      </c>
      <c r="G1822" s="4" t="s">
        <v>18</v>
      </c>
      <c r="H1822" s="4" t="s">
        <v>10</v>
      </c>
    </row>
    <row r="1823" spans="1:19">
      <c r="A1823" t="n">
        <v>15708</v>
      </c>
      <c r="B1823" s="44" t="n">
        <v>45</v>
      </c>
      <c r="C1823" s="7" t="n">
        <v>2</v>
      </c>
      <c r="D1823" s="7" t="n">
        <v>3</v>
      </c>
      <c r="E1823" s="7" t="n">
        <v>24</v>
      </c>
      <c r="F1823" s="7" t="n">
        <v>13.4499998092651</v>
      </c>
      <c r="G1823" s="7" t="n">
        <v>14.5900001525879</v>
      </c>
      <c r="H1823" s="7" t="n">
        <v>0</v>
      </c>
    </row>
    <row r="1824" spans="1:19">
      <c r="A1824" t="s">
        <v>4</v>
      </c>
      <c r="B1824" s="4" t="s">
        <v>5</v>
      </c>
      <c r="C1824" s="4" t="s">
        <v>13</v>
      </c>
      <c r="D1824" s="4" t="s">
        <v>13</v>
      </c>
      <c r="E1824" s="4" t="s">
        <v>18</v>
      </c>
      <c r="F1824" s="4" t="s">
        <v>18</v>
      </c>
      <c r="G1824" s="4" t="s">
        <v>18</v>
      </c>
      <c r="H1824" s="4" t="s">
        <v>10</v>
      </c>
      <c r="I1824" s="4" t="s">
        <v>13</v>
      </c>
    </row>
    <row r="1825" spans="1:9">
      <c r="A1825" t="n">
        <v>15725</v>
      </c>
      <c r="B1825" s="44" t="n">
        <v>45</v>
      </c>
      <c r="C1825" s="7" t="n">
        <v>4</v>
      </c>
      <c r="D1825" s="7" t="n">
        <v>3</v>
      </c>
      <c r="E1825" s="7" t="n">
        <v>344.220001220703</v>
      </c>
      <c r="F1825" s="7" t="n">
        <v>274.410003662109</v>
      </c>
      <c r="G1825" s="7" t="n">
        <v>6</v>
      </c>
      <c r="H1825" s="7" t="n">
        <v>0</v>
      </c>
      <c r="I1825" s="7" t="n">
        <v>1</v>
      </c>
    </row>
    <row r="1826" spans="1:9">
      <c r="A1826" t="s">
        <v>4</v>
      </c>
      <c r="B1826" s="4" t="s">
        <v>5</v>
      </c>
      <c r="C1826" s="4" t="s">
        <v>13</v>
      </c>
      <c r="D1826" s="4" t="s">
        <v>13</v>
      </c>
      <c r="E1826" s="4" t="s">
        <v>18</v>
      </c>
      <c r="F1826" s="4" t="s">
        <v>10</v>
      </c>
    </row>
    <row r="1827" spans="1:9">
      <c r="A1827" t="n">
        <v>15743</v>
      </c>
      <c r="B1827" s="44" t="n">
        <v>45</v>
      </c>
      <c r="C1827" s="7" t="n">
        <v>5</v>
      </c>
      <c r="D1827" s="7" t="n">
        <v>3</v>
      </c>
      <c r="E1827" s="7" t="n">
        <v>12</v>
      </c>
      <c r="F1827" s="7" t="n">
        <v>0</v>
      </c>
    </row>
    <row r="1828" spans="1:9">
      <c r="A1828" t="s">
        <v>4</v>
      </c>
      <c r="B1828" s="4" t="s">
        <v>5</v>
      </c>
      <c r="C1828" s="4" t="s">
        <v>13</v>
      </c>
      <c r="D1828" s="4" t="s">
        <v>13</v>
      </c>
      <c r="E1828" s="4" t="s">
        <v>18</v>
      </c>
      <c r="F1828" s="4" t="s">
        <v>10</v>
      </c>
    </row>
    <row r="1829" spans="1:9">
      <c r="A1829" t="n">
        <v>15752</v>
      </c>
      <c r="B1829" s="44" t="n">
        <v>45</v>
      </c>
      <c r="C1829" s="7" t="n">
        <v>11</v>
      </c>
      <c r="D1829" s="7" t="n">
        <v>3</v>
      </c>
      <c r="E1829" s="7" t="n">
        <v>72.6999969482422</v>
      </c>
      <c r="F1829" s="7" t="n">
        <v>0</v>
      </c>
    </row>
    <row r="1830" spans="1:9">
      <c r="A1830" t="s">
        <v>4</v>
      </c>
      <c r="B1830" s="4" t="s">
        <v>5</v>
      </c>
      <c r="C1830" s="4" t="s">
        <v>13</v>
      </c>
      <c r="D1830" s="4" t="s">
        <v>10</v>
      </c>
      <c r="E1830" s="4" t="s">
        <v>13</v>
      </c>
    </row>
    <row r="1831" spans="1:9">
      <c r="A1831" t="n">
        <v>15761</v>
      </c>
      <c r="B1831" s="41" t="n">
        <v>39</v>
      </c>
      <c r="C1831" s="7" t="n">
        <v>14</v>
      </c>
      <c r="D1831" s="7" t="n">
        <v>65533</v>
      </c>
      <c r="E1831" s="7" t="n">
        <v>106</v>
      </c>
    </row>
    <row r="1832" spans="1:9">
      <c r="A1832" t="s">
        <v>4</v>
      </c>
      <c r="B1832" s="4" t="s">
        <v>5</v>
      </c>
      <c r="C1832" s="4" t="s">
        <v>13</v>
      </c>
      <c r="D1832" s="4" t="s">
        <v>10</v>
      </c>
      <c r="E1832" s="4" t="s">
        <v>13</v>
      </c>
    </row>
    <row r="1833" spans="1:9">
      <c r="A1833" t="n">
        <v>15766</v>
      </c>
      <c r="B1833" s="41" t="n">
        <v>39</v>
      </c>
      <c r="C1833" s="7" t="n">
        <v>14</v>
      </c>
      <c r="D1833" s="7" t="n">
        <v>65533</v>
      </c>
      <c r="E1833" s="7" t="n">
        <v>107</v>
      </c>
    </row>
    <row r="1834" spans="1:9">
      <c r="A1834" t="s">
        <v>4</v>
      </c>
      <c r="B1834" s="4" t="s">
        <v>5</v>
      </c>
      <c r="C1834" s="4" t="s">
        <v>13</v>
      </c>
      <c r="D1834" s="4" t="s">
        <v>10</v>
      </c>
      <c r="E1834" s="4" t="s">
        <v>13</v>
      </c>
    </row>
    <row r="1835" spans="1:9">
      <c r="A1835" t="n">
        <v>15771</v>
      </c>
      <c r="B1835" s="41" t="n">
        <v>39</v>
      </c>
      <c r="C1835" s="7" t="n">
        <v>14</v>
      </c>
      <c r="D1835" s="7" t="n">
        <v>65533</v>
      </c>
      <c r="E1835" s="7" t="n">
        <v>108</v>
      </c>
    </row>
    <row r="1836" spans="1:9">
      <c r="A1836" t="s">
        <v>4</v>
      </c>
      <c r="B1836" s="4" t="s">
        <v>5</v>
      </c>
      <c r="C1836" s="4" t="s">
        <v>13</v>
      </c>
      <c r="D1836" s="4" t="s">
        <v>10</v>
      </c>
      <c r="E1836" s="4" t="s">
        <v>13</v>
      </c>
    </row>
    <row r="1837" spans="1:9">
      <c r="A1837" t="n">
        <v>15776</v>
      </c>
      <c r="B1837" s="41" t="n">
        <v>39</v>
      </c>
      <c r="C1837" s="7" t="n">
        <v>14</v>
      </c>
      <c r="D1837" s="7" t="n">
        <v>65533</v>
      </c>
      <c r="E1837" s="7" t="n">
        <v>109</v>
      </c>
    </row>
    <row r="1838" spans="1:9">
      <c r="A1838" t="s">
        <v>4</v>
      </c>
      <c r="B1838" s="4" t="s">
        <v>5</v>
      </c>
      <c r="C1838" s="4" t="s">
        <v>13</v>
      </c>
      <c r="D1838" s="4" t="s">
        <v>10</v>
      </c>
      <c r="E1838" s="4" t="s">
        <v>13</v>
      </c>
    </row>
    <row r="1839" spans="1:9">
      <c r="A1839" t="n">
        <v>15781</v>
      </c>
      <c r="B1839" s="41" t="n">
        <v>39</v>
      </c>
      <c r="C1839" s="7" t="n">
        <v>14</v>
      </c>
      <c r="D1839" s="7" t="n">
        <v>65533</v>
      </c>
      <c r="E1839" s="7" t="n">
        <v>110</v>
      </c>
    </row>
    <row r="1840" spans="1:9">
      <c r="A1840" t="s">
        <v>4</v>
      </c>
      <c r="B1840" s="4" t="s">
        <v>5</v>
      </c>
      <c r="C1840" s="4" t="s">
        <v>13</v>
      </c>
      <c r="D1840" s="4" t="s">
        <v>10</v>
      </c>
      <c r="E1840" s="4" t="s">
        <v>10</v>
      </c>
      <c r="F1840" s="4" t="s">
        <v>9</v>
      </c>
    </row>
    <row r="1841" spans="1:9">
      <c r="A1841" t="n">
        <v>15786</v>
      </c>
      <c r="B1841" s="57" t="n">
        <v>84</v>
      </c>
      <c r="C1841" s="7" t="n">
        <v>1</v>
      </c>
      <c r="D1841" s="7" t="n">
        <v>0</v>
      </c>
      <c r="E1841" s="7" t="n">
        <v>0</v>
      </c>
      <c r="F1841" s="7" t="n">
        <v>0</v>
      </c>
    </row>
    <row r="1842" spans="1:9">
      <c r="A1842" t="s">
        <v>4</v>
      </c>
      <c r="B1842" s="4" t="s">
        <v>5</v>
      </c>
      <c r="C1842" s="4" t="s">
        <v>13</v>
      </c>
      <c r="D1842" s="4" t="s">
        <v>13</v>
      </c>
      <c r="E1842" s="4" t="s">
        <v>18</v>
      </c>
      <c r="F1842" s="4" t="s">
        <v>18</v>
      </c>
      <c r="G1842" s="4" t="s">
        <v>18</v>
      </c>
      <c r="H1842" s="4" t="s">
        <v>10</v>
      </c>
    </row>
    <row r="1843" spans="1:9">
      <c r="A1843" t="n">
        <v>15796</v>
      </c>
      <c r="B1843" s="44" t="n">
        <v>45</v>
      </c>
      <c r="C1843" s="7" t="n">
        <v>2</v>
      </c>
      <c r="D1843" s="7" t="n">
        <v>3</v>
      </c>
      <c r="E1843" s="7" t="n">
        <v>20</v>
      </c>
      <c r="F1843" s="7" t="n">
        <v>13.4499998092651</v>
      </c>
      <c r="G1843" s="7" t="n">
        <v>14.5900001525879</v>
      </c>
      <c r="H1843" s="7" t="n">
        <v>4000</v>
      </c>
    </row>
    <row r="1844" spans="1:9">
      <c r="A1844" t="s">
        <v>4</v>
      </c>
      <c r="B1844" s="4" t="s">
        <v>5</v>
      </c>
      <c r="C1844" s="4" t="s">
        <v>13</v>
      </c>
      <c r="D1844" s="4" t="s">
        <v>13</v>
      </c>
      <c r="E1844" s="4" t="s">
        <v>18</v>
      </c>
      <c r="F1844" s="4" t="s">
        <v>18</v>
      </c>
      <c r="G1844" s="4" t="s">
        <v>18</v>
      </c>
      <c r="H1844" s="4" t="s">
        <v>10</v>
      </c>
      <c r="I1844" s="4" t="s">
        <v>13</v>
      </c>
    </row>
    <row r="1845" spans="1:9">
      <c r="A1845" t="n">
        <v>15813</v>
      </c>
      <c r="B1845" s="44" t="n">
        <v>45</v>
      </c>
      <c r="C1845" s="7" t="n">
        <v>4</v>
      </c>
      <c r="D1845" s="7" t="n">
        <v>3</v>
      </c>
      <c r="E1845" s="7" t="n">
        <v>344.220001220703</v>
      </c>
      <c r="F1845" s="7" t="n">
        <v>274.410003662109</v>
      </c>
      <c r="G1845" s="7" t="n">
        <v>-6</v>
      </c>
      <c r="H1845" s="7" t="n">
        <v>4000</v>
      </c>
      <c r="I1845" s="7" t="n">
        <v>1</v>
      </c>
    </row>
    <row r="1846" spans="1:9">
      <c r="A1846" t="s">
        <v>4</v>
      </c>
      <c r="B1846" s="4" t="s">
        <v>5</v>
      </c>
      <c r="C1846" s="4" t="s">
        <v>13</v>
      </c>
      <c r="D1846" s="4" t="s">
        <v>13</v>
      </c>
      <c r="E1846" s="4" t="s">
        <v>18</v>
      </c>
      <c r="F1846" s="4" t="s">
        <v>10</v>
      </c>
    </row>
    <row r="1847" spans="1:9">
      <c r="A1847" t="n">
        <v>15831</v>
      </c>
      <c r="B1847" s="44" t="n">
        <v>45</v>
      </c>
      <c r="C1847" s="7" t="n">
        <v>5</v>
      </c>
      <c r="D1847" s="7" t="n">
        <v>3</v>
      </c>
      <c r="E1847" s="7" t="n">
        <v>12</v>
      </c>
      <c r="F1847" s="7" t="n">
        <v>4000</v>
      </c>
    </row>
    <row r="1848" spans="1:9">
      <c r="A1848" t="s">
        <v>4</v>
      </c>
      <c r="B1848" s="4" t="s">
        <v>5</v>
      </c>
      <c r="C1848" s="4" t="s">
        <v>13</v>
      </c>
      <c r="D1848" s="4" t="s">
        <v>13</v>
      </c>
      <c r="E1848" s="4" t="s">
        <v>18</v>
      </c>
      <c r="F1848" s="4" t="s">
        <v>10</v>
      </c>
    </row>
    <row r="1849" spans="1:9">
      <c r="A1849" t="n">
        <v>15840</v>
      </c>
      <c r="B1849" s="44" t="n">
        <v>45</v>
      </c>
      <c r="C1849" s="7" t="n">
        <v>11</v>
      </c>
      <c r="D1849" s="7" t="n">
        <v>3</v>
      </c>
      <c r="E1849" s="7" t="n">
        <v>72.6999969482422</v>
      </c>
      <c r="F1849" s="7" t="n">
        <v>4000</v>
      </c>
    </row>
    <row r="1850" spans="1:9">
      <c r="A1850" t="s">
        <v>4</v>
      </c>
      <c r="B1850" s="4" t="s">
        <v>5</v>
      </c>
      <c r="C1850" s="4" t="s">
        <v>13</v>
      </c>
      <c r="D1850" s="4" t="s">
        <v>18</v>
      </c>
      <c r="E1850" s="4" t="s">
        <v>18</v>
      </c>
      <c r="F1850" s="4" t="s">
        <v>18</v>
      </c>
    </row>
    <row r="1851" spans="1:9">
      <c r="A1851" t="n">
        <v>15849</v>
      </c>
      <c r="B1851" s="44" t="n">
        <v>45</v>
      </c>
      <c r="C1851" s="7" t="n">
        <v>9</v>
      </c>
      <c r="D1851" s="7" t="n">
        <v>0.0500000007450581</v>
      </c>
      <c r="E1851" s="7" t="n">
        <v>0.5</v>
      </c>
      <c r="F1851" s="7" t="n">
        <v>0.5</v>
      </c>
    </row>
    <row r="1852" spans="1:9">
      <c r="A1852" t="s">
        <v>4</v>
      </c>
      <c r="B1852" s="4" t="s">
        <v>5</v>
      </c>
      <c r="C1852" s="4" t="s">
        <v>13</v>
      </c>
      <c r="D1852" s="4" t="s">
        <v>9</v>
      </c>
      <c r="E1852" s="4" t="s">
        <v>9</v>
      </c>
      <c r="F1852" s="4" t="s">
        <v>9</v>
      </c>
    </row>
    <row r="1853" spans="1:9">
      <c r="A1853" t="n">
        <v>15863</v>
      </c>
      <c r="B1853" s="11" t="n">
        <v>50</v>
      </c>
      <c r="C1853" s="7" t="n">
        <v>255</v>
      </c>
      <c r="D1853" s="7" t="n">
        <v>1065353216</v>
      </c>
      <c r="E1853" s="7" t="n">
        <v>1065353216</v>
      </c>
      <c r="F1853" s="7" t="n">
        <v>1050253722</v>
      </c>
    </row>
    <row r="1854" spans="1:9">
      <c r="A1854" t="s">
        <v>4</v>
      </c>
      <c r="B1854" s="4" t="s">
        <v>5</v>
      </c>
      <c r="C1854" s="4" t="s">
        <v>13</v>
      </c>
      <c r="D1854" s="4" t="s">
        <v>10</v>
      </c>
      <c r="E1854" s="4" t="s">
        <v>18</v>
      </c>
    </row>
    <row r="1855" spans="1:9">
      <c r="A1855" t="n">
        <v>15877</v>
      </c>
      <c r="B1855" s="38" t="n">
        <v>58</v>
      </c>
      <c r="C1855" s="7" t="n">
        <v>103</v>
      </c>
      <c r="D1855" s="7" t="n">
        <v>400</v>
      </c>
      <c r="E1855" s="7" t="n">
        <v>1</v>
      </c>
    </row>
    <row r="1856" spans="1:9">
      <c r="A1856" t="s">
        <v>4</v>
      </c>
      <c r="B1856" s="4" t="s">
        <v>5</v>
      </c>
      <c r="C1856" s="4" t="s">
        <v>13</v>
      </c>
      <c r="D1856" s="4" t="s">
        <v>10</v>
      </c>
    </row>
    <row r="1857" spans="1:9">
      <c r="A1857" t="n">
        <v>15885</v>
      </c>
      <c r="B1857" s="38" t="n">
        <v>58</v>
      </c>
      <c r="C1857" s="7" t="n">
        <v>255</v>
      </c>
      <c r="D1857" s="7" t="n">
        <v>0</v>
      </c>
    </row>
    <row r="1858" spans="1:9">
      <c r="A1858" t="s">
        <v>4</v>
      </c>
      <c r="B1858" s="4" t="s">
        <v>5</v>
      </c>
      <c r="C1858" s="4" t="s">
        <v>10</v>
      </c>
    </row>
    <row r="1859" spans="1:9">
      <c r="A1859" t="n">
        <v>15889</v>
      </c>
      <c r="B1859" s="27" t="n">
        <v>16</v>
      </c>
      <c r="C1859" s="7" t="n">
        <v>2500</v>
      </c>
    </row>
    <row r="1860" spans="1:9">
      <c r="A1860" t="s">
        <v>4</v>
      </c>
      <c r="B1860" s="4" t="s">
        <v>5</v>
      </c>
      <c r="C1860" s="4" t="s">
        <v>13</v>
      </c>
      <c r="D1860" s="4" t="s">
        <v>18</v>
      </c>
      <c r="E1860" s="4" t="s">
        <v>18</v>
      </c>
      <c r="F1860" s="4" t="s">
        <v>18</v>
      </c>
    </row>
    <row r="1861" spans="1:9">
      <c r="A1861" t="n">
        <v>15892</v>
      </c>
      <c r="B1861" s="44" t="n">
        <v>45</v>
      </c>
      <c r="C1861" s="7" t="n">
        <v>9</v>
      </c>
      <c r="D1861" s="7" t="n">
        <v>0.0299999993294477</v>
      </c>
      <c r="E1861" s="7" t="n">
        <v>0.0500000007450581</v>
      </c>
      <c r="F1861" s="7" t="n">
        <v>0.5</v>
      </c>
    </row>
    <row r="1862" spans="1:9">
      <c r="A1862" t="s">
        <v>4</v>
      </c>
      <c r="B1862" s="4" t="s">
        <v>5</v>
      </c>
      <c r="C1862" s="4" t="s">
        <v>13</v>
      </c>
      <c r="D1862" s="4" t="s">
        <v>10</v>
      </c>
      <c r="E1862" s="4" t="s">
        <v>10</v>
      </c>
      <c r="F1862" s="4" t="s">
        <v>10</v>
      </c>
      <c r="G1862" s="4" t="s">
        <v>10</v>
      </c>
      <c r="H1862" s="4" t="s">
        <v>10</v>
      </c>
      <c r="I1862" s="4" t="s">
        <v>6</v>
      </c>
      <c r="J1862" s="4" t="s">
        <v>18</v>
      </c>
      <c r="K1862" s="4" t="s">
        <v>18</v>
      </c>
      <c r="L1862" s="4" t="s">
        <v>18</v>
      </c>
      <c r="M1862" s="4" t="s">
        <v>9</v>
      </c>
      <c r="N1862" s="4" t="s">
        <v>9</v>
      </c>
      <c r="O1862" s="4" t="s">
        <v>18</v>
      </c>
      <c r="P1862" s="4" t="s">
        <v>18</v>
      </c>
      <c r="Q1862" s="4" t="s">
        <v>18</v>
      </c>
      <c r="R1862" s="4" t="s">
        <v>18</v>
      </c>
      <c r="S1862" s="4" t="s">
        <v>13</v>
      </c>
    </row>
    <row r="1863" spans="1:9">
      <c r="A1863" t="n">
        <v>15906</v>
      </c>
      <c r="B1863" s="41" t="n">
        <v>39</v>
      </c>
      <c r="C1863" s="7" t="n">
        <v>12</v>
      </c>
      <c r="D1863" s="7" t="n">
        <v>65533</v>
      </c>
      <c r="E1863" s="7" t="n">
        <v>212</v>
      </c>
      <c r="F1863" s="7" t="n">
        <v>0</v>
      </c>
      <c r="G1863" s="7" t="n">
        <v>1561</v>
      </c>
      <c r="H1863" s="7" t="n">
        <v>259</v>
      </c>
      <c r="I1863" s="7" t="s">
        <v>181</v>
      </c>
      <c r="J1863" s="7" t="n">
        <v>0</v>
      </c>
      <c r="K1863" s="7" t="n">
        <v>0</v>
      </c>
      <c r="L1863" s="7" t="n">
        <v>0</v>
      </c>
      <c r="M1863" s="7" t="n">
        <v>0</v>
      </c>
      <c r="N1863" s="7" t="n">
        <v>0</v>
      </c>
      <c r="O1863" s="7" t="n">
        <v>0</v>
      </c>
      <c r="P1863" s="7" t="n">
        <v>1</v>
      </c>
      <c r="Q1863" s="7" t="n">
        <v>1</v>
      </c>
      <c r="R1863" s="7" t="n">
        <v>1</v>
      </c>
      <c r="S1863" s="7" t="n">
        <v>103</v>
      </c>
    </row>
    <row r="1864" spans="1:9">
      <c r="A1864" t="s">
        <v>4</v>
      </c>
      <c r="B1864" s="4" t="s">
        <v>5</v>
      </c>
      <c r="C1864" s="4" t="s">
        <v>13</v>
      </c>
      <c r="D1864" s="4" t="s">
        <v>10</v>
      </c>
      <c r="E1864" s="4" t="s">
        <v>18</v>
      </c>
      <c r="F1864" s="4" t="s">
        <v>10</v>
      </c>
      <c r="G1864" s="4" t="s">
        <v>9</v>
      </c>
      <c r="H1864" s="4" t="s">
        <v>9</v>
      </c>
      <c r="I1864" s="4" t="s">
        <v>10</v>
      </c>
      <c r="J1864" s="4" t="s">
        <v>10</v>
      </c>
      <c r="K1864" s="4" t="s">
        <v>9</v>
      </c>
      <c r="L1864" s="4" t="s">
        <v>9</v>
      </c>
      <c r="M1864" s="4" t="s">
        <v>9</v>
      </c>
      <c r="N1864" s="4" t="s">
        <v>9</v>
      </c>
      <c r="O1864" s="4" t="s">
        <v>6</v>
      </c>
    </row>
    <row r="1865" spans="1:9">
      <c r="A1865" t="n">
        <v>15967</v>
      </c>
      <c r="B1865" s="11" t="n">
        <v>50</v>
      </c>
      <c r="C1865" s="7" t="n">
        <v>0</v>
      </c>
      <c r="D1865" s="7" t="n">
        <v>4165</v>
      </c>
      <c r="E1865" s="7" t="n">
        <v>0.899999976158142</v>
      </c>
      <c r="F1865" s="7" t="n">
        <v>100</v>
      </c>
      <c r="G1865" s="7" t="n">
        <v>0</v>
      </c>
      <c r="H1865" s="7" t="n">
        <v>0</v>
      </c>
      <c r="I1865" s="7" t="n">
        <v>1</v>
      </c>
      <c r="J1865" s="7" t="n">
        <v>1561</v>
      </c>
      <c r="K1865" s="7" t="n">
        <v>0</v>
      </c>
      <c r="L1865" s="7" t="n">
        <v>0</v>
      </c>
      <c r="M1865" s="7" t="n">
        <v>0</v>
      </c>
      <c r="N1865" s="7" t="n">
        <v>1120403456</v>
      </c>
      <c r="O1865" s="7" t="s">
        <v>12</v>
      </c>
    </row>
    <row r="1866" spans="1:9">
      <c r="A1866" t="s">
        <v>4</v>
      </c>
      <c r="B1866" s="4" t="s">
        <v>5</v>
      </c>
      <c r="C1866" s="4" t="s">
        <v>10</v>
      </c>
    </row>
    <row r="1867" spans="1:9">
      <c r="A1867" t="n">
        <v>16006</v>
      </c>
      <c r="B1867" s="27" t="n">
        <v>16</v>
      </c>
      <c r="C1867" s="7" t="n">
        <v>200</v>
      </c>
    </row>
    <row r="1868" spans="1:9">
      <c r="A1868" t="s">
        <v>4</v>
      </c>
      <c r="B1868" s="4" t="s">
        <v>5</v>
      </c>
      <c r="C1868" s="4" t="s">
        <v>13</v>
      </c>
      <c r="D1868" s="4" t="s">
        <v>9</v>
      </c>
      <c r="E1868" s="4" t="s">
        <v>9</v>
      </c>
      <c r="F1868" s="4" t="s">
        <v>9</v>
      </c>
    </row>
    <row r="1869" spans="1:9">
      <c r="A1869" t="n">
        <v>16009</v>
      </c>
      <c r="B1869" s="11" t="n">
        <v>50</v>
      </c>
      <c r="C1869" s="7" t="n">
        <v>255</v>
      </c>
      <c r="D1869" s="7" t="n">
        <v>1045220557</v>
      </c>
      <c r="E1869" s="7" t="n">
        <v>1065353216</v>
      </c>
      <c r="F1869" s="7" t="n">
        <v>1045220557</v>
      </c>
    </row>
    <row r="1870" spans="1:9">
      <c r="A1870" t="s">
        <v>4</v>
      </c>
      <c r="B1870" s="4" t="s">
        <v>5</v>
      </c>
      <c r="C1870" s="4" t="s">
        <v>10</v>
      </c>
      <c r="D1870" s="4" t="s">
        <v>13</v>
      </c>
      <c r="E1870" s="4" t="s">
        <v>6</v>
      </c>
      <c r="F1870" s="4" t="s">
        <v>18</v>
      </c>
      <c r="G1870" s="4" t="s">
        <v>18</v>
      </c>
      <c r="H1870" s="4" t="s">
        <v>18</v>
      </c>
    </row>
    <row r="1871" spans="1:9">
      <c r="A1871" t="n">
        <v>16023</v>
      </c>
      <c r="B1871" s="25" t="n">
        <v>48</v>
      </c>
      <c r="C1871" s="7" t="n">
        <v>1561</v>
      </c>
      <c r="D1871" s="7" t="n">
        <v>0</v>
      </c>
      <c r="E1871" s="7" t="s">
        <v>156</v>
      </c>
      <c r="F1871" s="7" t="n">
        <v>0.200000002980232</v>
      </c>
      <c r="G1871" s="7" t="n">
        <v>0.5</v>
      </c>
      <c r="H1871" s="7" t="n">
        <v>0</v>
      </c>
    </row>
    <row r="1872" spans="1:9">
      <c r="A1872" t="s">
        <v>4</v>
      </c>
      <c r="B1872" s="4" t="s">
        <v>5</v>
      </c>
      <c r="C1872" s="4" t="s">
        <v>13</v>
      </c>
      <c r="D1872" s="4" t="s">
        <v>10</v>
      </c>
      <c r="E1872" s="4" t="s">
        <v>10</v>
      </c>
      <c r="F1872" s="4" t="s">
        <v>10</v>
      </c>
      <c r="G1872" s="4" t="s">
        <v>10</v>
      </c>
      <c r="H1872" s="4" t="s">
        <v>10</v>
      </c>
      <c r="I1872" s="4" t="s">
        <v>6</v>
      </c>
      <c r="J1872" s="4" t="s">
        <v>18</v>
      </c>
      <c r="K1872" s="4" t="s">
        <v>18</v>
      </c>
      <c r="L1872" s="4" t="s">
        <v>18</v>
      </c>
      <c r="M1872" s="4" t="s">
        <v>9</v>
      </c>
      <c r="N1872" s="4" t="s">
        <v>9</v>
      </c>
      <c r="O1872" s="4" t="s">
        <v>18</v>
      </c>
      <c r="P1872" s="4" t="s">
        <v>18</v>
      </c>
      <c r="Q1872" s="4" t="s">
        <v>18</v>
      </c>
      <c r="R1872" s="4" t="s">
        <v>18</v>
      </c>
      <c r="S1872" s="4" t="s">
        <v>13</v>
      </c>
    </row>
    <row r="1873" spans="1:19">
      <c r="A1873" t="n">
        <v>16047</v>
      </c>
      <c r="B1873" s="41" t="n">
        <v>39</v>
      </c>
      <c r="C1873" s="7" t="n">
        <v>12</v>
      </c>
      <c r="D1873" s="7" t="n">
        <v>65533</v>
      </c>
      <c r="E1873" s="7" t="n">
        <v>207</v>
      </c>
      <c r="F1873" s="7" t="n">
        <v>0</v>
      </c>
      <c r="G1873" s="7" t="n">
        <v>1561</v>
      </c>
      <c r="H1873" s="7" t="n">
        <v>259</v>
      </c>
      <c r="I1873" s="7" t="s">
        <v>181</v>
      </c>
      <c r="J1873" s="7" t="n">
        <v>0</v>
      </c>
      <c r="K1873" s="7" t="n">
        <v>0</v>
      </c>
      <c r="L1873" s="7" t="n">
        <v>0</v>
      </c>
      <c r="M1873" s="7" t="n">
        <v>0</v>
      </c>
      <c r="N1873" s="7" t="n">
        <v>0</v>
      </c>
      <c r="O1873" s="7" t="n">
        <v>0</v>
      </c>
      <c r="P1873" s="7" t="n">
        <v>2.5</v>
      </c>
      <c r="Q1873" s="7" t="n">
        <v>2.5</v>
      </c>
      <c r="R1873" s="7" t="n">
        <v>2.5</v>
      </c>
      <c r="S1873" s="7" t="n">
        <v>107</v>
      </c>
    </row>
    <row r="1874" spans="1:19">
      <c r="A1874" t="s">
        <v>4</v>
      </c>
      <c r="B1874" s="4" t="s">
        <v>5</v>
      </c>
      <c r="C1874" s="4" t="s">
        <v>13</v>
      </c>
      <c r="D1874" s="4" t="s">
        <v>10</v>
      </c>
      <c r="E1874" s="4" t="s">
        <v>18</v>
      </c>
      <c r="F1874" s="4" t="s">
        <v>10</v>
      </c>
      <c r="G1874" s="4" t="s">
        <v>9</v>
      </c>
      <c r="H1874" s="4" t="s">
        <v>9</v>
      </c>
      <c r="I1874" s="4" t="s">
        <v>10</v>
      </c>
      <c r="J1874" s="4" t="s">
        <v>10</v>
      </c>
      <c r="K1874" s="4" t="s">
        <v>9</v>
      </c>
      <c r="L1874" s="4" t="s">
        <v>9</v>
      </c>
      <c r="M1874" s="4" t="s">
        <v>9</v>
      </c>
      <c r="N1874" s="4" t="s">
        <v>9</v>
      </c>
      <c r="O1874" s="4" t="s">
        <v>6</v>
      </c>
    </row>
    <row r="1875" spans="1:19">
      <c r="A1875" t="n">
        <v>16108</v>
      </c>
      <c r="B1875" s="11" t="n">
        <v>50</v>
      </c>
      <c r="C1875" s="7" t="n">
        <v>0</v>
      </c>
      <c r="D1875" s="7" t="n">
        <v>4432</v>
      </c>
      <c r="E1875" s="7" t="n">
        <v>1</v>
      </c>
      <c r="F1875" s="7" t="n">
        <v>0</v>
      </c>
      <c r="G1875" s="7" t="n">
        <v>0</v>
      </c>
      <c r="H1875" s="7" t="n">
        <v>0</v>
      </c>
      <c r="I1875" s="7" t="n">
        <v>1</v>
      </c>
      <c r="J1875" s="7" t="n">
        <v>1561</v>
      </c>
      <c r="K1875" s="7" t="n">
        <v>0</v>
      </c>
      <c r="L1875" s="7" t="n">
        <v>0</v>
      </c>
      <c r="M1875" s="7" t="n">
        <v>0</v>
      </c>
      <c r="N1875" s="7" t="n">
        <v>1120403456</v>
      </c>
      <c r="O1875" s="7" t="s">
        <v>12</v>
      </c>
    </row>
    <row r="1876" spans="1:19">
      <c r="A1876" t="s">
        <v>4</v>
      </c>
      <c r="B1876" s="4" t="s">
        <v>5</v>
      </c>
      <c r="C1876" s="4" t="s">
        <v>13</v>
      </c>
      <c r="D1876" s="4" t="s">
        <v>10</v>
      </c>
      <c r="E1876" s="4" t="s">
        <v>18</v>
      </c>
      <c r="F1876" s="4" t="s">
        <v>10</v>
      </c>
      <c r="G1876" s="4" t="s">
        <v>9</v>
      </c>
      <c r="H1876" s="4" t="s">
        <v>9</v>
      </c>
      <c r="I1876" s="4" t="s">
        <v>10</v>
      </c>
      <c r="J1876" s="4" t="s">
        <v>10</v>
      </c>
      <c r="K1876" s="4" t="s">
        <v>9</v>
      </c>
      <c r="L1876" s="4" t="s">
        <v>9</v>
      </c>
      <c r="M1876" s="4" t="s">
        <v>9</v>
      </c>
      <c r="N1876" s="4" t="s">
        <v>9</v>
      </c>
      <c r="O1876" s="4" t="s">
        <v>6</v>
      </c>
    </row>
    <row r="1877" spans="1:19">
      <c r="A1877" t="n">
        <v>16147</v>
      </c>
      <c r="B1877" s="11" t="n">
        <v>50</v>
      </c>
      <c r="C1877" s="7" t="n">
        <v>0</v>
      </c>
      <c r="D1877" s="7" t="n">
        <v>4538</v>
      </c>
      <c r="E1877" s="7" t="n">
        <v>0.800000011920929</v>
      </c>
      <c r="F1877" s="7" t="n">
        <v>500</v>
      </c>
      <c r="G1877" s="7" t="n">
        <v>0</v>
      </c>
      <c r="H1877" s="7" t="n">
        <v>0</v>
      </c>
      <c r="I1877" s="7" t="n">
        <v>0</v>
      </c>
      <c r="J1877" s="7" t="n">
        <v>65533</v>
      </c>
      <c r="K1877" s="7" t="n">
        <v>0</v>
      </c>
      <c r="L1877" s="7" t="n">
        <v>0</v>
      </c>
      <c r="M1877" s="7" t="n">
        <v>0</v>
      </c>
      <c r="N1877" s="7" t="n">
        <v>0</v>
      </c>
      <c r="O1877" s="7" t="s">
        <v>12</v>
      </c>
    </row>
    <row r="1878" spans="1:19">
      <c r="A1878" t="s">
        <v>4</v>
      </c>
      <c r="B1878" s="4" t="s">
        <v>5</v>
      </c>
      <c r="C1878" s="4" t="s">
        <v>10</v>
      </c>
    </row>
    <row r="1879" spans="1:19">
      <c r="A1879" t="n">
        <v>16186</v>
      </c>
      <c r="B1879" s="27" t="n">
        <v>16</v>
      </c>
      <c r="C1879" s="7" t="n">
        <v>500</v>
      </c>
    </row>
    <row r="1880" spans="1:19">
      <c r="A1880" t="s">
        <v>4</v>
      </c>
      <c r="B1880" s="4" t="s">
        <v>5</v>
      </c>
      <c r="C1880" s="4" t="s">
        <v>13</v>
      </c>
      <c r="D1880" s="4" t="s">
        <v>10</v>
      </c>
      <c r="E1880" s="4" t="s">
        <v>10</v>
      </c>
      <c r="F1880" s="4" t="s">
        <v>10</v>
      </c>
      <c r="G1880" s="4" t="s">
        <v>10</v>
      </c>
      <c r="H1880" s="4" t="s">
        <v>10</v>
      </c>
      <c r="I1880" s="4" t="s">
        <v>6</v>
      </c>
      <c r="J1880" s="4" t="s">
        <v>18</v>
      </c>
      <c r="K1880" s="4" t="s">
        <v>18</v>
      </c>
      <c r="L1880" s="4" t="s">
        <v>18</v>
      </c>
      <c r="M1880" s="4" t="s">
        <v>9</v>
      </c>
      <c r="N1880" s="4" t="s">
        <v>9</v>
      </c>
      <c r="O1880" s="4" t="s">
        <v>18</v>
      </c>
      <c r="P1880" s="4" t="s">
        <v>18</v>
      </c>
      <c r="Q1880" s="4" t="s">
        <v>18</v>
      </c>
      <c r="R1880" s="4" t="s">
        <v>18</v>
      </c>
      <c r="S1880" s="4" t="s">
        <v>13</v>
      </c>
    </row>
    <row r="1881" spans="1:19">
      <c r="A1881" t="n">
        <v>16189</v>
      </c>
      <c r="B1881" s="41" t="n">
        <v>39</v>
      </c>
      <c r="C1881" s="7" t="n">
        <v>12</v>
      </c>
      <c r="D1881" s="7" t="n">
        <v>65533</v>
      </c>
      <c r="E1881" s="7" t="n">
        <v>212</v>
      </c>
      <c r="F1881" s="7" t="n">
        <v>0</v>
      </c>
      <c r="G1881" s="7" t="n">
        <v>1562</v>
      </c>
      <c r="H1881" s="7" t="n">
        <v>259</v>
      </c>
      <c r="I1881" s="7" t="s">
        <v>181</v>
      </c>
      <c r="J1881" s="7" t="n">
        <v>0</v>
      </c>
      <c r="K1881" s="7" t="n">
        <v>0</v>
      </c>
      <c r="L1881" s="7" t="n">
        <v>0</v>
      </c>
      <c r="M1881" s="7" t="n">
        <v>0</v>
      </c>
      <c r="N1881" s="7" t="n">
        <v>0</v>
      </c>
      <c r="O1881" s="7" t="n">
        <v>0</v>
      </c>
      <c r="P1881" s="7" t="n">
        <v>1</v>
      </c>
      <c r="Q1881" s="7" t="n">
        <v>1</v>
      </c>
      <c r="R1881" s="7" t="n">
        <v>1</v>
      </c>
      <c r="S1881" s="7" t="n">
        <v>103</v>
      </c>
    </row>
    <row r="1882" spans="1:19">
      <c r="A1882" t="s">
        <v>4</v>
      </c>
      <c r="B1882" s="4" t="s">
        <v>5</v>
      </c>
      <c r="C1882" s="4" t="s">
        <v>13</v>
      </c>
      <c r="D1882" s="4" t="s">
        <v>10</v>
      </c>
      <c r="E1882" s="4" t="s">
        <v>18</v>
      </c>
      <c r="F1882" s="4" t="s">
        <v>10</v>
      </c>
      <c r="G1882" s="4" t="s">
        <v>9</v>
      </c>
      <c r="H1882" s="4" t="s">
        <v>9</v>
      </c>
      <c r="I1882" s="4" t="s">
        <v>10</v>
      </c>
      <c r="J1882" s="4" t="s">
        <v>10</v>
      </c>
      <c r="K1882" s="4" t="s">
        <v>9</v>
      </c>
      <c r="L1882" s="4" t="s">
        <v>9</v>
      </c>
      <c r="M1882" s="4" t="s">
        <v>9</v>
      </c>
      <c r="N1882" s="4" t="s">
        <v>9</v>
      </c>
      <c r="O1882" s="4" t="s">
        <v>6</v>
      </c>
    </row>
    <row r="1883" spans="1:19">
      <c r="A1883" t="n">
        <v>16250</v>
      </c>
      <c r="B1883" s="11" t="n">
        <v>50</v>
      </c>
      <c r="C1883" s="7" t="n">
        <v>0</v>
      </c>
      <c r="D1883" s="7" t="n">
        <v>4165</v>
      </c>
      <c r="E1883" s="7" t="n">
        <v>0.899999976158142</v>
      </c>
      <c r="F1883" s="7" t="n">
        <v>100</v>
      </c>
      <c r="G1883" s="7" t="n">
        <v>0</v>
      </c>
      <c r="H1883" s="7" t="n">
        <v>0</v>
      </c>
      <c r="I1883" s="7" t="n">
        <v>1</v>
      </c>
      <c r="J1883" s="7" t="n">
        <v>1562</v>
      </c>
      <c r="K1883" s="7" t="n">
        <v>0</v>
      </c>
      <c r="L1883" s="7" t="n">
        <v>0</v>
      </c>
      <c r="M1883" s="7" t="n">
        <v>0</v>
      </c>
      <c r="N1883" s="7" t="n">
        <v>1120403456</v>
      </c>
      <c r="O1883" s="7" t="s">
        <v>12</v>
      </c>
    </row>
    <row r="1884" spans="1:19">
      <c r="A1884" t="s">
        <v>4</v>
      </c>
      <c r="B1884" s="4" t="s">
        <v>5</v>
      </c>
      <c r="C1884" s="4" t="s">
        <v>13</v>
      </c>
      <c r="D1884" s="4" t="s">
        <v>9</v>
      </c>
      <c r="E1884" s="4" t="s">
        <v>9</v>
      </c>
      <c r="F1884" s="4" t="s">
        <v>9</v>
      </c>
    </row>
    <row r="1885" spans="1:19">
      <c r="A1885" t="n">
        <v>16289</v>
      </c>
      <c r="B1885" s="11" t="n">
        <v>50</v>
      </c>
      <c r="C1885" s="7" t="n">
        <v>255</v>
      </c>
      <c r="D1885" s="7" t="n">
        <v>1045220557</v>
      </c>
      <c r="E1885" s="7" t="n">
        <v>1065353216</v>
      </c>
      <c r="F1885" s="7" t="n">
        <v>1045220557</v>
      </c>
    </row>
    <row r="1886" spans="1:19">
      <c r="A1886" t="s">
        <v>4</v>
      </c>
      <c r="B1886" s="4" t="s">
        <v>5</v>
      </c>
      <c r="C1886" s="4" t="s">
        <v>10</v>
      </c>
    </row>
    <row r="1887" spans="1:19">
      <c r="A1887" t="n">
        <v>16303</v>
      </c>
      <c r="B1887" s="27" t="n">
        <v>16</v>
      </c>
      <c r="C1887" s="7" t="n">
        <v>200</v>
      </c>
    </row>
    <row r="1888" spans="1:19">
      <c r="A1888" t="s">
        <v>4</v>
      </c>
      <c r="B1888" s="4" t="s">
        <v>5</v>
      </c>
      <c r="C1888" s="4" t="s">
        <v>10</v>
      </c>
      <c r="D1888" s="4" t="s">
        <v>13</v>
      </c>
      <c r="E1888" s="4" t="s">
        <v>6</v>
      </c>
      <c r="F1888" s="4" t="s">
        <v>18</v>
      </c>
      <c r="G1888" s="4" t="s">
        <v>18</v>
      </c>
      <c r="H1888" s="4" t="s">
        <v>18</v>
      </c>
    </row>
    <row r="1889" spans="1:19">
      <c r="A1889" t="n">
        <v>16306</v>
      </c>
      <c r="B1889" s="25" t="n">
        <v>48</v>
      </c>
      <c r="C1889" s="7" t="n">
        <v>1562</v>
      </c>
      <c r="D1889" s="7" t="n">
        <v>0</v>
      </c>
      <c r="E1889" s="7" t="s">
        <v>156</v>
      </c>
      <c r="F1889" s="7" t="n">
        <v>0.200000002980232</v>
      </c>
      <c r="G1889" s="7" t="n">
        <v>0.5</v>
      </c>
      <c r="H1889" s="7" t="n">
        <v>0</v>
      </c>
    </row>
    <row r="1890" spans="1:19">
      <c r="A1890" t="s">
        <v>4</v>
      </c>
      <c r="B1890" s="4" t="s">
        <v>5</v>
      </c>
      <c r="C1890" s="4" t="s">
        <v>13</v>
      </c>
      <c r="D1890" s="4" t="s">
        <v>10</v>
      </c>
      <c r="E1890" s="4" t="s">
        <v>10</v>
      </c>
      <c r="F1890" s="4" t="s">
        <v>10</v>
      </c>
      <c r="G1890" s="4" t="s">
        <v>10</v>
      </c>
      <c r="H1890" s="4" t="s">
        <v>10</v>
      </c>
      <c r="I1890" s="4" t="s">
        <v>6</v>
      </c>
      <c r="J1890" s="4" t="s">
        <v>18</v>
      </c>
      <c r="K1890" s="4" t="s">
        <v>18</v>
      </c>
      <c r="L1890" s="4" t="s">
        <v>18</v>
      </c>
      <c r="M1890" s="4" t="s">
        <v>9</v>
      </c>
      <c r="N1890" s="4" t="s">
        <v>9</v>
      </c>
      <c r="O1890" s="4" t="s">
        <v>18</v>
      </c>
      <c r="P1890" s="4" t="s">
        <v>18</v>
      </c>
      <c r="Q1890" s="4" t="s">
        <v>18</v>
      </c>
      <c r="R1890" s="4" t="s">
        <v>18</v>
      </c>
      <c r="S1890" s="4" t="s">
        <v>13</v>
      </c>
    </row>
    <row r="1891" spans="1:19">
      <c r="A1891" t="n">
        <v>16330</v>
      </c>
      <c r="B1891" s="41" t="n">
        <v>39</v>
      </c>
      <c r="C1891" s="7" t="n">
        <v>12</v>
      </c>
      <c r="D1891" s="7" t="n">
        <v>65533</v>
      </c>
      <c r="E1891" s="7" t="n">
        <v>207</v>
      </c>
      <c r="F1891" s="7" t="n">
        <v>0</v>
      </c>
      <c r="G1891" s="7" t="n">
        <v>1562</v>
      </c>
      <c r="H1891" s="7" t="n">
        <v>259</v>
      </c>
      <c r="I1891" s="7" t="s">
        <v>181</v>
      </c>
      <c r="J1891" s="7" t="n">
        <v>0</v>
      </c>
      <c r="K1891" s="7" t="n">
        <v>0</v>
      </c>
      <c r="L1891" s="7" t="n">
        <v>0</v>
      </c>
      <c r="M1891" s="7" t="n">
        <v>0</v>
      </c>
      <c r="N1891" s="7" t="n">
        <v>0</v>
      </c>
      <c r="O1891" s="7" t="n">
        <v>0</v>
      </c>
      <c r="P1891" s="7" t="n">
        <v>2.5</v>
      </c>
      <c r="Q1891" s="7" t="n">
        <v>2.5</v>
      </c>
      <c r="R1891" s="7" t="n">
        <v>2.5</v>
      </c>
      <c r="S1891" s="7" t="n">
        <v>108</v>
      </c>
    </row>
    <row r="1892" spans="1:19">
      <c r="A1892" t="s">
        <v>4</v>
      </c>
      <c r="B1892" s="4" t="s">
        <v>5</v>
      </c>
      <c r="C1892" s="4" t="s">
        <v>13</v>
      </c>
      <c r="D1892" s="4" t="s">
        <v>10</v>
      </c>
      <c r="E1892" s="4" t="s">
        <v>18</v>
      </c>
      <c r="F1892" s="4" t="s">
        <v>10</v>
      </c>
      <c r="G1892" s="4" t="s">
        <v>9</v>
      </c>
      <c r="H1892" s="4" t="s">
        <v>9</v>
      </c>
      <c r="I1892" s="4" t="s">
        <v>10</v>
      </c>
      <c r="J1892" s="4" t="s">
        <v>10</v>
      </c>
      <c r="K1892" s="4" t="s">
        <v>9</v>
      </c>
      <c r="L1892" s="4" t="s">
        <v>9</v>
      </c>
      <c r="M1892" s="4" t="s">
        <v>9</v>
      </c>
      <c r="N1892" s="4" t="s">
        <v>9</v>
      </c>
      <c r="O1892" s="4" t="s">
        <v>6</v>
      </c>
    </row>
    <row r="1893" spans="1:19">
      <c r="A1893" t="n">
        <v>16391</v>
      </c>
      <c r="B1893" s="11" t="n">
        <v>50</v>
      </c>
      <c r="C1893" s="7" t="n">
        <v>0</v>
      </c>
      <c r="D1893" s="7" t="n">
        <v>4432</v>
      </c>
      <c r="E1893" s="7" t="n">
        <v>1</v>
      </c>
      <c r="F1893" s="7" t="n">
        <v>0</v>
      </c>
      <c r="G1893" s="7" t="n">
        <v>0</v>
      </c>
      <c r="H1893" s="7" t="n">
        <v>0</v>
      </c>
      <c r="I1893" s="7" t="n">
        <v>1</v>
      </c>
      <c r="J1893" s="7" t="n">
        <v>1562</v>
      </c>
      <c r="K1893" s="7" t="n">
        <v>0</v>
      </c>
      <c r="L1893" s="7" t="n">
        <v>0</v>
      </c>
      <c r="M1893" s="7" t="n">
        <v>0</v>
      </c>
      <c r="N1893" s="7" t="n">
        <v>1120403456</v>
      </c>
      <c r="O1893" s="7" t="s">
        <v>12</v>
      </c>
    </row>
    <row r="1894" spans="1:19">
      <c r="A1894" t="s">
        <v>4</v>
      </c>
      <c r="B1894" s="4" t="s">
        <v>5</v>
      </c>
      <c r="C1894" s="4" t="s">
        <v>6</v>
      </c>
      <c r="D1894" s="4" t="s">
        <v>10</v>
      </c>
    </row>
    <row r="1895" spans="1:19">
      <c r="A1895" t="n">
        <v>16430</v>
      </c>
      <c r="B1895" s="58" t="n">
        <v>29</v>
      </c>
      <c r="C1895" s="7" t="s">
        <v>163</v>
      </c>
      <c r="D1895" s="7" t="n">
        <v>65533</v>
      </c>
    </row>
    <row r="1896" spans="1:19">
      <c r="A1896" t="s">
        <v>4</v>
      </c>
      <c r="B1896" s="4" t="s">
        <v>5</v>
      </c>
      <c r="C1896" s="4" t="s">
        <v>13</v>
      </c>
      <c r="D1896" s="4" t="s">
        <v>10</v>
      </c>
      <c r="E1896" s="4" t="s">
        <v>6</v>
      </c>
    </row>
    <row r="1897" spans="1:19">
      <c r="A1897" t="n">
        <v>16447</v>
      </c>
      <c r="B1897" s="29" t="n">
        <v>51</v>
      </c>
      <c r="C1897" s="7" t="n">
        <v>4</v>
      </c>
      <c r="D1897" s="7" t="n">
        <v>1561</v>
      </c>
      <c r="E1897" s="7" t="s">
        <v>46</v>
      </c>
    </row>
    <row r="1898" spans="1:19">
      <c r="A1898" t="s">
        <v>4</v>
      </c>
      <c r="B1898" s="4" t="s">
        <v>5</v>
      </c>
      <c r="C1898" s="4" t="s">
        <v>10</v>
      </c>
    </row>
    <row r="1899" spans="1:19">
      <c r="A1899" t="n">
        <v>16460</v>
      </c>
      <c r="B1899" s="27" t="n">
        <v>16</v>
      </c>
      <c r="C1899" s="7" t="n">
        <v>0</v>
      </c>
    </row>
    <row r="1900" spans="1:19">
      <c r="A1900" t="s">
        <v>4</v>
      </c>
      <c r="B1900" s="4" t="s">
        <v>5</v>
      </c>
      <c r="C1900" s="4" t="s">
        <v>10</v>
      </c>
      <c r="D1900" s="4" t="s">
        <v>13</v>
      </c>
      <c r="E1900" s="4" t="s">
        <v>9</v>
      </c>
      <c r="F1900" s="4" t="s">
        <v>47</v>
      </c>
      <c r="G1900" s="4" t="s">
        <v>13</v>
      </c>
      <c r="H1900" s="4" t="s">
        <v>13</v>
      </c>
      <c r="I1900" s="4" t="s">
        <v>13</v>
      </c>
    </row>
    <row r="1901" spans="1:19">
      <c r="A1901" t="n">
        <v>16463</v>
      </c>
      <c r="B1901" s="30" t="n">
        <v>26</v>
      </c>
      <c r="C1901" s="7" t="n">
        <v>1561</v>
      </c>
      <c r="D1901" s="7" t="n">
        <v>17</v>
      </c>
      <c r="E1901" s="7" t="n">
        <v>63314</v>
      </c>
      <c r="F1901" s="7" t="s">
        <v>182</v>
      </c>
      <c r="G1901" s="7" t="n">
        <v>8</v>
      </c>
      <c r="H1901" s="7" t="n">
        <v>2</v>
      </c>
      <c r="I1901" s="7" t="n">
        <v>0</v>
      </c>
    </row>
    <row r="1902" spans="1:19">
      <c r="A1902" t="s">
        <v>4</v>
      </c>
      <c r="B1902" s="4" t="s">
        <v>5</v>
      </c>
      <c r="C1902" s="4" t="s">
        <v>13</v>
      </c>
      <c r="D1902" s="4" t="s">
        <v>10</v>
      </c>
      <c r="E1902" s="4" t="s">
        <v>10</v>
      </c>
      <c r="F1902" s="4" t="s">
        <v>10</v>
      </c>
      <c r="G1902" s="4" t="s">
        <v>10</v>
      </c>
      <c r="H1902" s="4" t="s">
        <v>10</v>
      </c>
      <c r="I1902" s="4" t="s">
        <v>6</v>
      </c>
      <c r="J1902" s="4" t="s">
        <v>18</v>
      </c>
      <c r="K1902" s="4" t="s">
        <v>18</v>
      </c>
      <c r="L1902" s="4" t="s">
        <v>18</v>
      </c>
      <c r="M1902" s="4" t="s">
        <v>9</v>
      </c>
      <c r="N1902" s="4" t="s">
        <v>9</v>
      </c>
      <c r="O1902" s="4" t="s">
        <v>18</v>
      </c>
      <c r="P1902" s="4" t="s">
        <v>18</v>
      </c>
      <c r="Q1902" s="4" t="s">
        <v>18</v>
      </c>
      <c r="R1902" s="4" t="s">
        <v>18</v>
      </c>
      <c r="S1902" s="4" t="s">
        <v>13</v>
      </c>
    </row>
    <row r="1903" spans="1:19">
      <c r="A1903" t="n">
        <v>16493</v>
      </c>
      <c r="B1903" s="41" t="n">
        <v>39</v>
      </c>
      <c r="C1903" s="7" t="n">
        <v>12</v>
      </c>
      <c r="D1903" s="7" t="n">
        <v>65533</v>
      </c>
      <c r="E1903" s="7" t="n">
        <v>212</v>
      </c>
      <c r="F1903" s="7" t="n">
        <v>0</v>
      </c>
      <c r="G1903" s="7" t="n">
        <v>1560</v>
      </c>
      <c r="H1903" s="7" t="n">
        <v>259</v>
      </c>
      <c r="I1903" s="7" t="s">
        <v>181</v>
      </c>
      <c r="J1903" s="7" t="n">
        <v>0</v>
      </c>
      <c r="K1903" s="7" t="n">
        <v>0</v>
      </c>
      <c r="L1903" s="7" t="n">
        <v>0</v>
      </c>
      <c r="M1903" s="7" t="n">
        <v>0</v>
      </c>
      <c r="N1903" s="7" t="n">
        <v>0</v>
      </c>
      <c r="O1903" s="7" t="n">
        <v>0</v>
      </c>
      <c r="P1903" s="7" t="n">
        <v>1</v>
      </c>
      <c r="Q1903" s="7" t="n">
        <v>1</v>
      </c>
      <c r="R1903" s="7" t="n">
        <v>1</v>
      </c>
      <c r="S1903" s="7" t="n">
        <v>103</v>
      </c>
    </row>
    <row r="1904" spans="1:19">
      <c r="A1904" t="s">
        <v>4</v>
      </c>
      <c r="B1904" s="4" t="s">
        <v>5</v>
      </c>
      <c r="C1904" s="4" t="s">
        <v>10</v>
      </c>
    </row>
    <row r="1905" spans="1:19">
      <c r="A1905" t="n">
        <v>16554</v>
      </c>
      <c r="B1905" s="27" t="n">
        <v>16</v>
      </c>
      <c r="C1905" s="7" t="n">
        <v>200</v>
      </c>
    </row>
    <row r="1906" spans="1:19">
      <c r="A1906" t="s">
        <v>4</v>
      </c>
      <c r="B1906" s="4" t="s">
        <v>5</v>
      </c>
      <c r="C1906" s="4" t="s">
        <v>13</v>
      </c>
      <c r="D1906" s="4" t="s">
        <v>9</v>
      </c>
      <c r="E1906" s="4" t="s">
        <v>9</v>
      </c>
      <c r="F1906" s="4" t="s">
        <v>9</v>
      </c>
    </row>
    <row r="1907" spans="1:19">
      <c r="A1907" t="n">
        <v>16557</v>
      </c>
      <c r="B1907" s="11" t="n">
        <v>50</v>
      </c>
      <c r="C1907" s="7" t="n">
        <v>255</v>
      </c>
      <c r="D1907" s="7" t="n">
        <v>1045220557</v>
      </c>
      <c r="E1907" s="7" t="n">
        <v>1065353216</v>
      </c>
      <c r="F1907" s="7" t="n">
        <v>1045220557</v>
      </c>
    </row>
    <row r="1908" spans="1:19">
      <c r="A1908" t="s">
        <v>4</v>
      </c>
      <c r="B1908" s="4" t="s">
        <v>5</v>
      </c>
      <c r="C1908" s="4" t="s">
        <v>10</v>
      </c>
      <c r="D1908" s="4" t="s">
        <v>13</v>
      </c>
      <c r="E1908" s="4" t="s">
        <v>6</v>
      </c>
      <c r="F1908" s="4" t="s">
        <v>18</v>
      </c>
      <c r="G1908" s="4" t="s">
        <v>18</v>
      </c>
      <c r="H1908" s="4" t="s">
        <v>18</v>
      </c>
    </row>
    <row r="1909" spans="1:19">
      <c r="A1909" t="n">
        <v>16571</v>
      </c>
      <c r="B1909" s="25" t="n">
        <v>48</v>
      </c>
      <c r="C1909" s="7" t="n">
        <v>1560</v>
      </c>
      <c r="D1909" s="7" t="n">
        <v>0</v>
      </c>
      <c r="E1909" s="7" t="s">
        <v>156</v>
      </c>
      <c r="F1909" s="7" t="n">
        <v>0.200000002980232</v>
      </c>
      <c r="G1909" s="7" t="n">
        <v>0.5</v>
      </c>
      <c r="H1909" s="7" t="n">
        <v>0</v>
      </c>
    </row>
    <row r="1910" spans="1:19">
      <c r="A1910" t="s">
        <v>4</v>
      </c>
      <c r="B1910" s="4" t="s">
        <v>5</v>
      </c>
      <c r="C1910" s="4" t="s">
        <v>13</v>
      </c>
      <c r="D1910" s="4" t="s">
        <v>10</v>
      </c>
      <c r="E1910" s="4" t="s">
        <v>10</v>
      </c>
      <c r="F1910" s="4" t="s">
        <v>10</v>
      </c>
      <c r="G1910" s="4" t="s">
        <v>10</v>
      </c>
      <c r="H1910" s="4" t="s">
        <v>10</v>
      </c>
      <c r="I1910" s="4" t="s">
        <v>6</v>
      </c>
      <c r="J1910" s="4" t="s">
        <v>18</v>
      </c>
      <c r="K1910" s="4" t="s">
        <v>18</v>
      </c>
      <c r="L1910" s="4" t="s">
        <v>18</v>
      </c>
      <c r="M1910" s="4" t="s">
        <v>9</v>
      </c>
      <c r="N1910" s="4" t="s">
        <v>9</v>
      </c>
      <c r="O1910" s="4" t="s">
        <v>18</v>
      </c>
      <c r="P1910" s="4" t="s">
        <v>18</v>
      </c>
      <c r="Q1910" s="4" t="s">
        <v>18</v>
      </c>
      <c r="R1910" s="4" t="s">
        <v>18</v>
      </c>
      <c r="S1910" s="4" t="s">
        <v>13</v>
      </c>
    </row>
    <row r="1911" spans="1:19">
      <c r="A1911" t="n">
        <v>16595</v>
      </c>
      <c r="B1911" s="41" t="n">
        <v>39</v>
      </c>
      <c r="C1911" s="7" t="n">
        <v>12</v>
      </c>
      <c r="D1911" s="7" t="n">
        <v>65533</v>
      </c>
      <c r="E1911" s="7" t="n">
        <v>207</v>
      </c>
      <c r="F1911" s="7" t="n">
        <v>0</v>
      </c>
      <c r="G1911" s="7" t="n">
        <v>1560</v>
      </c>
      <c r="H1911" s="7" t="n">
        <v>259</v>
      </c>
      <c r="I1911" s="7" t="s">
        <v>181</v>
      </c>
      <c r="J1911" s="7" t="n">
        <v>0</v>
      </c>
      <c r="K1911" s="7" t="n">
        <v>0</v>
      </c>
      <c r="L1911" s="7" t="n">
        <v>0</v>
      </c>
      <c r="M1911" s="7" t="n">
        <v>0</v>
      </c>
      <c r="N1911" s="7" t="n">
        <v>0</v>
      </c>
      <c r="O1911" s="7" t="n">
        <v>0</v>
      </c>
      <c r="P1911" s="7" t="n">
        <v>2.5</v>
      </c>
      <c r="Q1911" s="7" t="n">
        <v>2.5</v>
      </c>
      <c r="R1911" s="7" t="n">
        <v>2.5</v>
      </c>
      <c r="S1911" s="7" t="n">
        <v>106</v>
      </c>
    </row>
    <row r="1912" spans="1:19">
      <c r="A1912" t="s">
        <v>4</v>
      </c>
      <c r="B1912" s="4" t="s">
        <v>5</v>
      </c>
      <c r="C1912" s="4" t="s">
        <v>13</v>
      </c>
      <c r="D1912" s="4" t="s">
        <v>10</v>
      </c>
      <c r="E1912" s="4" t="s">
        <v>18</v>
      </c>
      <c r="F1912" s="4" t="s">
        <v>10</v>
      </c>
      <c r="G1912" s="4" t="s">
        <v>9</v>
      </c>
      <c r="H1912" s="4" t="s">
        <v>9</v>
      </c>
      <c r="I1912" s="4" t="s">
        <v>10</v>
      </c>
      <c r="J1912" s="4" t="s">
        <v>10</v>
      </c>
      <c r="K1912" s="4" t="s">
        <v>9</v>
      </c>
      <c r="L1912" s="4" t="s">
        <v>9</v>
      </c>
      <c r="M1912" s="4" t="s">
        <v>9</v>
      </c>
      <c r="N1912" s="4" t="s">
        <v>9</v>
      </c>
      <c r="O1912" s="4" t="s">
        <v>6</v>
      </c>
    </row>
    <row r="1913" spans="1:19">
      <c r="A1913" t="n">
        <v>16656</v>
      </c>
      <c r="B1913" s="11" t="n">
        <v>50</v>
      </c>
      <c r="C1913" s="7" t="n">
        <v>0</v>
      </c>
      <c r="D1913" s="7" t="n">
        <v>4432</v>
      </c>
      <c r="E1913" s="7" t="n">
        <v>1</v>
      </c>
      <c r="F1913" s="7" t="n">
        <v>0</v>
      </c>
      <c r="G1913" s="7" t="n">
        <v>0</v>
      </c>
      <c r="H1913" s="7" t="n">
        <v>0</v>
      </c>
      <c r="I1913" s="7" t="n">
        <v>1</v>
      </c>
      <c r="J1913" s="7" t="n">
        <v>1560</v>
      </c>
      <c r="K1913" s="7" t="n">
        <v>0</v>
      </c>
      <c r="L1913" s="7" t="n">
        <v>0</v>
      </c>
      <c r="M1913" s="7" t="n">
        <v>0</v>
      </c>
      <c r="N1913" s="7" t="n">
        <v>1120403456</v>
      </c>
      <c r="O1913" s="7" t="s">
        <v>12</v>
      </c>
    </row>
    <row r="1914" spans="1:19">
      <c r="A1914" t="s">
        <v>4</v>
      </c>
      <c r="B1914" s="4" t="s">
        <v>5</v>
      </c>
      <c r="C1914" s="4" t="s">
        <v>10</v>
      </c>
    </row>
    <row r="1915" spans="1:19">
      <c r="A1915" t="n">
        <v>16695</v>
      </c>
      <c r="B1915" s="27" t="n">
        <v>16</v>
      </c>
      <c r="C1915" s="7" t="n">
        <v>500</v>
      </c>
    </row>
    <row r="1916" spans="1:19">
      <c r="A1916" t="s">
        <v>4</v>
      </c>
      <c r="B1916" s="4" t="s">
        <v>5</v>
      </c>
      <c r="C1916" s="4" t="s">
        <v>13</v>
      </c>
      <c r="D1916" s="4" t="s">
        <v>10</v>
      </c>
      <c r="E1916" s="4" t="s">
        <v>10</v>
      </c>
    </row>
    <row r="1917" spans="1:19">
      <c r="A1917" t="n">
        <v>16698</v>
      </c>
      <c r="B1917" s="11" t="n">
        <v>50</v>
      </c>
      <c r="C1917" s="7" t="n">
        <v>1</v>
      </c>
      <c r="D1917" s="7" t="n">
        <v>4538</v>
      </c>
      <c r="E1917" s="7" t="n">
        <v>2000</v>
      </c>
    </row>
    <row r="1918" spans="1:19">
      <c r="A1918" t="s">
        <v>4</v>
      </c>
      <c r="B1918" s="4" t="s">
        <v>5</v>
      </c>
      <c r="C1918" s="4" t="s">
        <v>13</v>
      </c>
      <c r="D1918" s="4" t="s">
        <v>18</v>
      </c>
      <c r="E1918" s="4" t="s">
        <v>18</v>
      </c>
      <c r="F1918" s="4" t="s">
        <v>18</v>
      </c>
    </row>
    <row r="1919" spans="1:19">
      <c r="A1919" t="n">
        <v>16704</v>
      </c>
      <c r="B1919" s="44" t="n">
        <v>45</v>
      </c>
      <c r="C1919" s="7" t="n">
        <v>9</v>
      </c>
      <c r="D1919" s="7" t="n">
        <v>0.0500000007450581</v>
      </c>
      <c r="E1919" s="7" t="n">
        <v>0.100000001490116</v>
      </c>
      <c r="F1919" s="7" t="n">
        <v>0.5</v>
      </c>
    </row>
    <row r="1920" spans="1:19">
      <c r="A1920" t="s">
        <v>4</v>
      </c>
      <c r="B1920" s="4" t="s">
        <v>5</v>
      </c>
      <c r="C1920" s="4" t="s">
        <v>13</v>
      </c>
      <c r="D1920" s="4" t="s">
        <v>10</v>
      </c>
      <c r="E1920" s="4" t="s">
        <v>6</v>
      </c>
    </row>
    <row r="1921" spans="1:19">
      <c r="A1921" t="n">
        <v>16718</v>
      </c>
      <c r="B1921" s="29" t="n">
        <v>51</v>
      </c>
      <c r="C1921" s="7" t="n">
        <v>4</v>
      </c>
      <c r="D1921" s="7" t="n">
        <v>1562</v>
      </c>
      <c r="E1921" s="7" t="s">
        <v>46</v>
      </c>
    </row>
    <row r="1922" spans="1:19">
      <c r="A1922" t="s">
        <v>4</v>
      </c>
      <c r="B1922" s="4" t="s">
        <v>5</v>
      </c>
      <c r="C1922" s="4" t="s">
        <v>10</v>
      </c>
    </row>
    <row r="1923" spans="1:19">
      <c r="A1923" t="n">
        <v>16731</v>
      </c>
      <c r="B1923" s="27" t="n">
        <v>16</v>
      </c>
      <c r="C1923" s="7" t="n">
        <v>0</v>
      </c>
    </row>
    <row r="1924" spans="1:19">
      <c r="A1924" t="s">
        <v>4</v>
      </c>
      <c r="B1924" s="4" t="s">
        <v>5</v>
      </c>
      <c r="C1924" s="4" t="s">
        <v>10</v>
      </c>
      <c r="D1924" s="4" t="s">
        <v>13</v>
      </c>
      <c r="E1924" s="4" t="s">
        <v>9</v>
      </c>
      <c r="F1924" s="4" t="s">
        <v>47</v>
      </c>
      <c r="G1924" s="4" t="s">
        <v>13</v>
      </c>
      <c r="H1924" s="4" t="s">
        <v>13</v>
      </c>
      <c r="I1924" s="4" t="s">
        <v>13</v>
      </c>
    </row>
    <row r="1925" spans="1:19">
      <c r="A1925" t="n">
        <v>16734</v>
      </c>
      <c r="B1925" s="30" t="n">
        <v>26</v>
      </c>
      <c r="C1925" s="7" t="n">
        <v>1562</v>
      </c>
      <c r="D1925" s="7" t="n">
        <v>17</v>
      </c>
      <c r="E1925" s="7" t="n">
        <v>63315</v>
      </c>
      <c r="F1925" s="7" t="s">
        <v>183</v>
      </c>
      <c r="G1925" s="7" t="n">
        <v>8</v>
      </c>
      <c r="H1925" s="7" t="n">
        <v>2</v>
      </c>
      <c r="I1925" s="7" t="n">
        <v>0</v>
      </c>
    </row>
    <row r="1926" spans="1:19">
      <c r="A1926" t="s">
        <v>4</v>
      </c>
      <c r="B1926" s="4" t="s">
        <v>5</v>
      </c>
      <c r="C1926" s="4" t="s">
        <v>10</v>
      </c>
    </row>
    <row r="1927" spans="1:19">
      <c r="A1927" t="n">
        <v>16770</v>
      </c>
      <c r="B1927" s="27" t="n">
        <v>16</v>
      </c>
      <c r="C1927" s="7" t="n">
        <v>1500</v>
      </c>
    </row>
    <row r="1928" spans="1:19">
      <c r="A1928" t="s">
        <v>4</v>
      </c>
      <c r="B1928" s="4" t="s">
        <v>5</v>
      </c>
      <c r="C1928" s="4" t="s">
        <v>10</v>
      </c>
      <c r="D1928" s="4" t="s">
        <v>13</v>
      </c>
    </row>
    <row r="1929" spans="1:19">
      <c r="A1929" t="n">
        <v>16773</v>
      </c>
      <c r="B1929" s="60" t="n">
        <v>89</v>
      </c>
      <c r="C1929" s="7" t="n">
        <v>1561</v>
      </c>
      <c r="D1929" s="7" t="n">
        <v>0</v>
      </c>
    </row>
    <row r="1930" spans="1:19">
      <c r="A1930" t="s">
        <v>4</v>
      </c>
      <c r="B1930" s="4" t="s">
        <v>5</v>
      </c>
      <c r="C1930" s="4" t="s">
        <v>10</v>
      </c>
      <c r="D1930" s="4" t="s">
        <v>13</v>
      </c>
    </row>
    <row r="1931" spans="1:19">
      <c r="A1931" t="n">
        <v>16777</v>
      </c>
      <c r="B1931" s="60" t="n">
        <v>89</v>
      </c>
      <c r="C1931" s="7" t="n">
        <v>1562</v>
      </c>
      <c r="D1931" s="7" t="n">
        <v>0</v>
      </c>
    </row>
    <row r="1932" spans="1:19">
      <c r="A1932" t="s">
        <v>4</v>
      </c>
      <c r="B1932" s="4" t="s">
        <v>5</v>
      </c>
      <c r="C1932" s="4" t="s">
        <v>10</v>
      </c>
      <c r="D1932" s="4" t="s">
        <v>13</v>
      </c>
    </row>
    <row r="1933" spans="1:19">
      <c r="A1933" t="n">
        <v>16781</v>
      </c>
      <c r="B1933" s="60" t="n">
        <v>89</v>
      </c>
      <c r="C1933" s="7" t="n">
        <v>1561</v>
      </c>
      <c r="D1933" s="7" t="n">
        <v>1</v>
      </c>
    </row>
    <row r="1934" spans="1:19">
      <c r="A1934" t="s">
        <v>4</v>
      </c>
      <c r="B1934" s="4" t="s">
        <v>5</v>
      </c>
      <c r="C1934" s="4" t="s">
        <v>13</v>
      </c>
      <c r="D1934" s="4" t="s">
        <v>10</v>
      </c>
      <c r="E1934" s="4" t="s">
        <v>18</v>
      </c>
      <c r="F1934" s="4" t="s">
        <v>10</v>
      </c>
      <c r="G1934" s="4" t="s">
        <v>9</v>
      </c>
      <c r="H1934" s="4" t="s">
        <v>9</v>
      </c>
      <c r="I1934" s="4" t="s">
        <v>10</v>
      </c>
      <c r="J1934" s="4" t="s">
        <v>10</v>
      </c>
      <c r="K1934" s="4" t="s">
        <v>9</v>
      </c>
      <c r="L1934" s="4" t="s">
        <v>9</v>
      </c>
      <c r="M1934" s="4" t="s">
        <v>9</v>
      </c>
      <c r="N1934" s="4" t="s">
        <v>9</v>
      </c>
      <c r="O1934" s="4" t="s">
        <v>6</v>
      </c>
    </row>
    <row r="1935" spans="1:19">
      <c r="A1935" t="n">
        <v>16785</v>
      </c>
      <c r="B1935" s="11" t="n">
        <v>50</v>
      </c>
      <c r="C1935" s="7" t="n">
        <v>0</v>
      </c>
      <c r="D1935" s="7" t="n">
        <v>4427</v>
      </c>
      <c r="E1935" s="7" t="n">
        <v>0.800000011920929</v>
      </c>
      <c r="F1935" s="7" t="n">
        <v>0</v>
      </c>
      <c r="G1935" s="7" t="n">
        <v>0</v>
      </c>
      <c r="H1935" s="7" t="n">
        <v>-1065353216</v>
      </c>
      <c r="I1935" s="7" t="n">
        <v>1</v>
      </c>
      <c r="J1935" s="7" t="n">
        <v>1561</v>
      </c>
      <c r="K1935" s="7" t="n">
        <v>0</v>
      </c>
      <c r="L1935" s="7" t="n">
        <v>0</v>
      </c>
      <c r="M1935" s="7" t="n">
        <v>0</v>
      </c>
      <c r="N1935" s="7" t="n">
        <v>1112014848</v>
      </c>
      <c r="O1935" s="7" t="s">
        <v>12</v>
      </c>
    </row>
    <row r="1936" spans="1:19">
      <c r="A1936" t="s">
        <v>4</v>
      </c>
      <c r="B1936" s="4" t="s">
        <v>5</v>
      </c>
      <c r="C1936" s="4" t="s">
        <v>10</v>
      </c>
      <c r="D1936" s="4" t="s">
        <v>13</v>
      </c>
    </row>
    <row r="1937" spans="1:15">
      <c r="A1937" t="n">
        <v>16824</v>
      </c>
      <c r="B1937" s="60" t="n">
        <v>89</v>
      </c>
      <c r="C1937" s="7" t="n">
        <v>1562</v>
      </c>
      <c r="D1937" s="7" t="n">
        <v>1</v>
      </c>
    </row>
    <row r="1938" spans="1:15">
      <c r="A1938" t="s">
        <v>4</v>
      </c>
      <c r="B1938" s="4" t="s">
        <v>5</v>
      </c>
      <c r="C1938" s="4" t="s">
        <v>6</v>
      </c>
      <c r="D1938" s="4" t="s">
        <v>10</v>
      </c>
    </row>
    <row r="1939" spans="1:15">
      <c r="A1939" t="n">
        <v>16828</v>
      </c>
      <c r="B1939" s="58" t="n">
        <v>29</v>
      </c>
      <c r="C1939" s="7" t="s">
        <v>12</v>
      </c>
      <c r="D1939" s="7" t="n">
        <v>65533</v>
      </c>
    </row>
    <row r="1940" spans="1:15">
      <c r="A1940" t="s">
        <v>4</v>
      </c>
      <c r="B1940" s="4" t="s">
        <v>5</v>
      </c>
      <c r="C1940" s="4" t="s">
        <v>10</v>
      </c>
    </row>
    <row r="1941" spans="1:15">
      <c r="A1941" t="n">
        <v>16832</v>
      </c>
      <c r="B1941" s="27" t="n">
        <v>16</v>
      </c>
      <c r="C1941" s="7" t="n">
        <v>600</v>
      </c>
    </row>
    <row r="1942" spans="1:15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18</v>
      </c>
      <c r="F1942" s="4" t="s">
        <v>10</v>
      </c>
      <c r="G1942" s="4" t="s">
        <v>9</v>
      </c>
      <c r="H1942" s="4" t="s">
        <v>9</v>
      </c>
      <c r="I1942" s="4" t="s">
        <v>10</v>
      </c>
      <c r="J1942" s="4" t="s">
        <v>10</v>
      </c>
      <c r="K1942" s="4" t="s">
        <v>9</v>
      </c>
      <c r="L1942" s="4" t="s">
        <v>9</v>
      </c>
      <c r="M1942" s="4" t="s">
        <v>9</v>
      </c>
      <c r="N1942" s="4" t="s">
        <v>9</v>
      </c>
      <c r="O1942" s="4" t="s">
        <v>6</v>
      </c>
    </row>
    <row r="1943" spans="1:15">
      <c r="A1943" t="n">
        <v>16835</v>
      </c>
      <c r="B1943" s="11" t="n">
        <v>50</v>
      </c>
      <c r="C1943" s="7" t="n">
        <v>0</v>
      </c>
      <c r="D1943" s="7" t="n">
        <v>4427</v>
      </c>
      <c r="E1943" s="7" t="n">
        <v>0.800000011920929</v>
      </c>
      <c r="F1943" s="7" t="n">
        <v>0</v>
      </c>
      <c r="G1943" s="7" t="n">
        <v>0</v>
      </c>
      <c r="H1943" s="7" t="n">
        <v>-1065353216</v>
      </c>
      <c r="I1943" s="7" t="n">
        <v>1</v>
      </c>
      <c r="J1943" s="7" t="n">
        <v>1562</v>
      </c>
      <c r="K1943" s="7" t="n">
        <v>0</v>
      </c>
      <c r="L1943" s="7" t="n">
        <v>0</v>
      </c>
      <c r="M1943" s="7" t="n">
        <v>0</v>
      </c>
      <c r="N1943" s="7" t="n">
        <v>1112014848</v>
      </c>
      <c r="O1943" s="7" t="s">
        <v>12</v>
      </c>
    </row>
    <row r="1944" spans="1:15">
      <c r="A1944" t="s">
        <v>4</v>
      </c>
      <c r="B1944" s="4" t="s">
        <v>5</v>
      </c>
      <c r="C1944" s="4" t="s">
        <v>10</v>
      </c>
    </row>
    <row r="1945" spans="1:15">
      <c r="A1945" t="n">
        <v>16874</v>
      </c>
      <c r="B1945" s="27" t="n">
        <v>16</v>
      </c>
      <c r="C1945" s="7" t="n">
        <v>400</v>
      </c>
    </row>
    <row r="1946" spans="1:15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18</v>
      </c>
      <c r="F1946" s="4" t="s">
        <v>10</v>
      </c>
      <c r="G1946" s="4" t="s">
        <v>9</v>
      </c>
      <c r="H1946" s="4" t="s">
        <v>9</v>
      </c>
      <c r="I1946" s="4" t="s">
        <v>10</v>
      </c>
      <c r="J1946" s="4" t="s">
        <v>10</v>
      </c>
      <c r="K1946" s="4" t="s">
        <v>9</v>
      </c>
      <c r="L1946" s="4" t="s">
        <v>9</v>
      </c>
      <c r="M1946" s="4" t="s">
        <v>9</v>
      </c>
      <c r="N1946" s="4" t="s">
        <v>9</v>
      </c>
      <c r="O1946" s="4" t="s">
        <v>6</v>
      </c>
    </row>
    <row r="1947" spans="1:15">
      <c r="A1947" t="n">
        <v>16877</v>
      </c>
      <c r="B1947" s="11" t="n">
        <v>50</v>
      </c>
      <c r="C1947" s="7" t="n">
        <v>0</v>
      </c>
      <c r="D1947" s="7" t="n">
        <v>4427</v>
      </c>
      <c r="E1947" s="7" t="n">
        <v>0.800000011920929</v>
      </c>
      <c r="F1947" s="7" t="n">
        <v>0</v>
      </c>
      <c r="G1947" s="7" t="n">
        <v>0</v>
      </c>
      <c r="H1947" s="7" t="n">
        <v>-1065353216</v>
      </c>
      <c r="I1947" s="7" t="n">
        <v>1</v>
      </c>
      <c r="J1947" s="7" t="n">
        <v>1560</v>
      </c>
      <c r="K1947" s="7" t="n">
        <v>0</v>
      </c>
      <c r="L1947" s="7" t="n">
        <v>0</v>
      </c>
      <c r="M1947" s="7" t="n">
        <v>0</v>
      </c>
      <c r="N1947" s="7" t="n">
        <v>1112014848</v>
      </c>
      <c r="O1947" s="7" t="s">
        <v>12</v>
      </c>
    </row>
    <row r="1948" spans="1:15">
      <c r="A1948" t="s">
        <v>4</v>
      </c>
      <c r="B1948" s="4" t="s">
        <v>5</v>
      </c>
      <c r="C1948" s="4" t="s">
        <v>10</v>
      </c>
    </row>
    <row r="1949" spans="1:15">
      <c r="A1949" t="n">
        <v>16916</v>
      </c>
      <c r="B1949" s="27" t="n">
        <v>16</v>
      </c>
      <c r="C1949" s="7" t="n">
        <v>500</v>
      </c>
    </row>
    <row r="1950" spans="1:15">
      <c r="A1950" t="s">
        <v>4</v>
      </c>
      <c r="B1950" s="4" t="s">
        <v>5</v>
      </c>
      <c r="C1950" s="4" t="s">
        <v>13</v>
      </c>
      <c r="D1950" s="4" t="s">
        <v>18</v>
      </c>
      <c r="E1950" s="4" t="s">
        <v>18</v>
      </c>
      <c r="F1950" s="4" t="s">
        <v>18</v>
      </c>
    </row>
    <row r="1951" spans="1:15">
      <c r="A1951" t="n">
        <v>16919</v>
      </c>
      <c r="B1951" s="44" t="n">
        <v>45</v>
      </c>
      <c r="C1951" s="7" t="n">
        <v>9</v>
      </c>
      <c r="D1951" s="7" t="n">
        <v>0.0500000007450581</v>
      </c>
      <c r="E1951" s="7" t="n">
        <v>0.100000001490116</v>
      </c>
      <c r="F1951" s="7" t="n">
        <v>0.5</v>
      </c>
    </row>
    <row r="1952" spans="1:15">
      <c r="A1952" t="s">
        <v>4</v>
      </c>
      <c r="B1952" s="4" t="s">
        <v>5</v>
      </c>
      <c r="C1952" s="4" t="s">
        <v>10</v>
      </c>
    </row>
    <row r="1953" spans="1:15">
      <c r="A1953" t="n">
        <v>16933</v>
      </c>
      <c r="B1953" s="27" t="n">
        <v>16</v>
      </c>
      <c r="C1953" s="7" t="n">
        <v>1000</v>
      </c>
    </row>
    <row r="1954" spans="1:15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18</v>
      </c>
    </row>
    <row r="1955" spans="1:15">
      <c r="A1955" t="n">
        <v>16936</v>
      </c>
      <c r="B1955" s="38" t="n">
        <v>58</v>
      </c>
      <c r="C1955" s="7" t="n">
        <v>0</v>
      </c>
      <c r="D1955" s="7" t="n">
        <v>1000</v>
      </c>
      <c r="E1955" s="7" t="n">
        <v>1</v>
      </c>
    </row>
    <row r="1956" spans="1:15">
      <c r="A1956" t="s">
        <v>4</v>
      </c>
      <c r="B1956" s="4" t="s">
        <v>5</v>
      </c>
      <c r="C1956" s="4" t="s">
        <v>13</v>
      </c>
      <c r="D1956" s="4" t="s">
        <v>10</v>
      </c>
    </row>
    <row r="1957" spans="1:15">
      <c r="A1957" t="n">
        <v>16944</v>
      </c>
      <c r="B1957" s="38" t="n">
        <v>58</v>
      </c>
      <c r="C1957" s="7" t="n">
        <v>255</v>
      </c>
      <c r="D1957" s="7" t="n">
        <v>0</v>
      </c>
    </row>
    <row r="1958" spans="1:15">
      <c r="A1958" t="s">
        <v>4</v>
      </c>
      <c r="B1958" s="4" t="s">
        <v>5</v>
      </c>
      <c r="C1958" s="4" t="s">
        <v>13</v>
      </c>
      <c r="D1958" s="4" t="s">
        <v>13</v>
      </c>
      <c r="E1958" s="4" t="s">
        <v>18</v>
      </c>
      <c r="F1958" s="4" t="s">
        <v>18</v>
      </c>
      <c r="G1958" s="4" t="s">
        <v>18</v>
      </c>
      <c r="H1958" s="4" t="s">
        <v>10</v>
      </c>
    </row>
    <row r="1959" spans="1:15">
      <c r="A1959" t="n">
        <v>16948</v>
      </c>
      <c r="B1959" s="44" t="n">
        <v>45</v>
      </c>
      <c r="C1959" s="7" t="n">
        <v>2</v>
      </c>
      <c r="D1959" s="7" t="n">
        <v>3</v>
      </c>
      <c r="E1959" s="7" t="n">
        <v>25.9099998474121</v>
      </c>
      <c r="F1959" s="7" t="n">
        <v>10.5</v>
      </c>
      <c r="G1959" s="7" t="n">
        <v>19.5900001525879</v>
      </c>
      <c r="H1959" s="7" t="n">
        <v>0</v>
      </c>
    </row>
    <row r="1960" spans="1:15">
      <c r="A1960" t="s">
        <v>4</v>
      </c>
      <c r="B1960" s="4" t="s">
        <v>5</v>
      </c>
      <c r="C1960" s="4" t="s">
        <v>13</v>
      </c>
      <c r="D1960" s="4" t="s">
        <v>13</v>
      </c>
      <c r="E1960" s="4" t="s">
        <v>18</v>
      </c>
      <c r="F1960" s="4" t="s">
        <v>18</v>
      </c>
      <c r="G1960" s="4" t="s">
        <v>18</v>
      </c>
      <c r="H1960" s="4" t="s">
        <v>10</v>
      </c>
      <c r="I1960" s="4" t="s">
        <v>13</v>
      </c>
    </row>
    <row r="1961" spans="1:15">
      <c r="A1961" t="n">
        <v>16965</v>
      </c>
      <c r="B1961" s="44" t="n">
        <v>45</v>
      </c>
      <c r="C1961" s="7" t="n">
        <v>4</v>
      </c>
      <c r="D1961" s="7" t="n">
        <v>3</v>
      </c>
      <c r="E1961" s="7" t="n">
        <v>1.48000001907349</v>
      </c>
      <c r="F1961" s="7" t="n">
        <v>76.5999984741211</v>
      </c>
      <c r="G1961" s="7" t="n">
        <v>0</v>
      </c>
      <c r="H1961" s="7" t="n">
        <v>0</v>
      </c>
      <c r="I1961" s="7" t="n">
        <v>1</v>
      </c>
    </row>
    <row r="1962" spans="1:15">
      <c r="A1962" t="s">
        <v>4</v>
      </c>
      <c r="B1962" s="4" t="s">
        <v>5</v>
      </c>
      <c r="C1962" s="4" t="s">
        <v>13</v>
      </c>
      <c r="D1962" s="4" t="s">
        <v>13</v>
      </c>
      <c r="E1962" s="4" t="s">
        <v>18</v>
      </c>
      <c r="F1962" s="4" t="s">
        <v>10</v>
      </c>
    </row>
    <row r="1963" spans="1:15">
      <c r="A1963" t="n">
        <v>16983</v>
      </c>
      <c r="B1963" s="44" t="n">
        <v>45</v>
      </c>
      <c r="C1963" s="7" t="n">
        <v>5</v>
      </c>
      <c r="D1963" s="7" t="n">
        <v>3</v>
      </c>
      <c r="E1963" s="7" t="n">
        <v>3.20000004768372</v>
      </c>
      <c r="F1963" s="7" t="n">
        <v>0</v>
      </c>
    </row>
    <row r="1964" spans="1:15">
      <c r="A1964" t="s">
        <v>4</v>
      </c>
      <c r="B1964" s="4" t="s">
        <v>5</v>
      </c>
      <c r="C1964" s="4" t="s">
        <v>13</v>
      </c>
      <c r="D1964" s="4" t="s">
        <v>13</v>
      </c>
      <c r="E1964" s="4" t="s">
        <v>18</v>
      </c>
      <c r="F1964" s="4" t="s">
        <v>10</v>
      </c>
    </row>
    <row r="1965" spans="1:15">
      <c r="A1965" t="n">
        <v>16992</v>
      </c>
      <c r="B1965" s="44" t="n">
        <v>45</v>
      </c>
      <c r="C1965" s="7" t="n">
        <v>11</v>
      </c>
      <c r="D1965" s="7" t="n">
        <v>3</v>
      </c>
      <c r="E1965" s="7" t="n">
        <v>40</v>
      </c>
      <c r="F1965" s="7" t="n">
        <v>0</v>
      </c>
    </row>
    <row r="1966" spans="1:15">
      <c r="A1966" t="s">
        <v>4</v>
      </c>
      <c r="B1966" s="4" t="s">
        <v>5</v>
      </c>
      <c r="C1966" s="4" t="s">
        <v>13</v>
      </c>
    </row>
    <row r="1967" spans="1:15">
      <c r="A1967" t="n">
        <v>17001</v>
      </c>
      <c r="B1967" s="43" t="n">
        <v>116</v>
      </c>
      <c r="C1967" s="7" t="n">
        <v>0</v>
      </c>
    </row>
    <row r="1968" spans="1:15">
      <c r="A1968" t="s">
        <v>4</v>
      </c>
      <c r="B1968" s="4" t="s">
        <v>5</v>
      </c>
      <c r="C1968" s="4" t="s">
        <v>13</v>
      </c>
      <c r="D1968" s="4" t="s">
        <v>10</v>
      </c>
    </row>
    <row r="1969" spans="1:9">
      <c r="A1969" t="n">
        <v>17003</v>
      </c>
      <c r="B1969" s="43" t="n">
        <v>116</v>
      </c>
      <c r="C1969" s="7" t="n">
        <v>2</v>
      </c>
      <c r="D1969" s="7" t="n">
        <v>1</v>
      </c>
    </row>
    <row r="1970" spans="1:9">
      <c r="A1970" t="s">
        <v>4</v>
      </c>
      <c r="B1970" s="4" t="s">
        <v>5</v>
      </c>
      <c r="C1970" s="4" t="s">
        <v>13</v>
      </c>
      <c r="D1970" s="4" t="s">
        <v>9</v>
      </c>
    </row>
    <row r="1971" spans="1:9">
      <c r="A1971" t="n">
        <v>17007</v>
      </c>
      <c r="B1971" s="43" t="n">
        <v>116</v>
      </c>
      <c r="C1971" s="7" t="n">
        <v>5</v>
      </c>
      <c r="D1971" s="7" t="n">
        <v>1128792064</v>
      </c>
    </row>
    <row r="1972" spans="1:9">
      <c r="A1972" t="s">
        <v>4</v>
      </c>
      <c r="B1972" s="4" t="s">
        <v>5</v>
      </c>
      <c r="C1972" s="4" t="s">
        <v>13</v>
      </c>
      <c r="D1972" s="4" t="s">
        <v>10</v>
      </c>
    </row>
    <row r="1973" spans="1:9">
      <c r="A1973" t="n">
        <v>17013</v>
      </c>
      <c r="B1973" s="43" t="n">
        <v>116</v>
      </c>
      <c r="C1973" s="7" t="n">
        <v>6</v>
      </c>
      <c r="D1973" s="7" t="n">
        <v>1</v>
      </c>
    </row>
    <row r="1974" spans="1:9">
      <c r="A1974" t="s">
        <v>4</v>
      </c>
      <c r="B1974" s="4" t="s">
        <v>5</v>
      </c>
      <c r="C1974" s="4" t="s">
        <v>13</v>
      </c>
      <c r="D1974" s="4" t="s">
        <v>10</v>
      </c>
      <c r="E1974" s="4" t="s">
        <v>13</v>
      </c>
    </row>
    <row r="1975" spans="1:9">
      <c r="A1975" t="n">
        <v>17017</v>
      </c>
      <c r="B1975" s="41" t="n">
        <v>39</v>
      </c>
      <c r="C1975" s="7" t="n">
        <v>14</v>
      </c>
      <c r="D1975" s="7" t="n">
        <v>65533</v>
      </c>
      <c r="E1975" s="7" t="n">
        <v>106</v>
      </c>
    </row>
    <row r="1976" spans="1:9">
      <c r="A1976" t="s">
        <v>4</v>
      </c>
      <c r="B1976" s="4" t="s">
        <v>5</v>
      </c>
      <c r="C1976" s="4" t="s">
        <v>13</v>
      </c>
      <c r="D1976" s="4" t="s">
        <v>10</v>
      </c>
      <c r="E1976" s="4" t="s">
        <v>13</v>
      </c>
    </row>
    <row r="1977" spans="1:9">
      <c r="A1977" t="n">
        <v>17022</v>
      </c>
      <c r="B1977" s="41" t="n">
        <v>39</v>
      </c>
      <c r="C1977" s="7" t="n">
        <v>14</v>
      </c>
      <c r="D1977" s="7" t="n">
        <v>65533</v>
      </c>
      <c r="E1977" s="7" t="n">
        <v>107</v>
      </c>
    </row>
    <row r="1978" spans="1:9">
      <c r="A1978" t="s">
        <v>4</v>
      </c>
      <c r="B1978" s="4" t="s">
        <v>5</v>
      </c>
      <c r="C1978" s="4" t="s">
        <v>13</v>
      </c>
      <c r="D1978" s="4" t="s">
        <v>10</v>
      </c>
      <c r="E1978" s="4" t="s">
        <v>13</v>
      </c>
    </row>
    <row r="1979" spans="1:9">
      <c r="A1979" t="n">
        <v>17027</v>
      </c>
      <c r="B1979" s="41" t="n">
        <v>39</v>
      </c>
      <c r="C1979" s="7" t="n">
        <v>14</v>
      </c>
      <c r="D1979" s="7" t="n">
        <v>65533</v>
      </c>
      <c r="E1979" s="7" t="n">
        <v>108</v>
      </c>
    </row>
    <row r="1980" spans="1:9">
      <c r="A1980" t="s">
        <v>4</v>
      </c>
      <c r="B1980" s="4" t="s">
        <v>5</v>
      </c>
      <c r="C1980" s="4" t="s">
        <v>10</v>
      </c>
      <c r="D1980" s="4" t="s">
        <v>9</v>
      </c>
      <c r="E1980" s="4" t="s">
        <v>9</v>
      </c>
      <c r="F1980" s="4" t="s">
        <v>9</v>
      </c>
      <c r="G1980" s="4" t="s">
        <v>9</v>
      </c>
      <c r="H1980" s="4" t="s">
        <v>10</v>
      </c>
      <c r="I1980" s="4" t="s">
        <v>13</v>
      </c>
    </row>
    <row r="1981" spans="1:9">
      <c r="A1981" t="n">
        <v>17032</v>
      </c>
      <c r="B1981" s="53" t="n">
        <v>66</v>
      </c>
      <c r="C1981" s="7" t="n">
        <v>11</v>
      </c>
      <c r="D1981" s="7" t="n">
        <v>1065353216</v>
      </c>
      <c r="E1981" s="7" t="n">
        <v>1065353216</v>
      </c>
      <c r="F1981" s="7" t="n">
        <v>1065353216</v>
      </c>
      <c r="G1981" s="7" t="n">
        <v>1065353216</v>
      </c>
      <c r="H1981" s="7" t="n">
        <v>0</v>
      </c>
      <c r="I1981" s="7" t="n">
        <v>3</v>
      </c>
    </row>
    <row r="1982" spans="1:9">
      <c r="A1982" t="s">
        <v>4</v>
      </c>
      <c r="B1982" s="4" t="s">
        <v>5</v>
      </c>
      <c r="C1982" s="4" t="s">
        <v>10</v>
      </c>
      <c r="D1982" s="4" t="s">
        <v>9</v>
      </c>
      <c r="E1982" s="4" t="s">
        <v>9</v>
      </c>
      <c r="F1982" s="4" t="s">
        <v>9</v>
      </c>
      <c r="G1982" s="4" t="s">
        <v>9</v>
      </c>
      <c r="H1982" s="4" t="s">
        <v>10</v>
      </c>
      <c r="I1982" s="4" t="s">
        <v>13</v>
      </c>
    </row>
    <row r="1983" spans="1:9">
      <c r="A1983" t="n">
        <v>17054</v>
      </c>
      <c r="B1983" s="53" t="n">
        <v>66</v>
      </c>
      <c r="C1983" s="7" t="n">
        <v>6</v>
      </c>
      <c r="D1983" s="7" t="n">
        <v>1065353216</v>
      </c>
      <c r="E1983" s="7" t="n">
        <v>1065353216</v>
      </c>
      <c r="F1983" s="7" t="n">
        <v>1065353216</v>
      </c>
      <c r="G1983" s="7" t="n">
        <v>1065353216</v>
      </c>
      <c r="H1983" s="7" t="n">
        <v>0</v>
      </c>
      <c r="I1983" s="7" t="n">
        <v>3</v>
      </c>
    </row>
    <row r="1984" spans="1:9">
      <c r="A1984" t="s">
        <v>4</v>
      </c>
      <c r="B1984" s="4" t="s">
        <v>5</v>
      </c>
      <c r="C1984" s="4" t="s">
        <v>10</v>
      </c>
      <c r="D1984" s="4" t="s">
        <v>9</v>
      </c>
      <c r="E1984" s="4" t="s">
        <v>9</v>
      </c>
      <c r="F1984" s="4" t="s">
        <v>9</v>
      </c>
      <c r="G1984" s="4" t="s">
        <v>9</v>
      </c>
      <c r="H1984" s="4" t="s">
        <v>10</v>
      </c>
      <c r="I1984" s="4" t="s">
        <v>13</v>
      </c>
    </row>
    <row r="1985" spans="1:9">
      <c r="A1985" t="n">
        <v>17076</v>
      </c>
      <c r="B1985" s="53" t="n">
        <v>66</v>
      </c>
      <c r="C1985" s="7" t="n">
        <v>61491</v>
      </c>
      <c r="D1985" s="7" t="n">
        <v>1065353216</v>
      </c>
      <c r="E1985" s="7" t="n">
        <v>1065353216</v>
      </c>
      <c r="F1985" s="7" t="n">
        <v>1065353216</v>
      </c>
      <c r="G1985" s="7" t="n">
        <v>1065353216</v>
      </c>
      <c r="H1985" s="7" t="n">
        <v>0</v>
      </c>
      <c r="I1985" s="7" t="n">
        <v>3</v>
      </c>
    </row>
    <row r="1986" spans="1:9">
      <c r="A1986" t="s">
        <v>4</v>
      </c>
      <c r="B1986" s="4" t="s">
        <v>5</v>
      </c>
      <c r="C1986" s="4" t="s">
        <v>10</v>
      </c>
      <c r="D1986" s="4" t="s">
        <v>9</v>
      </c>
      <c r="E1986" s="4" t="s">
        <v>9</v>
      </c>
      <c r="F1986" s="4" t="s">
        <v>9</v>
      </c>
      <c r="G1986" s="4" t="s">
        <v>9</v>
      </c>
      <c r="H1986" s="4" t="s">
        <v>10</v>
      </c>
      <c r="I1986" s="4" t="s">
        <v>13</v>
      </c>
    </row>
    <row r="1987" spans="1:9">
      <c r="A1987" t="n">
        <v>17098</v>
      </c>
      <c r="B1987" s="53" t="n">
        <v>66</v>
      </c>
      <c r="C1987" s="7" t="n">
        <v>61492</v>
      </c>
      <c r="D1987" s="7" t="n">
        <v>1065353216</v>
      </c>
      <c r="E1987" s="7" t="n">
        <v>1065353216</v>
      </c>
      <c r="F1987" s="7" t="n">
        <v>1065353216</v>
      </c>
      <c r="G1987" s="7" t="n">
        <v>1065353216</v>
      </c>
      <c r="H1987" s="7" t="n">
        <v>0</v>
      </c>
      <c r="I1987" s="7" t="n">
        <v>3</v>
      </c>
    </row>
    <row r="1988" spans="1:9">
      <c r="A1988" t="s">
        <v>4</v>
      </c>
      <c r="B1988" s="4" t="s">
        <v>5</v>
      </c>
      <c r="C1988" s="4" t="s">
        <v>10</v>
      </c>
      <c r="D1988" s="4" t="s">
        <v>9</v>
      </c>
      <c r="E1988" s="4" t="s">
        <v>9</v>
      </c>
      <c r="F1988" s="4" t="s">
        <v>9</v>
      </c>
      <c r="G1988" s="4" t="s">
        <v>9</v>
      </c>
      <c r="H1988" s="4" t="s">
        <v>10</v>
      </c>
      <c r="I1988" s="4" t="s">
        <v>13</v>
      </c>
    </row>
    <row r="1989" spans="1:9">
      <c r="A1989" t="n">
        <v>17120</v>
      </c>
      <c r="B1989" s="53" t="n">
        <v>66</v>
      </c>
      <c r="C1989" s="7" t="n">
        <v>61493</v>
      </c>
      <c r="D1989" s="7" t="n">
        <v>1065353216</v>
      </c>
      <c r="E1989" s="7" t="n">
        <v>1065353216</v>
      </c>
      <c r="F1989" s="7" t="n">
        <v>1065353216</v>
      </c>
      <c r="G1989" s="7" t="n">
        <v>1065353216</v>
      </c>
      <c r="H1989" s="7" t="n">
        <v>0</v>
      </c>
      <c r="I1989" s="7" t="n">
        <v>3</v>
      </c>
    </row>
    <row r="1990" spans="1:9">
      <c r="A1990" t="s">
        <v>4</v>
      </c>
      <c r="B1990" s="4" t="s">
        <v>5</v>
      </c>
      <c r="C1990" s="4" t="s">
        <v>10</v>
      </c>
      <c r="D1990" s="4" t="s">
        <v>9</v>
      </c>
      <c r="E1990" s="4" t="s">
        <v>9</v>
      </c>
      <c r="F1990" s="4" t="s">
        <v>9</v>
      </c>
      <c r="G1990" s="4" t="s">
        <v>9</v>
      </c>
      <c r="H1990" s="4" t="s">
        <v>10</v>
      </c>
      <c r="I1990" s="4" t="s">
        <v>13</v>
      </c>
    </row>
    <row r="1991" spans="1:9">
      <c r="A1991" t="n">
        <v>17142</v>
      </c>
      <c r="B1991" s="53" t="n">
        <v>66</v>
      </c>
      <c r="C1991" s="7" t="n">
        <v>61494</v>
      </c>
      <c r="D1991" s="7" t="n">
        <v>1065353216</v>
      </c>
      <c r="E1991" s="7" t="n">
        <v>1065353216</v>
      </c>
      <c r="F1991" s="7" t="n">
        <v>1065353216</v>
      </c>
      <c r="G1991" s="7" t="n">
        <v>1065353216</v>
      </c>
      <c r="H1991" s="7" t="n">
        <v>0</v>
      </c>
      <c r="I1991" s="7" t="n">
        <v>3</v>
      </c>
    </row>
    <row r="1992" spans="1:9">
      <c r="A1992" t="s">
        <v>4</v>
      </c>
      <c r="B1992" s="4" t="s">
        <v>5</v>
      </c>
      <c r="C1992" s="4" t="s">
        <v>10</v>
      </c>
      <c r="D1992" s="4" t="s">
        <v>18</v>
      </c>
      <c r="E1992" s="4" t="s">
        <v>18</v>
      </c>
      <c r="F1992" s="4" t="s">
        <v>18</v>
      </c>
      <c r="G1992" s="4" t="s">
        <v>18</v>
      </c>
    </row>
    <row r="1993" spans="1:9">
      <c r="A1993" t="n">
        <v>17164</v>
      </c>
      <c r="B1993" s="21" t="n">
        <v>46</v>
      </c>
      <c r="C1993" s="7" t="n">
        <v>11</v>
      </c>
      <c r="D1993" s="7" t="n">
        <v>20.5</v>
      </c>
      <c r="E1993" s="7" t="n">
        <v>9.38000011444092</v>
      </c>
      <c r="F1993" s="7" t="n">
        <v>19.0400009155273</v>
      </c>
      <c r="G1993" s="7" t="n">
        <v>90</v>
      </c>
    </row>
    <row r="1994" spans="1:9">
      <c r="A1994" t="s">
        <v>4</v>
      </c>
      <c r="B1994" s="4" t="s">
        <v>5</v>
      </c>
      <c r="C1994" s="4" t="s">
        <v>10</v>
      </c>
      <c r="D1994" s="4" t="s">
        <v>18</v>
      </c>
      <c r="E1994" s="4" t="s">
        <v>18</v>
      </c>
      <c r="F1994" s="4" t="s">
        <v>18</v>
      </c>
      <c r="G1994" s="4" t="s">
        <v>18</v>
      </c>
    </row>
    <row r="1995" spans="1:9">
      <c r="A1995" t="n">
        <v>17183</v>
      </c>
      <c r="B1995" s="21" t="n">
        <v>46</v>
      </c>
      <c r="C1995" s="7" t="n">
        <v>6</v>
      </c>
      <c r="D1995" s="7" t="n">
        <v>19.7700004577637</v>
      </c>
      <c r="E1995" s="7" t="n">
        <v>9.38000011444092</v>
      </c>
      <c r="F1995" s="7" t="n">
        <v>17.4799995422363</v>
      </c>
      <c r="G1995" s="7" t="n">
        <v>90</v>
      </c>
    </row>
    <row r="1996" spans="1:9">
      <c r="A1996" t="s">
        <v>4</v>
      </c>
      <c r="B1996" s="4" t="s">
        <v>5</v>
      </c>
      <c r="C1996" s="4" t="s">
        <v>10</v>
      </c>
      <c r="D1996" s="4" t="s">
        <v>18</v>
      </c>
      <c r="E1996" s="4" t="s">
        <v>18</v>
      </c>
      <c r="F1996" s="4" t="s">
        <v>18</v>
      </c>
      <c r="G1996" s="4" t="s">
        <v>18</v>
      </c>
    </row>
    <row r="1997" spans="1:9">
      <c r="A1997" t="n">
        <v>17202</v>
      </c>
      <c r="B1997" s="21" t="n">
        <v>46</v>
      </c>
      <c r="C1997" s="7" t="n">
        <v>61491</v>
      </c>
      <c r="D1997" s="7" t="n">
        <v>17.9799995422363</v>
      </c>
      <c r="E1997" s="7" t="n">
        <v>9.38000011444092</v>
      </c>
      <c r="F1997" s="7" t="n">
        <v>17.0599994659424</v>
      </c>
      <c r="G1997" s="7" t="n">
        <v>90</v>
      </c>
    </row>
    <row r="1998" spans="1:9">
      <c r="A1998" t="s">
        <v>4</v>
      </c>
      <c r="B1998" s="4" t="s">
        <v>5</v>
      </c>
      <c r="C1998" s="4" t="s">
        <v>10</v>
      </c>
      <c r="D1998" s="4" t="s">
        <v>18</v>
      </c>
      <c r="E1998" s="4" t="s">
        <v>18</v>
      </c>
      <c r="F1998" s="4" t="s">
        <v>18</v>
      </c>
      <c r="G1998" s="4" t="s">
        <v>18</v>
      </c>
    </row>
    <row r="1999" spans="1:9">
      <c r="A1999" t="n">
        <v>17221</v>
      </c>
      <c r="B1999" s="21" t="n">
        <v>46</v>
      </c>
      <c r="C1999" s="7" t="n">
        <v>61492</v>
      </c>
      <c r="D1999" s="7" t="n">
        <v>17.9500007629395</v>
      </c>
      <c r="E1999" s="7" t="n">
        <v>9.38000011444092</v>
      </c>
      <c r="F1999" s="7" t="n">
        <v>20.3799991607666</v>
      </c>
      <c r="G1999" s="7" t="n">
        <v>90</v>
      </c>
    </row>
    <row r="2000" spans="1:9">
      <c r="A2000" t="s">
        <v>4</v>
      </c>
      <c r="B2000" s="4" t="s">
        <v>5</v>
      </c>
      <c r="C2000" s="4" t="s">
        <v>10</v>
      </c>
      <c r="D2000" s="4" t="s">
        <v>18</v>
      </c>
      <c r="E2000" s="4" t="s">
        <v>18</v>
      </c>
      <c r="F2000" s="4" t="s">
        <v>18</v>
      </c>
      <c r="G2000" s="4" t="s">
        <v>18</v>
      </c>
    </row>
    <row r="2001" spans="1:9">
      <c r="A2001" t="n">
        <v>17240</v>
      </c>
      <c r="B2001" s="21" t="n">
        <v>46</v>
      </c>
      <c r="C2001" s="7" t="n">
        <v>61493</v>
      </c>
      <c r="D2001" s="7" t="n">
        <v>17.9699993133545</v>
      </c>
      <c r="E2001" s="7" t="n">
        <v>9.38000011444092</v>
      </c>
      <c r="F2001" s="7" t="n">
        <v>18.5200004577637</v>
      </c>
      <c r="G2001" s="7" t="n">
        <v>90</v>
      </c>
    </row>
    <row r="2002" spans="1:9">
      <c r="A2002" t="s">
        <v>4</v>
      </c>
      <c r="B2002" s="4" t="s">
        <v>5</v>
      </c>
      <c r="C2002" s="4" t="s">
        <v>10</v>
      </c>
      <c r="D2002" s="4" t="s">
        <v>18</v>
      </c>
      <c r="E2002" s="4" t="s">
        <v>18</v>
      </c>
      <c r="F2002" s="4" t="s">
        <v>18</v>
      </c>
      <c r="G2002" s="4" t="s">
        <v>18</v>
      </c>
    </row>
    <row r="2003" spans="1:9">
      <c r="A2003" t="n">
        <v>17259</v>
      </c>
      <c r="B2003" s="21" t="n">
        <v>46</v>
      </c>
      <c r="C2003" s="7" t="n">
        <v>61494</v>
      </c>
      <c r="D2003" s="7" t="n">
        <v>19.1800003051758</v>
      </c>
      <c r="E2003" s="7" t="n">
        <v>9.38000011444092</v>
      </c>
      <c r="F2003" s="7" t="n">
        <v>20.9899997711182</v>
      </c>
      <c r="G2003" s="7" t="n">
        <v>90</v>
      </c>
    </row>
    <row r="2004" spans="1:9">
      <c r="A2004" t="s">
        <v>4</v>
      </c>
      <c r="B2004" s="4" t="s">
        <v>5</v>
      </c>
      <c r="C2004" s="4" t="s">
        <v>10</v>
      </c>
      <c r="D2004" s="4" t="s">
        <v>18</v>
      </c>
      <c r="E2004" s="4" t="s">
        <v>18</v>
      </c>
      <c r="F2004" s="4" t="s">
        <v>18</v>
      </c>
      <c r="G2004" s="4" t="s">
        <v>18</v>
      </c>
    </row>
    <row r="2005" spans="1:9">
      <c r="A2005" t="n">
        <v>17278</v>
      </c>
      <c r="B2005" s="21" t="n">
        <v>46</v>
      </c>
      <c r="C2005" s="7" t="n">
        <v>7033</v>
      </c>
      <c r="D2005" s="7" t="n">
        <v>32.8300018310547</v>
      </c>
      <c r="E2005" s="7" t="n">
        <v>9.38000011444092</v>
      </c>
      <c r="F2005" s="7" t="n">
        <v>18.7700004577637</v>
      </c>
      <c r="G2005" s="7" t="n">
        <v>264.799987792969</v>
      </c>
    </row>
    <row r="2006" spans="1:9">
      <c r="A2006" t="s">
        <v>4</v>
      </c>
      <c r="B2006" s="4" t="s">
        <v>5</v>
      </c>
      <c r="C2006" s="4" t="s">
        <v>10</v>
      </c>
      <c r="D2006" s="4" t="s">
        <v>18</v>
      </c>
      <c r="E2006" s="4" t="s">
        <v>18</v>
      </c>
      <c r="F2006" s="4" t="s">
        <v>18</v>
      </c>
      <c r="G2006" s="4" t="s">
        <v>18</v>
      </c>
    </row>
    <row r="2007" spans="1:9">
      <c r="A2007" t="n">
        <v>17297</v>
      </c>
      <c r="B2007" s="21" t="n">
        <v>46</v>
      </c>
      <c r="C2007" s="7" t="n">
        <v>1560</v>
      </c>
      <c r="D2007" s="7" t="n">
        <v>6.8600001335144</v>
      </c>
      <c r="E2007" s="7" t="n">
        <v>9.38000011444092</v>
      </c>
      <c r="F2007" s="7" t="n">
        <v>7.88000011444092</v>
      </c>
      <c r="G2007" s="7" t="n">
        <v>293.899993896484</v>
      </c>
    </row>
    <row r="2008" spans="1:9">
      <c r="A2008" t="s">
        <v>4</v>
      </c>
      <c r="B2008" s="4" t="s">
        <v>5</v>
      </c>
      <c r="C2008" s="4" t="s">
        <v>10</v>
      </c>
      <c r="D2008" s="4" t="s">
        <v>18</v>
      </c>
      <c r="E2008" s="4" t="s">
        <v>18</v>
      </c>
      <c r="F2008" s="4" t="s">
        <v>18</v>
      </c>
      <c r="G2008" s="4" t="s">
        <v>18</v>
      </c>
    </row>
    <row r="2009" spans="1:9">
      <c r="A2009" t="n">
        <v>17316</v>
      </c>
      <c r="B2009" s="21" t="n">
        <v>46</v>
      </c>
      <c r="C2009" s="7" t="n">
        <v>1561</v>
      </c>
      <c r="D2009" s="7" t="n">
        <v>13.789999961853</v>
      </c>
      <c r="E2009" s="7" t="n">
        <v>9.38000011444092</v>
      </c>
      <c r="F2009" s="7" t="n">
        <v>3.28999996185303</v>
      </c>
      <c r="G2009" s="7" t="n">
        <v>285.299987792969</v>
      </c>
    </row>
    <row r="2010" spans="1:9">
      <c r="A2010" t="s">
        <v>4</v>
      </c>
      <c r="B2010" s="4" t="s">
        <v>5</v>
      </c>
      <c r="C2010" s="4" t="s">
        <v>10</v>
      </c>
      <c r="D2010" s="4" t="s">
        <v>18</v>
      </c>
      <c r="E2010" s="4" t="s">
        <v>18</v>
      </c>
      <c r="F2010" s="4" t="s">
        <v>18</v>
      </c>
      <c r="G2010" s="4" t="s">
        <v>18</v>
      </c>
    </row>
    <row r="2011" spans="1:9">
      <c r="A2011" t="n">
        <v>17335</v>
      </c>
      <c r="B2011" s="21" t="n">
        <v>46</v>
      </c>
      <c r="C2011" s="7" t="n">
        <v>1562</v>
      </c>
      <c r="D2011" s="7" t="n">
        <v>11.0299997329712</v>
      </c>
      <c r="E2011" s="7" t="n">
        <v>9.38000011444092</v>
      </c>
      <c r="F2011" s="7" t="n">
        <v>22.7800006866455</v>
      </c>
      <c r="G2011" s="7" t="n">
        <v>248.100006103516</v>
      </c>
    </row>
    <row r="2012" spans="1:9">
      <c r="A2012" t="s">
        <v>4</v>
      </c>
      <c r="B2012" s="4" t="s">
        <v>5</v>
      </c>
      <c r="C2012" s="4" t="s">
        <v>10</v>
      </c>
      <c r="D2012" s="4" t="s">
        <v>18</v>
      </c>
      <c r="E2012" s="4" t="s">
        <v>18</v>
      </c>
      <c r="F2012" s="4" t="s">
        <v>18</v>
      </c>
      <c r="G2012" s="4" t="s">
        <v>18</v>
      </c>
    </row>
    <row r="2013" spans="1:9">
      <c r="A2013" t="n">
        <v>17354</v>
      </c>
      <c r="B2013" s="21" t="n">
        <v>46</v>
      </c>
      <c r="C2013" s="7" t="n">
        <v>7036</v>
      </c>
      <c r="D2013" s="7" t="n">
        <v>11.4200000762939</v>
      </c>
      <c r="E2013" s="7" t="n">
        <v>44.0999984741211</v>
      </c>
      <c r="F2013" s="7" t="n">
        <v>64.370002746582</v>
      </c>
      <c r="G2013" s="7" t="n">
        <v>245.199996948242</v>
      </c>
    </row>
    <row r="2014" spans="1:9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6</v>
      </c>
      <c r="F2014" s="4" t="s">
        <v>6</v>
      </c>
      <c r="G2014" s="4" t="s">
        <v>6</v>
      </c>
      <c r="H2014" s="4" t="s">
        <v>6</v>
      </c>
    </row>
    <row r="2015" spans="1:9">
      <c r="A2015" t="n">
        <v>17373</v>
      </c>
      <c r="B2015" s="29" t="n">
        <v>51</v>
      </c>
      <c r="C2015" s="7" t="n">
        <v>3</v>
      </c>
      <c r="D2015" s="7" t="n">
        <v>11</v>
      </c>
      <c r="E2015" s="7" t="s">
        <v>142</v>
      </c>
      <c r="F2015" s="7" t="s">
        <v>142</v>
      </c>
      <c r="G2015" s="7" t="s">
        <v>141</v>
      </c>
      <c r="H2015" s="7" t="s">
        <v>142</v>
      </c>
    </row>
    <row r="2016" spans="1:9">
      <c r="A2016" t="s">
        <v>4</v>
      </c>
      <c r="B2016" s="4" t="s">
        <v>5</v>
      </c>
      <c r="C2016" s="4" t="s">
        <v>13</v>
      </c>
      <c r="D2016" s="4" t="s">
        <v>10</v>
      </c>
      <c r="E2016" s="4" t="s">
        <v>6</v>
      </c>
      <c r="F2016" s="4" t="s">
        <v>6</v>
      </c>
      <c r="G2016" s="4" t="s">
        <v>6</v>
      </c>
      <c r="H2016" s="4" t="s">
        <v>6</v>
      </c>
    </row>
    <row r="2017" spans="1:8">
      <c r="A2017" t="n">
        <v>17386</v>
      </c>
      <c r="B2017" s="29" t="n">
        <v>51</v>
      </c>
      <c r="C2017" s="7" t="n">
        <v>3</v>
      </c>
      <c r="D2017" s="7" t="n">
        <v>6</v>
      </c>
      <c r="E2017" s="7" t="s">
        <v>142</v>
      </c>
      <c r="F2017" s="7" t="s">
        <v>142</v>
      </c>
      <c r="G2017" s="7" t="s">
        <v>141</v>
      </c>
      <c r="H2017" s="7" t="s">
        <v>142</v>
      </c>
    </row>
    <row r="2018" spans="1:8">
      <c r="A2018" t="s">
        <v>4</v>
      </c>
      <c r="B2018" s="4" t="s">
        <v>5</v>
      </c>
      <c r="C2018" s="4" t="s">
        <v>13</v>
      </c>
      <c r="D2018" s="4" t="s">
        <v>10</v>
      </c>
      <c r="E2018" s="4" t="s">
        <v>6</v>
      </c>
      <c r="F2018" s="4" t="s">
        <v>6</v>
      </c>
      <c r="G2018" s="4" t="s">
        <v>6</v>
      </c>
      <c r="H2018" s="4" t="s">
        <v>6</v>
      </c>
    </row>
    <row r="2019" spans="1:8">
      <c r="A2019" t="n">
        <v>17399</v>
      </c>
      <c r="B2019" s="29" t="n">
        <v>51</v>
      </c>
      <c r="C2019" s="7" t="n">
        <v>3</v>
      </c>
      <c r="D2019" s="7" t="n">
        <v>61491</v>
      </c>
      <c r="E2019" s="7" t="s">
        <v>142</v>
      </c>
      <c r="F2019" s="7" t="s">
        <v>142</v>
      </c>
      <c r="G2019" s="7" t="s">
        <v>141</v>
      </c>
      <c r="H2019" s="7" t="s">
        <v>142</v>
      </c>
    </row>
    <row r="2020" spans="1:8">
      <c r="A2020" t="s">
        <v>4</v>
      </c>
      <c r="B2020" s="4" t="s">
        <v>5</v>
      </c>
      <c r="C2020" s="4" t="s">
        <v>13</v>
      </c>
      <c r="D2020" s="4" t="s">
        <v>10</v>
      </c>
      <c r="E2020" s="4" t="s">
        <v>6</v>
      </c>
      <c r="F2020" s="4" t="s">
        <v>6</v>
      </c>
      <c r="G2020" s="4" t="s">
        <v>6</v>
      </c>
      <c r="H2020" s="4" t="s">
        <v>6</v>
      </c>
    </row>
    <row r="2021" spans="1:8">
      <c r="A2021" t="n">
        <v>17412</v>
      </c>
      <c r="B2021" s="29" t="n">
        <v>51</v>
      </c>
      <c r="C2021" s="7" t="n">
        <v>3</v>
      </c>
      <c r="D2021" s="7" t="n">
        <v>61492</v>
      </c>
      <c r="E2021" s="7" t="s">
        <v>142</v>
      </c>
      <c r="F2021" s="7" t="s">
        <v>142</v>
      </c>
      <c r="G2021" s="7" t="s">
        <v>141</v>
      </c>
      <c r="H2021" s="7" t="s">
        <v>142</v>
      </c>
    </row>
    <row r="2022" spans="1:8">
      <c r="A2022" t="s">
        <v>4</v>
      </c>
      <c r="B2022" s="4" t="s">
        <v>5</v>
      </c>
      <c r="C2022" s="4" t="s">
        <v>13</v>
      </c>
      <c r="D2022" s="4" t="s">
        <v>10</v>
      </c>
      <c r="E2022" s="4" t="s">
        <v>6</v>
      </c>
      <c r="F2022" s="4" t="s">
        <v>6</v>
      </c>
      <c r="G2022" s="4" t="s">
        <v>6</v>
      </c>
      <c r="H2022" s="4" t="s">
        <v>6</v>
      </c>
    </row>
    <row r="2023" spans="1:8">
      <c r="A2023" t="n">
        <v>17425</v>
      </c>
      <c r="B2023" s="29" t="n">
        <v>51</v>
      </c>
      <c r="C2023" s="7" t="n">
        <v>3</v>
      </c>
      <c r="D2023" s="7" t="n">
        <v>61493</v>
      </c>
      <c r="E2023" s="7" t="s">
        <v>142</v>
      </c>
      <c r="F2023" s="7" t="s">
        <v>142</v>
      </c>
      <c r="G2023" s="7" t="s">
        <v>141</v>
      </c>
      <c r="H2023" s="7" t="s">
        <v>142</v>
      </c>
    </row>
    <row r="2024" spans="1:8">
      <c r="A2024" t="s">
        <v>4</v>
      </c>
      <c r="B2024" s="4" t="s">
        <v>5</v>
      </c>
      <c r="C2024" s="4" t="s">
        <v>13</v>
      </c>
      <c r="D2024" s="4" t="s">
        <v>10</v>
      </c>
      <c r="E2024" s="4" t="s">
        <v>6</v>
      </c>
      <c r="F2024" s="4" t="s">
        <v>6</v>
      </c>
      <c r="G2024" s="4" t="s">
        <v>6</v>
      </c>
      <c r="H2024" s="4" t="s">
        <v>6</v>
      </c>
    </row>
    <row r="2025" spans="1:8">
      <c r="A2025" t="n">
        <v>17438</v>
      </c>
      <c r="B2025" s="29" t="n">
        <v>51</v>
      </c>
      <c r="C2025" s="7" t="n">
        <v>3</v>
      </c>
      <c r="D2025" s="7" t="n">
        <v>61494</v>
      </c>
      <c r="E2025" s="7" t="s">
        <v>142</v>
      </c>
      <c r="F2025" s="7" t="s">
        <v>142</v>
      </c>
      <c r="G2025" s="7" t="s">
        <v>141</v>
      </c>
      <c r="H2025" s="7" t="s">
        <v>142</v>
      </c>
    </row>
    <row r="2026" spans="1:8">
      <c r="A2026" t="s">
        <v>4</v>
      </c>
      <c r="B2026" s="4" t="s">
        <v>5</v>
      </c>
      <c r="C2026" s="4" t="s">
        <v>10</v>
      </c>
      <c r="D2026" s="4" t="s">
        <v>13</v>
      </c>
      <c r="E2026" s="4" t="s">
        <v>6</v>
      </c>
      <c r="F2026" s="4" t="s">
        <v>18</v>
      </c>
      <c r="G2026" s="4" t="s">
        <v>18</v>
      </c>
      <c r="H2026" s="4" t="s">
        <v>18</v>
      </c>
    </row>
    <row r="2027" spans="1:8">
      <c r="A2027" t="n">
        <v>17451</v>
      </c>
      <c r="B2027" s="25" t="n">
        <v>48</v>
      </c>
      <c r="C2027" s="7" t="n">
        <v>7033</v>
      </c>
      <c r="D2027" s="7" t="n">
        <v>0</v>
      </c>
      <c r="E2027" s="7" t="s">
        <v>184</v>
      </c>
      <c r="F2027" s="7" t="n">
        <v>0</v>
      </c>
      <c r="G2027" s="7" t="n">
        <v>1</v>
      </c>
      <c r="H2027" s="7" t="n">
        <v>0</v>
      </c>
    </row>
    <row r="2028" spans="1:8">
      <c r="A2028" t="s">
        <v>4</v>
      </c>
      <c r="B2028" s="4" t="s">
        <v>5</v>
      </c>
      <c r="C2028" s="4" t="s">
        <v>10</v>
      </c>
      <c r="D2028" s="4" t="s">
        <v>13</v>
      </c>
      <c r="E2028" s="4" t="s">
        <v>6</v>
      </c>
      <c r="F2028" s="4" t="s">
        <v>18</v>
      </c>
      <c r="G2028" s="4" t="s">
        <v>18</v>
      </c>
      <c r="H2028" s="4" t="s">
        <v>18</v>
      </c>
    </row>
    <row r="2029" spans="1:8">
      <c r="A2029" t="n">
        <v>17487</v>
      </c>
      <c r="B2029" s="25" t="n">
        <v>48</v>
      </c>
      <c r="C2029" s="7" t="n">
        <v>7033</v>
      </c>
      <c r="D2029" s="7" t="n">
        <v>0</v>
      </c>
      <c r="E2029" s="7" t="s">
        <v>78</v>
      </c>
      <c r="F2029" s="7" t="n">
        <v>0</v>
      </c>
      <c r="G2029" s="7" t="n">
        <v>1</v>
      </c>
      <c r="H2029" s="7" t="n">
        <v>0</v>
      </c>
    </row>
    <row r="2030" spans="1:8">
      <c r="A2030" t="s">
        <v>4</v>
      </c>
      <c r="B2030" s="4" t="s">
        <v>5</v>
      </c>
      <c r="C2030" s="4" t="s">
        <v>10</v>
      </c>
      <c r="D2030" s="4" t="s">
        <v>10</v>
      </c>
      <c r="E2030" s="4" t="s">
        <v>18</v>
      </c>
      <c r="F2030" s="4" t="s">
        <v>18</v>
      </c>
      <c r="G2030" s="4" t="s">
        <v>18</v>
      </c>
      <c r="H2030" s="4" t="s">
        <v>18</v>
      </c>
      <c r="I2030" s="4" t="s">
        <v>13</v>
      </c>
      <c r="J2030" s="4" t="s">
        <v>10</v>
      </c>
    </row>
    <row r="2031" spans="1:8">
      <c r="A2031" t="n">
        <v>17511</v>
      </c>
      <c r="B2031" s="56" t="n">
        <v>55</v>
      </c>
      <c r="C2031" s="7" t="n">
        <v>11</v>
      </c>
      <c r="D2031" s="7" t="n">
        <v>65024</v>
      </c>
      <c r="E2031" s="7" t="n">
        <v>0</v>
      </c>
      <c r="F2031" s="7" t="n">
        <v>0</v>
      </c>
      <c r="G2031" s="7" t="n">
        <v>5</v>
      </c>
      <c r="H2031" s="7" t="n">
        <v>2.79999995231628</v>
      </c>
      <c r="I2031" s="7" t="n">
        <v>2</v>
      </c>
      <c r="J2031" s="7" t="n">
        <v>0</v>
      </c>
    </row>
    <row r="2032" spans="1:8">
      <c r="A2032" t="s">
        <v>4</v>
      </c>
      <c r="B2032" s="4" t="s">
        <v>5</v>
      </c>
      <c r="C2032" s="4" t="s">
        <v>10</v>
      </c>
      <c r="D2032" s="4" t="s">
        <v>10</v>
      </c>
      <c r="E2032" s="4" t="s">
        <v>18</v>
      </c>
      <c r="F2032" s="4" t="s">
        <v>18</v>
      </c>
      <c r="G2032" s="4" t="s">
        <v>18</v>
      </c>
      <c r="H2032" s="4" t="s">
        <v>18</v>
      </c>
      <c r="I2032" s="4" t="s">
        <v>13</v>
      </c>
      <c r="J2032" s="4" t="s">
        <v>10</v>
      </c>
    </row>
    <row r="2033" spans="1:10">
      <c r="A2033" t="n">
        <v>17535</v>
      </c>
      <c r="B2033" s="56" t="n">
        <v>55</v>
      </c>
      <c r="C2033" s="7" t="n">
        <v>6</v>
      </c>
      <c r="D2033" s="7" t="n">
        <v>65024</v>
      </c>
      <c r="E2033" s="7" t="n">
        <v>0</v>
      </c>
      <c r="F2033" s="7" t="n">
        <v>0</v>
      </c>
      <c r="G2033" s="7" t="n">
        <v>5</v>
      </c>
      <c r="H2033" s="7" t="n">
        <v>2.79999995231628</v>
      </c>
      <c r="I2033" s="7" t="n">
        <v>2</v>
      </c>
      <c r="J2033" s="7" t="n">
        <v>0</v>
      </c>
    </row>
    <row r="2034" spans="1:10">
      <c r="A2034" t="s">
        <v>4</v>
      </c>
      <c r="B2034" s="4" t="s">
        <v>5</v>
      </c>
      <c r="C2034" s="4" t="s">
        <v>10</v>
      </c>
    </row>
    <row r="2035" spans="1:10">
      <c r="A2035" t="n">
        <v>17559</v>
      </c>
      <c r="B2035" s="27" t="n">
        <v>16</v>
      </c>
      <c r="C2035" s="7" t="n">
        <v>50</v>
      </c>
    </row>
    <row r="2036" spans="1:10">
      <c r="A2036" t="s">
        <v>4</v>
      </c>
      <c r="B2036" s="4" t="s">
        <v>5</v>
      </c>
      <c r="C2036" s="4" t="s">
        <v>10</v>
      </c>
      <c r="D2036" s="4" t="s">
        <v>10</v>
      </c>
      <c r="E2036" s="4" t="s">
        <v>18</v>
      </c>
      <c r="F2036" s="4" t="s">
        <v>18</v>
      </c>
      <c r="G2036" s="4" t="s">
        <v>18</v>
      </c>
      <c r="H2036" s="4" t="s">
        <v>18</v>
      </c>
      <c r="I2036" s="4" t="s">
        <v>13</v>
      </c>
      <c r="J2036" s="4" t="s">
        <v>10</v>
      </c>
    </row>
    <row r="2037" spans="1:10">
      <c r="A2037" t="n">
        <v>17562</v>
      </c>
      <c r="B2037" s="56" t="n">
        <v>55</v>
      </c>
      <c r="C2037" s="7" t="n">
        <v>61491</v>
      </c>
      <c r="D2037" s="7" t="n">
        <v>65024</v>
      </c>
      <c r="E2037" s="7" t="n">
        <v>0</v>
      </c>
      <c r="F2037" s="7" t="n">
        <v>0</v>
      </c>
      <c r="G2037" s="7" t="n">
        <v>5</v>
      </c>
      <c r="H2037" s="7" t="n">
        <v>2.79999995231628</v>
      </c>
      <c r="I2037" s="7" t="n">
        <v>2</v>
      </c>
      <c r="J2037" s="7" t="n">
        <v>0</v>
      </c>
    </row>
    <row r="2038" spans="1:10">
      <c r="A2038" t="s">
        <v>4</v>
      </c>
      <c r="B2038" s="4" t="s">
        <v>5</v>
      </c>
      <c r="C2038" s="4" t="s">
        <v>10</v>
      </c>
      <c r="D2038" s="4" t="s">
        <v>10</v>
      </c>
      <c r="E2038" s="4" t="s">
        <v>18</v>
      </c>
      <c r="F2038" s="4" t="s">
        <v>18</v>
      </c>
      <c r="G2038" s="4" t="s">
        <v>18</v>
      </c>
      <c r="H2038" s="4" t="s">
        <v>18</v>
      </c>
      <c r="I2038" s="4" t="s">
        <v>13</v>
      </c>
      <c r="J2038" s="4" t="s">
        <v>10</v>
      </c>
    </row>
    <row r="2039" spans="1:10">
      <c r="A2039" t="n">
        <v>17586</v>
      </c>
      <c r="B2039" s="56" t="n">
        <v>55</v>
      </c>
      <c r="C2039" s="7" t="n">
        <v>61492</v>
      </c>
      <c r="D2039" s="7" t="n">
        <v>65024</v>
      </c>
      <c r="E2039" s="7" t="n">
        <v>0</v>
      </c>
      <c r="F2039" s="7" t="n">
        <v>0</v>
      </c>
      <c r="G2039" s="7" t="n">
        <v>5</v>
      </c>
      <c r="H2039" s="7" t="n">
        <v>2.79999995231628</v>
      </c>
      <c r="I2039" s="7" t="n">
        <v>2</v>
      </c>
      <c r="J2039" s="7" t="n">
        <v>0</v>
      </c>
    </row>
    <row r="2040" spans="1:10">
      <c r="A2040" t="s">
        <v>4</v>
      </c>
      <c r="B2040" s="4" t="s">
        <v>5</v>
      </c>
      <c r="C2040" s="4" t="s">
        <v>10</v>
      </c>
    </row>
    <row r="2041" spans="1:10">
      <c r="A2041" t="n">
        <v>17610</v>
      </c>
      <c r="B2041" s="27" t="n">
        <v>16</v>
      </c>
      <c r="C2041" s="7" t="n">
        <v>100</v>
      </c>
    </row>
    <row r="2042" spans="1:10">
      <c r="A2042" t="s">
        <v>4</v>
      </c>
      <c r="B2042" s="4" t="s">
        <v>5</v>
      </c>
      <c r="C2042" s="4" t="s">
        <v>10</v>
      </c>
      <c r="D2042" s="4" t="s">
        <v>10</v>
      </c>
      <c r="E2042" s="4" t="s">
        <v>18</v>
      </c>
      <c r="F2042" s="4" t="s">
        <v>18</v>
      </c>
      <c r="G2042" s="4" t="s">
        <v>18</v>
      </c>
      <c r="H2042" s="4" t="s">
        <v>18</v>
      </c>
      <c r="I2042" s="4" t="s">
        <v>13</v>
      </c>
      <c r="J2042" s="4" t="s">
        <v>10</v>
      </c>
    </row>
    <row r="2043" spans="1:10">
      <c r="A2043" t="n">
        <v>17613</v>
      </c>
      <c r="B2043" s="56" t="n">
        <v>55</v>
      </c>
      <c r="C2043" s="7" t="n">
        <v>61493</v>
      </c>
      <c r="D2043" s="7" t="n">
        <v>65024</v>
      </c>
      <c r="E2043" s="7" t="n">
        <v>0</v>
      </c>
      <c r="F2043" s="7" t="n">
        <v>0</v>
      </c>
      <c r="G2043" s="7" t="n">
        <v>5</v>
      </c>
      <c r="H2043" s="7" t="n">
        <v>2.79999995231628</v>
      </c>
      <c r="I2043" s="7" t="n">
        <v>2</v>
      </c>
      <c r="J2043" s="7" t="n">
        <v>0</v>
      </c>
    </row>
    <row r="2044" spans="1:10">
      <c r="A2044" t="s">
        <v>4</v>
      </c>
      <c r="B2044" s="4" t="s">
        <v>5</v>
      </c>
      <c r="C2044" s="4" t="s">
        <v>10</v>
      </c>
      <c r="D2044" s="4" t="s">
        <v>10</v>
      </c>
      <c r="E2044" s="4" t="s">
        <v>18</v>
      </c>
      <c r="F2044" s="4" t="s">
        <v>18</v>
      </c>
      <c r="G2044" s="4" t="s">
        <v>18</v>
      </c>
      <c r="H2044" s="4" t="s">
        <v>18</v>
      </c>
      <c r="I2044" s="4" t="s">
        <v>13</v>
      </c>
      <c r="J2044" s="4" t="s">
        <v>10</v>
      </c>
    </row>
    <row r="2045" spans="1:10">
      <c r="A2045" t="n">
        <v>17637</v>
      </c>
      <c r="B2045" s="56" t="n">
        <v>55</v>
      </c>
      <c r="C2045" s="7" t="n">
        <v>61494</v>
      </c>
      <c r="D2045" s="7" t="n">
        <v>65024</v>
      </c>
      <c r="E2045" s="7" t="n">
        <v>0</v>
      </c>
      <c r="F2045" s="7" t="n">
        <v>0</v>
      </c>
      <c r="G2045" s="7" t="n">
        <v>5</v>
      </c>
      <c r="H2045" s="7" t="n">
        <v>2.79999995231628</v>
      </c>
      <c r="I2045" s="7" t="n">
        <v>2</v>
      </c>
      <c r="J2045" s="7" t="n">
        <v>0</v>
      </c>
    </row>
    <row r="2046" spans="1:10">
      <c r="A2046" t="s">
        <v>4</v>
      </c>
      <c r="B2046" s="4" t="s">
        <v>5</v>
      </c>
      <c r="C2046" s="4" t="s">
        <v>10</v>
      </c>
    </row>
    <row r="2047" spans="1:10">
      <c r="A2047" t="n">
        <v>17661</v>
      </c>
      <c r="B2047" s="27" t="n">
        <v>16</v>
      </c>
      <c r="C2047" s="7" t="n">
        <v>50</v>
      </c>
    </row>
    <row r="2048" spans="1:10">
      <c r="A2048" t="s">
        <v>4</v>
      </c>
      <c r="B2048" s="4" t="s">
        <v>5</v>
      </c>
      <c r="C2048" s="4" t="s">
        <v>13</v>
      </c>
      <c r="D2048" s="4" t="s">
        <v>13</v>
      </c>
      <c r="E2048" s="4" t="s">
        <v>18</v>
      </c>
      <c r="F2048" s="4" t="s">
        <v>10</v>
      </c>
    </row>
    <row r="2049" spans="1:10">
      <c r="A2049" t="n">
        <v>17664</v>
      </c>
      <c r="B2049" s="44" t="n">
        <v>45</v>
      </c>
      <c r="C2049" s="7" t="n">
        <v>5</v>
      </c>
      <c r="D2049" s="7" t="n">
        <v>3</v>
      </c>
      <c r="E2049" s="7" t="n">
        <v>2.79999995231628</v>
      </c>
      <c r="F2049" s="7" t="n">
        <v>5000</v>
      </c>
    </row>
    <row r="2050" spans="1:10">
      <c r="A2050" t="s">
        <v>4</v>
      </c>
      <c r="B2050" s="4" t="s">
        <v>5</v>
      </c>
      <c r="C2050" s="4" t="s">
        <v>13</v>
      </c>
      <c r="D2050" s="4" t="s">
        <v>10</v>
      </c>
      <c r="E2050" s="4" t="s">
        <v>18</v>
      </c>
    </row>
    <row r="2051" spans="1:10">
      <c r="A2051" t="n">
        <v>17673</v>
      </c>
      <c r="B2051" s="38" t="n">
        <v>58</v>
      </c>
      <c r="C2051" s="7" t="n">
        <v>100</v>
      </c>
      <c r="D2051" s="7" t="n">
        <v>1000</v>
      </c>
      <c r="E2051" s="7" t="n">
        <v>1</v>
      </c>
    </row>
    <row r="2052" spans="1:10">
      <c r="A2052" t="s">
        <v>4</v>
      </c>
      <c r="B2052" s="4" t="s">
        <v>5</v>
      </c>
      <c r="C2052" s="4" t="s">
        <v>13</v>
      </c>
      <c r="D2052" s="4" t="s">
        <v>10</v>
      </c>
    </row>
    <row r="2053" spans="1:10">
      <c r="A2053" t="n">
        <v>17681</v>
      </c>
      <c r="B2053" s="38" t="n">
        <v>58</v>
      </c>
      <c r="C2053" s="7" t="n">
        <v>255</v>
      </c>
      <c r="D2053" s="7" t="n">
        <v>0</v>
      </c>
    </row>
    <row r="2054" spans="1:10">
      <c r="A2054" t="s">
        <v>4</v>
      </c>
      <c r="B2054" s="4" t="s">
        <v>5</v>
      </c>
      <c r="C2054" s="4" t="s">
        <v>10</v>
      </c>
      <c r="D2054" s="4" t="s">
        <v>13</v>
      </c>
    </row>
    <row r="2055" spans="1:10">
      <c r="A2055" t="n">
        <v>17685</v>
      </c>
      <c r="B2055" s="46" t="n">
        <v>56</v>
      </c>
      <c r="C2055" s="7" t="n">
        <v>11</v>
      </c>
      <c r="D2055" s="7" t="n">
        <v>0</v>
      </c>
    </row>
    <row r="2056" spans="1:10">
      <c r="A2056" t="s">
        <v>4</v>
      </c>
      <c r="B2056" s="4" t="s">
        <v>5</v>
      </c>
      <c r="C2056" s="4" t="s">
        <v>10</v>
      </c>
      <c r="D2056" s="4" t="s">
        <v>13</v>
      </c>
    </row>
    <row r="2057" spans="1:10">
      <c r="A2057" t="n">
        <v>17689</v>
      </c>
      <c r="B2057" s="46" t="n">
        <v>56</v>
      </c>
      <c r="C2057" s="7" t="n">
        <v>6</v>
      </c>
      <c r="D2057" s="7" t="n">
        <v>0</v>
      </c>
    </row>
    <row r="2058" spans="1:10">
      <c r="A2058" t="s">
        <v>4</v>
      </c>
      <c r="B2058" s="4" t="s">
        <v>5</v>
      </c>
      <c r="C2058" s="4" t="s">
        <v>10</v>
      </c>
      <c r="D2058" s="4" t="s">
        <v>18</v>
      </c>
      <c r="E2058" s="4" t="s">
        <v>18</v>
      </c>
      <c r="F2058" s="4" t="s">
        <v>18</v>
      </c>
      <c r="G2058" s="4" t="s">
        <v>10</v>
      </c>
      <c r="H2058" s="4" t="s">
        <v>10</v>
      </c>
    </row>
    <row r="2059" spans="1:10">
      <c r="A2059" t="n">
        <v>17693</v>
      </c>
      <c r="B2059" s="63" t="n">
        <v>60</v>
      </c>
      <c r="C2059" s="7" t="n">
        <v>11</v>
      </c>
      <c r="D2059" s="7" t="n">
        <v>0</v>
      </c>
      <c r="E2059" s="7" t="n">
        <v>10</v>
      </c>
      <c r="F2059" s="7" t="n">
        <v>0</v>
      </c>
      <c r="G2059" s="7" t="n">
        <v>300</v>
      </c>
      <c r="H2059" s="7" t="n">
        <v>0</v>
      </c>
    </row>
    <row r="2060" spans="1:10">
      <c r="A2060" t="s">
        <v>4</v>
      </c>
      <c r="B2060" s="4" t="s">
        <v>5</v>
      </c>
      <c r="C2060" s="4" t="s">
        <v>10</v>
      </c>
      <c r="D2060" s="4" t="s">
        <v>18</v>
      </c>
      <c r="E2060" s="4" t="s">
        <v>18</v>
      </c>
      <c r="F2060" s="4" t="s">
        <v>18</v>
      </c>
      <c r="G2060" s="4" t="s">
        <v>10</v>
      </c>
      <c r="H2060" s="4" t="s">
        <v>10</v>
      </c>
    </row>
    <row r="2061" spans="1:10">
      <c r="A2061" t="n">
        <v>17712</v>
      </c>
      <c r="B2061" s="63" t="n">
        <v>60</v>
      </c>
      <c r="C2061" s="7" t="n">
        <v>6</v>
      </c>
      <c r="D2061" s="7" t="n">
        <v>0</v>
      </c>
      <c r="E2061" s="7" t="n">
        <v>10</v>
      </c>
      <c r="F2061" s="7" t="n">
        <v>0</v>
      </c>
      <c r="G2061" s="7" t="n">
        <v>300</v>
      </c>
      <c r="H2061" s="7" t="n">
        <v>0</v>
      </c>
    </row>
    <row r="2062" spans="1:10">
      <c r="A2062" t="s">
        <v>4</v>
      </c>
      <c r="B2062" s="4" t="s">
        <v>5</v>
      </c>
      <c r="C2062" s="4" t="s">
        <v>10</v>
      </c>
      <c r="D2062" s="4" t="s">
        <v>13</v>
      </c>
    </row>
    <row r="2063" spans="1:10">
      <c r="A2063" t="n">
        <v>17731</v>
      </c>
      <c r="B2063" s="46" t="n">
        <v>56</v>
      </c>
      <c r="C2063" s="7" t="n">
        <v>61491</v>
      </c>
      <c r="D2063" s="7" t="n">
        <v>0</v>
      </c>
    </row>
    <row r="2064" spans="1:10">
      <c r="A2064" t="s">
        <v>4</v>
      </c>
      <c r="B2064" s="4" t="s">
        <v>5</v>
      </c>
      <c r="C2064" s="4" t="s">
        <v>10</v>
      </c>
      <c r="D2064" s="4" t="s">
        <v>13</v>
      </c>
    </row>
    <row r="2065" spans="1:8">
      <c r="A2065" t="n">
        <v>17735</v>
      </c>
      <c r="B2065" s="46" t="n">
        <v>56</v>
      </c>
      <c r="C2065" s="7" t="n">
        <v>61492</v>
      </c>
      <c r="D2065" s="7" t="n">
        <v>0</v>
      </c>
    </row>
    <row r="2066" spans="1:8">
      <c r="A2066" t="s">
        <v>4</v>
      </c>
      <c r="B2066" s="4" t="s">
        <v>5</v>
      </c>
      <c r="C2066" s="4" t="s">
        <v>10</v>
      </c>
      <c r="D2066" s="4" t="s">
        <v>18</v>
      </c>
      <c r="E2066" s="4" t="s">
        <v>18</v>
      </c>
      <c r="F2066" s="4" t="s">
        <v>18</v>
      </c>
      <c r="G2066" s="4" t="s">
        <v>10</v>
      </c>
      <c r="H2066" s="4" t="s">
        <v>10</v>
      </c>
    </row>
    <row r="2067" spans="1:8">
      <c r="A2067" t="n">
        <v>17739</v>
      </c>
      <c r="B2067" s="63" t="n">
        <v>60</v>
      </c>
      <c r="C2067" s="7" t="n">
        <v>61491</v>
      </c>
      <c r="D2067" s="7" t="n">
        <v>0</v>
      </c>
      <c r="E2067" s="7" t="n">
        <v>10</v>
      </c>
      <c r="F2067" s="7" t="n">
        <v>0</v>
      </c>
      <c r="G2067" s="7" t="n">
        <v>300</v>
      </c>
      <c r="H2067" s="7" t="n">
        <v>0</v>
      </c>
    </row>
    <row r="2068" spans="1:8">
      <c r="A2068" t="s">
        <v>4</v>
      </c>
      <c r="B2068" s="4" t="s">
        <v>5</v>
      </c>
      <c r="C2068" s="4" t="s">
        <v>10</v>
      </c>
      <c r="D2068" s="4" t="s">
        <v>18</v>
      </c>
      <c r="E2068" s="4" t="s">
        <v>18</v>
      </c>
      <c r="F2068" s="4" t="s">
        <v>18</v>
      </c>
      <c r="G2068" s="4" t="s">
        <v>10</v>
      </c>
      <c r="H2068" s="4" t="s">
        <v>10</v>
      </c>
    </row>
    <row r="2069" spans="1:8">
      <c r="A2069" t="n">
        <v>17758</v>
      </c>
      <c r="B2069" s="63" t="n">
        <v>60</v>
      </c>
      <c r="C2069" s="7" t="n">
        <v>61492</v>
      </c>
      <c r="D2069" s="7" t="n">
        <v>0</v>
      </c>
      <c r="E2069" s="7" t="n">
        <v>10</v>
      </c>
      <c r="F2069" s="7" t="n">
        <v>0</v>
      </c>
      <c r="G2069" s="7" t="n">
        <v>300</v>
      </c>
      <c r="H2069" s="7" t="n">
        <v>0</v>
      </c>
    </row>
    <row r="2070" spans="1:8">
      <c r="A2070" t="s">
        <v>4</v>
      </c>
      <c r="B2070" s="4" t="s">
        <v>5</v>
      </c>
      <c r="C2070" s="4" t="s">
        <v>10</v>
      </c>
      <c r="D2070" s="4" t="s">
        <v>13</v>
      </c>
    </row>
    <row r="2071" spans="1:8">
      <c r="A2071" t="n">
        <v>17777</v>
      </c>
      <c r="B2071" s="46" t="n">
        <v>56</v>
      </c>
      <c r="C2071" s="7" t="n">
        <v>61493</v>
      </c>
      <c r="D2071" s="7" t="n">
        <v>0</v>
      </c>
    </row>
    <row r="2072" spans="1:8">
      <c r="A2072" t="s">
        <v>4</v>
      </c>
      <c r="B2072" s="4" t="s">
        <v>5</v>
      </c>
      <c r="C2072" s="4" t="s">
        <v>10</v>
      </c>
      <c r="D2072" s="4" t="s">
        <v>13</v>
      </c>
    </row>
    <row r="2073" spans="1:8">
      <c r="A2073" t="n">
        <v>17781</v>
      </c>
      <c r="B2073" s="46" t="n">
        <v>56</v>
      </c>
      <c r="C2073" s="7" t="n">
        <v>61494</v>
      </c>
      <c r="D2073" s="7" t="n">
        <v>0</v>
      </c>
    </row>
    <row r="2074" spans="1:8">
      <c r="A2074" t="s">
        <v>4</v>
      </c>
      <c r="B2074" s="4" t="s">
        <v>5</v>
      </c>
      <c r="C2074" s="4" t="s">
        <v>10</v>
      </c>
      <c r="D2074" s="4" t="s">
        <v>18</v>
      </c>
      <c r="E2074" s="4" t="s">
        <v>18</v>
      </c>
      <c r="F2074" s="4" t="s">
        <v>18</v>
      </c>
      <c r="G2074" s="4" t="s">
        <v>10</v>
      </c>
      <c r="H2074" s="4" t="s">
        <v>10</v>
      </c>
    </row>
    <row r="2075" spans="1:8">
      <c r="A2075" t="n">
        <v>17785</v>
      </c>
      <c r="B2075" s="63" t="n">
        <v>60</v>
      </c>
      <c r="C2075" s="7" t="n">
        <v>61493</v>
      </c>
      <c r="D2075" s="7" t="n">
        <v>0</v>
      </c>
      <c r="E2075" s="7" t="n">
        <v>10</v>
      </c>
      <c r="F2075" s="7" t="n">
        <v>0</v>
      </c>
      <c r="G2075" s="7" t="n">
        <v>300</v>
      </c>
      <c r="H2075" s="7" t="n">
        <v>0</v>
      </c>
    </row>
    <row r="2076" spans="1:8">
      <c r="A2076" t="s">
        <v>4</v>
      </c>
      <c r="B2076" s="4" t="s">
        <v>5</v>
      </c>
      <c r="C2076" s="4" t="s">
        <v>10</v>
      </c>
      <c r="D2076" s="4" t="s">
        <v>18</v>
      </c>
      <c r="E2076" s="4" t="s">
        <v>18</v>
      </c>
      <c r="F2076" s="4" t="s">
        <v>18</v>
      </c>
      <c r="G2076" s="4" t="s">
        <v>10</v>
      </c>
      <c r="H2076" s="4" t="s">
        <v>10</v>
      </c>
    </row>
    <row r="2077" spans="1:8">
      <c r="A2077" t="n">
        <v>17804</v>
      </c>
      <c r="B2077" s="63" t="n">
        <v>60</v>
      </c>
      <c r="C2077" s="7" t="n">
        <v>61494</v>
      </c>
      <c r="D2077" s="7" t="n">
        <v>0</v>
      </c>
      <c r="E2077" s="7" t="n">
        <v>10</v>
      </c>
      <c r="F2077" s="7" t="n">
        <v>0</v>
      </c>
      <c r="G2077" s="7" t="n">
        <v>300</v>
      </c>
      <c r="H2077" s="7" t="n">
        <v>0</v>
      </c>
    </row>
    <row r="2078" spans="1:8">
      <c r="A2078" t="s">
        <v>4</v>
      </c>
      <c r="B2078" s="4" t="s">
        <v>5</v>
      </c>
      <c r="C2078" s="4" t="s">
        <v>10</v>
      </c>
    </row>
    <row r="2079" spans="1:8">
      <c r="A2079" t="n">
        <v>17823</v>
      </c>
      <c r="B2079" s="27" t="n">
        <v>16</v>
      </c>
      <c r="C2079" s="7" t="n">
        <v>500</v>
      </c>
    </row>
    <row r="2080" spans="1:8">
      <c r="A2080" t="s">
        <v>4</v>
      </c>
      <c r="B2080" s="4" t="s">
        <v>5</v>
      </c>
      <c r="C2080" s="4" t="s">
        <v>13</v>
      </c>
      <c r="D2080" s="4" t="s">
        <v>10</v>
      </c>
      <c r="E2080" s="4" t="s">
        <v>6</v>
      </c>
    </row>
    <row r="2081" spans="1:8">
      <c r="A2081" t="n">
        <v>17826</v>
      </c>
      <c r="B2081" s="29" t="n">
        <v>51</v>
      </c>
      <c r="C2081" s="7" t="n">
        <v>4</v>
      </c>
      <c r="D2081" s="7" t="n">
        <v>11</v>
      </c>
      <c r="E2081" s="7" t="s">
        <v>185</v>
      </c>
    </row>
    <row r="2082" spans="1:8">
      <c r="A2082" t="s">
        <v>4</v>
      </c>
      <c r="B2082" s="4" t="s">
        <v>5</v>
      </c>
      <c r="C2082" s="4" t="s">
        <v>10</v>
      </c>
    </row>
    <row r="2083" spans="1:8">
      <c r="A2083" t="n">
        <v>17839</v>
      </c>
      <c r="B2083" s="27" t="n">
        <v>16</v>
      </c>
      <c r="C2083" s="7" t="n">
        <v>0</v>
      </c>
    </row>
    <row r="2084" spans="1:8">
      <c r="A2084" t="s">
        <v>4</v>
      </c>
      <c r="B2084" s="4" t="s">
        <v>5</v>
      </c>
      <c r="C2084" s="4" t="s">
        <v>10</v>
      </c>
      <c r="D2084" s="4" t="s">
        <v>13</v>
      </c>
      <c r="E2084" s="4" t="s">
        <v>9</v>
      </c>
      <c r="F2084" s="4" t="s">
        <v>47</v>
      </c>
      <c r="G2084" s="4" t="s">
        <v>13</v>
      </c>
      <c r="H2084" s="4" t="s">
        <v>13</v>
      </c>
    </row>
    <row r="2085" spans="1:8">
      <c r="A2085" t="n">
        <v>17842</v>
      </c>
      <c r="B2085" s="30" t="n">
        <v>26</v>
      </c>
      <c r="C2085" s="7" t="n">
        <v>11</v>
      </c>
      <c r="D2085" s="7" t="n">
        <v>17</v>
      </c>
      <c r="E2085" s="7" t="n">
        <v>63316</v>
      </c>
      <c r="F2085" s="7" t="s">
        <v>186</v>
      </c>
      <c r="G2085" s="7" t="n">
        <v>2</v>
      </c>
      <c r="H2085" s="7" t="n">
        <v>0</v>
      </c>
    </row>
    <row r="2086" spans="1:8">
      <c r="A2086" t="s">
        <v>4</v>
      </c>
      <c r="B2086" s="4" t="s">
        <v>5</v>
      </c>
    </row>
    <row r="2087" spans="1:8">
      <c r="A2087" t="n">
        <v>17888</v>
      </c>
      <c r="B2087" s="31" t="n">
        <v>28</v>
      </c>
    </row>
    <row r="2088" spans="1:8">
      <c r="A2088" t="s">
        <v>4</v>
      </c>
      <c r="B2088" s="4" t="s">
        <v>5</v>
      </c>
      <c r="C2088" s="4" t="s">
        <v>13</v>
      </c>
      <c r="D2088" s="32" t="s">
        <v>50</v>
      </c>
      <c r="E2088" s="4" t="s">
        <v>5</v>
      </c>
      <c r="F2088" s="4" t="s">
        <v>13</v>
      </c>
      <c r="G2088" s="4" t="s">
        <v>10</v>
      </c>
      <c r="H2088" s="32" t="s">
        <v>51</v>
      </c>
      <c r="I2088" s="4" t="s">
        <v>13</v>
      </c>
      <c r="J2088" s="4" t="s">
        <v>19</v>
      </c>
    </row>
    <row r="2089" spans="1:8">
      <c r="A2089" t="n">
        <v>17889</v>
      </c>
      <c r="B2089" s="12" t="n">
        <v>5</v>
      </c>
      <c r="C2089" s="7" t="n">
        <v>28</v>
      </c>
      <c r="D2089" s="32" t="s">
        <v>3</v>
      </c>
      <c r="E2089" s="33" t="n">
        <v>64</v>
      </c>
      <c r="F2089" s="7" t="n">
        <v>5</v>
      </c>
      <c r="G2089" s="7" t="n">
        <v>1</v>
      </c>
      <c r="H2089" s="32" t="s">
        <v>3</v>
      </c>
      <c r="I2089" s="7" t="n">
        <v>1</v>
      </c>
      <c r="J2089" s="13" t="n">
        <f t="normal" ca="1">A2101</f>
        <v>0</v>
      </c>
    </row>
    <row r="2090" spans="1:8">
      <c r="A2090" t="s">
        <v>4</v>
      </c>
      <c r="B2090" s="4" t="s">
        <v>5</v>
      </c>
      <c r="C2090" s="4" t="s">
        <v>13</v>
      </c>
      <c r="D2090" s="4" t="s">
        <v>10</v>
      </c>
      <c r="E2090" s="4" t="s">
        <v>6</v>
      </c>
    </row>
    <row r="2091" spans="1:8">
      <c r="A2091" t="n">
        <v>17900</v>
      </c>
      <c r="B2091" s="29" t="n">
        <v>51</v>
      </c>
      <c r="C2091" s="7" t="n">
        <v>4</v>
      </c>
      <c r="D2091" s="7" t="n">
        <v>1</v>
      </c>
      <c r="E2091" s="7" t="s">
        <v>187</v>
      </c>
    </row>
    <row r="2092" spans="1:8">
      <c r="A2092" t="s">
        <v>4</v>
      </c>
      <c r="B2092" s="4" t="s">
        <v>5</v>
      </c>
      <c r="C2092" s="4" t="s">
        <v>10</v>
      </c>
    </row>
    <row r="2093" spans="1:8">
      <c r="A2093" t="n">
        <v>17913</v>
      </c>
      <c r="B2093" s="27" t="n">
        <v>16</v>
      </c>
      <c r="C2093" s="7" t="n">
        <v>0</v>
      </c>
    </row>
    <row r="2094" spans="1:8">
      <c r="A2094" t="s">
        <v>4</v>
      </c>
      <c r="B2094" s="4" t="s">
        <v>5</v>
      </c>
      <c r="C2094" s="4" t="s">
        <v>10</v>
      </c>
      <c r="D2094" s="4" t="s">
        <v>13</v>
      </c>
      <c r="E2094" s="4" t="s">
        <v>9</v>
      </c>
      <c r="F2094" s="4" t="s">
        <v>47</v>
      </c>
      <c r="G2094" s="4" t="s">
        <v>13</v>
      </c>
      <c r="H2094" s="4" t="s">
        <v>13</v>
      </c>
    </row>
    <row r="2095" spans="1:8">
      <c r="A2095" t="n">
        <v>17916</v>
      </c>
      <c r="B2095" s="30" t="n">
        <v>26</v>
      </c>
      <c r="C2095" s="7" t="n">
        <v>1</v>
      </c>
      <c r="D2095" s="7" t="n">
        <v>17</v>
      </c>
      <c r="E2095" s="7" t="n">
        <v>63317</v>
      </c>
      <c r="F2095" s="7" t="s">
        <v>188</v>
      </c>
      <c r="G2095" s="7" t="n">
        <v>2</v>
      </c>
      <c r="H2095" s="7" t="n">
        <v>0</v>
      </c>
    </row>
    <row r="2096" spans="1:8">
      <c r="A2096" t="s">
        <v>4</v>
      </c>
      <c r="B2096" s="4" t="s">
        <v>5</v>
      </c>
    </row>
    <row r="2097" spans="1:10">
      <c r="A2097" t="n">
        <v>18001</v>
      </c>
      <c r="B2097" s="31" t="n">
        <v>28</v>
      </c>
    </row>
    <row r="2098" spans="1:10">
      <c r="A2098" t="s">
        <v>4</v>
      </c>
      <c r="B2098" s="4" t="s">
        <v>5</v>
      </c>
      <c r="C2098" s="4" t="s">
        <v>19</v>
      </c>
    </row>
    <row r="2099" spans="1:10">
      <c r="A2099" t="n">
        <v>18002</v>
      </c>
      <c r="B2099" s="18" t="n">
        <v>3</v>
      </c>
      <c r="C2099" s="13" t="n">
        <f t="normal" ca="1">A2123</f>
        <v>0</v>
      </c>
    </row>
    <row r="2100" spans="1:10">
      <c r="A2100" t="s">
        <v>4</v>
      </c>
      <c r="B2100" s="4" t="s">
        <v>5</v>
      </c>
      <c r="C2100" s="4" t="s">
        <v>13</v>
      </c>
      <c r="D2100" s="32" t="s">
        <v>50</v>
      </c>
      <c r="E2100" s="4" t="s">
        <v>5</v>
      </c>
      <c r="F2100" s="4" t="s">
        <v>13</v>
      </c>
      <c r="G2100" s="4" t="s">
        <v>10</v>
      </c>
      <c r="H2100" s="32" t="s">
        <v>51</v>
      </c>
      <c r="I2100" s="4" t="s">
        <v>13</v>
      </c>
      <c r="J2100" s="4" t="s">
        <v>19</v>
      </c>
    </row>
    <row r="2101" spans="1:10">
      <c r="A2101" t="n">
        <v>18007</v>
      </c>
      <c r="B2101" s="12" t="n">
        <v>5</v>
      </c>
      <c r="C2101" s="7" t="n">
        <v>28</v>
      </c>
      <c r="D2101" s="32" t="s">
        <v>3</v>
      </c>
      <c r="E2101" s="33" t="n">
        <v>64</v>
      </c>
      <c r="F2101" s="7" t="n">
        <v>5</v>
      </c>
      <c r="G2101" s="7" t="n">
        <v>3</v>
      </c>
      <c r="H2101" s="32" t="s">
        <v>3</v>
      </c>
      <c r="I2101" s="7" t="n">
        <v>1</v>
      </c>
      <c r="J2101" s="13" t="n">
        <f t="normal" ca="1">A2113</f>
        <v>0</v>
      </c>
    </row>
    <row r="2102" spans="1:10">
      <c r="A2102" t="s">
        <v>4</v>
      </c>
      <c r="B2102" s="4" t="s">
        <v>5</v>
      </c>
      <c r="C2102" s="4" t="s">
        <v>13</v>
      </c>
      <c r="D2102" s="4" t="s">
        <v>10</v>
      </c>
      <c r="E2102" s="4" t="s">
        <v>6</v>
      </c>
    </row>
    <row r="2103" spans="1:10">
      <c r="A2103" t="n">
        <v>18018</v>
      </c>
      <c r="B2103" s="29" t="n">
        <v>51</v>
      </c>
      <c r="C2103" s="7" t="n">
        <v>4</v>
      </c>
      <c r="D2103" s="7" t="n">
        <v>3</v>
      </c>
      <c r="E2103" s="7" t="s">
        <v>187</v>
      </c>
    </row>
    <row r="2104" spans="1:10">
      <c r="A2104" t="s">
        <v>4</v>
      </c>
      <c r="B2104" s="4" t="s">
        <v>5</v>
      </c>
      <c r="C2104" s="4" t="s">
        <v>10</v>
      </c>
    </row>
    <row r="2105" spans="1:10">
      <c r="A2105" t="n">
        <v>18031</v>
      </c>
      <c r="B2105" s="27" t="n">
        <v>16</v>
      </c>
      <c r="C2105" s="7" t="n">
        <v>0</v>
      </c>
    </row>
    <row r="2106" spans="1:10">
      <c r="A2106" t="s">
        <v>4</v>
      </c>
      <c r="B2106" s="4" t="s">
        <v>5</v>
      </c>
      <c r="C2106" s="4" t="s">
        <v>10</v>
      </c>
      <c r="D2106" s="4" t="s">
        <v>13</v>
      </c>
      <c r="E2106" s="4" t="s">
        <v>9</v>
      </c>
      <c r="F2106" s="4" t="s">
        <v>47</v>
      </c>
      <c r="G2106" s="4" t="s">
        <v>13</v>
      </c>
      <c r="H2106" s="4" t="s">
        <v>13</v>
      </c>
    </row>
    <row r="2107" spans="1:10">
      <c r="A2107" t="n">
        <v>18034</v>
      </c>
      <c r="B2107" s="30" t="n">
        <v>26</v>
      </c>
      <c r="C2107" s="7" t="n">
        <v>3</v>
      </c>
      <c r="D2107" s="7" t="n">
        <v>17</v>
      </c>
      <c r="E2107" s="7" t="n">
        <v>63318</v>
      </c>
      <c r="F2107" s="7" t="s">
        <v>189</v>
      </c>
      <c r="G2107" s="7" t="n">
        <v>2</v>
      </c>
      <c r="H2107" s="7" t="n">
        <v>0</v>
      </c>
    </row>
    <row r="2108" spans="1:10">
      <c r="A2108" t="s">
        <v>4</v>
      </c>
      <c r="B2108" s="4" t="s">
        <v>5</v>
      </c>
    </row>
    <row r="2109" spans="1:10">
      <c r="A2109" t="n">
        <v>18129</v>
      </c>
      <c r="B2109" s="31" t="n">
        <v>28</v>
      </c>
    </row>
    <row r="2110" spans="1:10">
      <c r="A2110" t="s">
        <v>4</v>
      </c>
      <c r="B2110" s="4" t="s">
        <v>5</v>
      </c>
      <c r="C2110" s="4" t="s">
        <v>19</v>
      </c>
    </row>
    <row r="2111" spans="1:10">
      <c r="A2111" t="n">
        <v>18130</v>
      </c>
      <c r="B2111" s="18" t="n">
        <v>3</v>
      </c>
      <c r="C2111" s="13" t="n">
        <f t="normal" ca="1">A2123</f>
        <v>0</v>
      </c>
    </row>
    <row r="2112" spans="1:10">
      <c r="A2112" t="s">
        <v>4</v>
      </c>
      <c r="B2112" s="4" t="s">
        <v>5</v>
      </c>
      <c r="C2112" s="4" t="s">
        <v>13</v>
      </c>
      <c r="D2112" s="4" t="s">
        <v>10</v>
      </c>
      <c r="E2112" s="4" t="s">
        <v>6</v>
      </c>
    </row>
    <row r="2113" spans="1:10">
      <c r="A2113" t="n">
        <v>18135</v>
      </c>
      <c r="B2113" s="29" t="n">
        <v>51</v>
      </c>
      <c r="C2113" s="7" t="n">
        <v>4</v>
      </c>
      <c r="D2113" s="7" t="n">
        <v>6</v>
      </c>
      <c r="E2113" s="7" t="s">
        <v>190</v>
      </c>
    </row>
    <row r="2114" spans="1:10">
      <c r="A2114" t="s">
        <v>4</v>
      </c>
      <c r="B2114" s="4" t="s">
        <v>5</v>
      </c>
      <c r="C2114" s="4" t="s">
        <v>10</v>
      </c>
    </row>
    <row r="2115" spans="1:10">
      <c r="A2115" t="n">
        <v>18149</v>
      </c>
      <c r="B2115" s="27" t="n">
        <v>16</v>
      </c>
      <c r="C2115" s="7" t="n">
        <v>0</v>
      </c>
    </row>
    <row r="2116" spans="1:10">
      <c r="A2116" t="s">
        <v>4</v>
      </c>
      <c r="B2116" s="4" t="s">
        <v>5</v>
      </c>
      <c r="C2116" s="4" t="s">
        <v>10</v>
      </c>
      <c r="D2116" s="4" t="s">
        <v>13</v>
      </c>
      <c r="E2116" s="4" t="s">
        <v>9</v>
      </c>
      <c r="F2116" s="4" t="s">
        <v>47</v>
      </c>
      <c r="G2116" s="4" t="s">
        <v>13</v>
      </c>
      <c r="H2116" s="4" t="s">
        <v>13</v>
      </c>
    </row>
    <row r="2117" spans="1:10">
      <c r="A2117" t="n">
        <v>18152</v>
      </c>
      <c r="B2117" s="30" t="n">
        <v>26</v>
      </c>
      <c r="C2117" s="7" t="n">
        <v>6</v>
      </c>
      <c r="D2117" s="7" t="n">
        <v>17</v>
      </c>
      <c r="E2117" s="7" t="n">
        <v>63319</v>
      </c>
      <c r="F2117" s="7" t="s">
        <v>191</v>
      </c>
      <c r="G2117" s="7" t="n">
        <v>2</v>
      </c>
      <c r="H2117" s="7" t="n">
        <v>0</v>
      </c>
    </row>
    <row r="2118" spans="1:10">
      <c r="A2118" t="s">
        <v>4</v>
      </c>
      <c r="B2118" s="4" t="s">
        <v>5</v>
      </c>
    </row>
    <row r="2119" spans="1:10">
      <c r="A2119" t="n">
        <v>18247</v>
      </c>
      <c r="B2119" s="31" t="n">
        <v>28</v>
      </c>
    </row>
    <row r="2120" spans="1:10">
      <c r="A2120" t="s">
        <v>4</v>
      </c>
      <c r="B2120" s="4" t="s">
        <v>5</v>
      </c>
      <c r="C2120" s="4" t="s">
        <v>10</v>
      </c>
      <c r="D2120" s="4" t="s">
        <v>13</v>
      </c>
    </row>
    <row r="2121" spans="1:10">
      <c r="A2121" t="n">
        <v>18248</v>
      </c>
      <c r="B2121" s="60" t="n">
        <v>89</v>
      </c>
      <c r="C2121" s="7" t="n">
        <v>65533</v>
      </c>
      <c r="D2121" s="7" t="n">
        <v>1</v>
      </c>
    </row>
    <row r="2122" spans="1:10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6</v>
      </c>
    </row>
    <row r="2123" spans="1:10">
      <c r="A2123" t="n">
        <v>18252</v>
      </c>
      <c r="B2123" s="29" t="n">
        <v>51</v>
      </c>
      <c r="C2123" s="7" t="n">
        <v>4</v>
      </c>
      <c r="D2123" s="7" t="n">
        <v>6</v>
      </c>
      <c r="E2123" s="7" t="s">
        <v>192</v>
      </c>
    </row>
    <row r="2124" spans="1:10">
      <c r="A2124" t="s">
        <v>4</v>
      </c>
      <c r="B2124" s="4" t="s">
        <v>5</v>
      </c>
      <c r="C2124" s="4" t="s">
        <v>10</v>
      </c>
    </row>
    <row r="2125" spans="1:10">
      <c r="A2125" t="n">
        <v>18265</v>
      </c>
      <c r="B2125" s="27" t="n">
        <v>16</v>
      </c>
      <c r="C2125" s="7" t="n">
        <v>0</v>
      </c>
    </row>
    <row r="2126" spans="1:10">
      <c r="A2126" t="s">
        <v>4</v>
      </c>
      <c r="B2126" s="4" t="s">
        <v>5</v>
      </c>
      <c r="C2126" s="4" t="s">
        <v>10</v>
      </c>
      <c r="D2126" s="4" t="s">
        <v>13</v>
      </c>
      <c r="E2126" s="4" t="s">
        <v>9</v>
      </c>
      <c r="F2126" s="4" t="s">
        <v>47</v>
      </c>
      <c r="G2126" s="4" t="s">
        <v>13</v>
      </c>
      <c r="H2126" s="4" t="s">
        <v>13</v>
      </c>
    </row>
    <row r="2127" spans="1:10">
      <c r="A2127" t="n">
        <v>18268</v>
      </c>
      <c r="B2127" s="30" t="n">
        <v>26</v>
      </c>
      <c r="C2127" s="7" t="n">
        <v>6</v>
      </c>
      <c r="D2127" s="7" t="n">
        <v>17</v>
      </c>
      <c r="E2127" s="7" t="n">
        <v>63320</v>
      </c>
      <c r="F2127" s="7" t="s">
        <v>193</v>
      </c>
      <c r="G2127" s="7" t="n">
        <v>2</v>
      </c>
      <c r="H2127" s="7" t="n">
        <v>0</v>
      </c>
    </row>
    <row r="2128" spans="1:10">
      <c r="A2128" t="s">
        <v>4</v>
      </c>
      <c r="B2128" s="4" t="s">
        <v>5</v>
      </c>
    </row>
    <row r="2129" spans="1:8">
      <c r="A2129" t="n">
        <v>18338</v>
      </c>
      <c r="B2129" s="31" t="n">
        <v>28</v>
      </c>
    </row>
    <row r="2130" spans="1:8">
      <c r="A2130" t="s">
        <v>4</v>
      </c>
      <c r="B2130" s="4" t="s">
        <v>5</v>
      </c>
      <c r="C2130" s="4" t="s">
        <v>10</v>
      </c>
      <c r="D2130" s="4" t="s">
        <v>13</v>
      </c>
    </row>
    <row r="2131" spans="1:8">
      <c r="A2131" t="n">
        <v>18339</v>
      </c>
      <c r="B2131" s="60" t="n">
        <v>89</v>
      </c>
      <c r="C2131" s="7" t="n">
        <v>65533</v>
      </c>
      <c r="D2131" s="7" t="n">
        <v>1</v>
      </c>
    </row>
    <row r="2132" spans="1:8">
      <c r="A2132" t="s">
        <v>4</v>
      </c>
      <c r="B2132" s="4" t="s">
        <v>5</v>
      </c>
      <c r="C2132" s="4" t="s">
        <v>13</v>
      </c>
      <c r="D2132" s="4" t="s">
        <v>10</v>
      </c>
      <c r="E2132" s="4" t="s">
        <v>18</v>
      </c>
    </row>
    <row r="2133" spans="1:8">
      <c r="A2133" t="n">
        <v>18343</v>
      </c>
      <c r="B2133" s="38" t="n">
        <v>58</v>
      </c>
      <c r="C2133" s="7" t="n">
        <v>101</v>
      </c>
      <c r="D2133" s="7" t="n">
        <v>500</v>
      </c>
      <c r="E2133" s="7" t="n">
        <v>1</v>
      </c>
    </row>
    <row r="2134" spans="1:8">
      <c r="A2134" t="s">
        <v>4</v>
      </c>
      <c r="B2134" s="4" t="s">
        <v>5</v>
      </c>
      <c r="C2134" s="4" t="s">
        <v>13</v>
      </c>
      <c r="D2134" s="4" t="s">
        <v>10</v>
      </c>
    </row>
    <row r="2135" spans="1:8">
      <c r="A2135" t="n">
        <v>18351</v>
      </c>
      <c r="B2135" s="38" t="n">
        <v>58</v>
      </c>
      <c r="C2135" s="7" t="n">
        <v>254</v>
      </c>
      <c r="D2135" s="7" t="n">
        <v>0</v>
      </c>
    </row>
    <row r="2136" spans="1:8">
      <c r="A2136" t="s">
        <v>4</v>
      </c>
      <c r="B2136" s="4" t="s">
        <v>5</v>
      </c>
      <c r="C2136" s="4" t="s">
        <v>13</v>
      </c>
    </row>
    <row r="2137" spans="1:8">
      <c r="A2137" t="n">
        <v>18355</v>
      </c>
      <c r="B2137" s="44" t="n">
        <v>45</v>
      </c>
      <c r="C2137" s="7" t="n">
        <v>0</v>
      </c>
    </row>
    <row r="2138" spans="1:8">
      <c r="A2138" t="s">
        <v>4</v>
      </c>
      <c r="B2138" s="4" t="s">
        <v>5</v>
      </c>
      <c r="C2138" s="4" t="s">
        <v>13</v>
      </c>
      <c r="D2138" s="4" t="s">
        <v>13</v>
      </c>
      <c r="E2138" s="4" t="s">
        <v>18</v>
      </c>
      <c r="F2138" s="4" t="s">
        <v>18</v>
      </c>
      <c r="G2138" s="4" t="s">
        <v>18</v>
      </c>
      <c r="H2138" s="4" t="s">
        <v>10</v>
      </c>
    </row>
    <row r="2139" spans="1:8">
      <c r="A2139" t="n">
        <v>18357</v>
      </c>
      <c r="B2139" s="44" t="n">
        <v>45</v>
      </c>
      <c r="C2139" s="7" t="n">
        <v>2</v>
      </c>
      <c r="D2139" s="7" t="n">
        <v>3</v>
      </c>
      <c r="E2139" s="7" t="n">
        <v>23.5400009155273</v>
      </c>
      <c r="F2139" s="7" t="n">
        <v>11.2299995422363</v>
      </c>
      <c r="G2139" s="7" t="n">
        <v>20.2999992370605</v>
      </c>
      <c r="H2139" s="7" t="n">
        <v>0</v>
      </c>
    </row>
    <row r="2140" spans="1:8">
      <c r="A2140" t="s">
        <v>4</v>
      </c>
      <c r="B2140" s="4" t="s">
        <v>5</v>
      </c>
      <c r="C2140" s="4" t="s">
        <v>13</v>
      </c>
      <c r="D2140" s="4" t="s">
        <v>13</v>
      </c>
      <c r="E2140" s="4" t="s">
        <v>18</v>
      </c>
      <c r="F2140" s="4" t="s">
        <v>18</v>
      </c>
      <c r="G2140" s="4" t="s">
        <v>18</v>
      </c>
      <c r="H2140" s="4" t="s">
        <v>10</v>
      </c>
      <c r="I2140" s="4" t="s">
        <v>13</v>
      </c>
    </row>
    <row r="2141" spans="1:8">
      <c r="A2141" t="n">
        <v>18374</v>
      </c>
      <c r="B2141" s="44" t="n">
        <v>45</v>
      </c>
      <c r="C2141" s="7" t="n">
        <v>4</v>
      </c>
      <c r="D2141" s="7" t="n">
        <v>3</v>
      </c>
      <c r="E2141" s="7" t="n">
        <v>349.239990234375</v>
      </c>
      <c r="F2141" s="7" t="n">
        <v>312.040008544922</v>
      </c>
      <c r="G2141" s="7" t="n">
        <v>0</v>
      </c>
      <c r="H2141" s="7" t="n">
        <v>0</v>
      </c>
      <c r="I2141" s="7" t="n">
        <v>1</v>
      </c>
    </row>
    <row r="2142" spans="1:8">
      <c r="A2142" t="s">
        <v>4</v>
      </c>
      <c r="B2142" s="4" t="s">
        <v>5</v>
      </c>
      <c r="C2142" s="4" t="s">
        <v>13</v>
      </c>
      <c r="D2142" s="4" t="s">
        <v>13</v>
      </c>
      <c r="E2142" s="4" t="s">
        <v>18</v>
      </c>
      <c r="F2142" s="4" t="s">
        <v>10</v>
      </c>
    </row>
    <row r="2143" spans="1:8">
      <c r="A2143" t="n">
        <v>18392</v>
      </c>
      <c r="B2143" s="44" t="n">
        <v>45</v>
      </c>
      <c r="C2143" s="7" t="n">
        <v>5</v>
      </c>
      <c r="D2143" s="7" t="n">
        <v>3</v>
      </c>
      <c r="E2143" s="7" t="n">
        <v>4.09999990463257</v>
      </c>
      <c r="F2143" s="7" t="n">
        <v>0</v>
      </c>
    </row>
    <row r="2144" spans="1:8">
      <c r="A2144" t="s">
        <v>4</v>
      </c>
      <c r="B2144" s="4" t="s">
        <v>5</v>
      </c>
      <c r="C2144" s="4" t="s">
        <v>13</v>
      </c>
      <c r="D2144" s="4" t="s">
        <v>13</v>
      </c>
      <c r="E2144" s="4" t="s">
        <v>18</v>
      </c>
      <c r="F2144" s="4" t="s">
        <v>10</v>
      </c>
    </row>
    <row r="2145" spans="1:9">
      <c r="A2145" t="n">
        <v>18401</v>
      </c>
      <c r="B2145" s="44" t="n">
        <v>45</v>
      </c>
      <c r="C2145" s="7" t="n">
        <v>11</v>
      </c>
      <c r="D2145" s="7" t="n">
        <v>3</v>
      </c>
      <c r="E2145" s="7" t="n">
        <v>40</v>
      </c>
      <c r="F2145" s="7" t="n">
        <v>0</v>
      </c>
    </row>
    <row r="2146" spans="1:9">
      <c r="A2146" t="s">
        <v>4</v>
      </c>
      <c r="B2146" s="4" t="s">
        <v>5</v>
      </c>
      <c r="C2146" s="4" t="s">
        <v>13</v>
      </c>
      <c r="D2146" s="4" t="s">
        <v>13</v>
      </c>
      <c r="E2146" s="4" t="s">
        <v>18</v>
      </c>
      <c r="F2146" s="4" t="s">
        <v>18</v>
      </c>
      <c r="G2146" s="4" t="s">
        <v>18</v>
      </c>
      <c r="H2146" s="4" t="s">
        <v>10</v>
      </c>
    </row>
    <row r="2147" spans="1:9">
      <c r="A2147" t="n">
        <v>18410</v>
      </c>
      <c r="B2147" s="44" t="n">
        <v>45</v>
      </c>
      <c r="C2147" s="7" t="n">
        <v>2</v>
      </c>
      <c r="D2147" s="7" t="n">
        <v>3</v>
      </c>
      <c r="E2147" s="7" t="n">
        <v>23.5400009155273</v>
      </c>
      <c r="F2147" s="7" t="n">
        <v>11.3500003814697</v>
      </c>
      <c r="G2147" s="7" t="n">
        <v>20.2999992370605</v>
      </c>
      <c r="H2147" s="7" t="n">
        <v>5000</v>
      </c>
    </row>
    <row r="2148" spans="1:9">
      <c r="A2148" t="s">
        <v>4</v>
      </c>
      <c r="B2148" s="4" t="s">
        <v>5</v>
      </c>
      <c r="C2148" s="4" t="s">
        <v>10</v>
      </c>
      <c r="D2148" s="4" t="s">
        <v>13</v>
      </c>
      <c r="E2148" s="4" t="s">
        <v>6</v>
      </c>
      <c r="F2148" s="4" t="s">
        <v>18</v>
      </c>
      <c r="G2148" s="4" t="s">
        <v>18</v>
      </c>
      <c r="H2148" s="4" t="s">
        <v>18</v>
      </c>
    </row>
    <row r="2149" spans="1:9">
      <c r="A2149" t="n">
        <v>18427</v>
      </c>
      <c r="B2149" s="25" t="n">
        <v>48</v>
      </c>
      <c r="C2149" s="7" t="n">
        <v>7033</v>
      </c>
      <c r="D2149" s="7" t="n">
        <v>0</v>
      </c>
      <c r="E2149" s="7" t="s">
        <v>176</v>
      </c>
      <c r="F2149" s="7" t="n">
        <v>0</v>
      </c>
      <c r="G2149" s="7" t="n">
        <v>1</v>
      </c>
      <c r="H2149" s="7" t="n">
        <v>0</v>
      </c>
    </row>
    <row r="2150" spans="1:9">
      <c r="A2150" t="s">
        <v>4</v>
      </c>
      <c r="B2150" s="4" t="s">
        <v>5</v>
      </c>
      <c r="C2150" s="4" t="s">
        <v>10</v>
      </c>
      <c r="D2150" s="4" t="s">
        <v>13</v>
      </c>
      <c r="E2150" s="4" t="s">
        <v>6</v>
      </c>
      <c r="F2150" s="4" t="s">
        <v>18</v>
      </c>
      <c r="G2150" s="4" t="s">
        <v>18</v>
      </c>
      <c r="H2150" s="4" t="s">
        <v>18</v>
      </c>
    </row>
    <row r="2151" spans="1:9">
      <c r="A2151" t="n">
        <v>18463</v>
      </c>
      <c r="B2151" s="25" t="n">
        <v>48</v>
      </c>
      <c r="C2151" s="7" t="n">
        <v>7033</v>
      </c>
      <c r="D2151" s="7" t="n">
        <v>0</v>
      </c>
      <c r="E2151" s="7" t="s">
        <v>150</v>
      </c>
      <c r="F2151" s="7" t="n">
        <v>0</v>
      </c>
      <c r="G2151" s="7" t="n">
        <v>1</v>
      </c>
      <c r="H2151" s="7" t="n">
        <v>0</v>
      </c>
    </row>
    <row r="2152" spans="1:9">
      <c r="A2152" t="s">
        <v>4</v>
      </c>
      <c r="B2152" s="4" t="s">
        <v>5</v>
      </c>
      <c r="C2152" s="4" t="s">
        <v>13</v>
      </c>
    </row>
    <row r="2153" spans="1:9">
      <c r="A2153" t="n">
        <v>18490</v>
      </c>
      <c r="B2153" s="43" t="n">
        <v>116</v>
      </c>
      <c r="C2153" s="7" t="n">
        <v>0</v>
      </c>
    </row>
    <row r="2154" spans="1:9">
      <c r="A2154" t="s">
        <v>4</v>
      </c>
      <c r="B2154" s="4" t="s">
        <v>5</v>
      </c>
      <c r="C2154" s="4" t="s">
        <v>13</v>
      </c>
      <c r="D2154" s="4" t="s">
        <v>10</v>
      </c>
    </row>
    <row r="2155" spans="1:9">
      <c r="A2155" t="n">
        <v>18492</v>
      </c>
      <c r="B2155" s="43" t="n">
        <v>116</v>
      </c>
      <c r="C2155" s="7" t="n">
        <v>2</v>
      </c>
      <c r="D2155" s="7" t="n">
        <v>1</v>
      </c>
    </row>
    <row r="2156" spans="1:9">
      <c r="A2156" t="s">
        <v>4</v>
      </c>
      <c r="B2156" s="4" t="s">
        <v>5</v>
      </c>
      <c r="C2156" s="4" t="s">
        <v>13</v>
      </c>
      <c r="D2156" s="4" t="s">
        <v>9</v>
      </c>
    </row>
    <row r="2157" spans="1:9">
      <c r="A2157" t="n">
        <v>18496</v>
      </c>
      <c r="B2157" s="43" t="n">
        <v>116</v>
      </c>
      <c r="C2157" s="7" t="n">
        <v>5</v>
      </c>
      <c r="D2157" s="7" t="n">
        <v>1125515264</v>
      </c>
    </row>
    <row r="2158" spans="1:9">
      <c r="A2158" t="s">
        <v>4</v>
      </c>
      <c r="B2158" s="4" t="s">
        <v>5</v>
      </c>
      <c r="C2158" s="4" t="s">
        <v>13</v>
      </c>
      <c r="D2158" s="4" t="s">
        <v>10</v>
      </c>
    </row>
    <row r="2159" spans="1:9">
      <c r="A2159" t="n">
        <v>18502</v>
      </c>
      <c r="B2159" s="43" t="n">
        <v>116</v>
      </c>
      <c r="C2159" s="7" t="n">
        <v>6</v>
      </c>
      <c r="D2159" s="7" t="n">
        <v>1</v>
      </c>
    </row>
    <row r="2160" spans="1:9">
      <c r="A2160" t="s">
        <v>4</v>
      </c>
      <c r="B2160" s="4" t="s">
        <v>5</v>
      </c>
      <c r="C2160" s="4" t="s">
        <v>13</v>
      </c>
      <c r="D2160" s="4" t="s">
        <v>10</v>
      </c>
    </row>
    <row r="2161" spans="1:8">
      <c r="A2161" t="n">
        <v>18506</v>
      </c>
      <c r="B2161" s="38" t="n">
        <v>58</v>
      </c>
      <c r="C2161" s="7" t="n">
        <v>255</v>
      </c>
      <c r="D2161" s="7" t="n">
        <v>0</v>
      </c>
    </row>
    <row r="2162" spans="1:8">
      <c r="A2162" t="s">
        <v>4</v>
      </c>
      <c r="B2162" s="4" t="s">
        <v>5</v>
      </c>
      <c r="C2162" s="4" t="s">
        <v>10</v>
      </c>
    </row>
    <row r="2163" spans="1:8">
      <c r="A2163" t="n">
        <v>18510</v>
      </c>
      <c r="B2163" s="27" t="n">
        <v>16</v>
      </c>
      <c r="C2163" s="7" t="n">
        <v>500</v>
      </c>
    </row>
    <row r="2164" spans="1:8">
      <c r="A2164" t="s">
        <v>4</v>
      </c>
      <c r="B2164" s="4" t="s">
        <v>5</v>
      </c>
      <c r="C2164" s="4" t="s">
        <v>6</v>
      </c>
      <c r="D2164" s="4" t="s">
        <v>10</v>
      </c>
    </row>
    <row r="2165" spans="1:8">
      <c r="A2165" t="n">
        <v>18513</v>
      </c>
      <c r="B2165" s="58" t="n">
        <v>29</v>
      </c>
      <c r="C2165" s="7" t="s">
        <v>172</v>
      </c>
      <c r="D2165" s="7" t="n">
        <v>65533</v>
      </c>
    </row>
    <row r="2166" spans="1:8">
      <c r="A2166" t="s">
        <v>4</v>
      </c>
      <c r="B2166" s="4" t="s">
        <v>5</v>
      </c>
      <c r="C2166" s="4" t="s">
        <v>13</v>
      </c>
      <c r="D2166" s="4" t="s">
        <v>10</v>
      </c>
      <c r="E2166" s="4" t="s">
        <v>6</v>
      </c>
    </row>
    <row r="2167" spans="1:8">
      <c r="A2167" t="n">
        <v>18529</v>
      </c>
      <c r="B2167" s="29" t="n">
        <v>51</v>
      </c>
      <c r="C2167" s="7" t="n">
        <v>4</v>
      </c>
      <c r="D2167" s="7" t="n">
        <v>7033</v>
      </c>
      <c r="E2167" s="7" t="s">
        <v>46</v>
      </c>
    </row>
    <row r="2168" spans="1:8">
      <c r="A2168" t="s">
        <v>4</v>
      </c>
      <c r="B2168" s="4" t="s">
        <v>5</v>
      </c>
      <c r="C2168" s="4" t="s">
        <v>10</v>
      </c>
    </row>
    <row r="2169" spans="1:8">
      <c r="A2169" t="n">
        <v>18542</v>
      </c>
      <c r="B2169" s="27" t="n">
        <v>16</v>
      </c>
      <c r="C2169" s="7" t="n">
        <v>0</v>
      </c>
    </row>
    <row r="2170" spans="1:8">
      <c r="A2170" t="s">
        <v>4</v>
      </c>
      <c r="B2170" s="4" t="s">
        <v>5</v>
      </c>
      <c r="C2170" s="4" t="s">
        <v>10</v>
      </c>
      <c r="D2170" s="4" t="s">
        <v>13</v>
      </c>
      <c r="E2170" s="4" t="s">
        <v>9</v>
      </c>
      <c r="F2170" s="4" t="s">
        <v>47</v>
      </c>
      <c r="G2170" s="4" t="s">
        <v>13</v>
      </c>
      <c r="H2170" s="4" t="s">
        <v>13</v>
      </c>
    </row>
    <row r="2171" spans="1:8">
      <c r="A2171" t="n">
        <v>18545</v>
      </c>
      <c r="B2171" s="30" t="n">
        <v>26</v>
      </c>
      <c r="C2171" s="7" t="n">
        <v>7033</v>
      </c>
      <c r="D2171" s="7" t="n">
        <v>17</v>
      </c>
      <c r="E2171" s="7" t="n">
        <v>63321</v>
      </c>
      <c r="F2171" s="7" t="s">
        <v>194</v>
      </c>
      <c r="G2171" s="7" t="n">
        <v>2</v>
      </c>
      <c r="H2171" s="7" t="n">
        <v>0</v>
      </c>
    </row>
    <row r="2172" spans="1:8">
      <c r="A2172" t="s">
        <v>4</v>
      </c>
      <c r="B2172" s="4" t="s">
        <v>5</v>
      </c>
    </row>
    <row r="2173" spans="1:8">
      <c r="A2173" t="n">
        <v>18570</v>
      </c>
      <c r="B2173" s="31" t="n">
        <v>28</v>
      </c>
    </row>
    <row r="2174" spans="1:8">
      <c r="A2174" t="s">
        <v>4</v>
      </c>
      <c r="B2174" s="4" t="s">
        <v>5</v>
      </c>
      <c r="C2174" s="4" t="s">
        <v>6</v>
      </c>
      <c r="D2174" s="4" t="s">
        <v>10</v>
      </c>
    </row>
    <row r="2175" spans="1:8">
      <c r="A2175" t="n">
        <v>18571</v>
      </c>
      <c r="B2175" s="58" t="n">
        <v>29</v>
      </c>
      <c r="C2175" s="7" t="s">
        <v>12</v>
      </c>
      <c r="D2175" s="7" t="n">
        <v>65533</v>
      </c>
    </row>
    <row r="2176" spans="1:8">
      <c r="A2176" t="s">
        <v>4</v>
      </c>
      <c r="B2176" s="4" t="s">
        <v>5</v>
      </c>
      <c r="C2176" s="4" t="s">
        <v>10</v>
      </c>
      <c r="D2176" s="4" t="s">
        <v>13</v>
      </c>
    </row>
    <row r="2177" spans="1:8">
      <c r="A2177" t="n">
        <v>18575</v>
      </c>
      <c r="B2177" s="60" t="n">
        <v>89</v>
      </c>
      <c r="C2177" s="7" t="n">
        <v>65533</v>
      </c>
      <c r="D2177" s="7" t="n">
        <v>1</v>
      </c>
    </row>
    <row r="2178" spans="1:8">
      <c r="A2178" t="s">
        <v>4</v>
      </c>
      <c r="B2178" s="4" t="s">
        <v>5</v>
      </c>
      <c r="C2178" s="4" t="s">
        <v>10</v>
      </c>
    </row>
    <row r="2179" spans="1:8">
      <c r="A2179" t="n">
        <v>18579</v>
      </c>
      <c r="B2179" s="27" t="n">
        <v>16</v>
      </c>
      <c r="C2179" s="7" t="n">
        <v>500</v>
      </c>
    </row>
    <row r="2180" spans="1:8">
      <c r="A2180" t="s">
        <v>4</v>
      </c>
      <c r="B2180" s="4" t="s">
        <v>5</v>
      </c>
      <c r="C2180" s="4" t="s">
        <v>13</v>
      </c>
      <c r="D2180" s="4" t="s">
        <v>10</v>
      </c>
      <c r="E2180" s="4" t="s">
        <v>13</v>
      </c>
    </row>
    <row r="2181" spans="1:8">
      <c r="A2181" t="n">
        <v>18582</v>
      </c>
      <c r="B2181" s="14" t="n">
        <v>49</v>
      </c>
      <c r="C2181" s="7" t="n">
        <v>1</v>
      </c>
      <c r="D2181" s="7" t="n">
        <v>4000</v>
      </c>
      <c r="E2181" s="7" t="n">
        <v>0</v>
      </c>
    </row>
    <row r="2182" spans="1:8">
      <c r="A2182" t="s">
        <v>4</v>
      </c>
      <c r="B2182" s="4" t="s">
        <v>5</v>
      </c>
      <c r="C2182" s="4" t="s">
        <v>13</v>
      </c>
      <c r="D2182" s="4" t="s">
        <v>10</v>
      </c>
    </row>
    <row r="2183" spans="1:8">
      <c r="A2183" t="n">
        <v>18587</v>
      </c>
      <c r="B2183" s="14" t="n">
        <v>49</v>
      </c>
      <c r="C2183" s="7" t="n">
        <v>6</v>
      </c>
      <c r="D2183" s="7" t="n">
        <v>1</v>
      </c>
    </row>
    <row r="2184" spans="1:8">
      <c r="A2184" t="s">
        <v>4</v>
      </c>
      <c r="B2184" s="4" t="s">
        <v>5</v>
      </c>
      <c r="C2184" s="4" t="s">
        <v>13</v>
      </c>
      <c r="D2184" s="4" t="s">
        <v>10</v>
      </c>
      <c r="E2184" s="4" t="s">
        <v>9</v>
      </c>
      <c r="F2184" s="4" t="s">
        <v>10</v>
      </c>
    </row>
    <row r="2185" spans="1:8">
      <c r="A2185" t="n">
        <v>18591</v>
      </c>
      <c r="B2185" s="11" t="n">
        <v>50</v>
      </c>
      <c r="C2185" s="7" t="n">
        <v>3</v>
      </c>
      <c r="D2185" s="7" t="n">
        <v>4524</v>
      </c>
      <c r="E2185" s="7" t="n">
        <v>1045220557</v>
      </c>
      <c r="F2185" s="7" t="n">
        <v>4000</v>
      </c>
    </row>
    <row r="2186" spans="1:8">
      <c r="A2186" t="s">
        <v>4</v>
      </c>
      <c r="B2186" s="4" t="s">
        <v>5</v>
      </c>
      <c r="C2186" s="4" t="s">
        <v>13</v>
      </c>
      <c r="D2186" s="4" t="s">
        <v>10</v>
      </c>
      <c r="E2186" s="4" t="s">
        <v>10</v>
      </c>
      <c r="F2186" s="4" t="s">
        <v>13</v>
      </c>
    </row>
    <row r="2187" spans="1:8">
      <c r="A2187" t="n">
        <v>18601</v>
      </c>
      <c r="B2187" s="59" t="n">
        <v>25</v>
      </c>
      <c r="C2187" s="7" t="n">
        <v>1</v>
      </c>
      <c r="D2187" s="7" t="n">
        <v>60</v>
      </c>
      <c r="E2187" s="7" t="n">
        <v>280</v>
      </c>
      <c r="F2187" s="7" t="n">
        <v>1</v>
      </c>
    </row>
    <row r="2188" spans="1:8">
      <c r="A2188" t="s">
        <v>4</v>
      </c>
      <c r="B2188" s="4" t="s">
        <v>5</v>
      </c>
      <c r="C2188" s="4" t="s">
        <v>6</v>
      </c>
      <c r="D2188" s="4" t="s">
        <v>10</v>
      </c>
    </row>
    <row r="2189" spans="1:8">
      <c r="A2189" t="n">
        <v>18608</v>
      </c>
      <c r="B2189" s="58" t="n">
        <v>29</v>
      </c>
      <c r="C2189" s="7" t="s">
        <v>195</v>
      </c>
      <c r="D2189" s="7" t="n">
        <v>65533</v>
      </c>
    </row>
    <row r="2190" spans="1:8">
      <c r="A2190" t="s">
        <v>4</v>
      </c>
      <c r="B2190" s="4" t="s">
        <v>5</v>
      </c>
      <c r="C2190" s="4" t="s">
        <v>13</v>
      </c>
      <c r="D2190" s="4" t="s">
        <v>10</v>
      </c>
      <c r="E2190" s="4" t="s">
        <v>6</v>
      </c>
    </row>
    <row r="2191" spans="1:8">
      <c r="A2191" t="n">
        <v>18628</v>
      </c>
      <c r="B2191" s="29" t="n">
        <v>51</v>
      </c>
      <c r="C2191" s="7" t="n">
        <v>4</v>
      </c>
      <c r="D2191" s="7" t="n">
        <v>1569</v>
      </c>
      <c r="E2191" s="7" t="s">
        <v>46</v>
      </c>
    </row>
    <row r="2192" spans="1:8">
      <c r="A2192" t="s">
        <v>4</v>
      </c>
      <c r="B2192" s="4" t="s">
        <v>5</v>
      </c>
      <c r="C2192" s="4" t="s">
        <v>10</v>
      </c>
    </row>
    <row r="2193" spans="1:6">
      <c r="A2193" t="n">
        <v>18641</v>
      </c>
      <c r="B2193" s="27" t="n">
        <v>16</v>
      </c>
      <c r="C2193" s="7" t="n">
        <v>0</v>
      </c>
    </row>
    <row r="2194" spans="1:6">
      <c r="A2194" t="s">
        <v>4</v>
      </c>
      <c r="B2194" s="4" t="s">
        <v>5</v>
      </c>
      <c r="C2194" s="4" t="s">
        <v>10</v>
      </c>
      <c r="D2194" s="4" t="s">
        <v>13</v>
      </c>
      <c r="E2194" s="4" t="s">
        <v>9</v>
      </c>
      <c r="F2194" s="4" t="s">
        <v>47</v>
      </c>
      <c r="G2194" s="4" t="s">
        <v>13</v>
      </c>
      <c r="H2194" s="4" t="s">
        <v>13</v>
      </c>
    </row>
    <row r="2195" spans="1:6">
      <c r="A2195" t="n">
        <v>18644</v>
      </c>
      <c r="B2195" s="30" t="n">
        <v>26</v>
      </c>
      <c r="C2195" s="7" t="n">
        <v>1569</v>
      </c>
      <c r="D2195" s="7" t="n">
        <v>17</v>
      </c>
      <c r="E2195" s="7" t="n">
        <v>63322</v>
      </c>
      <c r="F2195" s="7" t="s">
        <v>196</v>
      </c>
      <c r="G2195" s="7" t="n">
        <v>2</v>
      </c>
      <c r="H2195" s="7" t="n">
        <v>0</v>
      </c>
    </row>
    <row r="2196" spans="1:6">
      <c r="A2196" t="s">
        <v>4</v>
      </c>
      <c r="B2196" s="4" t="s">
        <v>5</v>
      </c>
    </row>
    <row r="2197" spans="1:6">
      <c r="A2197" t="n">
        <v>18698</v>
      </c>
      <c r="B2197" s="31" t="n">
        <v>28</v>
      </c>
    </row>
    <row r="2198" spans="1:6">
      <c r="A2198" t="s">
        <v>4</v>
      </c>
      <c r="B2198" s="4" t="s">
        <v>5</v>
      </c>
      <c r="C2198" s="4" t="s">
        <v>6</v>
      </c>
      <c r="D2198" s="4" t="s">
        <v>10</v>
      </c>
    </row>
    <row r="2199" spans="1:6">
      <c r="A2199" t="n">
        <v>18699</v>
      </c>
      <c r="B2199" s="58" t="n">
        <v>29</v>
      </c>
      <c r="C2199" s="7" t="s">
        <v>12</v>
      </c>
      <c r="D2199" s="7" t="n">
        <v>65533</v>
      </c>
    </row>
    <row r="2200" spans="1:6">
      <c r="A2200" t="s">
        <v>4</v>
      </c>
      <c r="B2200" s="4" t="s">
        <v>5</v>
      </c>
      <c r="C2200" s="4" t="s">
        <v>10</v>
      </c>
      <c r="D2200" s="4" t="s">
        <v>13</v>
      </c>
    </row>
    <row r="2201" spans="1:6">
      <c r="A2201" t="n">
        <v>18703</v>
      </c>
      <c r="B2201" s="60" t="n">
        <v>89</v>
      </c>
      <c r="C2201" s="7" t="n">
        <v>65533</v>
      </c>
      <c r="D2201" s="7" t="n">
        <v>1</v>
      </c>
    </row>
    <row r="2202" spans="1:6">
      <c r="A2202" t="s">
        <v>4</v>
      </c>
      <c r="B2202" s="4" t="s">
        <v>5</v>
      </c>
      <c r="C2202" s="4" t="s">
        <v>13</v>
      </c>
      <c r="D2202" s="4" t="s">
        <v>10</v>
      </c>
      <c r="E2202" s="4" t="s">
        <v>10</v>
      </c>
      <c r="F2202" s="4" t="s">
        <v>13</v>
      </c>
    </row>
    <row r="2203" spans="1:6">
      <c r="A2203" t="n">
        <v>18707</v>
      </c>
      <c r="B2203" s="59" t="n">
        <v>25</v>
      </c>
      <c r="C2203" s="7" t="n">
        <v>1</v>
      </c>
      <c r="D2203" s="7" t="n">
        <v>65535</v>
      </c>
      <c r="E2203" s="7" t="n">
        <v>65535</v>
      </c>
      <c r="F2203" s="7" t="n">
        <v>0</v>
      </c>
    </row>
    <row r="2204" spans="1:6">
      <c r="A2204" t="s">
        <v>4</v>
      </c>
      <c r="B2204" s="4" t="s">
        <v>5</v>
      </c>
      <c r="C2204" s="4" t="s">
        <v>10</v>
      </c>
      <c r="D2204" s="4" t="s">
        <v>13</v>
      </c>
      <c r="E2204" s="4" t="s">
        <v>18</v>
      </c>
      <c r="F2204" s="4" t="s">
        <v>10</v>
      </c>
    </row>
    <row r="2205" spans="1:6">
      <c r="A2205" t="n">
        <v>18714</v>
      </c>
      <c r="B2205" s="35" t="n">
        <v>59</v>
      </c>
      <c r="C2205" s="7" t="n">
        <v>11</v>
      </c>
      <c r="D2205" s="7" t="n">
        <v>1</v>
      </c>
      <c r="E2205" s="7" t="n">
        <v>0.150000005960464</v>
      </c>
      <c r="F2205" s="7" t="n">
        <v>0</v>
      </c>
    </row>
    <row r="2206" spans="1:6">
      <c r="A2206" t="s">
        <v>4</v>
      </c>
      <c r="B2206" s="4" t="s">
        <v>5</v>
      </c>
      <c r="C2206" s="4" t="s">
        <v>10</v>
      </c>
      <c r="D2206" s="4" t="s">
        <v>13</v>
      </c>
      <c r="E2206" s="4" t="s">
        <v>18</v>
      </c>
      <c r="F2206" s="4" t="s">
        <v>10</v>
      </c>
    </row>
    <row r="2207" spans="1:6">
      <c r="A2207" t="n">
        <v>18724</v>
      </c>
      <c r="B2207" s="35" t="n">
        <v>59</v>
      </c>
      <c r="C2207" s="7" t="n">
        <v>6</v>
      </c>
      <c r="D2207" s="7" t="n">
        <v>1</v>
      </c>
      <c r="E2207" s="7" t="n">
        <v>0.150000005960464</v>
      </c>
      <c r="F2207" s="7" t="n">
        <v>0</v>
      </c>
    </row>
    <row r="2208" spans="1:6">
      <c r="A2208" t="s">
        <v>4</v>
      </c>
      <c r="B2208" s="4" t="s">
        <v>5</v>
      </c>
      <c r="C2208" s="4" t="s">
        <v>10</v>
      </c>
    </row>
    <row r="2209" spans="1:8">
      <c r="A2209" t="n">
        <v>18734</v>
      </c>
      <c r="B2209" s="27" t="n">
        <v>16</v>
      </c>
      <c r="C2209" s="7" t="n">
        <v>50</v>
      </c>
    </row>
    <row r="2210" spans="1:8">
      <c r="A2210" t="s">
        <v>4</v>
      </c>
      <c r="B2210" s="4" t="s">
        <v>5</v>
      </c>
      <c r="C2210" s="4" t="s">
        <v>10</v>
      </c>
      <c r="D2210" s="4" t="s">
        <v>13</v>
      </c>
      <c r="E2210" s="4" t="s">
        <v>18</v>
      </c>
      <c r="F2210" s="4" t="s">
        <v>10</v>
      </c>
    </row>
    <row r="2211" spans="1:8">
      <c r="A2211" t="n">
        <v>18737</v>
      </c>
      <c r="B2211" s="35" t="n">
        <v>59</v>
      </c>
      <c r="C2211" s="7" t="n">
        <v>61491</v>
      </c>
      <c r="D2211" s="7" t="n">
        <v>1</v>
      </c>
      <c r="E2211" s="7" t="n">
        <v>0.150000005960464</v>
      </c>
      <c r="F2211" s="7" t="n">
        <v>0</v>
      </c>
    </row>
    <row r="2212" spans="1:8">
      <c r="A2212" t="s">
        <v>4</v>
      </c>
      <c r="B2212" s="4" t="s">
        <v>5</v>
      </c>
      <c r="C2212" s="4" t="s">
        <v>10</v>
      </c>
      <c r="D2212" s="4" t="s">
        <v>13</v>
      </c>
      <c r="E2212" s="4" t="s">
        <v>18</v>
      </c>
      <c r="F2212" s="4" t="s">
        <v>10</v>
      </c>
    </row>
    <row r="2213" spans="1:8">
      <c r="A2213" t="n">
        <v>18747</v>
      </c>
      <c r="B2213" s="35" t="n">
        <v>59</v>
      </c>
      <c r="C2213" s="7" t="n">
        <v>61492</v>
      </c>
      <c r="D2213" s="7" t="n">
        <v>1</v>
      </c>
      <c r="E2213" s="7" t="n">
        <v>0.150000005960464</v>
      </c>
      <c r="F2213" s="7" t="n">
        <v>0</v>
      </c>
    </row>
    <row r="2214" spans="1:8">
      <c r="A2214" t="s">
        <v>4</v>
      </c>
      <c r="B2214" s="4" t="s">
        <v>5</v>
      </c>
      <c r="C2214" s="4" t="s">
        <v>10</v>
      </c>
    </row>
    <row r="2215" spans="1:8">
      <c r="A2215" t="n">
        <v>18757</v>
      </c>
      <c r="B2215" s="27" t="n">
        <v>16</v>
      </c>
      <c r="C2215" s="7" t="n">
        <v>100</v>
      </c>
    </row>
    <row r="2216" spans="1:8">
      <c r="A2216" t="s">
        <v>4</v>
      </c>
      <c r="B2216" s="4" t="s">
        <v>5</v>
      </c>
      <c r="C2216" s="4" t="s">
        <v>10</v>
      </c>
      <c r="D2216" s="4" t="s">
        <v>13</v>
      </c>
      <c r="E2216" s="4" t="s">
        <v>18</v>
      </c>
      <c r="F2216" s="4" t="s">
        <v>10</v>
      </c>
    </row>
    <row r="2217" spans="1:8">
      <c r="A2217" t="n">
        <v>18760</v>
      </c>
      <c r="B2217" s="35" t="n">
        <v>59</v>
      </c>
      <c r="C2217" s="7" t="n">
        <v>61493</v>
      </c>
      <c r="D2217" s="7" t="n">
        <v>1</v>
      </c>
      <c r="E2217" s="7" t="n">
        <v>0.150000005960464</v>
      </c>
      <c r="F2217" s="7" t="n">
        <v>0</v>
      </c>
    </row>
    <row r="2218" spans="1:8">
      <c r="A2218" t="s">
        <v>4</v>
      </c>
      <c r="B2218" s="4" t="s">
        <v>5</v>
      </c>
      <c r="C2218" s="4" t="s">
        <v>10</v>
      </c>
      <c r="D2218" s="4" t="s">
        <v>13</v>
      </c>
      <c r="E2218" s="4" t="s">
        <v>18</v>
      </c>
      <c r="F2218" s="4" t="s">
        <v>10</v>
      </c>
    </row>
    <row r="2219" spans="1:8">
      <c r="A2219" t="n">
        <v>18770</v>
      </c>
      <c r="B2219" s="35" t="n">
        <v>59</v>
      </c>
      <c r="C2219" s="7" t="n">
        <v>61494</v>
      </c>
      <c r="D2219" s="7" t="n">
        <v>1</v>
      </c>
      <c r="E2219" s="7" t="n">
        <v>0.150000005960464</v>
      </c>
      <c r="F2219" s="7" t="n">
        <v>0</v>
      </c>
    </row>
    <row r="2220" spans="1:8">
      <c r="A2220" t="s">
        <v>4</v>
      </c>
      <c r="B2220" s="4" t="s">
        <v>5</v>
      </c>
      <c r="C2220" s="4" t="s">
        <v>10</v>
      </c>
    </row>
    <row r="2221" spans="1:8">
      <c r="A2221" t="n">
        <v>18780</v>
      </c>
      <c r="B2221" s="27" t="n">
        <v>16</v>
      </c>
      <c r="C2221" s="7" t="n">
        <v>1000</v>
      </c>
    </row>
    <row r="2222" spans="1:8">
      <c r="A2222" t="s">
        <v>4</v>
      </c>
      <c r="B2222" s="4" t="s">
        <v>5</v>
      </c>
      <c r="C2222" s="4" t="s">
        <v>13</v>
      </c>
      <c r="D2222" s="4" t="s">
        <v>10</v>
      </c>
      <c r="E2222" s="4" t="s">
        <v>18</v>
      </c>
    </row>
    <row r="2223" spans="1:8">
      <c r="A2223" t="n">
        <v>18783</v>
      </c>
      <c r="B2223" s="38" t="n">
        <v>58</v>
      </c>
      <c r="C2223" s="7" t="n">
        <v>101</v>
      </c>
      <c r="D2223" s="7" t="n">
        <v>500</v>
      </c>
      <c r="E2223" s="7" t="n">
        <v>1</v>
      </c>
    </row>
    <row r="2224" spans="1:8">
      <c r="A2224" t="s">
        <v>4</v>
      </c>
      <c r="B2224" s="4" t="s">
        <v>5</v>
      </c>
      <c r="C2224" s="4" t="s">
        <v>13</v>
      </c>
      <c r="D2224" s="4" t="s">
        <v>10</v>
      </c>
    </row>
    <row r="2225" spans="1:6">
      <c r="A2225" t="n">
        <v>18791</v>
      </c>
      <c r="B2225" s="38" t="n">
        <v>58</v>
      </c>
      <c r="C2225" s="7" t="n">
        <v>254</v>
      </c>
      <c r="D2225" s="7" t="n">
        <v>0</v>
      </c>
    </row>
    <row r="2226" spans="1:6">
      <c r="A2226" t="s">
        <v>4</v>
      </c>
      <c r="B2226" s="4" t="s">
        <v>5</v>
      </c>
      <c r="C2226" s="4" t="s">
        <v>13</v>
      </c>
    </row>
    <row r="2227" spans="1:6">
      <c r="A2227" t="n">
        <v>18795</v>
      </c>
      <c r="B2227" s="44" t="n">
        <v>45</v>
      </c>
      <c r="C2227" s="7" t="n">
        <v>0</v>
      </c>
    </row>
    <row r="2228" spans="1:6">
      <c r="A2228" t="s">
        <v>4</v>
      </c>
      <c r="B2228" s="4" t="s">
        <v>5</v>
      </c>
      <c r="C2228" s="4" t="s">
        <v>13</v>
      </c>
    </row>
    <row r="2229" spans="1:6">
      <c r="A2229" t="n">
        <v>18797</v>
      </c>
      <c r="B2229" s="43" t="n">
        <v>116</v>
      </c>
      <c r="C2229" s="7" t="n">
        <v>0</v>
      </c>
    </row>
    <row r="2230" spans="1:6">
      <c r="A2230" t="s">
        <v>4</v>
      </c>
      <c r="B2230" s="4" t="s">
        <v>5</v>
      </c>
      <c r="C2230" s="4" t="s">
        <v>13</v>
      </c>
      <c r="D2230" s="4" t="s">
        <v>10</v>
      </c>
    </row>
    <row r="2231" spans="1:6">
      <c r="A2231" t="n">
        <v>18799</v>
      </c>
      <c r="B2231" s="43" t="n">
        <v>116</v>
      </c>
      <c r="C2231" s="7" t="n">
        <v>2</v>
      </c>
      <c r="D2231" s="7" t="n">
        <v>1</v>
      </c>
    </row>
    <row r="2232" spans="1:6">
      <c r="A2232" t="s">
        <v>4</v>
      </c>
      <c r="B2232" s="4" t="s">
        <v>5</v>
      </c>
      <c r="C2232" s="4" t="s">
        <v>13</v>
      </c>
      <c r="D2232" s="4" t="s">
        <v>9</v>
      </c>
    </row>
    <row r="2233" spans="1:6">
      <c r="A2233" t="n">
        <v>18803</v>
      </c>
      <c r="B2233" s="43" t="n">
        <v>116</v>
      </c>
      <c r="C2233" s="7" t="n">
        <v>5</v>
      </c>
      <c r="D2233" s="7" t="n">
        <v>1092616192</v>
      </c>
    </row>
    <row r="2234" spans="1:6">
      <c r="A2234" t="s">
        <v>4</v>
      </c>
      <c r="B2234" s="4" t="s">
        <v>5</v>
      </c>
      <c r="C2234" s="4" t="s">
        <v>13</v>
      </c>
      <c r="D2234" s="4" t="s">
        <v>10</v>
      </c>
    </row>
    <row r="2235" spans="1:6">
      <c r="A2235" t="n">
        <v>18809</v>
      </c>
      <c r="B2235" s="43" t="n">
        <v>116</v>
      </c>
      <c r="C2235" s="7" t="n">
        <v>6</v>
      </c>
      <c r="D2235" s="7" t="n">
        <v>1</v>
      </c>
    </row>
    <row r="2236" spans="1:6">
      <c r="A2236" t="s">
        <v>4</v>
      </c>
      <c r="B2236" s="4" t="s">
        <v>5</v>
      </c>
      <c r="C2236" s="4" t="s">
        <v>13</v>
      </c>
      <c r="D2236" s="4" t="s">
        <v>13</v>
      </c>
      <c r="E2236" s="4" t="s">
        <v>18</v>
      </c>
      <c r="F2236" s="4" t="s">
        <v>18</v>
      </c>
      <c r="G2236" s="4" t="s">
        <v>18</v>
      </c>
      <c r="H2236" s="4" t="s">
        <v>10</v>
      </c>
    </row>
    <row r="2237" spans="1:6">
      <c r="A2237" t="n">
        <v>18813</v>
      </c>
      <c r="B2237" s="44" t="n">
        <v>45</v>
      </c>
      <c r="C2237" s="7" t="n">
        <v>2</v>
      </c>
      <c r="D2237" s="7" t="n">
        <v>3</v>
      </c>
      <c r="E2237" s="7" t="n">
        <v>25.4599990844727</v>
      </c>
      <c r="F2237" s="7" t="n">
        <v>10.8100004196167</v>
      </c>
      <c r="G2237" s="7" t="n">
        <v>19.0200004577637</v>
      </c>
      <c r="H2237" s="7" t="n">
        <v>0</v>
      </c>
    </row>
    <row r="2238" spans="1:6">
      <c r="A2238" t="s">
        <v>4</v>
      </c>
      <c r="B2238" s="4" t="s">
        <v>5</v>
      </c>
      <c r="C2238" s="4" t="s">
        <v>13</v>
      </c>
      <c r="D2238" s="4" t="s">
        <v>13</v>
      </c>
      <c r="E2238" s="4" t="s">
        <v>18</v>
      </c>
      <c r="F2238" s="4" t="s">
        <v>18</v>
      </c>
      <c r="G2238" s="4" t="s">
        <v>18</v>
      </c>
      <c r="H2238" s="4" t="s">
        <v>10</v>
      </c>
      <c r="I2238" s="4" t="s">
        <v>13</v>
      </c>
    </row>
    <row r="2239" spans="1:6">
      <c r="A2239" t="n">
        <v>18830</v>
      </c>
      <c r="B2239" s="44" t="n">
        <v>45</v>
      </c>
      <c r="C2239" s="7" t="n">
        <v>4</v>
      </c>
      <c r="D2239" s="7" t="n">
        <v>3</v>
      </c>
      <c r="E2239" s="7" t="n">
        <v>3.4300000667572</v>
      </c>
      <c r="F2239" s="7" t="n">
        <v>97.9700012207031</v>
      </c>
      <c r="G2239" s="7" t="n">
        <v>0</v>
      </c>
      <c r="H2239" s="7" t="n">
        <v>0</v>
      </c>
      <c r="I2239" s="7" t="n">
        <v>0</v>
      </c>
    </row>
    <row r="2240" spans="1:6">
      <c r="A2240" t="s">
        <v>4</v>
      </c>
      <c r="B2240" s="4" t="s">
        <v>5</v>
      </c>
      <c r="C2240" s="4" t="s">
        <v>13</v>
      </c>
      <c r="D2240" s="4" t="s">
        <v>13</v>
      </c>
      <c r="E2240" s="4" t="s">
        <v>18</v>
      </c>
      <c r="F2240" s="4" t="s">
        <v>10</v>
      </c>
    </row>
    <row r="2241" spans="1:9">
      <c r="A2241" t="n">
        <v>18848</v>
      </c>
      <c r="B2241" s="44" t="n">
        <v>45</v>
      </c>
      <c r="C2241" s="7" t="n">
        <v>5</v>
      </c>
      <c r="D2241" s="7" t="n">
        <v>3</v>
      </c>
      <c r="E2241" s="7" t="n">
        <v>3.79999995231628</v>
      </c>
      <c r="F2241" s="7" t="n">
        <v>0</v>
      </c>
    </row>
    <row r="2242" spans="1:9">
      <c r="A2242" t="s">
        <v>4</v>
      </c>
      <c r="B2242" s="4" t="s">
        <v>5</v>
      </c>
      <c r="C2242" s="4" t="s">
        <v>13</v>
      </c>
      <c r="D2242" s="4" t="s">
        <v>13</v>
      </c>
      <c r="E2242" s="4" t="s">
        <v>18</v>
      </c>
      <c r="F2242" s="4" t="s">
        <v>10</v>
      </c>
    </row>
    <row r="2243" spans="1:9">
      <c r="A2243" t="n">
        <v>18857</v>
      </c>
      <c r="B2243" s="44" t="n">
        <v>45</v>
      </c>
      <c r="C2243" s="7" t="n">
        <v>11</v>
      </c>
      <c r="D2243" s="7" t="n">
        <v>3</v>
      </c>
      <c r="E2243" s="7" t="n">
        <v>14.1999998092651</v>
      </c>
      <c r="F2243" s="7" t="n">
        <v>0</v>
      </c>
    </row>
    <row r="2244" spans="1:9">
      <c r="A2244" t="s">
        <v>4</v>
      </c>
      <c r="B2244" s="4" t="s">
        <v>5</v>
      </c>
      <c r="C2244" s="4" t="s">
        <v>13</v>
      </c>
      <c r="D2244" s="4" t="s">
        <v>13</v>
      </c>
      <c r="E2244" s="4" t="s">
        <v>18</v>
      </c>
      <c r="F2244" s="4" t="s">
        <v>10</v>
      </c>
    </row>
    <row r="2245" spans="1:9">
      <c r="A2245" t="n">
        <v>18866</v>
      </c>
      <c r="B2245" s="44" t="n">
        <v>45</v>
      </c>
      <c r="C2245" s="7" t="n">
        <v>5</v>
      </c>
      <c r="D2245" s="7" t="n">
        <v>3</v>
      </c>
      <c r="E2245" s="7" t="n">
        <v>3.5</v>
      </c>
      <c r="F2245" s="7" t="n">
        <v>2000</v>
      </c>
    </row>
    <row r="2246" spans="1:9">
      <c r="A2246" t="s">
        <v>4</v>
      </c>
      <c r="B2246" s="4" t="s">
        <v>5</v>
      </c>
      <c r="C2246" s="4" t="s">
        <v>13</v>
      </c>
      <c r="D2246" s="4" t="s">
        <v>10</v>
      </c>
      <c r="E2246" s="4" t="s">
        <v>6</v>
      </c>
      <c r="F2246" s="4" t="s">
        <v>6</v>
      </c>
      <c r="G2246" s="4" t="s">
        <v>6</v>
      </c>
      <c r="H2246" s="4" t="s">
        <v>6</v>
      </c>
    </row>
    <row r="2247" spans="1:9">
      <c r="A2247" t="n">
        <v>18875</v>
      </c>
      <c r="B2247" s="29" t="n">
        <v>51</v>
      </c>
      <c r="C2247" s="7" t="n">
        <v>3</v>
      </c>
      <c r="D2247" s="7" t="n">
        <v>11</v>
      </c>
      <c r="E2247" s="7" t="s">
        <v>197</v>
      </c>
      <c r="F2247" s="7" t="s">
        <v>140</v>
      </c>
      <c r="G2247" s="7" t="s">
        <v>141</v>
      </c>
      <c r="H2247" s="7" t="s">
        <v>142</v>
      </c>
    </row>
    <row r="2248" spans="1:9">
      <c r="A2248" t="s">
        <v>4</v>
      </c>
      <c r="B2248" s="4" t="s">
        <v>5</v>
      </c>
      <c r="C2248" s="4" t="s">
        <v>13</v>
      </c>
      <c r="D2248" s="4" t="s">
        <v>10</v>
      </c>
    </row>
    <row r="2249" spans="1:9">
      <c r="A2249" t="n">
        <v>18888</v>
      </c>
      <c r="B2249" s="38" t="n">
        <v>58</v>
      </c>
      <c r="C2249" s="7" t="n">
        <v>255</v>
      </c>
      <c r="D2249" s="7" t="n">
        <v>0</v>
      </c>
    </row>
    <row r="2250" spans="1:9">
      <c r="A2250" t="s">
        <v>4</v>
      </c>
      <c r="B2250" s="4" t="s">
        <v>5</v>
      </c>
      <c r="C2250" s="4" t="s">
        <v>10</v>
      </c>
      <c r="D2250" s="4" t="s">
        <v>18</v>
      </c>
      <c r="E2250" s="4" t="s">
        <v>18</v>
      </c>
      <c r="F2250" s="4" t="s">
        <v>18</v>
      </c>
      <c r="G2250" s="4" t="s">
        <v>10</v>
      </c>
      <c r="H2250" s="4" t="s">
        <v>10</v>
      </c>
    </row>
    <row r="2251" spans="1:9">
      <c r="A2251" t="n">
        <v>18892</v>
      </c>
      <c r="B2251" s="63" t="n">
        <v>60</v>
      </c>
      <c r="C2251" s="7" t="n">
        <v>7033</v>
      </c>
      <c r="D2251" s="7" t="n">
        <v>-20</v>
      </c>
      <c r="E2251" s="7" t="n">
        <v>10</v>
      </c>
      <c r="F2251" s="7" t="n">
        <v>0</v>
      </c>
      <c r="G2251" s="7" t="n">
        <v>1000</v>
      </c>
      <c r="H2251" s="7" t="n">
        <v>0</v>
      </c>
    </row>
    <row r="2252" spans="1:9">
      <c r="A2252" t="s">
        <v>4</v>
      </c>
      <c r="B2252" s="4" t="s">
        <v>5</v>
      </c>
      <c r="C2252" s="4" t="s">
        <v>10</v>
      </c>
      <c r="D2252" s="4" t="s">
        <v>18</v>
      </c>
      <c r="E2252" s="4" t="s">
        <v>18</v>
      </c>
      <c r="F2252" s="4" t="s">
        <v>18</v>
      </c>
      <c r="G2252" s="4" t="s">
        <v>10</v>
      </c>
      <c r="H2252" s="4" t="s">
        <v>10</v>
      </c>
    </row>
    <row r="2253" spans="1:9">
      <c r="A2253" t="n">
        <v>18911</v>
      </c>
      <c r="B2253" s="63" t="n">
        <v>60</v>
      </c>
      <c r="C2253" s="7" t="n">
        <v>11</v>
      </c>
      <c r="D2253" s="7" t="n">
        <v>30</v>
      </c>
      <c r="E2253" s="7" t="n">
        <v>10</v>
      </c>
      <c r="F2253" s="7" t="n">
        <v>0</v>
      </c>
      <c r="G2253" s="7" t="n">
        <v>1000</v>
      </c>
      <c r="H2253" s="7" t="n">
        <v>0</v>
      </c>
    </row>
    <row r="2254" spans="1:9">
      <c r="A2254" t="s">
        <v>4</v>
      </c>
      <c r="B2254" s="4" t="s">
        <v>5</v>
      </c>
      <c r="C2254" s="4" t="s">
        <v>10</v>
      </c>
    </row>
    <row r="2255" spans="1:9">
      <c r="A2255" t="n">
        <v>18930</v>
      </c>
      <c r="B2255" s="27" t="n">
        <v>16</v>
      </c>
      <c r="C2255" s="7" t="n">
        <v>50</v>
      </c>
    </row>
    <row r="2256" spans="1:9">
      <c r="A2256" t="s">
        <v>4</v>
      </c>
      <c r="B2256" s="4" t="s">
        <v>5</v>
      </c>
      <c r="C2256" s="4" t="s">
        <v>10</v>
      </c>
      <c r="D2256" s="4" t="s">
        <v>18</v>
      </c>
      <c r="E2256" s="4" t="s">
        <v>18</v>
      </c>
      <c r="F2256" s="4" t="s">
        <v>18</v>
      </c>
      <c r="G2256" s="4" t="s">
        <v>10</v>
      </c>
      <c r="H2256" s="4" t="s">
        <v>10</v>
      </c>
    </row>
    <row r="2257" spans="1:8">
      <c r="A2257" t="n">
        <v>18933</v>
      </c>
      <c r="B2257" s="63" t="n">
        <v>60</v>
      </c>
      <c r="C2257" s="7" t="n">
        <v>6</v>
      </c>
      <c r="D2257" s="7" t="n">
        <v>30</v>
      </c>
      <c r="E2257" s="7" t="n">
        <v>10</v>
      </c>
      <c r="F2257" s="7" t="n">
        <v>0</v>
      </c>
      <c r="G2257" s="7" t="n">
        <v>1000</v>
      </c>
      <c r="H2257" s="7" t="n">
        <v>0</v>
      </c>
    </row>
    <row r="2258" spans="1:8">
      <c r="A2258" t="s">
        <v>4</v>
      </c>
      <c r="B2258" s="4" t="s">
        <v>5</v>
      </c>
      <c r="C2258" s="4" t="s">
        <v>10</v>
      </c>
      <c r="D2258" s="4" t="s">
        <v>18</v>
      </c>
      <c r="E2258" s="4" t="s">
        <v>18</v>
      </c>
      <c r="F2258" s="4" t="s">
        <v>18</v>
      </c>
      <c r="G2258" s="4" t="s">
        <v>10</v>
      </c>
      <c r="H2258" s="4" t="s">
        <v>10</v>
      </c>
    </row>
    <row r="2259" spans="1:8">
      <c r="A2259" t="n">
        <v>18952</v>
      </c>
      <c r="B2259" s="63" t="n">
        <v>60</v>
      </c>
      <c r="C2259" s="7" t="n">
        <v>61491</v>
      </c>
      <c r="D2259" s="7" t="n">
        <v>30</v>
      </c>
      <c r="E2259" s="7" t="n">
        <v>10</v>
      </c>
      <c r="F2259" s="7" t="n">
        <v>0</v>
      </c>
      <c r="G2259" s="7" t="n">
        <v>1000</v>
      </c>
      <c r="H2259" s="7" t="n">
        <v>0</v>
      </c>
    </row>
    <row r="2260" spans="1:8">
      <c r="A2260" t="s">
        <v>4</v>
      </c>
      <c r="B2260" s="4" t="s">
        <v>5</v>
      </c>
      <c r="C2260" s="4" t="s">
        <v>10</v>
      </c>
      <c r="D2260" s="4" t="s">
        <v>18</v>
      </c>
      <c r="E2260" s="4" t="s">
        <v>18</v>
      </c>
      <c r="F2260" s="4" t="s">
        <v>18</v>
      </c>
      <c r="G2260" s="4" t="s">
        <v>10</v>
      </c>
      <c r="H2260" s="4" t="s">
        <v>10</v>
      </c>
    </row>
    <row r="2261" spans="1:8">
      <c r="A2261" t="n">
        <v>18971</v>
      </c>
      <c r="B2261" s="63" t="n">
        <v>60</v>
      </c>
      <c r="C2261" s="7" t="n">
        <v>61492</v>
      </c>
      <c r="D2261" s="7" t="n">
        <v>30</v>
      </c>
      <c r="E2261" s="7" t="n">
        <v>10</v>
      </c>
      <c r="F2261" s="7" t="n">
        <v>0</v>
      </c>
      <c r="G2261" s="7" t="n">
        <v>1000</v>
      </c>
      <c r="H2261" s="7" t="n">
        <v>0</v>
      </c>
    </row>
    <row r="2262" spans="1:8">
      <c r="A2262" t="s">
        <v>4</v>
      </c>
      <c r="B2262" s="4" t="s">
        <v>5</v>
      </c>
      <c r="C2262" s="4" t="s">
        <v>10</v>
      </c>
      <c r="D2262" s="4" t="s">
        <v>18</v>
      </c>
      <c r="E2262" s="4" t="s">
        <v>18</v>
      </c>
      <c r="F2262" s="4" t="s">
        <v>18</v>
      </c>
      <c r="G2262" s="4" t="s">
        <v>10</v>
      </c>
      <c r="H2262" s="4" t="s">
        <v>10</v>
      </c>
    </row>
    <row r="2263" spans="1:8">
      <c r="A2263" t="n">
        <v>18990</v>
      </c>
      <c r="B2263" s="63" t="n">
        <v>60</v>
      </c>
      <c r="C2263" s="7" t="n">
        <v>61493</v>
      </c>
      <c r="D2263" s="7" t="n">
        <v>30</v>
      </c>
      <c r="E2263" s="7" t="n">
        <v>10</v>
      </c>
      <c r="F2263" s="7" t="n">
        <v>0</v>
      </c>
      <c r="G2263" s="7" t="n">
        <v>1000</v>
      </c>
      <c r="H2263" s="7" t="n">
        <v>0</v>
      </c>
    </row>
    <row r="2264" spans="1:8">
      <c r="A2264" t="s">
        <v>4</v>
      </c>
      <c r="B2264" s="4" t="s">
        <v>5</v>
      </c>
      <c r="C2264" s="4" t="s">
        <v>10</v>
      </c>
      <c r="D2264" s="4" t="s">
        <v>18</v>
      </c>
      <c r="E2264" s="4" t="s">
        <v>18</v>
      </c>
      <c r="F2264" s="4" t="s">
        <v>18</v>
      </c>
      <c r="G2264" s="4" t="s">
        <v>10</v>
      </c>
      <c r="H2264" s="4" t="s">
        <v>10</v>
      </c>
    </row>
    <row r="2265" spans="1:8">
      <c r="A2265" t="n">
        <v>19009</v>
      </c>
      <c r="B2265" s="63" t="n">
        <v>60</v>
      </c>
      <c r="C2265" s="7" t="n">
        <v>61494</v>
      </c>
      <c r="D2265" s="7" t="n">
        <v>30</v>
      </c>
      <c r="E2265" s="7" t="n">
        <v>10</v>
      </c>
      <c r="F2265" s="7" t="n">
        <v>0</v>
      </c>
      <c r="G2265" s="7" t="n">
        <v>1000</v>
      </c>
      <c r="H2265" s="7" t="n">
        <v>0</v>
      </c>
    </row>
    <row r="2266" spans="1:8">
      <c r="A2266" t="s">
        <v>4</v>
      </c>
      <c r="B2266" s="4" t="s">
        <v>5</v>
      </c>
      <c r="C2266" s="4" t="s">
        <v>10</v>
      </c>
    </row>
    <row r="2267" spans="1:8">
      <c r="A2267" t="n">
        <v>19028</v>
      </c>
      <c r="B2267" s="27" t="n">
        <v>16</v>
      </c>
      <c r="C2267" s="7" t="n">
        <v>300</v>
      </c>
    </row>
    <row r="2268" spans="1:8">
      <c r="A2268" t="s">
        <v>4</v>
      </c>
      <c r="B2268" s="4" t="s">
        <v>5</v>
      </c>
      <c r="C2268" s="4" t="s">
        <v>13</v>
      </c>
      <c r="D2268" s="4" t="s">
        <v>18</v>
      </c>
      <c r="E2268" s="4" t="s">
        <v>18</v>
      </c>
      <c r="F2268" s="4" t="s">
        <v>18</v>
      </c>
    </row>
    <row r="2269" spans="1:8">
      <c r="A2269" t="n">
        <v>19031</v>
      </c>
      <c r="B2269" s="44" t="n">
        <v>45</v>
      </c>
      <c r="C2269" s="7" t="n">
        <v>9</v>
      </c>
      <c r="D2269" s="7" t="n">
        <v>0.00999999977648258</v>
      </c>
      <c r="E2269" s="7" t="n">
        <v>0.00999999977648258</v>
      </c>
      <c r="F2269" s="7" t="n">
        <v>0.5</v>
      </c>
    </row>
    <row r="2270" spans="1:8">
      <c r="A2270" t="s">
        <v>4</v>
      </c>
      <c r="B2270" s="4" t="s">
        <v>5</v>
      </c>
      <c r="C2270" s="4" t="s">
        <v>13</v>
      </c>
      <c r="D2270" s="4" t="s">
        <v>10</v>
      </c>
      <c r="E2270" s="4" t="s">
        <v>6</v>
      </c>
    </row>
    <row r="2271" spans="1:8">
      <c r="A2271" t="n">
        <v>19045</v>
      </c>
      <c r="B2271" s="29" t="n">
        <v>51</v>
      </c>
      <c r="C2271" s="7" t="n">
        <v>4</v>
      </c>
      <c r="D2271" s="7" t="n">
        <v>11</v>
      </c>
      <c r="E2271" s="7" t="s">
        <v>198</v>
      </c>
    </row>
    <row r="2272" spans="1:8">
      <c r="A2272" t="s">
        <v>4</v>
      </c>
      <c r="B2272" s="4" t="s">
        <v>5</v>
      </c>
      <c r="C2272" s="4" t="s">
        <v>10</v>
      </c>
    </row>
    <row r="2273" spans="1:8">
      <c r="A2273" t="n">
        <v>19059</v>
      </c>
      <c r="B2273" s="27" t="n">
        <v>16</v>
      </c>
      <c r="C2273" s="7" t="n">
        <v>0</v>
      </c>
    </row>
    <row r="2274" spans="1:8">
      <c r="A2274" t="s">
        <v>4</v>
      </c>
      <c r="B2274" s="4" t="s">
        <v>5</v>
      </c>
      <c r="C2274" s="4" t="s">
        <v>10</v>
      </c>
      <c r="D2274" s="4" t="s">
        <v>13</v>
      </c>
      <c r="E2274" s="4" t="s">
        <v>9</v>
      </c>
      <c r="F2274" s="4" t="s">
        <v>47</v>
      </c>
      <c r="G2274" s="4" t="s">
        <v>13</v>
      </c>
      <c r="H2274" s="4" t="s">
        <v>13</v>
      </c>
    </row>
    <row r="2275" spans="1:8">
      <c r="A2275" t="n">
        <v>19062</v>
      </c>
      <c r="B2275" s="30" t="n">
        <v>26</v>
      </c>
      <c r="C2275" s="7" t="n">
        <v>11</v>
      </c>
      <c r="D2275" s="7" t="n">
        <v>17</v>
      </c>
      <c r="E2275" s="7" t="n">
        <v>63323</v>
      </c>
      <c r="F2275" s="7" t="s">
        <v>199</v>
      </c>
      <c r="G2275" s="7" t="n">
        <v>2</v>
      </c>
      <c r="H2275" s="7" t="n">
        <v>0</v>
      </c>
    </row>
    <row r="2276" spans="1:8">
      <c r="A2276" t="s">
        <v>4</v>
      </c>
      <c r="B2276" s="4" t="s">
        <v>5</v>
      </c>
    </row>
    <row r="2277" spans="1:8">
      <c r="A2277" t="n">
        <v>19098</v>
      </c>
      <c r="B2277" s="31" t="n">
        <v>28</v>
      </c>
    </row>
    <row r="2278" spans="1:8">
      <c r="A2278" t="s">
        <v>4</v>
      </c>
      <c r="B2278" s="4" t="s">
        <v>5</v>
      </c>
      <c r="C2278" s="4" t="s">
        <v>10</v>
      </c>
      <c r="D2278" s="4" t="s">
        <v>13</v>
      </c>
    </row>
    <row r="2279" spans="1:8">
      <c r="A2279" t="n">
        <v>19099</v>
      </c>
      <c r="B2279" s="60" t="n">
        <v>89</v>
      </c>
      <c r="C2279" s="7" t="n">
        <v>65533</v>
      </c>
      <c r="D2279" s="7" t="n">
        <v>1</v>
      </c>
    </row>
    <row r="2280" spans="1:8">
      <c r="A2280" t="s">
        <v>4</v>
      </c>
      <c r="B2280" s="4" t="s">
        <v>5</v>
      </c>
      <c r="C2280" s="4" t="s">
        <v>10</v>
      </c>
    </row>
    <row r="2281" spans="1:8">
      <c r="A2281" t="n">
        <v>19103</v>
      </c>
      <c r="B2281" s="27" t="n">
        <v>16</v>
      </c>
      <c r="C2281" s="7" t="n">
        <v>500</v>
      </c>
    </row>
    <row r="2282" spans="1:8">
      <c r="A2282" t="s">
        <v>4</v>
      </c>
      <c r="B2282" s="4" t="s">
        <v>5</v>
      </c>
      <c r="C2282" s="4" t="s">
        <v>13</v>
      </c>
      <c r="D2282" s="4" t="s">
        <v>10</v>
      </c>
    </row>
    <row r="2283" spans="1:8">
      <c r="A2283" t="n">
        <v>19106</v>
      </c>
      <c r="B2283" s="44" t="n">
        <v>45</v>
      </c>
      <c r="C2283" s="7" t="n">
        <v>7</v>
      </c>
      <c r="D2283" s="7" t="n">
        <v>255</v>
      </c>
    </row>
    <row r="2284" spans="1:8">
      <c r="A2284" t="s">
        <v>4</v>
      </c>
      <c r="B2284" s="4" t="s">
        <v>5</v>
      </c>
      <c r="C2284" s="4" t="s">
        <v>13</v>
      </c>
      <c r="D2284" s="4" t="s">
        <v>10</v>
      </c>
      <c r="E2284" s="4" t="s">
        <v>18</v>
      </c>
    </row>
    <row r="2285" spans="1:8">
      <c r="A2285" t="n">
        <v>19110</v>
      </c>
      <c r="B2285" s="38" t="n">
        <v>58</v>
      </c>
      <c r="C2285" s="7" t="n">
        <v>101</v>
      </c>
      <c r="D2285" s="7" t="n">
        <v>300</v>
      </c>
      <c r="E2285" s="7" t="n">
        <v>1</v>
      </c>
    </row>
    <row r="2286" spans="1:8">
      <c r="A2286" t="s">
        <v>4</v>
      </c>
      <c r="B2286" s="4" t="s">
        <v>5</v>
      </c>
      <c r="C2286" s="4" t="s">
        <v>13</v>
      </c>
      <c r="D2286" s="4" t="s">
        <v>10</v>
      </c>
    </row>
    <row r="2287" spans="1:8">
      <c r="A2287" t="n">
        <v>19118</v>
      </c>
      <c r="B2287" s="38" t="n">
        <v>58</v>
      </c>
      <c r="C2287" s="7" t="n">
        <v>254</v>
      </c>
      <c r="D2287" s="7" t="n">
        <v>0</v>
      </c>
    </row>
    <row r="2288" spans="1:8">
      <c r="A2288" t="s">
        <v>4</v>
      </c>
      <c r="B2288" s="4" t="s">
        <v>5</v>
      </c>
      <c r="C2288" s="4" t="s">
        <v>13</v>
      </c>
    </row>
    <row r="2289" spans="1:8">
      <c r="A2289" t="n">
        <v>19122</v>
      </c>
      <c r="B2289" s="44" t="n">
        <v>45</v>
      </c>
      <c r="C2289" s="7" t="n">
        <v>0</v>
      </c>
    </row>
    <row r="2290" spans="1:8">
      <c r="A2290" t="s">
        <v>4</v>
      </c>
      <c r="B2290" s="4" t="s">
        <v>5</v>
      </c>
      <c r="C2290" s="4" t="s">
        <v>13</v>
      </c>
      <c r="D2290" s="4" t="s">
        <v>13</v>
      </c>
      <c r="E2290" s="4" t="s">
        <v>18</v>
      </c>
      <c r="F2290" s="4" t="s">
        <v>18</v>
      </c>
      <c r="G2290" s="4" t="s">
        <v>18</v>
      </c>
      <c r="H2290" s="4" t="s">
        <v>10</v>
      </c>
    </row>
    <row r="2291" spans="1:8">
      <c r="A2291" t="n">
        <v>19124</v>
      </c>
      <c r="B2291" s="44" t="n">
        <v>45</v>
      </c>
      <c r="C2291" s="7" t="n">
        <v>2</v>
      </c>
      <c r="D2291" s="7" t="n">
        <v>3</v>
      </c>
      <c r="E2291" s="7" t="n">
        <v>34</v>
      </c>
      <c r="F2291" s="7" t="n">
        <v>29</v>
      </c>
      <c r="G2291" s="7" t="n">
        <v>-30</v>
      </c>
      <c r="H2291" s="7" t="n">
        <v>0</v>
      </c>
    </row>
    <row r="2292" spans="1:8">
      <c r="A2292" t="s">
        <v>4</v>
      </c>
      <c r="B2292" s="4" t="s">
        <v>5</v>
      </c>
      <c r="C2292" s="4" t="s">
        <v>13</v>
      </c>
      <c r="D2292" s="4" t="s">
        <v>13</v>
      </c>
      <c r="E2292" s="4" t="s">
        <v>18</v>
      </c>
      <c r="F2292" s="4" t="s">
        <v>18</v>
      </c>
      <c r="G2292" s="4" t="s">
        <v>18</v>
      </c>
      <c r="H2292" s="4" t="s">
        <v>10</v>
      </c>
      <c r="I2292" s="4" t="s">
        <v>13</v>
      </c>
    </row>
    <row r="2293" spans="1:8">
      <c r="A2293" t="n">
        <v>19141</v>
      </c>
      <c r="B2293" s="44" t="n">
        <v>45</v>
      </c>
      <c r="C2293" s="7" t="n">
        <v>4</v>
      </c>
      <c r="D2293" s="7" t="n">
        <v>3</v>
      </c>
      <c r="E2293" s="7" t="n">
        <v>346.390014648438</v>
      </c>
      <c r="F2293" s="7" t="n">
        <v>-10</v>
      </c>
      <c r="G2293" s="7" t="n">
        <v>0</v>
      </c>
      <c r="H2293" s="7" t="n">
        <v>0</v>
      </c>
      <c r="I2293" s="7" t="n">
        <v>1</v>
      </c>
    </row>
    <row r="2294" spans="1:8">
      <c r="A2294" t="s">
        <v>4</v>
      </c>
      <c r="B2294" s="4" t="s">
        <v>5</v>
      </c>
      <c r="C2294" s="4" t="s">
        <v>13</v>
      </c>
      <c r="D2294" s="4" t="s">
        <v>13</v>
      </c>
      <c r="E2294" s="4" t="s">
        <v>18</v>
      </c>
      <c r="F2294" s="4" t="s">
        <v>10</v>
      </c>
    </row>
    <row r="2295" spans="1:8">
      <c r="A2295" t="n">
        <v>19159</v>
      </c>
      <c r="B2295" s="44" t="n">
        <v>45</v>
      </c>
      <c r="C2295" s="7" t="n">
        <v>5</v>
      </c>
      <c r="D2295" s="7" t="n">
        <v>3</v>
      </c>
      <c r="E2295" s="7" t="n">
        <v>66.4000015258789</v>
      </c>
      <c r="F2295" s="7" t="n">
        <v>0</v>
      </c>
    </row>
    <row r="2296" spans="1:8">
      <c r="A2296" t="s">
        <v>4</v>
      </c>
      <c r="B2296" s="4" t="s">
        <v>5</v>
      </c>
      <c r="C2296" s="4" t="s">
        <v>13</v>
      </c>
      <c r="D2296" s="4" t="s">
        <v>13</v>
      </c>
      <c r="E2296" s="4" t="s">
        <v>18</v>
      </c>
      <c r="F2296" s="4" t="s">
        <v>10</v>
      </c>
    </row>
    <row r="2297" spans="1:8">
      <c r="A2297" t="n">
        <v>19168</v>
      </c>
      <c r="B2297" s="44" t="n">
        <v>45</v>
      </c>
      <c r="C2297" s="7" t="n">
        <v>11</v>
      </c>
      <c r="D2297" s="7" t="n">
        <v>3</v>
      </c>
      <c r="E2297" s="7" t="n">
        <v>39.4000015258789</v>
      </c>
      <c r="F2297" s="7" t="n">
        <v>0</v>
      </c>
    </row>
    <row r="2298" spans="1:8">
      <c r="A2298" t="s">
        <v>4</v>
      </c>
      <c r="B2298" s="4" t="s">
        <v>5</v>
      </c>
      <c r="C2298" s="4" t="s">
        <v>13</v>
      </c>
      <c r="D2298" s="4" t="s">
        <v>10</v>
      </c>
      <c r="E2298" s="4" t="s">
        <v>10</v>
      </c>
      <c r="F2298" s="4" t="s">
        <v>9</v>
      </c>
    </row>
    <row r="2299" spans="1:8">
      <c r="A2299" t="n">
        <v>19177</v>
      </c>
      <c r="B2299" s="57" t="n">
        <v>84</v>
      </c>
      <c r="C2299" s="7" t="n">
        <v>0</v>
      </c>
      <c r="D2299" s="7" t="n">
        <v>2</v>
      </c>
      <c r="E2299" s="7" t="n">
        <v>0</v>
      </c>
      <c r="F2299" s="7" t="n">
        <v>1036831949</v>
      </c>
    </row>
    <row r="2300" spans="1:8">
      <c r="A2300" t="s">
        <v>4</v>
      </c>
      <c r="B2300" s="4" t="s">
        <v>5</v>
      </c>
      <c r="C2300" s="4" t="s">
        <v>13</v>
      </c>
    </row>
    <row r="2301" spans="1:8">
      <c r="A2301" t="n">
        <v>19187</v>
      </c>
      <c r="B2301" s="43" t="n">
        <v>116</v>
      </c>
      <c r="C2301" s="7" t="n">
        <v>1</v>
      </c>
    </row>
    <row r="2302" spans="1:8">
      <c r="A2302" t="s">
        <v>4</v>
      </c>
      <c r="B2302" s="4" t="s">
        <v>5</v>
      </c>
      <c r="C2302" s="4" t="s">
        <v>10</v>
      </c>
      <c r="D2302" s="4" t="s">
        <v>18</v>
      </c>
      <c r="E2302" s="4" t="s">
        <v>18</v>
      </c>
      <c r="F2302" s="4" t="s">
        <v>18</v>
      </c>
      <c r="G2302" s="4" t="s">
        <v>10</v>
      </c>
      <c r="H2302" s="4" t="s">
        <v>10</v>
      </c>
    </row>
    <row r="2303" spans="1:8">
      <c r="A2303" t="n">
        <v>19189</v>
      </c>
      <c r="B2303" s="63" t="n">
        <v>60</v>
      </c>
      <c r="C2303" s="7" t="n">
        <v>7033</v>
      </c>
      <c r="D2303" s="7" t="n">
        <v>0</v>
      </c>
      <c r="E2303" s="7" t="n">
        <v>10</v>
      </c>
      <c r="F2303" s="7" t="n">
        <v>0</v>
      </c>
      <c r="G2303" s="7" t="n">
        <v>0</v>
      </c>
      <c r="H2303" s="7" t="n">
        <v>0</v>
      </c>
    </row>
    <row r="2304" spans="1:8">
      <c r="A2304" t="s">
        <v>4</v>
      </c>
      <c r="B2304" s="4" t="s">
        <v>5</v>
      </c>
      <c r="C2304" s="4" t="s">
        <v>10</v>
      </c>
      <c r="D2304" s="4" t="s">
        <v>18</v>
      </c>
      <c r="E2304" s="4" t="s">
        <v>18</v>
      </c>
      <c r="F2304" s="4" t="s">
        <v>18</v>
      </c>
      <c r="G2304" s="4" t="s">
        <v>10</v>
      </c>
      <c r="H2304" s="4" t="s">
        <v>10</v>
      </c>
    </row>
    <row r="2305" spans="1:9">
      <c r="A2305" t="n">
        <v>19208</v>
      </c>
      <c r="B2305" s="63" t="n">
        <v>60</v>
      </c>
      <c r="C2305" s="7" t="n">
        <v>11</v>
      </c>
      <c r="D2305" s="7" t="n">
        <v>0</v>
      </c>
      <c r="E2305" s="7" t="n">
        <v>10</v>
      </c>
      <c r="F2305" s="7" t="n">
        <v>0</v>
      </c>
      <c r="G2305" s="7" t="n">
        <v>0</v>
      </c>
      <c r="H2305" s="7" t="n">
        <v>0</v>
      </c>
    </row>
    <row r="2306" spans="1:9">
      <c r="A2306" t="s">
        <v>4</v>
      </c>
      <c r="B2306" s="4" t="s">
        <v>5</v>
      </c>
      <c r="C2306" s="4" t="s">
        <v>10</v>
      </c>
      <c r="D2306" s="4" t="s">
        <v>18</v>
      </c>
      <c r="E2306" s="4" t="s">
        <v>18</v>
      </c>
      <c r="F2306" s="4" t="s">
        <v>18</v>
      </c>
      <c r="G2306" s="4" t="s">
        <v>10</v>
      </c>
      <c r="H2306" s="4" t="s">
        <v>10</v>
      </c>
    </row>
    <row r="2307" spans="1:9">
      <c r="A2307" t="n">
        <v>19227</v>
      </c>
      <c r="B2307" s="63" t="n">
        <v>60</v>
      </c>
      <c r="C2307" s="7" t="n">
        <v>6</v>
      </c>
      <c r="D2307" s="7" t="n">
        <v>0</v>
      </c>
      <c r="E2307" s="7" t="n">
        <v>10</v>
      </c>
      <c r="F2307" s="7" t="n">
        <v>0</v>
      </c>
      <c r="G2307" s="7" t="n">
        <v>0</v>
      </c>
      <c r="H2307" s="7" t="n">
        <v>0</v>
      </c>
    </row>
    <row r="2308" spans="1:9">
      <c r="A2308" t="s">
        <v>4</v>
      </c>
      <c r="B2308" s="4" t="s">
        <v>5</v>
      </c>
      <c r="C2308" s="4" t="s">
        <v>10</v>
      </c>
      <c r="D2308" s="4" t="s">
        <v>18</v>
      </c>
      <c r="E2308" s="4" t="s">
        <v>18</v>
      </c>
      <c r="F2308" s="4" t="s">
        <v>18</v>
      </c>
      <c r="G2308" s="4" t="s">
        <v>10</v>
      </c>
      <c r="H2308" s="4" t="s">
        <v>10</v>
      </c>
    </row>
    <row r="2309" spans="1:9">
      <c r="A2309" t="n">
        <v>19246</v>
      </c>
      <c r="B2309" s="63" t="n">
        <v>60</v>
      </c>
      <c r="C2309" s="7" t="n">
        <v>61491</v>
      </c>
      <c r="D2309" s="7" t="n">
        <v>0</v>
      </c>
      <c r="E2309" s="7" t="n">
        <v>10</v>
      </c>
      <c r="F2309" s="7" t="n">
        <v>0</v>
      </c>
      <c r="G2309" s="7" t="n">
        <v>0</v>
      </c>
      <c r="H2309" s="7" t="n">
        <v>0</v>
      </c>
    </row>
    <row r="2310" spans="1:9">
      <c r="A2310" t="s">
        <v>4</v>
      </c>
      <c r="B2310" s="4" t="s">
        <v>5</v>
      </c>
      <c r="C2310" s="4" t="s">
        <v>10</v>
      </c>
      <c r="D2310" s="4" t="s">
        <v>18</v>
      </c>
      <c r="E2310" s="4" t="s">
        <v>18</v>
      </c>
      <c r="F2310" s="4" t="s">
        <v>18</v>
      </c>
      <c r="G2310" s="4" t="s">
        <v>10</v>
      </c>
      <c r="H2310" s="4" t="s">
        <v>10</v>
      </c>
    </row>
    <row r="2311" spans="1:9">
      <c r="A2311" t="n">
        <v>19265</v>
      </c>
      <c r="B2311" s="63" t="n">
        <v>60</v>
      </c>
      <c r="C2311" s="7" t="n">
        <v>61492</v>
      </c>
      <c r="D2311" s="7" t="n">
        <v>0</v>
      </c>
      <c r="E2311" s="7" t="n">
        <v>10</v>
      </c>
      <c r="F2311" s="7" t="n">
        <v>0</v>
      </c>
      <c r="G2311" s="7" t="n">
        <v>0</v>
      </c>
      <c r="H2311" s="7" t="n">
        <v>0</v>
      </c>
    </row>
    <row r="2312" spans="1:9">
      <c r="A2312" t="s">
        <v>4</v>
      </c>
      <c r="B2312" s="4" t="s">
        <v>5</v>
      </c>
      <c r="C2312" s="4" t="s">
        <v>10</v>
      </c>
      <c r="D2312" s="4" t="s">
        <v>18</v>
      </c>
      <c r="E2312" s="4" t="s">
        <v>18</v>
      </c>
      <c r="F2312" s="4" t="s">
        <v>18</v>
      </c>
      <c r="G2312" s="4" t="s">
        <v>10</v>
      </c>
      <c r="H2312" s="4" t="s">
        <v>10</v>
      </c>
    </row>
    <row r="2313" spans="1:9">
      <c r="A2313" t="n">
        <v>19284</v>
      </c>
      <c r="B2313" s="63" t="n">
        <v>60</v>
      </c>
      <c r="C2313" s="7" t="n">
        <v>61493</v>
      </c>
      <c r="D2313" s="7" t="n">
        <v>0</v>
      </c>
      <c r="E2313" s="7" t="n">
        <v>10</v>
      </c>
      <c r="F2313" s="7" t="n">
        <v>0</v>
      </c>
      <c r="G2313" s="7" t="n">
        <v>0</v>
      </c>
      <c r="H2313" s="7" t="n">
        <v>0</v>
      </c>
    </row>
    <row r="2314" spans="1:9">
      <c r="A2314" t="s">
        <v>4</v>
      </c>
      <c r="B2314" s="4" t="s">
        <v>5</v>
      </c>
      <c r="C2314" s="4" t="s">
        <v>10</v>
      </c>
      <c r="D2314" s="4" t="s">
        <v>18</v>
      </c>
      <c r="E2314" s="4" t="s">
        <v>18</v>
      </c>
      <c r="F2314" s="4" t="s">
        <v>18</v>
      </c>
      <c r="G2314" s="4" t="s">
        <v>10</v>
      </c>
      <c r="H2314" s="4" t="s">
        <v>10</v>
      </c>
    </row>
    <row r="2315" spans="1:9">
      <c r="A2315" t="n">
        <v>19303</v>
      </c>
      <c r="B2315" s="63" t="n">
        <v>60</v>
      </c>
      <c r="C2315" s="7" t="n">
        <v>61494</v>
      </c>
      <c r="D2315" s="7" t="n">
        <v>0</v>
      </c>
      <c r="E2315" s="7" t="n">
        <v>10</v>
      </c>
      <c r="F2315" s="7" t="n">
        <v>0</v>
      </c>
      <c r="G2315" s="7" t="n">
        <v>0</v>
      </c>
      <c r="H2315" s="7" t="n">
        <v>0</v>
      </c>
    </row>
    <row r="2316" spans="1:9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  <c r="F2316" s="4" t="s">
        <v>6</v>
      </c>
      <c r="G2316" s="4" t="s">
        <v>6</v>
      </c>
      <c r="H2316" s="4" t="s">
        <v>6</v>
      </c>
    </row>
    <row r="2317" spans="1:9">
      <c r="A2317" t="n">
        <v>19322</v>
      </c>
      <c r="B2317" s="29" t="n">
        <v>51</v>
      </c>
      <c r="C2317" s="7" t="n">
        <v>3</v>
      </c>
      <c r="D2317" s="7" t="n">
        <v>11</v>
      </c>
      <c r="E2317" s="7" t="s">
        <v>139</v>
      </c>
      <c r="F2317" s="7" t="s">
        <v>140</v>
      </c>
      <c r="G2317" s="7" t="s">
        <v>141</v>
      </c>
      <c r="H2317" s="7" t="s">
        <v>142</v>
      </c>
    </row>
    <row r="2318" spans="1:9">
      <c r="A2318" t="s">
        <v>4</v>
      </c>
      <c r="B2318" s="4" t="s">
        <v>5</v>
      </c>
      <c r="C2318" s="4" t="s">
        <v>13</v>
      </c>
      <c r="D2318" s="4" t="s">
        <v>10</v>
      </c>
      <c r="E2318" s="4" t="s">
        <v>6</v>
      </c>
      <c r="F2318" s="4" t="s">
        <v>6</v>
      </c>
      <c r="G2318" s="4" t="s">
        <v>6</v>
      </c>
      <c r="H2318" s="4" t="s">
        <v>6</v>
      </c>
    </row>
    <row r="2319" spans="1:9">
      <c r="A2319" t="n">
        <v>19335</v>
      </c>
      <c r="B2319" s="29" t="n">
        <v>51</v>
      </c>
      <c r="C2319" s="7" t="n">
        <v>3</v>
      </c>
      <c r="D2319" s="7" t="n">
        <v>6</v>
      </c>
      <c r="E2319" s="7" t="s">
        <v>139</v>
      </c>
      <c r="F2319" s="7" t="s">
        <v>140</v>
      </c>
      <c r="G2319" s="7" t="s">
        <v>141</v>
      </c>
      <c r="H2319" s="7" t="s">
        <v>142</v>
      </c>
    </row>
    <row r="2320" spans="1:9">
      <c r="A2320" t="s">
        <v>4</v>
      </c>
      <c r="B2320" s="4" t="s">
        <v>5</v>
      </c>
      <c r="C2320" s="4" t="s">
        <v>13</v>
      </c>
      <c r="D2320" s="4" t="s">
        <v>10</v>
      </c>
      <c r="E2320" s="4" t="s">
        <v>6</v>
      </c>
      <c r="F2320" s="4" t="s">
        <v>6</v>
      </c>
      <c r="G2320" s="4" t="s">
        <v>6</v>
      </c>
      <c r="H2320" s="4" t="s">
        <v>6</v>
      </c>
    </row>
    <row r="2321" spans="1:8">
      <c r="A2321" t="n">
        <v>19348</v>
      </c>
      <c r="B2321" s="29" t="n">
        <v>51</v>
      </c>
      <c r="C2321" s="7" t="n">
        <v>3</v>
      </c>
      <c r="D2321" s="7" t="n">
        <v>61491</v>
      </c>
      <c r="E2321" s="7" t="s">
        <v>139</v>
      </c>
      <c r="F2321" s="7" t="s">
        <v>140</v>
      </c>
      <c r="G2321" s="7" t="s">
        <v>141</v>
      </c>
      <c r="H2321" s="7" t="s">
        <v>142</v>
      </c>
    </row>
    <row r="2322" spans="1:8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6</v>
      </c>
      <c r="F2322" s="4" t="s">
        <v>6</v>
      </c>
      <c r="G2322" s="4" t="s">
        <v>6</v>
      </c>
      <c r="H2322" s="4" t="s">
        <v>6</v>
      </c>
    </row>
    <row r="2323" spans="1:8">
      <c r="A2323" t="n">
        <v>19361</v>
      </c>
      <c r="B2323" s="29" t="n">
        <v>51</v>
      </c>
      <c r="C2323" s="7" t="n">
        <v>3</v>
      </c>
      <c r="D2323" s="7" t="n">
        <v>61492</v>
      </c>
      <c r="E2323" s="7" t="s">
        <v>139</v>
      </c>
      <c r="F2323" s="7" t="s">
        <v>140</v>
      </c>
      <c r="G2323" s="7" t="s">
        <v>141</v>
      </c>
      <c r="H2323" s="7" t="s">
        <v>142</v>
      </c>
    </row>
    <row r="2324" spans="1:8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6</v>
      </c>
      <c r="F2324" s="4" t="s">
        <v>6</v>
      </c>
      <c r="G2324" s="4" t="s">
        <v>6</v>
      </c>
      <c r="H2324" s="4" t="s">
        <v>6</v>
      </c>
    </row>
    <row r="2325" spans="1:8">
      <c r="A2325" t="n">
        <v>19374</v>
      </c>
      <c r="B2325" s="29" t="n">
        <v>51</v>
      </c>
      <c r="C2325" s="7" t="n">
        <v>3</v>
      </c>
      <c r="D2325" s="7" t="n">
        <v>61493</v>
      </c>
      <c r="E2325" s="7" t="s">
        <v>139</v>
      </c>
      <c r="F2325" s="7" t="s">
        <v>140</v>
      </c>
      <c r="G2325" s="7" t="s">
        <v>141</v>
      </c>
      <c r="H2325" s="7" t="s">
        <v>142</v>
      </c>
    </row>
    <row r="2326" spans="1:8">
      <c r="A2326" t="s">
        <v>4</v>
      </c>
      <c r="B2326" s="4" t="s">
        <v>5</v>
      </c>
      <c r="C2326" s="4" t="s">
        <v>13</v>
      </c>
      <c r="D2326" s="4" t="s">
        <v>10</v>
      </c>
      <c r="E2326" s="4" t="s">
        <v>6</v>
      </c>
      <c r="F2326" s="4" t="s">
        <v>6</v>
      </c>
      <c r="G2326" s="4" t="s">
        <v>6</v>
      </c>
      <c r="H2326" s="4" t="s">
        <v>6</v>
      </c>
    </row>
    <row r="2327" spans="1:8">
      <c r="A2327" t="n">
        <v>19387</v>
      </c>
      <c r="B2327" s="29" t="n">
        <v>51</v>
      </c>
      <c r="C2327" s="7" t="n">
        <v>3</v>
      </c>
      <c r="D2327" s="7" t="n">
        <v>61494</v>
      </c>
      <c r="E2327" s="7" t="s">
        <v>139</v>
      </c>
      <c r="F2327" s="7" t="s">
        <v>140</v>
      </c>
      <c r="G2327" s="7" t="s">
        <v>141</v>
      </c>
      <c r="H2327" s="7" t="s">
        <v>142</v>
      </c>
    </row>
    <row r="2328" spans="1:8">
      <c r="A2328" t="s">
        <v>4</v>
      </c>
      <c r="B2328" s="4" t="s">
        <v>5</v>
      </c>
      <c r="C2328" s="4" t="s">
        <v>10</v>
      </c>
      <c r="D2328" s="4" t="s">
        <v>18</v>
      </c>
      <c r="E2328" s="4" t="s">
        <v>18</v>
      </c>
      <c r="F2328" s="4" t="s">
        <v>18</v>
      </c>
      <c r="G2328" s="4" t="s">
        <v>18</v>
      </c>
    </row>
    <row r="2329" spans="1:8">
      <c r="A2329" t="n">
        <v>19400</v>
      </c>
      <c r="B2329" s="21" t="n">
        <v>46</v>
      </c>
      <c r="C2329" s="7" t="n">
        <v>7033</v>
      </c>
      <c r="D2329" s="7" t="n">
        <v>34</v>
      </c>
      <c r="E2329" s="7" t="n">
        <v>9.38000011444092</v>
      </c>
      <c r="F2329" s="7" t="n">
        <v>18.7700004577637</v>
      </c>
      <c r="G2329" s="7" t="n">
        <v>180</v>
      </c>
    </row>
    <row r="2330" spans="1:8">
      <c r="A2330" t="s">
        <v>4</v>
      </c>
      <c r="B2330" s="4" t="s">
        <v>5</v>
      </c>
      <c r="C2330" s="4" t="s">
        <v>10</v>
      </c>
      <c r="D2330" s="4" t="s">
        <v>18</v>
      </c>
      <c r="E2330" s="4" t="s">
        <v>18</v>
      </c>
      <c r="F2330" s="4" t="s">
        <v>18</v>
      </c>
      <c r="G2330" s="4" t="s">
        <v>18</v>
      </c>
    </row>
    <row r="2331" spans="1:8">
      <c r="A2331" t="n">
        <v>19419</v>
      </c>
      <c r="B2331" s="21" t="n">
        <v>46</v>
      </c>
      <c r="C2331" s="7" t="n">
        <v>11</v>
      </c>
      <c r="D2331" s="7" t="n">
        <v>20.5</v>
      </c>
      <c r="E2331" s="7" t="n">
        <v>9.38000011444092</v>
      </c>
      <c r="F2331" s="7" t="n">
        <v>19.0400009155273</v>
      </c>
      <c r="G2331" s="7" t="n">
        <v>135</v>
      </c>
    </row>
    <row r="2332" spans="1:8">
      <c r="A2332" t="s">
        <v>4</v>
      </c>
      <c r="B2332" s="4" t="s">
        <v>5</v>
      </c>
      <c r="C2332" s="4" t="s">
        <v>10</v>
      </c>
      <c r="D2332" s="4" t="s">
        <v>18</v>
      </c>
      <c r="E2332" s="4" t="s">
        <v>18</v>
      </c>
      <c r="F2332" s="4" t="s">
        <v>18</v>
      </c>
      <c r="G2332" s="4" t="s">
        <v>18</v>
      </c>
    </row>
    <row r="2333" spans="1:8">
      <c r="A2333" t="n">
        <v>19438</v>
      </c>
      <c r="B2333" s="21" t="n">
        <v>46</v>
      </c>
      <c r="C2333" s="7" t="n">
        <v>6</v>
      </c>
      <c r="D2333" s="7" t="n">
        <v>19.7700004577637</v>
      </c>
      <c r="E2333" s="7" t="n">
        <v>9.38000011444092</v>
      </c>
      <c r="F2333" s="7" t="n">
        <v>17.4799995422363</v>
      </c>
      <c r="G2333" s="7" t="n">
        <v>135</v>
      </c>
    </row>
    <row r="2334" spans="1:8">
      <c r="A2334" t="s">
        <v>4</v>
      </c>
      <c r="B2334" s="4" t="s">
        <v>5</v>
      </c>
      <c r="C2334" s="4" t="s">
        <v>10</v>
      </c>
      <c r="D2334" s="4" t="s">
        <v>18</v>
      </c>
      <c r="E2334" s="4" t="s">
        <v>18</v>
      </c>
      <c r="F2334" s="4" t="s">
        <v>18</v>
      </c>
      <c r="G2334" s="4" t="s">
        <v>18</v>
      </c>
    </row>
    <row r="2335" spans="1:8">
      <c r="A2335" t="n">
        <v>19457</v>
      </c>
      <c r="B2335" s="21" t="n">
        <v>46</v>
      </c>
      <c r="C2335" s="7" t="n">
        <v>61491</v>
      </c>
      <c r="D2335" s="7" t="n">
        <v>17.9500007629395</v>
      </c>
      <c r="E2335" s="7" t="n">
        <v>9.38000011444092</v>
      </c>
      <c r="F2335" s="7" t="n">
        <v>20.3799991607666</v>
      </c>
      <c r="G2335" s="7" t="n">
        <v>135</v>
      </c>
    </row>
    <row r="2336" spans="1:8">
      <c r="A2336" t="s">
        <v>4</v>
      </c>
      <c r="B2336" s="4" t="s">
        <v>5</v>
      </c>
      <c r="C2336" s="4" t="s">
        <v>10</v>
      </c>
      <c r="D2336" s="4" t="s">
        <v>18</v>
      </c>
      <c r="E2336" s="4" t="s">
        <v>18</v>
      </c>
      <c r="F2336" s="4" t="s">
        <v>18</v>
      </c>
      <c r="G2336" s="4" t="s">
        <v>18</v>
      </c>
    </row>
    <row r="2337" spans="1:8">
      <c r="A2337" t="n">
        <v>19476</v>
      </c>
      <c r="B2337" s="21" t="n">
        <v>46</v>
      </c>
      <c r="C2337" s="7" t="n">
        <v>61492</v>
      </c>
      <c r="D2337" s="7" t="n">
        <v>17.9799995422363</v>
      </c>
      <c r="E2337" s="7" t="n">
        <v>9.38000011444092</v>
      </c>
      <c r="F2337" s="7" t="n">
        <v>17.0599994659424</v>
      </c>
      <c r="G2337" s="7" t="n">
        <v>135</v>
      </c>
    </row>
    <row r="2338" spans="1:8">
      <c r="A2338" t="s">
        <v>4</v>
      </c>
      <c r="B2338" s="4" t="s">
        <v>5</v>
      </c>
      <c r="C2338" s="4" t="s">
        <v>10</v>
      </c>
      <c r="D2338" s="4" t="s">
        <v>18</v>
      </c>
      <c r="E2338" s="4" t="s">
        <v>18</v>
      </c>
      <c r="F2338" s="4" t="s">
        <v>18</v>
      </c>
      <c r="G2338" s="4" t="s">
        <v>18</v>
      </c>
    </row>
    <row r="2339" spans="1:8">
      <c r="A2339" t="n">
        <v>19495</v>
      </c>
      <c r="B2339" s="21" t="n">
        <v>46</v>
      </c>
      <c r="C2339" s="7" t="n">
        <v>61493</v>
      </c>
      <c r="D2339" s="7" t="n">
        <v>17.9699993133545</v>
      </c>
      <c r="E2339" s="7" t="n">
        <v>9.38000011444092</v>
      </c>
      <c r="F2339" s="7" t="n">
        <v>18.5200004577637</v>
      </c>
      <c r="G2339" s="7" t="n">
        <v>135</v>
      </c>
    </row>
    <row r="2340" spans="1:8">
      <c r="A2340" t="s">
        <v>4</v>
      </c>
      <c r="B2340" s="4" t="s">
        <v>5</v>
      </c>
      <c r="C2340" s="4" t="s">
        <v>10</v>
      </c>
      <c r="D2340" s="4" t="s">
        <v>18</v>
      </c>
      <c r="E2340" s="4" t="s">
        <v>18</v>
      </c>
      <c r="F2340" s="4" t="s">
        <v>18</v>
      </c>
      <c r="G2340" s="4" t="s">
        <v>18</v>
      </c>
    </row>
    <row r="2341" spans="1:8">
      <c r="A2341" t="n">
        <v>19514</v>
      </c>
      <c r="B2341" s="21" t="n">
        <v>46</v>
      </c>
      <c r="C2341" s="7" t="n">
        <v>61494</v>
      </c>
      <c r="D2341" s="7" t="n">
        <v>19.1800003051758</v>
      </c>
      <c r="E2341" s="7" t="n">
        <v>9.38000011444092</v>
      </c>
      <c r="F2341" s="7" t="n">
        <v>20.9899997711182</v>
      </c>
      <c r="G2341" s="7" t="n">
        <v>135</v>
      </c>
    </row>
    <row r="2342" spans="1:8">
      <c r="A2342" t="s">
        <v>4</v>
      </c>
      <c r="B2342" s="4" t="s">
        <v>5</v>
      </c>
      <c r="C2342" s="4" t="s">
        <v>13</v>
      </c>
      <c r="D2342" s="4" t="s">
        <v>13</v>
      </c>
      <c r="E2342" s="4" t="s">
        <v>18</v>
      </c>
      <c r="F2342" s="4" t="s">
        <v>18</v>
      </c>
      <c r="G2342" s="4" t="s">
        <v>18</v>
      </c>
      <c r="H2342" s="4" t="s">
        <v>10</v>
      </c>
    </row>
    <row r="2343" spans="1:8">
      <c r="A2343" t="n">
        <v>19533</v>
      </c>
      <c r="B2343" s="44" t="n">
        <v>45</v>
      </c>
      <c r="C2343" s="7" t="n">
        <v>2</v>
      </c>
      <c r="D2343" s="7" t="n">
        <v>3</v>
      </c>
      <c r="E2343" s="7" t="n">
        <v>34</v>
      </c>
      <c r="F2343" s="7" t="n">
        <v>30</v>
      </c>
      <c r="G2343" s="7" t="n">
        <v>-30</v>
      </c>
      <c r="H2343" s="7" t="n">
        <v>2000</v>
      </c>
    </row>
    <row r="2344" spans="1:8">
      <c r="A2344" t="s">
        <v>4</v>
      </c>
      <c r="B2344" s="4" t="s">
        <v>5</v>
      </c>
      <c r="C2344" s="4" t="s">
        <v>13</v>
      </c>
      <c r="D2344" s="4" t="s">
        <v>10</v>
      </c>
    </row>
    <row r="2345" spans="1:8">
      <c r="A2345" t="n">
        <v>19550</v>
      </c>
      <c r="B2345" s="38" t="n">
        <v>58</v>
      </c>
      <c r="C2345" s="7" t="n">
        <v>255</v>
      </c>
      <c r="D2345" s="7" t="n">
        <v>0</v>
      </c>
    </row>
    <row r="2346" spans="1:8">
      <c r="A2346" t="s">
        <v>4</v>
      </c>
      <c r="B2346" s="4" t="s">
        <v>5</v>
      </c>
      <c r="C2346" s="4" t="s">
        <v>10</v>
      </c>
    </row>
    <row r="2347" spans="1:8">
      <c r="A2347" t="n">
        <v>19554</v>
      </c>
      <c r="B2347" s="27" t="n">
        <v>16</v>
      </c>
      <c r="C2347" s="7" t="n">
        <v>1200</v>
      </c>
    </row>
    <row r="2348" spans="1:8">
      <c r="A2348" t="s">
        <v>4</v>
      </c>
      <c r="B2348" s="4" t="s">
        <v>5</v>
      </c>
      <c r="C2348" s="4" t="s">
        <v>13</v>
      </c>
      <c r="D2348" s="4" t="s">
        <v>13</v>
      </c>
    </row>
    <row r="2349" spans="1:8">
      <c r="A2349" t="n">
        <v>19557</v>
      </c>
      <c r="B2349" s="14" t="n">
        <v>49</v>
      </c>
      <c r="C2349" s="7" t="n">
        <v>2</v>
      </c>
      <c r="D2349" s="7" t="n">
        <v>0</v>
      </c>
    </row>
    <row r="2350" spans="1:8">
      <c r="A2350" t="s">
        <v>4</v>
      </c>
      <c r="B2350" s="4" t="s">
        <v>5</v>
      </c>
      <c r="C2350" s="4" t="s">
        <v>13</v>
      </c>
      <c r="D2350" s="4" t="s">
        <v>10</v>
      </c>
      <c r="E2350" s="4" t="s">
        <v>9</v>
      </c>
      <c r="F2350" s="4" t="s">
        <v>10</v>
      </c>
      <c r="G2350" s="4" t="s">
        <v>9</v>
      </c>
      <c r="H2350" s="4" t="s">
        <v>13</v>
      </c>
    </row>
    <row r="2351" spans="1:8">
      <c r="A2351" t="n">
        <v>19560</v>
      </c>
      <c r="B2351" s="14" t="n">
        <v>49</v>
      </c>
      <c r="C2351" s="7" t="n">
        <v>0</v>
      </c>
      <c r="D2351" s="7" t="n">
        <v>432</v>
      </c>
      <c r="E2351" s="7" t="n">
        <v>1065353216</v>
      </c>
      <c r="F2351" s="7" t="n">
        <v>0</v>
      </c>
      <c r="G2351" s="7" t="n">
        <v>0</v>
      </c>
      <c r="H2351" s="7" t="n">
        <v>0</v>
      </c>
    </row>
    <row r="2352" spans="1:8">
      <c r="A2352" t="s">
        <v>4</v>
      </c>
      <c r="B2352" s="4" t="s">
        <v>5</v>
      </c>
      <c r="C2352" s="4" t="s">
        <v>13</v>
      </c>
      <c r="D2352" s="4" t="s">
        <v>10</v>
      </c>
    </row>
    <row r="2353" spans="1:8">
      <c r="A2353" t="n">
        <v>19575</v>
      </c>
      <c r="B2353" s="44" t="n">
        <v>45</v>
      </c>
      <c r="C2353" s="7" t="n">
        <v>7</v>
      </c>
      <c r="D2353" s="7" t="n">
        <v>255</v>
      </c>
    </row>
    <row r="2354" spans="1:8">
      <c r="A2354" t="s">
        <v>4</v>
      </c>
      <c r="B2354" s="4" t="s">
        <v>5</v>
      </c>
      <c r="C2354" s="4" t="s">
        <v>13</v>
      </c>
      <c r="D2354" s="4" t="s">
        <v>13</v>
      </c>
      <c r="E2354" s="4" t="s">
        <v>18</v>
      </c>
      <c r="F2354" s="4" t="s">
        <v>18</v>
      </c>
      <c r="G2354" s="4" t="s">
        <v>18</v>
      </c>
      <c r="H2354" s="4" t="s">
        <v>10</v>
      </c>
    </row>
    <row r="2355" spans="1:8">
      <c r="A2355" t="n">
        <v>19579</v>
      </c>
      <c r="B2355" s="44" t="n">
        <v>45</v>
      </c>
      <c r="C2355" s="7" t="n">
        <v>2</v>
      </c>
      <c r="D2355" s="7" t="n">
        <v>3</v>
      </c>
      <c r="E2355" s="7" t="n">
        <v>34</v>
      </c>
      <c r="F2355" s="7" t="n">
        <v>42.3199996948242</v>
      </c>
      <c r="G2355" s="7" t="n">
        <v>-30</v>
      </c>
      <c r="H2355" s="7" t="n">
        <v>200</v>
      </c>
    </row>
    <row r="2356" spans="1:8">
      <c r="A2356" t="s">
        <v>4</v>
      </c>
      <c r="B2356" s="4" t="s">
        <v>5</v>
      </c>
      <c r="C2356" s="4" t="s">
        <v>13</v>
      </c>
      <c r="D2356" s="4" t="s">
        <v>13</v>
      </c>
      <c r="E2356" s="4" t="s">
        <v>18</v>
      </c>
      <c r="F2356" s="4" t="s">
        <v>18</v>
      </c>
      <c r="G2356" s="4" t="s">
        <v>18</v>
      </c>
      <c r="H2356" s="4" t="s">
        <v>10</v>
      </c>
      <c r="I2356" s="4" t="s">
        <v>13</v>
      </c>
    </row>
    <row r="2357" spans="1:8">
      <c r="A2357" t="n">
        <v>19596</v>
      </c>
      <c r="B2357" s="44" t="n">
        <v>45</v>
      </c>
      <c r="C2357" s="7" t="n">
        <v>4</v>
      </c>
      <c r="D2357" s="7" t="n">
        <v>3</v>
      </c>
      <c r="E2357" s="7" t="n">
        <v>337.559997558594</v>
      </c>
      <c r="F2357" s="7" t="n">
        <v>-10</v>
      </c>
      <c r="G2357" s="7" t="n">
        <v>4</v>
      </c>
      <c r="H2357" s="7" t="n">
        <v>200</v>
      </c>
      <c r="I2357" s="7" t="n">
        <v>1</v>
      </c>
    </row>
    <row r="2358" spans="1:8">
      <c r="A2358" t="s">
        <v>4</v>
      </c>
      <c r="B2358" s="4" t="s">
        <v>5</v>
      </c>
      <c r="C2358" s="4" t="s">
        <v>13</v>
      </c>
      <c r="D2358" s="4" t="s">
        <v>13</v>
      </c>
      <c r="E2358" s="4" t="s">
        <v>18</v>
      </c>
      <c r="F2358" s="4" t="s">
        <v>10</v>
      </c>
    </row>
    <row r="2359" spans="1:8">
      <c r="A2359" t="n">
        <v>19614</v>
      </c>
      <c r="B2359" s="44" t="n">
        <v>45</v>
      </c>
      <c r="C2359" s="7" t="n">
        <v>5</v>
      </c>
      <c r="D2359" s="7" t="n">
        <v>3</v>
      </c>
      <c r="E2359" s="7" t="n">
        <v>66.4000015258789</v>
      </c>
      <c r="F2359" s="7" t="n">
        <v>200</v>
      </c>
    </row>
    <row r="2360" spans="1:8">
      <c r="A2360" t="s">
        <v>4</v>
      </c>
      <c r="B2360" s="4" t="s">
        <v>5</v>
      </c>
      <c r="C2360" s="4" t="s">
        <v>13</v>
      </c>
      <c r="D2360" s="4" t="s">
        <v>18</v>
      </c>
      <c r="E2360" s="4" t="s">
        <v>18</v>
      </c>
      <c r="F2360" s="4" t="s">
        <v>18</v>
      </c>
    </row>
    <row r="2361" spans="1:8">
      <c r="A2361" t="n">
        <v>19623</v>
      </c>
      <c r="B2361" s="44" t="n">
        <v>45</v>
      </c>
      <c r="C2361" s="7" t="n">
        <v>9</v>
      </c>
      <c r="D2361" s="7" t="n">
        <v>0.0199999995529652</v>
      </c>
      <c r="E2361" s="7" t="n">
        <v>0.100000001490116</v>
      </c>
      <c r="F2361" s="7" t="n">
        <v>0.5</v>
      </c>
    </row>
    <row r="2362" spans="1:8">
      <c r="A2362" t="s">
        <v>4</v>
      </c>
      <c r="B2362" s="4" t="s">
        <v>5</v>
      </c>
      <c r="C2362" s="4" t="s">
        <v>10</v>
      </c>
      <c r="D2362" s="4" t="s">
        <v>10</v>
      </c>
      <c r="E2362" s="4" t="s">
        <v>18</v>
      </c>
      <c r="F2362" s="4" t="s">
        <v>18</v>
      </c>
      <c r="G2362" s="4" t="s">
        <v>18</v>
      </c>
      <c r="H2362" s="4" t="s">
        <v>18</v>
      </c>
      <c r="I2362" s="4" t="s">
        <v>13</v>
      </c>
      <c r="J2362" s="4" t="s">
        <v>10</v>
      </c>
    </row>
    <row r="2363" spans="1:8">
      <c r="A2363" t="n">
        <v>19637</v>
      </c>
      <c r="B2363" s="56" t="n">
        <v>55</v>
      </c>
      <c r="C2363" s="7" t="n">
        <v>1569</v>
      </c>
      <c r="D2363" s="7" t="n">
        <v>65533</v>
      </c>
      <c r="E2363" s="7" t="n">
        <v>34</v>
      </c>
      <c r="F2363" s="7" t="n">
        <v>150</v>
      </c>
      <c r="G2363" s="7" t="n">
        <v>-28.8899993896484</v>
      </c>
      <c r="H2363" s="7" t="n">
        <v>100</v>
      </c>
      <c r="I2363" s="7" t="n">
        <v>0</v>
      </c>
      <c r="J2363" s="7" t="n">
        <v>0</v>
      </c>
    </row>
    <row r="2364" spans="1:8">
      <c r="A2364" t="s">
        <v>4</v>
      </c>
      <c r="B2364" s="4" t="s">
        <v>5</v>
      </c>
      <c r="C2364" s="4" t="s">
        <v>10</v>
      </c>
      <c r="D2364" s="4" t="s">
        <v>13</v>
      </c>
      <c r="E2364" s="4" t="s">
        <v>6</v>
      </c>
      <c r="F2364" s="4" t="s">
        <v>18</v>
      </c>
      <c r="G2364" s="4" t="s">
        <v>18</v>
      </c>
      <c r="H2364" s="4" t="s">
        <v>18</v>
      </c>
    </row>
    <row r="2365" spans="1:8">
      <c r="A2365" t="n">
        <v>19661</v>
      </c>
      <c r="B2365" s="25" t="n">
        <v>48</v>
      </c>
      <c r="C2365" s="7" t="n">
        <v>1569</v>
      </c>
      <c r="D2365" s="7" t="n">
        <v>0</v>
      </c>
      <c r="E2365" s="7" t="s">
        <v>158</v>
      </c>
      <c r="F2365" s="7" t="n">
        <v>0</v>
      </c>
      <c r="G2365" s="7" t="n">
        <v>1</v>
      </c>
      <c r="H2365" s="7" t="n">
        <v>0</v>
      </c>
    </row>
    <row r="2366" spans="1:8">
      <c r="A2366" t="s">
        <v>4</v>
      </c>
      <c r="B2366" s="4" t="s">
        <v>5</v>
      </c>
      <c r="C2366" s="4" t="s">
        <v>13</v>
      </c>
      <c r="D2366" s="4" t="s">
        <v>10</v>
      </c>
      <c r="E2366" s="4" t="s">
        <v>10</v>
      </c>
      <c r="F2366" s="4" t="s">
        <v>10</v>
      </c>
      <c r="G2366" s="4" t="s">
        <v>10</v>
      </c>
      <c r="H2366" s="4" t="s">
        <v>10</v>
      </c>
      <c r="I2366" s="4" t="s">
        <v>6</v>
      </c>
      <c r="J2366" s="4" t="s">
        <v>18</v>
      </c>
      <c r="K2366" s="4" t="s">
        <v>18</v>
      </c>
      <c r="L2366" s="4" t="s">
        <v>18</v>
      </c>
      <c r="M2366" s="4" t="s">
        <v>9</v>
      </c>
      <c r="N2366" s="4" t="s">
        <v>9</v>
      </c>
      <c r="O2366" s="4" t="s">
        <v>18</v>
      </c>
      <c r="P2366" s="4" t="s">
        <v>18</v>
      </c>
      <c r="Q2366" s="4" t="s">
        <v>18</v>
      </c>
      <c r="R2366" s="4" t="s">
        <v>18</v>
      </c>
      <c r="S2366" s="4" t="s">
        <v>13</v>
      </c>
    </row>
    <row r="2367" spans="1:8">
      <c r="A2367" t="n">
        <v>19688</v>
      </c>
      <c r="B2367" s="41" t="n">
        <v>39</v>
      </c>
      <c r="C2367" s="7" t="n">
        <v>12</v>
      </c>
      <c r="D2367" s="7" t="n">
        <v>65533</v>
      </c>
      <c r="E2367" s="7" t="n">
        <v>211</v>
      </c>
      <c r="F2367" s="7" t="n">
        <v>0</v>
      </c>
      <c r="G2367" s="7" t="n">
        <v>1569</v>
      </c>
      <c r="H2367" s="7" t="n">
        <v>259</v>
      </c>
      <c r="I2367" s="7" t="s">
        <v>200</v>
      </c>
      <c r="J2367" s="7" t="n">
        <v>0</v>
      </c>
      <c r="K2367" s="7" t="n">
        <v>0</v>
      </c>
      <c r="L2367" s="7" t="n">
        <v>0</v>
      </c>
      <c r="M2367" s="7" t="n">
        <v>0</v>
      </c>
      <c r="N2367" s="7" t="n">
        <v>1127481344</v>
      </c>
      <c r="O2367" s="7" t="n">
        <v>0</v>
      </c>
      <c r="P2367" s="7" t="n">
        <v>1</v>
      </c>
      <c r="Q2367" s="7" t="n">
        <v>1</v>
      </c>
      <c r="R2367" s="7" t="n">
        <v>1</v>
      </c>
      <c r="S2367" s="7" t="n">
        <v>106</v>
      </c>
    </row>
    <row r="2368" spans="1:8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10</v>
      </c>
      <c r="F2368" s="4" t="s">
        <v>10</v>
      </c>
      <c r="G2368" s="4" t="s">
        <v>10</v>
      </c>
      <c r="H2368" s="4" t="s">
        <v>10</v>
      </c>
      <c r="I2368" s="4" t="s">
        <v>6</v>
      </c>
      <c r="J2368" s="4" t="s">
        <v>18</v>
      </c>
      <c r="K2368" s="4" t="s">
        <v>18</v>
      </c>
      <c r="L2368" s="4" t="s">
        <v>18</v>
      </c>
      <c r="M2368" s="4" t="s">
        <v>9</v>
      </c>
      <c r="N2368" s="4" t="s">
        <v>9</v>
      </c>
      <c r="O2368" s="4" t="s">
        <v>18</v>
      </c>
      <c r="P2368" s="4" t="s">
        <v>18</v>
      </c>
      <c r="Q2368" s="4" t="s">
        <v>18</v>
      </c>
      <c r="R2368" s="4" t="s">
        <v>18</v>
      </c>
      <c r="S2368" s="4" t="s">
        <v>13</v>
      </c>
    </row>
    <row r="2369" spans="1:19">
      <c r="A2369" t="n">
        <v>19750</v>
      </c>
      <c r="B2369" s="41" t="n">
        <v>39</v>
      </c>
      <c r="C2369" s="7" t="n">
        <v>12</v>
      </c>
      <c r="D2369" s="7" t="n">
        <v>65533</v>
      </c>
      <c r="E2369" s="7" t="n">
        <v>211</v>
      </c>
      <c r="F2369" s="7" t="n">
        <v>0</v>
      </c>
      <c r="G2369" s="7" t="n">
        <v>1569</v>
      </c>
      <c r="H2369" s="7" t="n">
        <v>259</v>
      </c>
      <c r="I2369" s="7" t="s">
        <v>201</v>
      </c>
      <c r="J2369" s="7" t="n">
        <v>0</v>
      </c>
      <c r="K2369" s="7" t="n">
        <v>0</v>
      </c>
      <c r="L2369" s="7" t="n">
        <v>0</v>
      </c>
      <c r="M2369" s="7" t="n">
        <v>0</v>
      </c>
      <c r="N2369" s="7" t="n">
        <v>1127481344</v>
      </c>
      <c r="O2369" s="7" t="n">
        <v>0</v>
      </c>
      <c r="P2369" s="7" t="n">
        <v>1</v>
      </c>
      <c r="Q2369" s="7" t="n">
        <v>1</v>
      </c>
      <c r="R2369" s="7" t="n">
        <v>1</v>
      </c>
      <c r="S2369" s="7" t="n">
        <v>107</v>
      </c>
    </row>
    <row r="2370" spans="1:19">
      <c r="A2370" t="s">
        <v>4</v>
      </c>
      <c r="B2370" s="4" t="s">
        <v>5</v>
      </c>
      <c r="C2370" s="4" t="s">
        <v>13</v>
      </c>
      <c r="D2370" s="4" t="s">
        <v>10</v>
      </c>
      <c r="E2370" s="4" t="s">
        <v>10</v>
      </c>
      <c r="F2370" s="4" t="s">
        <v>10</v>
      </c>
      <c r="G2370" s="4" t="s">
        <v>10</v>
      </c>
      <c r="H2370" s="4" t="s">
        <v>10</v>
      </c>
      <c r="I2370" s="4" t="s">
        <v>6</v>
      </c>
      <c r="J2370" s="4" t="s">
        <v>18</v>
      </c>
      <c r="K2370" s="4" t="s">
        <v>18</v>
      </c>
      <c r="L2370" s="4" t="s">
        <v>18</v>
      </c>
      <c r="M2370" s="4" t="s">
        <v>9</v>
      </c>
      <c r="N2370" s="4" t="s">
        <v>9</v>
      </c>
      <c r="O2370" s="4" t="s">
        <v>18</v>
      </c>
      <c r="P2370" s="4" t="s">
        <v>18</v>
      </c>
      <c r="Q2370" s="4" t="s">
        <v>18</v>
      </c>
      <c r="R2370" s="4" t="s">
        <v>18</v>
      </c>
      <c r="S2370" s="4" t="s">
        <v>13</v>
      </c>
    </row>
    <row r="2371" spans="1:19">
      <c r="A2371" t="n">
        <v>19812</v>
      </c>
      <c r="B2371" s="41" t="n">
        <v>39</v>
      </c>
      <c r="C2371" s="7" t="n">
        <v>12</v>
      </c>
      <c r="D2371" s="7" t="n">
        <v>65533</v>
      </c>
      <c r="E2371" s="7" t="n">
        <v>211</v>
      </c>
      <c r="F2371" s="7" t="n">
        <v>0</v>
      </c>
      <c r="G2371" s="7" t="n">
        <v>1569</v>
      </c>
      <c r="H2371" s="7" t="n">
        <v>259</v>
      </c>
      <c r="I2371" s="7" t="s">
        <v>202</v>
      </c>
      <c r="J2371" s="7" t="n">
        <v>0</v>
      </c>
      <c r="K2371" s="7" t="n">
        <v>0</v>
      </c>
      <c r="L2371" s="7" t="n">
        <v>0</v>
      </c>
      <c r="M2371" s="7" t="n">
        <v>0</v>
      </c>
      <c r="N2371" s="7" t="n">
        <v>1127481344</v>
      </c>
      <c r="O2371" s="7" t="n">
        <v>0</v>
      </c>
      <c r="P2371" s="7" t="n">
        <v>1</v>
      </c>
      <c r="Q2371" s="7" t="n">
        <v>1</v>
      </c>
      <c r="R2371" s="7" t="n">
        <v>1</v>
      </c>
      <c r="S2371" s="7" t="n">
        <v>108</v>
      </c>
    </row>
    <row r="2372" spans="1:19">
      <c r="A2372" t="s">
        <v>4</v>
      </c>
      <c r="B2372" s="4" t="s">
        <v>5</v>
      </c>
      <c r="C2372" s="4" t="s">
        <v>13</v>
      </c>
      <c r="D2372" s="4" t="s">
        <v>10</v>
      </c>
      <c r="E2372" s="4" t="s">
        <v>10</v>
      </c>
      <c r="F2372" s="4" t="s">
        <v>10</v>
      </c>
      <c r="G2372" s="4" t="s">
        <v>10</v>
      </c>
      <c r="H2372" s="4" t="s">
        <v>10</v>
      </c>
      <c r="I2372" s="4" t="s">
        <v>6</v>
      </c>
      <c r="J2372" s="4" t="s">
        <v>18</v>
      </c>
      <c r="K2372" s="4" t="s">
        <v>18</v>
      </c>
      <c r="L2372" s="4" t="s">
        <v>18</v>
      </c>
      <c r="M2372" s="4" t="s">
        <v>9</v>
      </c>
      <c r="N2372" s="4" t="s">
        <v>9</v>
      </c>
      <c r="O2372" s="4" t="s">
        <v>18</v>
      </c>
      <c r="P2372" s="4" t="s">
        <v>18</v>
      </c>
      <c r="Q2372" s="4" t="s">
        <v>18</v>
      </c>
      <c r="R2372" s="4" t="s">
        <v>18</v>
      </c>
      <c r="S2372" s="4" t="s">
        <v>13</v>
      </c>
    </row>
    <row r="2373" spans="1:19">
      <c r="A2373" t="n">
        <v>19874</v>
      </c>
      <c r="B2373" s="41" t="n">
        <v>39</v>
      </c>
      <c r="C2373" s="7" t="n">
        <v>12</v>
      </c>
      <c r="D2373" s="7" t="n">
        <v>65533</v>
      </c>
      <c r="E2373" s="7" t="n">
        <v>211</v>
      </c>
      <c r="F2373" s="7" t="n">
        <v>0</v>
      </c>
      <c r="G2373" s="7" t="n">
        <v>1569</v>
      </c>
      <c r="H2373" s="7" t="n">
        <v>259</v>
      </c>
      <c r="I2373" s="7" t="s">
        <v>203</v>
      </c>
      <c r="J2373" s="7" t="n">
        <v>0</v>
      </c>
      <c r="K2373" s="7" t="n">
        <v>0</v>
      </c>
      <c r="L2373" s="7" t="n">
        <v>0</v>
      </c>
      <c r="M2373" s="7" t="n">
        <v>0</v>
      </c>
      <c r="N2373" s="7" t="n">
        <v>1127481344</v>
      </c>
      <c r="O2373" s="7" t="n">
        <v>0</v>
      </c>
      <c r="P2373" s="7" t="n">
        <v>1</v>
      </c>
      <c r="Q2373" s="7" t="n">
        <v>1</v>
      </c>
      <c r="R2373" s="7" t="n">
        <v>1</v>
      </c>
      <c r="S2373" s="7" t="n">
        <v>109</v>
      </c>
    </row>
    <row r="2374" spans="1:19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10</v>
      </c>
      <c r="F2374" s="4" t="s">
        <v>9</v>
      </c>
    </row>
    <row r="2375" spans="1:19">
      <c r="A2375" t="n">
        <v>19936</v>
      </c>
      <c r="B2375" s="57" t="n">
        <v>84</v>
      </c>
      <c r="C2375" s="7" t="n">
        <v>1</v>
      </c>
      <c r="D2375" s="7" t="n">
        <v>0</v>
      </c>
      <c r="E2375" s="7" t="n">
        <v>0</v>
      </c>
      <c r="F2375" s="7" t="n">
        <v>0</v>
      </c>
    </row>
    <row r="2376" spans="1:19">
      <c r="A2376" t="s">
        <v>4</v>
      </c>
      <c r="B2376" s="4" t="s">
        <v>5</v>
      </c>
      <c r="C2376" s="4" t="s">
        <v>13</v>
      </c>
      <c r="D2376" s="4" t="s">
        <v>10</v>
      </c>
      <c r="E2376" s="4" t="s">
        <v>10</v>
      </c>
      <c r="F2376" s="4" t="s">
        <v>9</v>
      </c>
    </row>
    <row r="2377" spans="1:19">
      <c r="A2377" t="n">
        <v>19946</v>
      </c>
      <c r="B2377" s="57" t="n">
        <v>84</v>
      </c>
      <c r="C2377" s="7" t="n">
        <v>0</v>
      </c>
      <c r="D2377" s="7" t="n">
        <v>2</v>
      </c>
      <c r="E2377" s="7" t="n">
        <v>100</v>
      </c>
      <c r="F2377" s="7" t="n">
        <v>1053609165</v>
      </c>
    </row>
    <row r="2378" spans="1:19">
      <c r="A2378" t="s">
        <v>4</v>
      </c>
      <c r="B2378" s="4" t="s">
        <v>5</v>
      </c>
      <c r="C2378" s="4" t="s">
        <v>13</v>
      </c>
      <c r="D2378" s="4" t="s">
        <v>10</v>
      </c>
      <c r="E2378" s="4" t="s">
        <v>18</v>
      </c>
      <c r="F2378" s="4" t="s">
        <v>10</v>
      </c>
      <c r="G2378" s="4" t="s">
        <v>9</v>
      </c>
      <c r="H2378" s="4" t="s">
        <v>9</v>
      </c>
      <c r="I2378" s="4" t="s">
        <v>10</v>
      </c>
      <c r="J2378" s="4" t="s">
        <v>10</v>
      </c>
      <c r="K2378" s="4" t="s">
        <v>9</v>
      </c>
      <c r="L2378" s="4" t="s">
        <v>9</v>
      </c>
      <c r="M2378" s="4" t="s">
        <v>9</v>
      </c>
      <c r="N2378" s="4" t="s">
        <v>9</v>
      </c>
      <c r="O2378" s="4" t="s">
        <v>6</v>
      </c>
    </row>
    <row r="2379" spans="1:19">
      <c r="A2379" t="n">
        <v>19956</v>
      </c>
      <c r="B2379" s="11" t="n">
        <v>50</v>
      </c>
      <c r="C2379" s="7" t="n">
        <v>0</v>
      </c>
      <c r="D2379" s="7" t="n">
        <v>4421</v>
      </c>
      <c r="E2379" s="7" t="n">
        <v>1</v>
      </c>
      <c r="F2379" s="7" t="n">
        <v>0</v>
      </c>
      <c r="G2379" s="7" t="n">
        <v>0</v>
      </c>
      <c r="H2379" s="7" t="n">
        <v>-1069547520</v>
      </c>
      <c r="I2379" s="7" t="n">
        <v>1</v>
      </c>
      <c r="J2379" s="7" t="n">
        <v>1569</v>
      </c>
      <c r="K2379" s="7" t="n">
        <v>0</v>
      </c>
      <c r="L2379" s="7" t="n">
        <v>0</v>
      </c>
      <c r="M2379" s="7" t="n">
        <v>0</v>
      </c>
      <c r="N2379" s="7" t="n">
        <v>1112014848</v>
      </c>
      <c r="O2379" s="7" t="s">
        <v>12</v>
      </c>
    </row>
    <row r="2380" spans="1:19">
      <c r="A2380" t="s">
        <v>4</v>
      </c>
      <c r="B2380" s="4" t="s">
        <v>5</v>
      </c>
      <c r="C2380" s="4" t="s">
        <v>13</v>
      </c>
      <c r="D2380" s="4" t="s">
        <v>10</v>
      </c>
    </row>
    <row r="2381" spans="1:19">
      <c r="A2381" t="n">
        <v>19995</v>
      </c>
      <c r="B2381" s="44" t="n">
        <v>45</v>
      </c>
      <c r="C2381" s="7" t="n">
        <v>7</v>
      </c>
      <c r="D2381" s="7" t="n">
        <v>255</v>
      </c>
    </row>
    <row r="2382" spans="1:19">
      <c r="A2382" t="s">
        <v>4</v>
      </c>
      <c r="B2382" s="4" t="s">
        <v>5</v>
      </c>
      <c r="C2382" s="4" t="s">
        <v>13</v>
      </c>
      <c r="D2382" s="4" t="s">
        <v>13</v>
      </c>
      <c r="E2382" s="4" t="s">
        <v>18</v>
      </c>
      <c r="F2382" s="4" t="s">
        <v>18</v>
      </c>
      <c r="G2382" s="4" t="s">
        <v>18</v>
      </c>
      <c r="H2382" s="4" t="s">
        <v>10</v>
      </c>
    </row>
    <row r="2383" spans="1:19">
      <c r="A2383" t="n">
        <v>19999</v>
      </c>
      <c r="B2383" s="44" t="n">
        <v>45</v>
      </c>
      <c r="C2383" s="7" t="n">
        <v>2</v>
      </c>
      <c r="D2383" s="7" t="n">
        <v>3</v>
      </c>
      <c r="E2383" s="7" t="n">
        <v>34</v>
      </c>
      <c r="F2383" s="7" t="n">
        <v>46</v>
      </c>
      <c r="G2383" s="7" t="n">
        <v>-30</v>
      </c>
      <c r="H2383" s="7" t="n">
        <v>4000</v>
      </c>
    </row>
    <row r="2384" spans="1:19">
      <c r="A2384" t="s">
        <v>4</v>
      </c>
      <c r="B2384" s="4" t="s">
        <v>5</v>
      </c>
      <c r="C2384" s="4" t="s">
        <v>10</v>
      </c>
    </row>
    <row r="2385" spans="1:19">
      <c r="A2385" t="n">
        <v>20016</v>
      </c>
      <c r="B2385" s="27" t="n">
        <v>16</v>
      </c>
      <c r="C2385" s="7" t="n">
        <v>1500</v>
      </c>
    </row>
    <row r="2386" spans="1:19">
      <c r="A2386" t="s">
        <v>4</v>
      </c>
      <c r="B2386" s="4" t="s">
        <v>5</v>
      </c>
      <c r="C2386" s="4" t="s">
        <v>13</v>
      </c>
      <c r="D2386" s="4" t="s">
        <v>10</v>
      </c>
      <c r="E2386" s="4" t="s">
        <v>18</v>
      </c>
    </row>
    <row r="2387" spans="1:19">
      <c r="A2387" t="n">
        <v>20019</v>
      </c>
      <c r="B2387" s="38" t="n">
        <v>58</v>
      </c>
      <c r="C2387" s="7" t="n">
        <v>101</v>
      </c>
      <c r="D2387" s="7" t="n">
        <v>300</v>
      </c>
      <c r="E2387" s="7" t="n">
        <v>1</v>
      </c>
    </row>
    <row r="2388" spans="1:19">
      <c r="A2388" t="s">
        <v>4</v>
      </c>
      <c r="B2388" s="4" t="s">
        <v>5</v>
      </c>
      <c r="C2388" s="4" t="s">
        <v>13</v>
      </c>
      <c r="D2388" s="4" t="s">
        <v>10</v>
      </c>
    </row>
    <row r="2389" spans="1:19">
      <c r="A2389" t="n">
        <v>20027</v>
      </c>
      <c r="B2389" s="38" t="n">
        <v>58</v>
      </c>
      <c r="C2389" s="7" t="n">
        <v>254</v>
      </c>
      <c r="D2389" s="7" t="n">
        <v>0</v>
      </c>
    </row>
    <row r="2390" spans="1:19">
      <c r="A2390" t="s">
        <v>4</v>
      </c>
      <c r="B2390" s="4" t="s">
        <v>5</v>
      </c>
      <c r="C2390" s="4" t="s">
        <v>13</v>
      </c>
    </row>
    <row r="2391" spans="1:19">
      <c r="A2391" t="n">
        <v>20031</v>
      </c>
      <c r="B2391" s="44" t="n">
        <v>45</v>
      </c>
      <c r="C2391" s="7" t="n">
        <v>0</v>
      </c>
    </row>
    <row r="2392" spans="1:19">
      <c r="A2392" t="s">
        <v>4</v>
      </c>
      <c r="B2392" s="4" t="s">
        <v>5</v>
      </c>
      <c r="C2392" s="4" t="s">
        <v>13</v>
      </c>
      <c r="D2392" s="4" t="s">
        <v>13</v>
      </c>
      <c r="E2392" s="4" t="s">
        <v>18</v>
      </c>
      <c r="F2392" s="4" t="s">
        <v>18</v>
      </c>
      <c r="G2392" s="4" t="s">
        <v>18</v>
      </c>
      <c r="H2392" s="4" t="s">
        <v>10</v>
      </c>
    </row>
    <row r="2393" spans="1:19">
      <c r="A2393" t="n">
        <v>20033</v>
      </c>
      <c r="B2393" s="44" t="n">
        <v>45</v>
      </c>
      <c r="C2393" s="7" t="n">
        <v>2</v>
      </c>
      <c r="D2393" s="7" t="n">
        <v>3</v>
      </c>
      <c r="E2393" s="7" t="n">
        <v>33.1100006103516</v>
      </c>
      <c r="F2393" s="7" t="n">
        <v>15.1599998474121</v>
      </c>
      <c r="G2393" s="7" t="n">
        <v>-12.2600002288818</v>
      </c>
      <c r="H2393" s="7" t="n">
        <v>0</v>
      </c>
    </row>
    <row r="2394" spans="1:19">
      <c r="A2394" t="s">
        <v>4</v>
      </c>
      <c r="B2394" s="4" t="s">
        <v>5</v>
      </c>
      <c r="C2394" s="4" t="s">
        <v>13</v>
      </c>
      <c r="D2394" s="4" t="s">
        <v>13</v>
      </c>
      <c r="E2394" s="4" t="s">
        <v>18</v>
      </c>
      <c r="F2394" s="4" t="s">
        <v>18</v>
      </c>
      <c r="G2394" s="4" t="s">
        <v>18</v>
      </c>
      <c r="H2394" s="4" t="s">
        <v>10</v>
      </c>
      <c r="I2394" s="4" t="s">
        <v>13</v>
      </c>
    </row>
    <row r="2395" spans="1:19">
      <c r="A2395" t="n">
        <v>20050</v>
      </c>
      <c r="B2395" s="44" t="n">
        <v>45</v>
      </c>
      <c r="C2395" s="7" t="n">
        <v>4</v>
      </c>
      <c r="D2395" s="7" t="n">
        <v>3</v>
      </c>
      <c r="E2395" s="7" t="n">
        <v>20.4599990844727</v>
      </c>
      <c r="F2395" s="7" t="n">
        <v>221.639999389648</v>
      </c>
      <c r="G2395" s="7" t="n">
        <v>4</v>
      </c>
      <c r="H2395" s="7" t="n">
        <v>0</v>
      </c>
      <c r="I2395" s="7" t="n">
        <v>1</v>
      </c>
    </row>
    <row r="2396" spans="1:19">
      <c r="A2396" t="s">
        <v>4</v>
      </c>
      <c r="B2396" s="4" t="s">
        <v>5</v>
      </c>
      <c r="C2396" s="4" t="s">
        <v>13</v>
      </c>
      <c r="D2396" s="4" t="s">
        <v>13</v>
      </c>
      <c r="E2396" s="4" t="s">
        <v>18</v>
      </c>
      <c r="F2396" s="4" t="s">
        <v>10</v>
      </c>
    </row>
    <row r="2397" spans="1:19">
      <c r="A2397" t="n">
        <v>20068</v>
      </c>
      <c r="B2397" s="44" t="n">
        <v>45</v>
      </c>
      <c r="C2397" s="7" t="n">
        <v>5</v>
      </c>
      <c r="D2397" s="7" t="n">
        <v>3</v>
      </c>
      <c r="E2397" s="7" t="n">
        <v>8.69999980926514</v>
      </c>
      <c r="F2397" s="7" t="n">
        <v>0</v>
      </c>
    </row>
    <row r="2398" spans="1:19">
      <c r="A2398" t="s">
        <v>4</v>
      </c>
      <c r="B2398" s="4" t="s">
        <v>5</v>
      </c>
      <c r="C2398" s="4" t="s">
        <v>13</v>
      </c>
      <c r="D2398" s="4" t="s">
        <v>13</v>
      </c>
      <c r="E2398" s="4" t="s">
        <v>18</v>
      </c>
      <c r="F2398" s="4" t="s">
        <v>10</v>
      </c>
    </row>
    <row r="2399" spans="1:19">
      <c r="A2399" t="n">
        <v>20077</v>
      </c>
      <c r="B2399" s="44" t="n">
        <v>45</v>
      </c>
      <c r="C2399" s="7" t="n">
        <v>11</v>
      </c>
      <c r="D2399" s="7" t="n">
        <v>3</v>
      </c>
      <c r="E2399" s="7" t="n">
        <v>53.7000007629395</v>
      </c>
      <c r="F2399" s="7" t="n">
        <v>0</v>
      </c>
    </row>
    <row r="2400" spans="1:19">
      <c r="A2400" t="s">
        <v>4</v>
      </c>
      <c r="B2400" s="4" t="s">
        <v>5</v>
      </c>
      <c r="C2400" s="4" t="s">
        <v>13</v>
      </c>
      <c r="D2400" s="4" t="s">
        <v>10</v>
      </c>
      <c r="E2400" s="4" t="s">
        <v>13</v>
      </c>
    </row>
    <row r="2401" spans="1:9">
      <c r="A2401" t="n">
        <v>20086</v>
      </c>
      <c r="B2401" s="41" t="n">
        <v>39</v>
      </c>
      <c r="C2401" s="7" t="n">
        <v>14</v>
      </c>
      <c r="D2401" s="7" t="n">
        <v>65533</v>
      </c>
      <c r="E2401" s="7" t="n">
        <v>106</v>
      </c>
    </row>
    <row r="2402" spans="1:9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13</v>
      </c>
    </row>
    <row r="2403" spans="1:9">
      <c r="A2403" t="n">
        <v>20091</v>
      </c>
      <c r="B2403" s="41" t="n">
        <v>39</v>
      </c>
      <c r="C2403" s="7" t="n">
        <v>14</v>
      </c>
      <c r="D2403" s="7" t="n">
        <v>65533</v>
      </c>
      <c r="E2403" s="7" t="n">
        <v>107</v>
      </c>
    </row>
    <row r="2404" spans="1:9">
      <c r="A2404" t="s">
        <v>4</v>
      </c>
      <c r="B2404" s="4" t="s">
        <v>5</v>
      </c>
      <c r="C2404" s="4" t="s">
        <v>13</v>
      </c>
      <c r="D2404" s="4" t="s">
        <v>10</v>
      </c>
      <c r="E2404" s="4" t="s">
        <v>13</v>
      </c>
    </row>
    <row r="2405" spans="1:9">
      <c r="A2405" t="n">
        <v>20096</v>
      </c>
      <c r="B2405" s="41" t="n">
        <v>39</v>
      </c>
      <c r="C2405" s="7" t="n">
        <v>14</v>
      </c>
      <c r="D2405" s="7" t="n">
        <v>65533</v>
      </c>
      <c r="E2405" s="7" t="n">
        <v>108</v>
      </c>
    </row>
    <row r="2406" spans="1:9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13</v>
      </c>
    </row>
    <row r="2407" spans="1:9">
      <c r="A2407" t="n">
        <v>20101</v>
      </c>
      <c r="B2407" s="41" t="n">
        <v>39</v>
      </c>
      <c r="C2407" s="7" t="n">
        <v>14</v>
      </c>
      <c r="D2407" s="7" t="n">
        <v>65533</v>
      </c>
      <c r="E2407" s="7" t="n">
        <v>109</v>
      </c>
    </row>
    <row r="2408" spans="1:9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10</v>
      </c>
      <c r="F2408" s="4" t="s">
        <v>9</v>
      </c>
    </row>
    <row r="2409" spans="1:9">
      <c r="A2409" t="n">
        <v>20106</v>
      </c>
      <c r="B2409" s="57" t="n">
        <v>84</v>
      </c>
      <c r="C2409" s="7" t="n">
        <v>1</v>
      </c>
      <c r="D2409" s="7" t="n">
        <v>0</v>
      </c>
      <c r="E2409" s="7" t="n">
        <v>0</v>
      </c>
      <c r="F2409" s="7" t="n">
        <v>0</v>
      </c>
    </row>
    <row r="2410" spans="1:9">
      <c r="A2410" t="s">
        <v>4</v>
      </c>
      <c r="B2410" s="4" t="s">
        <v>5</v>
      </c>
      <c r="C2410" s="4" t="s">
        <v>10</v>
      </c>
      <c r="D2410" s="4" t="s">
        <v>13</v>
      </c>
      <c r="E2410" s="4" t="s">
        <v>13</v>
      </c>
      <c r="F2410" s="4" t="s">
        <v>6</v>
      </c>
    </row>
    <row r="2411" spans="1:9">
      <c r="A2411" t="n">
        <v>20116</v>
      </c>
      <c r="B2411" s="23" t="n">
        <v>47</v>
      </c>
      <c r="C2411" s="7" t="n">
        <v>1569</v>
      </c>
      <c r="D2411" s="7" t="n">
        <v>1</v>
      </c>
      <c r="E2411" s="7" t="n">
        <v>0</v>
      </c>
      <c r="F2411" s="7" t="s">
        <v>12</v>
      </c>
    </row>
    <row r="2412" spans="1:9">
      <c r="A2412" t="s">
        <v>4</v>
      </c>
      <c r="B2412" s="4" t="s">
        <v>5</v>
      </c>
      <c r="C2412" s="4" t="s">
        <v>10</v>
      </c>
      <c r="D2412" s="4" t="s">
        <v>13</v>
      </c>
    </row>
    <row r="2413" spans="1:9">
      <c r="A2413" t="n">
        <v>20122</v>
      </c>
      <c r="B2413" s="46" t="n">
        <v>56</v>
      </c>
      <c r="C2413" s="7" t="n">
        <v>1569</v>
      </c>
      <c r="D2413" s="7" t="n">
        <v>1</v>
      </c>
    </row>
    <row r="2414" spans="1:9">
      <c r="A2414" t="s">
        <v>4</v>
      </c>
      <c r="B2414" s="4" t="s">
        <v>5</v>
      </c>
      <c r="C2414" s="4" t="s">
        <v>10</v>
      </c>
      <c r="D2414" s="4" t="s">
        <v>18</v>
      </c>
      <c r="E2414" s="4" t="s">
        <v>18</v>
      </c>
      <c r="F2414" s="4" t="s">
        <v>18</v>
      </c>
      <c r="G2414" s="4" t="s">
        <v>18</v>
      </c>
    </row>
    <row r="2415" spans="1:9">
      <c r="A2415" t="n">
        <v>20126</v>
      </c>
      <c r="B2415" s="21" t="n">
        <v>46</v>
      </c>
      <c r="C2415" s="7" t="n">
        <v>7033</v>
      </c>
      <c r="D2415" s="7" t="n">
        <v>34</v>
      </c>
      <c r="E2415" s="7" t="n">
        <v>9.38000011444092</v>
      </c>
      <c r="F2415" s="7" t="n">
        <v>18.7700004577637</v>
      </c>
      <c r="G2415" s="7" t="n">
        <v>180</v>
      </c>
    </row>
    <row r="2416" spans="1:9">
      <c r="A2416" t="s">
        <v>4</v>
      </c>
      <c r="B2416" s="4" t="s">
        <v>5</v>
      </c>
      <c r="C2416" s="4" t="s">
        <v>10</v>
      </c>
      <c r="D2416" s="4" t="s">
        <v>18</v>
      </c>
      <c r="E2416" s="4" t="s">
        <v>18</v>
      </c>
      <c r="F2416" s="4" t="s">
        <v>18</v>
      </c>
      <c r="G2416" s="4" t="s">
        <v>18</v>
      </c>
    </row>
    <row r="2417" spans="1:7">
      <c r="A2417" t="n">
        <v>20145</v>
      </c>
      <c r="B2417" s="21" t="n">
        <v>46</v>
      </c>
      <c r="C2417" s="7" t="n">
        <v>1569</v>
      </c>
      <c r="D2417" s="7" t="n">
        <v>34</v>
      </c>
      <c r="E2417" s="7" t="n">
        <v>30</v>
      </c>
      <c r="F2417" s="7" t="n">
        <v>-12.5</v>
      </c>
      <c r="G2417" s="7" t="n">
        <v>0</v>
      </c>
    </row>
    <row r="2418" spans="1:7">
      <c r="A2418" t="s">
        <v>4</v>
      </c>
      <c r="B2418" s="4" t="s">
        <v>5</v>
      </c>
      <c r="C2418" s="4" t="s">
        <v>10</v>
      </c>
      <c r="D2418" s="4" t="s">
        <v>13</v>
      </c>
      <c r="E2418" s="4" t="s">
        <v>6</v>
      </c>
      <c r="F2418" s="4" t="s">
        <v>18</v>
      </c>
      <c r="G2418" s="4" t="s">
        <v>18</v>
      </c>
      <c r="H2418" s="4" t="s">
        <v>18</v>
      </c>
    </row>
    <row r="2419" spans="1:7">
      <c r="A2419" t="n">
        <v>20164</v>
      </c>
      <c r="B2419" s="25" t="n">
        <v>48</v>
      </c>
      <c r="C2419" s="7" t="n">
        <v>1569</v>
      </c>
      <c r="D2419" s="7" t="n">
        <v>0</v>
      </c>
      <c r="E2419" s="7" t="s">
        <v>157</v>
      </c>
      <c r="F2419" s="7" t="n">
        <v>0</v>
      </c>
      <c r="G2419" s="7" t="n">
        <v>1</v>
      </c>
      <c r="H2419" s="7" t="n">
        <v>0</v>
      </c>
    </row>
    <row r="2420" spans="1:7">
      <c r="A2420" t="s">
        <v>4</v>
      </c>
      <c r="B2420" s="4" t="s">
        <v>5</v>
      </c>
      <c r="C2420" s="4" t="s">
        <v>10</v>
      </c>
      <c r="D2420" s="4" t="s">
        <v>10</v>
      </c>
      <c r="E2420" s="4" t="s">
        <v>18</v>
      </c>
      <c r="F2420" s="4" t="s">
        <v>18</v>
      </c>
      <c r="G2420" s="4" t="s">
        <v>18</v>
      </c>
      <c r="H2420" s="4" t="s">
        <v>18</v>
      </c>
      <c r="I2420" s="4" t="s">
        <v>13</v>
      </c>
      <c r="J2420" s="4" t="s">
        <v>10</v>
      </c>
    </row>
    <row r="2421" spans="1:7">
      <c r="A2421" t="n">
        <v>20191</v>
      </c>
      <c r="B2421" s="56" t="n">
        <v>55</v>
      </c>
      <c r="C2421" s="7" t="n">
        <v>1569</v>
      </c>
      <c r="D2421" s="7" t="n">
        <v>65533</v>
      </c>
      <c r="E2421" s="7" t="n">
        <v>34</v>
      </c>
      <c r="F2421" s="7" t="n">
        <v>15</v>
      </c>
      <c r="G2421" s="7" t="n">
        <v>-12.5</v>
      </c>
      <c r="H2421" s="7" t="n">
        <v>60</v>
      </c>
      <c r="I2421" s="7" t="n">
        <v>0</v>
      </c>
      <c r="J2421" s="7" t="n">
        <v>0</v>
      </c>
    </row>
    <row r="2422" spans="1:7">
      <c r="A2422" t="s">
        <v>4</v>
      </c>
      <c r="B2422" s="4" t="s">
        <v>5</v>
      </c>
      <c r="C2422" s="4" t="s">
        <v>13</v>
      </c>
      <c r="D2422" s="4" t="s">
        <v>13</v>
      </c>
      <c r="E2422" s="4" t="s">
        <v>18</v>
      </c>
      <c r="F2422" s="4" t="s">
        <v>18</v>
      </c>
      <c r="G2422" s="4" t="s">
        <v>18</v>
      </c>
      <c r="H2422" s="4" t="s">
        <v>10</v>
      </c>
    </row>
    <row r="2423" spans="1:7">
      <c r="A2423" t="n">
        <v>20215</v>
      </c>
      <c r="B2423" s="44" t="n">
        <v>45</v>
      </c>
      <c r="C2423" s="7" t="n">
        <v>2</v>
      </c>
      <c r="D2423" s="7" t="n">
        <v>3</v>
      </c>
      <c r="E2423" s="7" t="n">
        <v>33.9700012207031</v>
      </c>
      <c r="F2423" s="7" t="n">
        <v>15.1599998474121</v>
      </c>
      <c r="G2423" s="7" t="n">
        <v>-11.9899997711182</v>
      </c>
      <c r="H2423" s="7" t="n">
        <v>4000</v>
      </c>
    </row>
    <row r="2424" spans="1:7">
      <c r="A2424" t="s">
        <v>4</v>
      </c>
      <c r="B2424" s="4" t="s">
        <v>5</v>
      </c>
      <c r="C2424" s="4" t="s">
        <v>13</v>
      </c>
      <c r="D2424" s="4" t="s">
        <v>13</v>
      </c>
      <c r="E2424" s="4" t="s">
        <v>18</v>
      </c>
      <c r="F2424" s="4" t="s">
        <v>18</v>
      </c>
      <c r="G2424" s="4" t="s">
        <v>18</v>
      </c>
      <c r="H2424" s="4" t="s">
        <v>10</v>
      </c>
      <c r="I2424" s="4" t="s">
        <v>13</v>
      </c>
    </row>
    <row r="2425" spans="1:7">
      <c r="A2425" t="n">
        <v>20232</v>
      </c>
      <c r="B2425" s="44" t="n">
        <v>45</v>
      </c>
      <c r="C2425" s="7" t="n">
        <v>4</v>
      </c>
      <c r="D2425" s="7" t="n">
        <v>3</v>
      </c>
      <c r="E2425" s="7" t="n">
        <v>16.2999992370605</v>
      </c>
      <c r="F2425" s="7" t="n">
        <v>206.759994506836</v>
      </c>
      <c r="G2425" s="7" t="n">
        <v>4</v>
      </c>
      <c r="H2425" s="7" t="n">
        <v>4000</v>
      </c>
      <c r="I2425" s="7" t="n">
        <v>1</v>
      </c>
    </row>
    <row r="2426" spans="1:7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18</v>
      </c>
      <c r="F2426" s="4" t="s">
        <v>10</v>
      </c>
    </row>
    <row r="2427" spans="1:7">
      <c r="A2427" t="n">
        <v>20250</v>
      </c>
      <c r="B2427" s="44" t="n">
        <v>45</v>
      </c>
      <c r="C2427" s="7" t="n">
        <v>5</v>
      </c>
      <c r="D2427" s="7" t="n">
        <v>3</v>
      </c>
      <c r="E2427" s="7" t="n">
        <v>8.69999980926514</v>
      </c>
      <c r="F2427" s="7" t="n">
        <v>4000</v>
      </c>
    </row>
    <row r="2428" spans="1:7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18</v>
      </c>
      <c r="F2428" s="4" t="s">
        <v>10</v>
      </c>
    </row>
    <row r="2429" spans="1:7">
      <c r="A2429" t="n">
        <v>20259</v>
      </c>
      <c r="B2429" s="44" t="n">
        <v>45</v>
      </c>
      <c r="C2429" s="7" t="n">
        <v>11</v>
      </c>
      <c r="D2429" s="7" t="n">
        <v>3</v>
      </c>
      <c r="E2429" s="7" t="n">
        <v>53.7000007629395</v>
      </c>
      <c r="F2429" s="7" t="n">
        <v>4000</v>
      </c>
    </row>
    <row r="2430" spans="1:7">
      <c r="A2430" t="s">
        <v>4</v>
      </c>
      <c r="B2430" s="4" t="s">
        <v>5</v>
      </c>
      <c r="C2430" s="4" t="s">
        <v>13</v>
      </c>
      <c r="D2430" s="4" t="s">
        <v>10</v>
      </c>
    </row>
    <row r="2431" spans="1:7">
      <c r="A2431" t="n">
        <v>20268</v>
      </c>
      <c r="B2431" s="38" t="n">
        <v>58</v>
      </c>
      <c r="C2431" s="7" t="n">
        <v>255</v>
      </c>
      <c r="D2431" s="7" t="n">
        <v>0</v>
      </c>
    </row>
    <row r="2432" spans="1:7">
      <c r="A2432" t="s">
        <v>4</v>
      </c>
      <c r="B2432" s="4" t="s">
        <v>5</v>
      </c>
      <c r="C2432" s="4" t="s">
        <v>10</v>
      </c>
      <c r="D2432" s="4" t="s">
        <v>13</v>
      </c>
    </row>
    <row r="2433" spans="1:10">
      <c r="A2433" t="n">
        <v>20272</v>
      </c>
      <c r="B2433" s="46" t="n">
        <v>56</v>
      </c>
      <c r="C2433" s="7" t="n">
        <v>65534</v>
      </c>
      <c r="D2433" s="7" t="n">
        <v>0</v>
      </c>
    </row>
    <row r="2434" spans="1:10">
      <c r="A2434" t="s">
        <v>4</v>
      </c>
      <c r="B2434" s="4" t="s">
        <v>5</v>
      </c>
      <c r="C2434" s="4" t="s">
        <v>10</v>
      </c>
      <c r="D2434" s="4" t="s">
        <v>10</v>
      </c>
      <c r="E2434" s="4" t="s">
        <v>18</v>
      </c>
      <c r="F2434" s="4" t="s">
        <v>18</v>
      </c>
      <c r="G2434" s="4" t="s">
        <v>18</v>
      </c>
      <c r="H2434" s="4" t="s">
        <v>18</v>
      </c>
      <c r="I2434" s="4" t="s">
        <v>13</v>
      </c>
      <c r="J2434" s="4" t="s">
        <v>10</v>
      </c>
    </row>
    <row r="2435" spans="1:10">
      <c r="A2435" t="n">
        <v>20276</v>
      </c>
      <c r="B2435" s="56" t="n">
        <v>55</v>
      </c>
      <c r="C2435" s="7" t="n">
        <v>1569</v>
      </c>
      <c r="D2435" s="7" t="n">
        <v>65533</v>
      </c>
      <c r="E2435" s="7" t="n">
        <v>34</v>
      </c>
      <c r="F2435" s="7" t="n">
        <v>11.7299995422363</v>
      </c>
      <c r="G2435" s="7" t="n">
        <v>-12.5</v>
      </c>
      <c r="H2435" s="7" t="n">
        <v>40</v>
      </c>
      <c r="I2435" s="7" t="n">
        <v>0</v>
      </c>
      <c r="J2435" s="7" t="n">
        <v>0</v>
      </c>
    </row>
    <row r="2436" spans="1:10">
      <c r="A2436" t="s">
        <v>4</v>
      </c>
      <c r="B2436" s="4" t="s">
        <v>5</v>
      </c>
      <c r="C2436" s="4" t="s">
        <v>10</v>
      </c>
      <c r="D2436" s="4" t="s">
        <v>13</v>
      </c>
      <c r="E2436" s="4" t="s">
        <v>6</v>
      </c>
      <c r="F2436" s="4" t="s">
        <v>18</v>
      </c>
      <c r="G2436" s="4" t="s">
        <v>18</v>
      </c>
      <c r="H2436" s="4" t="s">
        <v>18</v>
      </c>
    </row>
    <row r="2437" spans="1:10">
      <c r="A2437" t="n">
        <v>20300</v>
      </c>
      <c r="B2437" s="25" t="n">
        <v>48</v>
      </c>
      <c r="C2437" s="7" t="n">
        <v>1569</v>
      </c>
      <c r="D2437" s="7" t="n">
        <v>0</v>
      </c>
      <c r="E2437" s="7" t="s">
        <v>159</v>
      </c>
      <c r="F2437" s="7" t="n">
        <v>0</v>
      </c>
      <c r="G2437" s="7" t="n">
        <v>1</v>
      </c>
      <c r="H2437" s="7" t="n">
        <v>0</v>
      </c>
    </row>
    <row r="2438" spans="1:10">
      <c r="A2438" t="s">
        <v>4</v>
      </c>
      <c r="B2438" s="4" t="s">
        <v>5</v>
      </c>
      <c r="C2438" s="4" t="s">
        <v>10</v>
      </c>
    </row>
    <row r="2439" spans="1:10">
      <c r="A2439" t="n">
        <v>20327</v>
      </c>
      <c r="B2439" s="27" t="n">
        <v>16</v>
      </c>
      <c r="C2439" s="7" t="n">
        <v>50</v>
      </c>
    </row>
    <row r="2440" spans="1:10">
      <c r="A2440" t="s">
        <v>4</v>
      </c>
      <c r="B2440" s="4" t="s">
        <v>5</v>
      </c>
      <c r="C2440" s="4" t="s">
        <v>13</v>
      </c>
      <c r="D2440" s="4" t="s">
        <v>9</v>
      </c>
      <c r="E2440" s="4" t="s">
        <v>9</v>
      </c>
      <c r="F2440" s="4" t="s">
        <v>9</v>
      </c>
    </row>
    <row r="2441" spans="1:10">
      <c r="A2441" t="n">
        <v>20330</v>
      </c>
      <c r="B2441" s="11" t="n">
        <v>50</v>
      </c>
      <c r="C2441" s="7" t="n">
        <v>255</v>
      </c>
      <c r="D2441" s="7" t="n">
        <v>1056964608</v>
      </c>
      <c r="E2441" s="7" t="n">
        <v>1065353216</v>
      </c>
      <c r="F2441" s="7" t="n">
        <v>1045220557</v>
      </c>
    </row>
    <row r="2442" spans="1:10">
      <c r="A2442" t="s">
        <v>4</v>
      </c>
      <c r="B2442" s="4" t="s">
        <v>5</v>
      </c>
      <c r="C2442" s="4" t="s">
        <v>13</v>
      </c>
      <c r="D2442" s="4" t="s">
        <v>18</v>
      </c>
      <c r="E2442" s="4" t="s">
        <v>18</v>
      </c>
      <c r="F2442" s="4" t="s">
        <v>18</v>
      </c>
    </row>
    <row r="2443" spans="1:10">
      <c r="A2443" t="n">
        <v>20344</v>
      </c>
      <c r="B2443" s="44" t="n">
        <v>45</v>
      </c>
      <c r="C2443" s="7" t="n">
        <v>9</v>
      </c>
      <c r="D2443" s="7" t="n">
        <v>0.0199999995529652</v>
      </c>
      <c r="E2443" s="7" t="n">
        <v>0.100000001490116</v>
      </c>
      <c r="F2443" s="7" t="n">
        <v>0.5</v>
      </c>
    </row>
    <row r="2444" spans="1:10">
      <c r="A2444" t="s">
        <v>4</v>
      </c>
      <c r="B2444" s="4" t="s">
        <v>5</v>
      </c>
      <c r="C2444" s="4" t="s">
        <v>10</v>
      </c>
    </row>
    <row r="2445" spans="1:10">
      <c r="A2445" t="n">
        <v>20358</v>
      </c>
      <c r="B2445" s="27" t="n">
        <v>16</v>
      </c>
      <c r="C2445" s="7" t="n">
        <v>200</v>
      </c>
    </row>
    <row r="2446" spans="1:10">
      <c r="A2446" t="s">
        <v>4</v>
      </c>
      <c r="B2446" s="4" t="s">
        <v>5</v>
      </c>
      <c r="C2446" s="4" t="s">
        <v>13</v>
      </c>
      <c r="D2446" s="4" t="s">
        <v>10</v>
      </c>
      <c r="E2446" s="4" t="s">
        <v>18</v>
      </c>
      <c r="F2446" s="4" t="s">
        <v>10</v>
      </c>
      <c r="G2446" s="4" t="s">
        <v>9</v>
      </c>
      <c r="H2446" s="4" t="s">
        <v>9</v>
      </c>
      <c r="I2446" s="4" t="s">
        <v>10</v>
      </c>
      <c r="J2446" s="4" t="s">
        <v>10</v>
      </c>
      <c r="K2446" s="4" t="s">
        <v>9</v>
      </c>
      <c r="L2446" s="4" t="s">
        <v>9</v>
      </c>
      <c r="M2446" s="4" t="s">
        <v>9</v>
      </c>
      <c r="N2446" s="4" t="s">
        <v>9</v>
      </c>
      <c r="O2446" s="4" t="s">
        <v>6</v>
      </c>
    </row>
    <row r="2447" spans="1:10">
      <c r="A2447" t="n">
        <v>20361</v>
      </c>
      <c r="B2447" s="11" t="n">
        <v>50</v>
      </c>
      <c r="C2447" s="7" t="n">
        <v>0</v>
      </c>
      <c r="D2447" s="7" t="n">
        <v>2119</v>
      </c>
      <c r="E2447" s="7" t="n">
        <v>1</v>
      </c>
      <c r="F2447" s="7" t="n">
        <v>0</v>
      </c>
      <c r="G2447" s="7" t="n">
        <v>0</v>
      </c>
      <c r="H2447" s="7" t="n">
        <v>-1069547520</v>
      </c>
      <c r="I2447" s="7" t="n">
        <v>1</v>
      </c>
      <c r="J2447" s="7" t="n">
        <v>1569</v>
      </c>
      <c r="K2447" s="7" t="n">
        <v>0</v>
      </c>
      <c r="L2447" s="7" t="n">
        <v>0</v>
      </c>
      <c r="M2447" s="7" t="n">
        <v>0</v>
      </c>
      <c r="N2447" s="7" t="n">
        <v>1112014848</v>
      </c>
      <c r="O2447" s="7" t="s">
        <v>12</v>
      </c>
    </row>
    <row r="2448" spans="1:10">
      <c r="A2448" t="s">
        <v>4</v>
      </c>
      <c r="B2448" s="4" t="s">
        <v>5</v>
      </c>
      <c r="C2448" s="4" t="s">
        <v>10</v>
      </c>
    </row>
    <row r="2449" spans="1:15">
      <c r="A2449" t="n">
        <v>20400</v>
      </c>
      <c r="B2449" s="27" t="n">
        <v>16</v>
      </c>
      <c r="C2449" s="7" t="n">
        <v>2150</v>
      </c>
    </row>
    <row r="2450" spans="1:15">
      <c r="A2450" t="s">
        <v>4</v>
      </c>
      <c r="B2450" s="4" t="s">
        <v>5</v>
      </c>
      <c r="C2450" s="4" t="s">
        <v>13</v>
      </c>
      <c r="D2450" s="4" t="s">
        <v>10</v>
      </c>
      <c r="E2450" s="4" t="s">
        <v>10</v>
      </c>
      <c r="F2450" s="4" t="s">
        <v>10</v>
      </c>
      <c r="G2450" s="4" t="s">
        <v>10</v>
      </c>
      <c r="H2450" s="4" t="s">
        <v>10</v>
      </c>
      <c r="I2450" s="4" t="s">
        <v>6</v>
      </c>
      <c r="J2450" s="4" t="s">
        <v>18</v>
      </c>
      <c r="K2450" s="4" t="s">
        <v>18</v>
      </c>
      <c r="L2450" s="4" t="s">
        <v>18</v>
      </c>
      <c r="M2450" s="4" t="s">
        <v>9</v>
      </c>
      <c r="N2450" s="4" t="s">
        <v>9</v>
      </c>
      <c r="O2450" s="4" t="s">
        <v>18</v>
      </c>
      <c r="P2450" s="4" t="s">
        <v>18</v>
      </c>
      <c r="Q2450" s="4" t="s">
        <v>18</v>
      </c>
      <c r="R2450" s="4" t="s">
        <v>18</v>
      </c>
      <c r="S2450" s="4" t="s">
        <v>13</v>
      </c>
    </row>
    <row r="2451" spans="1:15">
      <c r="A2451" t="n">
        <v>20403</v>
      </c>
      <c r="B2451" s="41" t="n">
        <v>39</v>
      </c>
      <c r="C2451" s="7" t="n">
        <v>12</v>
      </c>
      <c r="D2451" s="7" t="n">
        <v>65533</v>
      </c>
      <c r="E2451" s="7" t="n">
        <v>211</v>
      </c>
      <c r="F2451" s="7" t="n">
        <v>0</v>
      </c>
      <c r="G2451" s="7" t="n">
        <v>1569</v>
      </c>
      <c r="H2451" s="7" t="n">
        <v>259</v>
      </c>
      <c r="I2451" s="7" t="s">
        <v>200</v>
      </c>
      <c r="J2451" s="7" t="n">
        <v>0</v>
      </c>
      <c r="K2451" s="7" t="n">
        <v>0</v>
      </c>
      <c r="L2451" s="7" t="n">
        <v>0</v>
      </c>
      <c r="M2451" s="7" t="n">
        <v>0</v>
      </c>
      <c r="N2451" s="7" t="n">
        <v>1127481344</v>
      </c>
      <c r="O2451" s="7" t="n">
        <v>0</v>
      </c>
      <c r="P2451" s="7" t="n">
        <v>1</v>
      </c>
      <c r="Q2451" s="7" t="n">
        <v>1</v>
      </c>
      <c r="R2451" s="7" t="n">
        <v>1</v>
      </c>
      <c r="S2451" s="7" t="n">
        <v>106</v>
      </c>
    </row>
    <row r="2452" spans="1:15">
      <c r="A2452" t="s">
        <v>4</v>
      </c>
      <c r="B2452" s="4" t="s">
        <v>5</v>
      </c>
      <c r="C2452" s="4" t="s">
        <v>13</v>
      </c>
      <c r="D2452" s="4" t="s">
        <v>10</v>
      </c>
      <c r="E2452" s="4" t="s">
        <v>10</v>
      </c>
      <c r="F2452" s="4" t="s">
        <v>10</v>
      </c>
      <c r="G2452" s="4" t="s">
        <v>10</v>
      </c>
      <c r="H2452" s="4" t="s">
        <v>10</v>
      </c>
      <c r="I2452" s="4" t="s">
        <v>6</v>
      </c>
      <c r="J2452" s="4" t="s">
        <v>18</v>
      </c>
      <c r="K2452" s="4" t="s">
        <v>18</v>
      </c>
      <c r="L2452" s="4" t="s">
        <v>18</v>
      </c>
      <c r="M2452" s="4" t="s">
        <v>9</v>
      </c>
      <c r="N2452" s="4" t="s">
        <v>9</v>
      </c>
      <c r="O2452" s="4" t="s">
        <v>18</v>
      </c>
      <c r="P2452" s="4" t="s">
        <v>18</v>
      </c>
      <c r="Q2452" s="4" t="s">
        <v>18</v>
      </c>
      <c r="R2452" s="4" t="s">
        <v>18</v>
      </c>
      <c r="S2452" s="4" t="s">
        <v>13</v>
      </c>
    </row>
    <row r="2453" spans="1:15">
      <c r="A2453" t="n">
        <v>20465</v>
      </c>
      <c r="B2453" s="41" t="n">
        <v>39</v>
      </c>
      <c r="C2453" s="7" t="n">
        <v>12</v>
      </c>
      <c r="D2453" s="7" t="n">
        <v>65533</v>
      </c>
      <c r="E2453" s="7" t="n">
        <v>211</v>
      </c>
      <c r="F2453" s="7" t="n">
        <v>0</v>
      </c>
      <c r="G2453" s="7" t="n">
        <v>1569</v>
      </c>
      <c r="H2453" s="7" t="n">
        <v>259</v>
      </c>
      <c r="I2453" s="7" t="s">
        <v>201</v>
      </c>
      <c r="J2453" s="7" t="n">
        <v>0</v>
      </c>
      <c r="K2453" s="7" t="n">
        <v>0</v>
      </c>
      <c r="L2453" s="7" t="n">
        <v>0</v>
      </c>
      <c r="M2453" s="7" t="n">
        <v>0</v>
      </c>
      <c r="N2453" s="7" t="n">
        <v>1127481344</v>
      </c>
      <c r="O2453" s="7" t="n">
        <v>0</v>
      </c>
      <c r="P2453" s="7" t="n">
        <v>1</v>
      </c>
      <c r="Q2453" s="7" t="n">
        <v>1</v>
      </c>
      <c r="R2453" s="7" t="n">
        <v>1</v>
      </c>
      <c r="S2453" s="7" t="n">
        <v>107</v>
      </c>
    </row>
    <row r="2454" spans="1:15">
      <c r="A2454" t="s">
        <v>4</v>
      </c>
      <c r="B2454" s="4" t="s">
        <v>5</v>
      </c>
      <c r="C2454" s="4" t="s">
        <v>13</v>
      </c>
      <c r="D2454" s="4" t="s">
        <v>10</v>
      </c>
      <c r="E2454" s="4" t="s">
        <v>10</v>
      </c>
      <c r="F2454" s="4" t="s">
        <v>10</v>
      </c>
      <c r="G2454" s="4" t="s">
        <v>10</v>
      </c>
      <c r="H2454" s="4" t="s">
        <v>10</v>
      </c>
      <c r="I2454" s="4" t="s">
        <v>6</v>
      </c>
      <c r="J2454" s="4" t="s">
        <v>18</v>
      </c>
      <c r="K2454" s="4" t="s">
        <v>18</v>
      </c>
      <c r="L2454" s="4" t="s">
        <v>18</v>
      </c>
      <c r="M2454" s="4" t="s">
        <v>9</v>
      </c>
      <c r="N2454" s="4" t="s">
        <v>9</v>
      </c>
      <c r="O2454" s="4" t="s">
        <v>18</v>
      </c>
      <c r="P2454" s="4" t="s">
        <v>18</v>
      </c>
      <c r="Q2454" s="4" t="s">
        <v>18</v>
      </c>
      <c r="R2454" s="4" t="s">
        <v>18</v>
      </c>
      <c r="S2454" s="4" t="s">
        <v>13</v>
      </c>
    </row>
    <row r="2455" spans="1:15">
      <c r="A2455" t="n">
        <v>20527</v>
      </c>
      <c r="B2455" s="41" t="n">
        <v>39</v>
      </c>
      <c r="C2455" s="7" t="n">
        <v>12</v>
      </c>
      <c r="D2455" s="7" t="n">
        <v>65533</v>
      </c>
      <c r="E2455" s="7" t="n">
        <v>211</v>
      </c>
      <c r="F2455" s="7" t="n">
        <v>0</v>
      </c>
      <c r="G2455" s="7" t="n">
        <v>1569</v>
      </c>
      <c r="H2455" s="7" t="n">
        <v>259</v>
      </c>
      <c r="I2455" s="7" t="s">
        <v>202</v>
      </c>
      <c r="J2455" s="7" t="n">
        <v>0</v>
      </c>
      <c r="K2455" s="7" t="n">
        <v>0</v>
      </c>
      <c r="L2455" s="7" t="n">
        <v>0</v>
      </c>
      <c r="M2455" s="7" t="n">
        <v>0</v>
      </c>
      <c r="N2455" s="7" t="n">
        <v>1127481344</v>
      </c>
      <c r="O2455" s="7" t="n">
        <v>0</v>
      </c>
      <c r="P2455" s="7" t="n">
        <v>1</v>
      </c>
      <c r="Q2455" s="7" t="n">
        <v>1</v>
      </c>
      <c r="R2455" s="7" t="n">
        <v>1</v>
      </c>
      <c r="S2455" s="7" t="n">
        <v>108</v>
      </c>
    </row>
    <row r="2456" spans="1:15">
      <c r="A2456" t="s">
        <v>4</v>
      </c>
      <c r="B2456" s="4" t="s">
        <v>5</v>
      </c>
      <c r="C2456" s="4" t="s">
        <v>13</v>
      </c>
      <c r="D2456" s="4" t="s">
        <v>10</v>
      </c>
      <c r="E2456" s="4" t="s">
        <v>10</v>
      </c>
      <c r="F2456" s="4" t="s">
        <v>10</v>
      </c>
      <c r="G2456" s="4" t="s">
        <v>10</v>
      </c>
      <c r="H2456" s="4" t="s">
        <v>10</v>
      </c>
      <c r="I2456" s="4" t="s">
        <v>6</v>
      </c>
      <c r="J2456" s="4" t="s">
        <v>18</v>
      </c>
      <c r="K2456" s="4" t="s">
        <v>18</v>
      </c>
      <c r="L2456" s="4" t="s">
        <v>18</v>
      </c>
      <c r="M2456" s="4" t="s">
        <v>9</v>
      </c>
      <c r="N2456" s="4" t="s">
        <v>9</v>
      </c>
      <c r="O2456" s="4" t="s">
        <v>18</v>
      </c>
      <c r="P2456" s="4" t="s">
        <v>18</v>
      </c>
      <c r="Q2456" s="4" t="s">
        <v>18</v>
      </c>
      <c r="R2456" s="4" t="s">
        <v>18</v>
      </c>
      <c r="S2456" s="4" t="s">
        <v>13</v>
      </c>
    </row>
    <row r="2457" spans="1:15">
      <c r="A2457" t="n">
        <v>20589</v>
      </c>
      <c r="B2457" s="41" t="n">
        <v>39</v>
      </c>
      <c r="C2457" s="7" t="n">
        <v>12</v>
      </c>
      <c r="D2457" s="7" t="n">
        <v>65533</v>
      </c>
      <c r="E2457" s="7" t="n">
        <v>211</v>
      </c>
      <c r="F2457" s="7" t="n">
        <v>0</v>
      </c>
      <c r="G2457" s="7" t="n">
        <v>1569</v>
      </c>
      <c r="H2457" s="7" t="n">
        <v>259</v>
      </c>
      <c r="I2457" s="7" t="s">
        <v>203</v>
      </c>
      <c r="J2457" s="7" t="n">
        <v>0</v>
      </c>
      <c r="K2457" s="7" t="n">
        <v>0</v>
      </c>
      <c r="L2457" s="7" t="n">
        <v>0</v>
      </c>
      <c r="M2457" s="7" t="n">
        <v>0</v>
      </c>
      <c r="N2457" s="7" t="n">
        <v>1127481344</v>
      </c>
      <c r="O2457" s="7" t="n">
        <v>0</v>
      </c>
      <c r="P2457" s="7" t="n">
        <v>1</v>
      </c>
      <c r="Q2457" s="7" t="n">
        <v>1</v>
      </c>
      <c r="R2457" s="7" t="n">
        <v>1</v>
      </c>
      <c r="S2457" s="7" t="n">
        <v>109</v>
      </c>
    </row>
    <row r="2458" spans="1:15">
      <c r="A2458" t="s">
        <v>4</v>
      </c>
      <c r="B2458" s="4" t="s">
        <v>5</v>
      </c>
      <c r="C2458" s="4" t="s">
        <v>10</v>
      </c>
      <c r="D2458" s="4" t="s">
        <v>10</v>
      </c>
      <c r="E2458" s="4" t="s">
        <v>18</v>
      </c>
      <c r="F2458" s="4" t="s">
        <v>18</v>
      </c>
      <c r="G2458" s="4" t="s">
        <v>18</v>
      </c>
      <c r="H2458" s="4" t="s">
        <v>18</v>
      </c>
      <c r="I2458" s="4" t="s">
        <v>13</v>
      </c>
      <c r="J2458" s="4" t="s">
        <v>10</v>
      </c>
    </row>
    <row r="2459" spans="1:15">
      <c r="A2459" t="n">
        <v>20651</v>
      </c>
      <c r="B2459" s="56" t="n">
        <v>55</v>
      </c>
      <c r="C2459" s="7" t="n">
        <v>1569</v>
      </c>
      <c r="D2459" s="7" t="n">
        <v>65533</v>
      </c>
      <c r="E2459" s="7" t="n">
        <v>33.0200004577637</v>
      </c>
      <c r="F2459" s="7" t="n">
        <v>9.38000011444092</v>
      </c>
      <c r="G2459" s="7" t="n">
        <v>13.5299997329712</v>
      </c>
      <c r="H2459" s="7" t="n">
        <v>14</v>
      </c>
      <c r="I2459" s="7" t="n">
        <v>0</v>
      </c>
      <c r="J2459" s="7" t="n">
        <v>0</v>
      </c>
    </row>
    <row r="2460" spans="1:15">
      <c r="A2460" t="s">
        <v>4</v>
      </c>
      <c r="B2460" s="4" t="s">
        <v>5</v>
      </c>
      <c r="C2460" s="4" t="s">
        <v>13</v>
      </c>
      <c r="D2460" s="4" t="s">
        <v>10</v>
      </c>
      <c r="E2460" s="4" t="s">
        <v>10</v>
      </c>
      <c r="F2460" s="4" t="s">
        <v>9</v>
      </c>
    </row>
    <row r="2461" spans="1:15">
      <c r="A2461" t="n">
        <v>20675</v>
      </c>
      <c r="B2461" s="57" t="n">
        <v>84</v>
      </c>
      <c r="C2461" s="7" t="n">
        <v>0</v>
      </c>
      <c r="D2461" s="7" t="n">
        <v>2</v>
      </c>
      <c r="E2461" s="7" t="n">
        <v>200</v>
      </c>
      <c r="F2461" s="7" t="n">
        <v>1053609165</v>
      </c>
    </row>
    <row r="2462" spans="1:15">
      <c r="A2462" t="s">
        <v>4</v>
      </c>
      <c r="B2462" s="4" t="s">
        <v>5</v>
      </c>
      <c r="C2462" s="4" t="s">
        <v>13</v>
      </c>
      <c r="D2462" s="4" t="s">
        <v>18</v>
      </c>
      <c r="E2462" s="4" t="s">
        <v>18</v>
      </c>
      <c r="F2462" s="4" t="s">
        <v>18</v>
      </c>
    </row>
    <row r="2463" spans="1:15">
      <c r="A2463" t="n">
        <v>20685</v>
      </c>
      <c r="B2463" s="44" t="n">
        <v>45</v>
      </c>
      <c r="C2463" s="7" t="n">
        <v>9</v>
      </c>
      <c r="D2463" s="7" t="n">
        <v>0.00999999977648258</v>
      </c>
      <c r="E2463" s="7" t="n">
        <v>0.00999999977648258</v>
      </c>
      <c r="F2463" s="7" t="n">
        <v>5</v>
      </c>
    </row>
    <row r="2464" spans="1:15">
      <c r="A2464" t="s">
        <v>4</v>
      </c>
      <c r="B2464" s="4" t="s">
        <v>5</v>
      </c>
      <c r="C2464" s="4" t="s">
        <v>10</v>
      </c>
    </row>
    <row r="2465" spans="1:19">
      <c r="A2465" t="n">
        <v>20699</v>
      </c>
      <c r="B2465" s="27" t="n">
        <v>16</v>
      </c>
      <c r="C2465" s="7" t="n">
        <v>100</v>
      </c>
    </row>
    <row r="2466" spans="1:19">
      <c r="A2466" t="s">
        <v>4</v>
      </c>
      <c r="B2466" s="4" t="s">
        <v>5</v>
      </c>
      <c r="C2466" s="4" t="s">
        <v>13</v>
      </c>
      <c r="D2466" s="4" t="s">
        <v>10</v>
      </c>
      <c r="E2466" s="4" t="s">
        <v>18</v>
      </c>
      <c r="F2466" s="4" t="s">
        <v>10</v>
      </c>
      <c r="G2466" s="4" t="s">
        <v>9</v>
      </c>
      <c r="H2466" s="4" t="s">
        <v>9</v>
      </c>
      <c r="I2466" s="4" t="s">
        <v>10</v>
      </c>
      <c r="J2466" s="4" t="s">
        <v>10</v>
      </c>
      <c r="K2466" s="4" t="s">
        <v>9</v>
      </c>
      <c r="L2466" s="4" t="s">
        <v>9</v>
      </c>
      <c r="M2466" s="4" t="s">
        <v>9</v>
      </c>
      <c r="N2466" s="4" t="s">
        <v>9</v>
      </c>
      <c r="O2466" s="4" t="s">
        <v>6</v>
      </c>
    </row>
    <row r="2467" spans="1:19">
      <c r="A2467" t="n">
        <v>20702</v>
      </c>
      <c r="B2467" s="11" t="n">
        <v>50</v>
      </c>
      <c r="C2467" s="7" t="n">
        <v>0</v>
      </c>
      <c r="D2467" s="7" t="n">
        <v>4431</v>
      </c>
      <c r="E2467" s="7" t="n">
        <v>0.800000011920929</v>
      </c>
      <c r="F2467" s="7" t="n">
        <v>0</v>
      </c>
      <c r="G2467" s="7" t="n">
        <v>0</v>
      </c>
      <c r="H2467" s="7" t="n">
        <v>0</v>
      </c>
      <c r="I2467" s="7" t="n">
        <v>1</v>
      </c>
      <c r="J2467" s="7" t="n">
        <v>1569</v>
      </c>
      <c r="K2467" s="7" t="n">
        <v>0</v>
      </c>
      <c r="L2467" s="7" t="n">
        <v>0</v>
      </c>
      <c r="M2467" s="7" t="n">
        <v>0</v>
      </c>
      <c r="N2467" s="7" t="n">
        <v>1112014848</v>
      </c>
      <c r="O2467" s="7" t="s">
        <v>12</v>
      </c>
    </row>
    <row r="2468" spans="1:19">
      <c r="A2468" t="s">
        <v>4</v>
      </c>
      <c r="B2468" s="4" t="s">
        <v>5</v>
      </c>
      <c r="C2468" s="4" t="s">
        <v>18</v>
      </c>
    </row>
    <row r="2469" spans="1:19">
      <c r="A2469" t="n">
        <v>20741</v>
      </c>
      <c r="B2469" s="64" t="n">
        <v>68</v>
      </c>
      <c r="C2469" s="7" t="n">
        <v>1.5</v>
      </c>
    </row>
    <row r="2470" spans="1:19">
      <c r="A2470" t="s">
        <v>4</v>
      </c>
      <c r="B2470" s="4" t="s">
        <v>5</v>
      </c>
      <c r="C2470" s="4" t="s">
        <v>13</v>
      </c>
    </row>
    <row r="2471" spans="1:19">
      <c r="A2471" t="n">
        <v>20746</v>
      </c>
      <c r="B2471" s="44" t="n">
        <v>45</v>
      </c>
      <c r="C2471" s="7" t="n">
        <v>0</v>
      </c>
    </row>
    <row r="2472" spans="1:19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18</v>
      </c>
      <c r="F2472" s="4" t="s">
        <v>18</v>
      </c>
      <c r="G2472" s="4" t="s">
        <v>18</v>
      </c>
      <c r="H2472" s="4" t="s">
        <v>10</v>
      </c>
    </row>
    <row r="2473" spans="1:19">
      <c r="A2473" t="n">
        <v>20748</v>
      </c>
      <c r="B2473" s="44" t="n">
        <v>45</v>
      </c>
      <c r="C2473" s="7" t="n">
        <v>2</v>
      </c>
      <c r="D2473" s="7" t="n">
        <v>3</v>
      </c>
      <c r="E2473" s="7" t="n">
        <v>32.3800010681152</v>
      </c>
      <c r="F2473" s="7" t="n">
        <v>15.1599998474121</v>
      </c>
      <c r="G2473" s="7" t="n">
        <v>10</v>
      </c>
      <c r="H2473" s="7" t="n">
        <v>1000</v>
      </c>
    </row>
    <row r="2474" spans="1:19">
      <c r="A2474" t="s">
        <v>4</v>
      </c>
      <c r="B2474" s="4" t="s">
        <v>5</v>
      </c>
      <c r="C2474" s="4" t="s">
        <v>13</v>
      </c>
      <c r="D2474" s="4" t="s">
        <v>13</v>
      </c>
      <c r="E2474" s="4" t="s">
        <v>18</v>
      </c>
      <c r="F2474" s="4" t="s">
        <v>18</v>
      </c>
      <c r="G2474" s="4" t="s">
        <v>18</v>
      </c>
      <c r="H2474" s="4" t="s">
        <v>10</v>
      </c>
      <c r="I2474" s="4" t="s">
        <v>13</v>
      </c>
    </row>
    <row r="2475" spans="1:19">
      <c r="A2475" t="n">
        <v>20765</v>
      </c>
      <c r="B2475" s="44" t="n">
        <v>45</v>
      </c>
      <c r="C2475" s="7" t="n">
        <v>4</v>
      </c>
      <c r="D2475" s="7" t="n">
        <v>3</v>
      </c>
      <c r="E2475" s="7" t="n">
        <v>21.1299991607666</v>
      </c>
      <c r="F2475" s="7" t="n">
        <v>195.960006713867</v>
      </c>
      <c r="G2475" s="7" t="n">
        <v>6</v>
      </c>
      <c r="H2475" s="7" t="n">
        <v>1000</v>
      </c>
      <c r="I2475" s="7" t="n">
        <v>1</v>
      </c>
    </row>
    <row r="2476" spans="1:19">
      <c r="A2476" t="s">
        <v>4</v>
      </c>
      <c r="B2476" s="4" t="s">
        <v>5</v>
      </c>
      <c r="C2476" s="4" t="s">
        <v>13</v>
      </c>
      <c r="D2476" s="4" t="s">
        <v>13</v>
      </c>
      <c r="E2476" s="4" t="s">
        <v>18</v>
      </c>
      <c r="F2476" s="4" t="s">
        <v>10</v>
      </c>
    </row>
    <row r="2477" spans="1:19">
      <c r="A2477" t="n">
        <v>20783</v>
      </c>
      <c r="B2477" s="44" t="n">
        <v>45</v>
      </c>
      <c r="C2477" s="7" t="n">
        <v>5</v>
      </c>
      <c r="D2477" s="7" t="n">
        <v>3</v>
      </c>
      <c r="E2477" s="7" t="n">
        <v>6.59999990463257</v>
      </c>
      <c r="F2477" s="7" t="n">
        <v>1000</v>
      </c>
    </row>
    <row r="2478" spans="1:19">
      <c r="A2478" t="s">
        <v>4</v>
      </c>
      <c r="B2478" s="4" t="s">
        <v>5</v>
      </c>
      <c r="C2478" s="4" t="s">
        <v>13</v>
      </c>
      <c r="D2478" s="4" t="s">
        <v>13</v>
      </c>
      <c r="E2478" s="4" t="s">
        <v>18</v>
      </c>
      <c r="F2478" s="4" t="s">
        <v>10</v>
      </c>
    </row>
    <row r="2479" spans="1:19">
      <c r="A2479" t="n">
        <v>20792</v>
      </c>
      <c r="B2479" s="44" t="n">
        <v>45</v>
      </c>
      <c r="C2479" s="7" t="n">
        <v>11</v>
      </c>
      <c r="D2479" s="7" t="n">
        <v>3</v>
      </c>
      <c r="E2479" s="7" t="n">
        <v>53.7000007629395</v>
      </c>
      <c r="F2479" s="7" t="n">
        <v>1000</v>
      </c>
    </row>
    <row r="2480" spans="1:19">
      <c r="A2480" t="s">
        <v>4</v>
      </c>
      <c r="B2480" s="4" t="s">
        <v>5</v>
      </c>
      <c r="C2480" s="4" t="s">
        <v>10</v>
      </c>
      <c r="D2480" s="4" t="s">
        <v>13</v>
      </c>
      <c r="E2480" s="4" t="s">
        <v>6</v>
      </c>
      <c r="F2480" s="4" t="s">
        <v>18</v>
      </c>
      <c r="G2480" s="4" t="s">
        <v>18</v>
      </c>
      <c r="H2480" s="4" t="s">
        <v>18</v>
      </c>
    </row>
    <row r="2481" spans="1:15">
      <c r="A2481" t="n">
        <v>20801</v>
      </c>
      <c r="B2481" s="25" t="n">
        <v>48</v>
      </c>
      <c r="C2481" s="7" t="n">
        <v>7033</v>
      </c>
      <c r="D2481" s="7" t="n">
        <v>0</v>
      </c>
      <c r="E2481" s="7" t="s">
        <v>151</v>
      </c>
      <c r="F2481" s="7" t="n">
        <v>-1</v>
      </c>
      <c r="G2481" s="7" t="n">
        <v>1</v>
      </c>
      <c r="H2481" s="7" t="n">
        <v>0</v>
      </c>
    </row>
    <row r="2482" spans="1:15">
      <c r="A2482" t="s">
        <v>4</v>
      </c>
      <c r="B2482" s="4" t="s">
        <v>5</v>
      </c>
      <c r="C2482" s="4" t="s">
        <v>10</v>
      </c>
    </row>
    <row r="2483" spans="1:15">
      <c r="A2483" t="n">
        <v>20828</v>
      </c>
      <c r="B2483" s="27" t="n">
        <v>16</v>
      </c>
      <c r="C2483" s="7" t="n">
        <v>900</v>
      </c>
    </row>
    <row r="2484" spans="1:15">
      <c r="A2484" t="s">
        <v>4</v>
      </c>
      <c r="B2484" s="4" t="s">
        <v>5</v>
      </c>
      <c r="C2484" s="4" t="s">
        <v>13</v>
      </c>
      <c r="D2484" s="4" t="s">
        <v>10</v>
      </c>
      <c r="E2484" s="4" t="s">
        <v>18</v>
      </c>
    </row>
    <row r="2485" spans="1:15">
      <c r="A2485" t="n">
        <v>20831</v>
      </c>
      <c r="B2485" s="38" t="n">
        <v>58</v>
      </c>
      <c r="C2485" s="7" t="n">
        <v>101</v>
      </c>
      <c r="D2485" s="7" t="n">
        <v>300</v>
      </c>
      <c r="E2485" s="7" t="n">
        <v>1</v>
      </c>
    </row>
    <row r="2486" spans="1:15">
      <c r="A2486" t="s">
        <v>4</v>
      </c>
      <c r="B2486" s="4" t="s">
        <v>5</v>
      </c>
      <c r="C2486" s="4" t="s">
        <v>13</v>
      </c>
      <c r="D2486" s="4" t="s">
        <v>10</v>
      </c>
    </row>
    <row r="2487" spans="1:15">
      <c r="A2487" t="n">
        <v>20839</v>
      </c>
      <c r="B2487" s="38" t="n">
        <v>58</v>
      </c>
      <c r="C2487" s="7" t="n">
        <v>254</v>
      </c>
      <c r="D2487" s="7" t="n">
        <v>0</v>
      </c>
    </row>
    <row r="2488" spans="1:15">
      <c r="A2488" t="s">
        <v>4</v>
      </c>
      <c r="B2488" s="4" t="s">
        <v>5</v>
      </c>
      <c r="C2488" s="4" t="s">
        <v>13</v>
      </c>
    </row>
    <row r="2489" spans="1:15">
      <c r="A2489" t="n">
        <v>20843</v>
      </c>
      <c r="B2489" s="44" t="n">
        <v>45</v>
      </c>
      <c r="C2489" s="7" t="n">
        <v>0</v>
      </c>
    </row>
    <row r="2490" spans="1:15">
      <c r="A2490" t="s">
        <v>4</v>
      </c>
      <c r="B2490" s="4" t="s">
        <v>5</v>
      </c>
      <c r="C2490" s="4" t="s">
        <v>13</v>
      </c>
      <c r="D2490" s="4" t="s">
        <v>13</v>
      </c>
      <c r="E2490" s="4" t="s">
        <v>18</v>
      </c>
      <c r="F2490" s="4" t="s">
        <v>18</v>
      </c>
      <c r="G2490" s="4" t="s">
        <v>18</v>
      </c>
      <c r="H2490" s="4" t="s">
        <v>10</v>
      </c>
    </row>
    <row r="2491" spans="1:15">
      <c r="A2491" t="n">
        <v>20845</v>
      </c>
      <c r="B2491" s="44" t="n">
        <v>45</v>
      </c>
      <c r="C2491" s="7" t="n">
        <v>2</v>
      </c>
      <c r="D2491" s="7" t="n">
        <v>3</v>
      </c>
      <c r="E2491" s="7" t="n">
        <v>33.6800003051758</v>
      </c>
      <c r="F2491" s="7" t="n">
        <v>12.6999998092651</v>
      </c>
      <c r="G2491" s="7" t="n">
        <v>16.8299999237061</v>
      </c>
      <c r="H2491" s="7" t="n">
        <v>0</v>
      </c>
    </row>
    <row r="2492" spans="1:15">
      <c r="A2492" t="s">
        <v>4</v>
      </c>
      <c r="B2492" s="4" t="s">
        <v>5</v>
      </c>
      <c r="C2492" s="4" t="s">
        <v>13</v>
      </c>
      <c r="D2492" s="4" t="s">
        <v>13</v>
      </c>
      <c r="E2492" s="4" t="s">
        <v>18</v>
      </c>
      <c r="F2492" s="4" t="s">
        <v>18</v>
      </c>
      <c r="G2492" s="4" t="s">
        <v>18</v>
      </c>
      <c r="H2492" s="4" t="s">
        <v>10</v>
      </c>
      <c r="I2492" s="4" t="s">
        <v>13</v>
      </c>
    </row>
    <row r="2493" spans="1:15">
      <c r="A2493" t="n">
        <v>20862</v>
      </c>
      <c r="B2493" s="44" t="n">
        <v>45</v>
      </c>
      <c r="C2493" s="7" t="n">
        <v>4</v>
      </c>
      <c r="D2493" s="7" t="n">
        <v>3</v>
      </c>
      <c r="E2493" s="7" t="n">
        <v>30.1200008392334</v>
      </c>
      <c r="F2493" s="7" t="n">
        <v>302.239990234375</v>
      </c>
      <c r="G2493" s="7" t="n">
        <v>6</v>
      </c>
      <c r="H2493" s="7" t="n">
        <v>0</v>
      </c>
      <c r="I2493" s="7" t="n">
        <v>1</v>
      </c>
    </row>
    <row r="2494" spans="1:15">
      <c r="A2494" t="s">
        <v>4</v>
      </c>
      <c r="B2494" s="4" t="s">
        <v>5</v>
      </c>
      <c r="C2494" s="4" t="s">
        <v>13</v>
      </c>
      <c r="D2494" s="4" t="s">
        <v>13</v>
      </c>
      <c r="E2494" s="4" t="s">
        <v>18</v>
      </c>
      <c r="F2494" s="4" t="s">
        <v>10</v>
      </c>
    </row>
    <row r="2495" spans="1:15">
      <c r="A2495" t="n">
        <v>20880</v>
      </c>
      <c r="B2495" s="44" t="n">
        <v>45</v>
      </c>
      <c r="C2495" s="7" t="n">
        <v>5</v>
      </c>
      <c r="D2495" s="7" t="n">
        <v>3</v>
      </c>
      <c r="E2495" s="7" t="n">
        <v>17.8999996185303</v>
      </c>
      <c r="F2495" s="7" t="n">
        <v>0</v>
      </c>
    </row>
    <row r="2496" spans="1:15">
      <c r="A2496" t="s">
        <v>4</v>
      </c>
      <c r="B2496" s="4" t="s">
        <v>5</v>
      </c>
      <c r="C2496" s="4" t="s">
        <v>13</v>
      </c>
      <c r="D2496" s="4" t="s">
        <v>13</v>
      </c>
      <c r="E2496" s="4" t="s">
        <v>18</v>
      </c>
      <c r="F2496" s="4" t="s">
        <v>10</v>
      </c>
    </row>
    <row r="2497" spans="1:9">
      <c r="A2497" t="n">
        <v>20889</v>
      </c>
      <c r="B2497" s="44" t="n">
        <v>45</v>
      </c>
      <c r="C2497" s="7" t="n">
        <v>11</v>
      </c>
      <c r="D2497" s="7" t="n">
        <v>3</v>
      </c>
      <c r="E2497" s="7" t="n">
        <v>31.8999996185303</v>
      </c>
      <c r="F2497" s="7" t="n">
        <v>0</v>
      </c>
    </row>
    <row r="2498" spans="1:9">
      <c r="A2498" t="s">
        <v>4</v>
      </c>
      <c r="B2498" s="4" t="s">
        <v>5</v>
      </c>
      <c r="C2498" s="4" t="s">
        <v>13</v>
      </c>
      <c r="D2498" s="4" t="s">
        <v>10</v>
      </c>
      <c r="E2498" s="4" t="s">
        <v>10</v>
      </c>
      <c r="F2498" s="4" t="s">
        <v>9</v>
      </c>
    </row>
    <row r="2499" spans="1:9">
      <c r="A2499" t="n">
        <v>20898</v>
      </c>
      <c r="B2499" s="57" t="n">
        <v>84</v>
      </c>
      <c r="C2499" s="7" t="n">
        <v>1</v>
      </c>
      <c r="D2499" s="7" t="n">
        <v>0</v>
      </c>
      <c r="E2499" s="7" t="n">
        <v>0</v>
      </c>
      <c r="F2499" s="7" t="n">
        <v>0</v>
      </c>
    </row>
    <row r="2500" spans="1:9">
      <c r="A2500" t="s">
        <v>4</v>
      </c>
      <c r="B2500" s="4" t="s">
        <v>5</v>
      </c>
      <c r="C2500" s="4" t="s">
        <v>13</v>
      </c>
      <c r="D2500" s="4" t="s">
        <v>10</v>
      </c>
      <c r="E2500" s="4" t="s">
        <v>10</v>
      </c>
      <c r="F2500" s="4" t="s">
        <v>9</v>
      </c>
    </row>
    <row r="2501" spans="1:9">
      <c r="A2501" t="n">
        <v>20908</v>
      </c>
      <c r="B2501" s="57" t="n">
        <v>84</v>
      </c>
      <c r="C2501" s="7" t="n">
        <v>0</v>
      </c>
      <c r="D2501" s="7" t="n">
        <v>2</v>
      </c>
      <c r="E2501" s="7" t="n">
        <v>100</v>
      </c>
      <c r="F2501" s="7" t="n">
        <v>1050253722</v>
      </c>
    </row>
    <row r="2502" spans="1:9">
      <c r="A2502" t="s">
        <v>4</v>
      </c>
      <c r="B2502" s="4" t="s">
        <v>5</v>
      </c>
      <c r="C2502" s="4" t="s">
        <v>18</v>
      </c>
    </row>
    <row r="2503" spans="1:9">
      <c r="A2503" t="n">
        <v>20918</v>
      </c>
      <c r="B2503" s="64" t="n">
        <v>68</v>
      </c>
      <c r="C2503" s="7" t="n">
        <v>2</v>
      </c>
    </row>
    <row r="2504" spans="1:9">
      <c r="A2504" t="s">
        <v>4</v>
      </c>
      <c r="B2504" s="4" t="s">
        <v>5</v>
      </c>
      <c r="C2504" s="4" t="s">
        <v>13</v>
      </c>
      <c r="D2504" s="4" t="s">
        <v>13</v>
      </c>
      <c r="E2504" s="4" t="s">
        <v>18</v>
      </c>
      <c r="F2504" s="4" t="s">
        <v>10</v>
      </c>
    </row>
    <row r="2505" spans="1:9">
      <c r="A2505" t="n">
        <v>20923</v>
      </c>
      <c r="B2505" s="44" t="n">
        <v>45</v>
      </c>
      <c r="C2505" s="7" t="n">
        <v>5</v>
      </c>
      <c r="D2505" s="7" t="n">
        <v>3</v>
      </c>
      <c r="E2505" s="7" t="n">
        <v>9</v>
      </c>
      <c r="F2505" s="7" t="n">
        <v>1000</v>
      </c>
    </row>
    <row r="2506" spans="1:9">
      <c r="A2506" t="s">
        <v>4</v>
      </c>
      <c r="B2506" s="4" t="s">
        <v>5</v>
      </c>
      <c r="C2506" s="4" t="s">
        <v>10</v>
      </c>
      <c r="D2506" s="4" t="s">
        <v>18</v>
      </c>
      <c r="E2506" s="4" t="s">
        <v>18</v>
      </c>
      <c r="F2506" s="4" t="s">
        <v>18</v>
      </c>
      <c r="G2506" s="4" t="s">
        <v>18</v>
      </c>
    </row>
    <row r="2507" spans="1:9">
      <c r="A2507" t="n">
        <v>20932</v>
      </c>
      <c r="B2507" s="21" t="n">
        <v>46</v>
      </c>
      <c r="C2507" s="7" t="n">
        <v>7033</v>
      </c>
      <c r="D2507" s="7" t="n">
        <v>36.3400001525879</v>
      </c>
      <c r="E2507" s="7" t="n">
        <v>9.38000011444092</v>
      </c>
      <c r="F2507" s="7" t="n">
        <v>19.8899993896484</v>
      </c>
      <c r="G2507" s="7" t="n">
        <v>210</v>
      </c>
    </row>
    <row r="2508" spans="1:9">
      <c r="A2508" t="s">
        <v>4</v>
      </c>
      <c r="B2508" s="4" t="s">
        <v>5</v>
      </c>
      <c r="C2508" s="4" t="s">
        <v>10</v>
      </c>
    </row>
    <row r="2509" spans="1:9">
      <c r="A2509" t="n">
        <v>20951</v>
      </c>
      <c r="B2509" s="27" t="n">
        <v>16</v>
      </c>
      <c r="C2509" s="7" t="n">
        <v>1000</v>
      </c>
    </row>
    <row r="2510" spans="1:9">
      <c r="A2510" t="s">
        <v>4</v>
      </c>
      <c r="B2510" s="4" t="s">
        <v>5</v>
      </c>
      <c r="C2510" s="4" t="s">
        <v>13</v>
      </c>
      <c r="D2510" s="4" t="s">
        <v>18</v>
      </c>
      <c r="E2510" s="4" t="s">
        <v>18</v>
      </c>
      <c r="F2510" s="4" t="s">
        <v>18</v>
      </c>
    </row>
    <row r="2511" spans="1:9">
      <c r="A2511" t="n">
        <v>20954</v>
      </c>
      <c r="B2511" s="44" t="n">
        <v>45</v>
      </c>
      <c r="C2511" s="7" t="n">
        <v>9</v>
      </c>
      <c r="D2511" s="7" t="n">
        <v>0.0199999995529652</v>
      </c>
      <c r="E2511" s="7" t="n">
        <v>0.0199999995529652</v>
      </c>
      <c r="F2511" s="7" t="n">
        <v>5</v>
      </c>
    </row>
    <row r="2512" spans="1:9">
      <c r="A2512" t="s">
        <v>4</v>
      </c>
      <c r="B2512" s="4" t="s">
        <v>5</v>
      </c>
      <c r="C2512" s="4" t="s">
        <v>13</v>
      </c>
      <c r="D2512" s="4" t="s">
        <v>10</v>
      </c>
      <c r="E2512" s="4" t="s">
        <v>10</v>
      </c>
      <c r="F2512" s="4" t="s">
        <v>10</v>
      </c>
      <c r="G2512" s="4" t="s">
        <v>10</v>
      </c>
      <c r="H2512" s="4" t="s">
        <v>10</v>
      </c>
      <c r="I2512" s="4" t="s">
        <v>6</v>
      </c>
      <c r="J2512" s="4" t="s">
        <v>18</v>
      </c>
      <c r="K2512" s="4" t="s">
        <v>18</v>
      </c>
      <c r="L2512" s="4" t="s">
        <v>18</v>
      </c>
      <c r="M2512" s="4" t="s">
        <v>9</v>
      </c>
      <c r="N2512" s="4" t="s">
        <v>9</v>
      </c>
      <c r="O2512" s="4" t="s">
        <v>18</v>
      </c>
      <c r="P2512" s="4" t="s">
        <v>18</v>
      </c>
      <c r="Q2512" s="4" t="s">
        <v>18</v>
      </c>
      <c r="R2512" s="4" t="s">
        <v>18</v>
      </c>
      <c r="S2512" s="4" t="s">
        <v>13</v>
      </c>
    </row>
    <row r="2513" spans="1:19">
      <c r="A2513" t="n">
        <v>20968</v>
      </c>
      <c r="B2513" s="41" t="n">
        <v>39</v>
      </c>
      <c r="C2513" s="7" t="n">
        <v>12</v>
      </c>
      <c r="D2513" s="7" t="n">
        <v>65533</v>
      </c>
      <c r="E2513" s="7" t="n">
        <v>214</v>
      </c>
      <c r="F2513" s="7" t="n">
        <v>0</v>
      </c>
      <c r="G2513" s="7" t="n">
        <v>1569</v>
      </c>
      <c r="H2513" s="7" t="n">
        <v>259</v>
      </c>
      <c r="I2513" s="7" t="s">
        <v>12</v>
      </c>
      <c r="J2513" s="7" t="n">
        <v>-3.04999995231628</v>
      </c>
      <c r="K2513" s="7" t="n">
        <v>5.05000019073486</v>
      </c>
      <c r="L2513" s="7" t="n">
        <v>1.04999995231628</v>
      </c>
      <c r="M2513" s="7" t="n">
        <v>1106771968</v>
      </c>
      <c r="N2513" s="7" t="n">
        <v>1093664768</v>
      </c>
      <c r="O2513" s="7" t="n">
        <v>-89</v>
      </c>
      <c r="P2513" s="7" t="n">
        <v>1.35000002384186</v>
      </c>
      <c r="Q2513" s="7" t="n">
        <v>1.35000002384186</v>
      </c>
      <c r="R2513" s="7" t="n">
        <v>1.35000002384186</v>
      </c>
      <c r="S2513" s="7" t="n">
        <v>103</v>
      </c>
    </row>
    <row r="2514" spans="1:19">
      <c r="A2514" t="s">
        <v>4</v>
      </c>
      <c r="B2514" s="4" t="s">
        <v>5</v>
      </c>
      <c r="C2514" s="4" t="s">
        <v>10</v>
      </c>
    </row>
    <row r="2515" spans="1:19">
      <c r="A2515" t="n">
        <v>21018</v>
      </c>
      <c r="B2515" s="27" t="n">
        <v>16</v>
      </c>
      <c r="C2515" s="7" t="n">
        <v>300</v>
      </c>
    </row>
    <row r="2516" spans="1:19">
      <c r="A2516" t="s">
        <v>4</v>
      </c>
      <c r="B2516" s="4" t="s">
        <v>5</v>
      </c>
      <c r="C2516" s="4" t="s">
        <v>13</v>
      </c>
      <c r="D2516" s="4" t="s">
        <v>9</v>
      </c>
      <c r="E2516" s="4" t="s">
        <v>9</v>
      </c>
      <c r="F2516" s="4" t="s">
        <v>9</v>
      </c>
    </row>
    <row r="2517" spans="1:19">
      <c r="A2517" t="n">
        <v>21021</v>
      </c>
      <c r="B2517" s="11" t="n">
        <v>50</v>
      </c>
      <c r="C2517" s="7" t="n">
        <v>255</v>
      </c>
      <c r="D2517" s="7" t="n">
        <v>1050253722</v>
      </c>
      <c r="E2517" s="7" t="n">
        <v>1065353216</v>
      </c>
      <c r="F2517" s="7" t="n">
        <v>1053609165</v>
      </c>
    </row>
    <row r="2518" spans="1:19">
      <c r="A2518" t="s">
        <v>4</v>
      </c>
      <c r="B2518" s="4" t="s">
        <v>5</v>
      </c>
      <c r="C2518" s="4" t="s">
        <v>13</v>
      </c>
      <c r="D2518" s="4" t="s">
        <v>10</v>
      </c>
      <c r="E2518" s="4" t="s">
        <v>18</v>
      </c>
      <c r="F2518" s="4" t="s">
        <v>10</v>
      </c>
      <c r="G2518" s="4" t="s">
        <v>9</v>
      </c>
      <c r="H2518" s="4" t="s">
        <v>9</v>
      </c>
      <c r="I2518" s="4" t="s">
        <v>10</v>
      </c>
      <c r="J2518" s="4" t="s">
        <v>10</v>
      </c>
      <c r="K2518" s="4" t="s">
        <v>9</v>
      </c>
      <c r="L2518" s="4" t="s">
        <v>9</v>
      </c>
      <c r="M2518" s="4" t="s">
        <v>9</v>
      </c>
      <c r="N2518" s="4" t="s">
        <v>9</v>
      </c>
      <c r="O2518" s="4" t="s">
        <v>6</v>
      </c>
    </row>
    <row r="2519" spans="1:19">
      <c r="A2519" t="n">
        <v>21035</v>
      </c>
      <c r="B2519" s="11" t="n">
        <v>50</v>
      </c>
      <c r="C2519" s="7" t="n">
        <v>0</v>
      </c>
      <c r="D2519" s="7" t="n">
        <v>4420</v>
      </c>
      <c r="E2519" s="7" t="n">
        <v>1</v>
      </c>
      <c r="F2519" s="7" t="n">
        <v>0</v>
      </c>
      <c r="G2519" s="7" t="n">
        <v>0</v>
      </c>
      <c r="H2519" s="7" t="n">
        <v>-1069547520</v>
      </c>
      <c r="I2519" s="7" t="n">
        <v>1</v>
      </c>
      <c r="J2519" s="7" t="n">
        <v>1569</v>
      </c>
      <c r="K2519" s="7" t="n">
        <v>0</v>
      </c>
      <c r="L2519" s="7" t="n">
        <v>0</v>
      </c>
      <c r="M2519" s="7" t="n">
        <v>0</v>
      </c>
      <c r="N2519" s="7" t="n">
        <v>1112014848</v>
      </c>
      <c r="O2519" s="7" t="s">
        <v>12</v>
      </c>
    </row>
    <row r="2520" spans="1:19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18</v>
      </c>
      <c r="F2520" s="4" t="s">
        <v>10</v>
      </c>
      <c r="G2520" s="4" t="s">
        <v>9</v>
      </c>
      <c r="H2520" s="4" t="s">
        <v>9</v>
      </c>
      <c r="I2520" s="4" t="s">
        <v>10</v>
      </c>
      <c r="J2520" s="4" t="s">
        <v>10</v>
      </c>
      <c r="K2520" s="4" t="s">
        <v>9</v>
      </c>
      <c r="L2520" s="4" t="s">
        <v>9</v>
      </c>
      <c r="M2520" s="4" t="s">
        <v>9</v>
      </c>
      <c r="N2520" s="4" t="s">
        <v>9</v>
      </c>
      <c r="O2520" s="4" t="s">
        <v>6</v>
      </c>
    </row>
    <row r="2521" spans="1:19">
      <c r="A2521" t="n">
        <v>21074</v>
      </c>
      <c r="B2521" s="11" t="n">
        <v>50</v>
      </c>
      <c r="C2521" s="7" t="n">
        <v>0</v>
      </c>
      <c r="D2521" s="7" t="n">
        <v>4219</v>
      </c>
      <c r="E2521" s="7" t="n">
        <v>1</v>
      </c>
      <c r="F2521" s="7" t="n">
        <v>0</v>
      </c>
      <c r="G2521" s="7" t="n">
        <v>0</v>
      </c>
      <c r="H2521" s="7" t="n">
        <v>0</v>
      </c>
      <c r="I2521" s="7" t="n">
        <v>1</v>
      </c>
      <c r="J2521" s="7" t="n">
        <v>1569</v>
      </c>
      <c r="K2521" s="7" t="n">
        <v>0</v>
      </c>
      <c r="L2521" s="7" t="n">
        <v>0</v>
      </c>
      <c r="M2521" s="7" t="n">
        <v>0</v>
      </c>
      <c r="N2521" s="7" t="n">
        <v>1112014848</v>
      </c>
      <c r="O2521" s="7" t="s">
        <v>12</v>
      </c>
    </row>
    <row r="2522" spans="1:19">
      <c r="A2522" t="s">
        <v>4</v>
      </c>
      <c r="B2522" s="4" t="s">
        <v>5</v>
      </c>
      <c r="C2522" s="4" t="s">
        <v>13</v>
      </c>
      <c r="D2522" s="4" t="s">
        <v>10</v>
      </c>
      <c r="E2522" s="4" t="s">
        <v>18</v>
      </c>
    </row>
    <row r="2523" spans="1:19">
      <c r="A2523" t="n">
        <v>21113</v>
      </c>
      <c r="B2523" s="38" t="n">
        <v>58</v>
      </c>
      <c r="C2523" s="7" t="n">
        <v>3</v>
      </c>
      <c r="D2523" s="7" t="n">
        <v>10</v>
      </c>
      <c r="E2523" s="7" t="n">
        <v>1</v>
      </c>
    </row>
    <row r="2524" spans="1:19">
      <c r="A2524" t="s">
        <v>4</v>
      </c>
      <c r="B2524" s="4" t="s">
        <v>5</v>
      </c>
      <c r="C2524" s="4" t="s">
        <v>13</v>
      </c>
      <c r="D2524" s="4" t="s">
        <v>10</v>
      </c>
    </row>
    <row r="2525" spans="1:19">
      <c r="A2525" t="n">
        <v>21121</v>
      </c>
      <c r="B2525" s="38" t="n">
        <v>58</v>
      </c>
      <c r="C2525" s="7" t="n">
        <v>255</v>
      </c>
      <c r="D2525" s="7" t="n">
        <v>0</v>
      </c>
    </row>
    <row r="2526" spans="1:19">
      <c r="A2526" t="s">
        <v>4</v>
      </c>
      <c r="B2526" s="4" t="s">
        <v>5</v>
      </c>
      <c r="C2526" s="4" t="s">
        <v>13</v>
      </c>
    </row>
    <row r="2527" spans="1:19">
      <c r="A2527" t="n">
        <v>21125</v>
      </c>
      <c r="B2527" s="44" t="n">
        <v>45</v>
      </c>
      <c r="C2527" s="7" t="n">
        <v>0</v>
      </c>
    </row>
    <row r="2528" spans="1:19">
      <c r="A2528" t="s">
        <v>4</v>
      </c>
      <c r="B2528" s="4" t="s">
        <v>5</v>
      </c>
      <c r="C2528" s="4" t="s">
        <v>18</v>
      </c>
    </row>
    <row r="2529" spans="1:19">
      <c r="A2529" t="n">
        <v>21127</v>
      </c>
      <c r="B2529" s="64" t="n">
        <v>68</v>
      </c>
      <c r="C2529" s="7" t="n">
        <v>1</v>
      </c>
    </row>
    <row r="2530" spans="1:19">
      <c r="A2530" t="s">
        <v>4</v>
      </c>
      <c r="B2530" s="4" t="s">
        <v>5</v>
      </c>
      <c r="C2530" s="4" t="s">
        <v>13</v>
      </c>
      <c r="D2530" s="4" t="s">
        <v>13</v>
      </c>
      <c r="E2530" s="4" t="s">
        <v>18</v>
      </c>
      <c r="F2530" s="4" t="s">
        <v>18</v>
      </c>
      <c r="G2530" s="4" t="s">
        <v>18</v>
      </c>
      <c r="H2530" s="4" t="s">
        <v>10</v>
      </c>
    </row>
    <row r="2531" spans="1:19">
      <c r="A2531" t="n">
        <v>21132</v>
      </c>
      <c r="B2531" s="44" t="n">
        <v>45</v>
      </c>
      <c r="C2531" s="7" t="n">
        <v>2</v>
      </c>
      <c r="D2531" s="7" t="n">
        <v>3</v>
      </c>
      <c r="E2531" s="7" t="n">
        <v>36.310001373291</v>
      </c>
      <c r="F2531" s="7" t="n">
        <v>11.1300001144409</v>
      </c>
      <c r="G2531" s="7" t="n">
        <v>29.75</v>
      </c>
      <c r="H2531" s="7" t="n">
        <v>0</v>
      </c>
    </row>
    <row r="2532" spans="1:19">
      <c r="A2532" t="s">
        <v>4</v>
      </c>
      <c r="B2532" s="4" t="s">
        <v>5</v>
      </c>
      <c r="C2532" s="4" t="s">
        <v>13</v>
      </c>
      <c r="D2532" s="4" t="s">
        <v>13</v>
      </c>
      <c r="E2532" s="4" t="s">
        <v>18</v>
      </c>
      <c r="F2532" s="4" t="s">
        <v>18</v>
      </c>
      <c r="G2532" s="4" t="s">
        <v>18</v>
      </c>
      <c r="H2532" s="4" t="s">
        <v>10</v>
      </c>
      <c r="I2532" s="4" t="s">
        <v>13</v>
      </c>
    </row>
    <row r="2533" spans="1:19">
      <c r="A2533" t="n">
        <v>21149</v>
      </c>
      <c r="B2533" s="44" t="n">
        <v>45</v>
      </c>
      <c r="C2533" s="7" t="n">
        <v>4</v>
      </c>
      <c r="D2533" s="7" t="n">
        <v>3</v>
      </c>
      <c r="E2533" s="7" t="n">
        <v>348.859985351563</v>
      </c>
      <c r="F2533" s="7" t="n">
        <v>36.5900001525879</v>
      </c>
      <c r="G2533" s="7" t="n">
        <v>6</v>
      </c>
      <c r="H2533" s="7" t="n">
        <v>0</v>
      </c>
      <c r="I2533" s="7" t="n">
        <v>0</v>
      </c>
    </row>
    <row r="2534" spans="1:19">
      <c r="A2534" t="s">
        <v>4</v>
      </c>
      <c r="B2534" s="4" t="s">
        <v>5</v>
      </c>
      <c r="C2534" s="4" t="s">
        <v>13</v>
      </c>
      <c r="D2534" s="4" t="s">
        <v>13</v>
      </c>
      <c r="E2534" s="4" t="s">
        <v>18</v>
      </c>
      <c r="F2534" s="4" t="s">
        <v>10</v>
      </c>
    </row>
    <row r="2535" spans="1:19">
      <c r="A2535" t="n">
        <v>21167</v>
      </c>
      <c r="B2535" s="44" t="n">
        <v>45</v>
      </c>
      <c r="C2535" s="7" t="n">
        <v>5</v>
      </c>
      <c r="D2535" s="7" t="n">
        <v>3</v>
      </c>
      <c r="E2535" s="7" t="n">
        <v>3.5</v>
      </c>
      <c r="F2535" s="7" t="n">
        <v>0</v>
      </c>
    </row>
    <row r="2536" spans="1:19">
      <c r="A2536" t="s">
        <v>4</v>
      </c>
      <c r="B2536" s="4" t="s">
        <v>5</v>
      </c>
      <c r="C2536" s="4" t="s">
        <v>13</v>
      </c>
      <c r="D2536" s="4" t="s">
        <v>13</v>
      </c>
      <c r="E2536" s="4" t="s">
        <v>18</v>
      </c>
      <c r="F2536" s="4" t="s">
        <v>10</v>
      </c>
    </row>
    <row r="2537" spans="1:19">
      <c r="A2537" t="n">
        <v>21176</v>
      </c>
      <c r="B2537" s="44" t="n">
        <v>45</v>
      </c>
      <c r="C2537" s="7" t="n">
        <v>11</v>
      </c>
      <c r="D2537" s="7" t="n">
        <v>3</v>
      </c>
      <c r="E2537" s="7" t="n">
        <v>56</v>
      </c>
      <c r="F2537" s="7" t="n">
        <v>0</v>
      </c>
    </row>
    <row r="2538" spans="1:19">
      <c r="A2538" t="s">
        <v>4</v>
      </c>
      <c r="B2538" s="4" t="s">
        <v>5</v>
      </c>
      <c r="C2538" s="4" t="s">
        <v>13</v>
      </c>
      <c r="D2538" s="4" t="s">
        <v>13</v>
      </c>
      <c r="E2538" s="4" t="s">
        <v>18</v>
      </c>
      <c r="F2538" s="4" t="s">
        <v>10</v>
      </c>
    </row>
    <row r="2539" spans="1:19">
      <c r="A2539" t="n">
        <v>21185</v>
      </c>
      <c r="B2539" s="44" t="n">
        <v>45</v>
      </c>
      <c r="C2539" s="7" t="n">
        <v>5</v>
      </c>
      <c r="D2539" s="7" t="n">
        <v>3</v>
      </c>
      <c r="E2539" s="7" t="n">
        <v>5</v>
      </c>
      <c r="F2539" s="7" t="n">
        <v>500</v>
      </c>
    </row>
    <row r="2540" spans="1:19">
      <c r="A2540" t="s">
        <v>4</v>
      </c>
      <c r="B2540" s="4" t="s">
        <v>5</v>
      </c>
      <c r="C2540" s="4" t="s">
        <v>13</v>
      </c>
    </row>
    <row r="2541" spans="1:19">
      <c r="A2541" t="n">
        <v>21194</v>
      </c>
      <c r="B2541" s="43" t="n">
        <v>116</v>
      </c>
      <c r="C2541" s="7" t="n">
        <v>1</v>
      </c>
    </row>
    <row r="2542" spans="1:19">
      <c r="A2542" t="s">
        <v>4</v>
      </c>
      <c r="B2542" s="4" t="s">
        <v>5</v>
      </c>
      <c r="C2542" s="4" t="s">
        <v>13</v>
      </c>
      <c r="D2542" s="4" t="s">
        <v>10</v>
      </c>
      <c r="E2542" s="4" t="s">
        <v>13</v>
      </c>
    </row>
    <row r="2543" spans="1:19">
      <c r="A2543" t="n">
        <v>21196</v>
      </c>
      <c r="B2543" s="41" t="n">
        <v>39</v>
      </c>
      <c r="C2543" s="7" t="n">
        <v>14</v>
      </c>
      <c r="D2543" s="7" t="n">
        <v>65533</v>
      </c>
      <c r="E2543" s="7" t="n">
        <v>106</v>
      </c>
    </row>
    <row r="2544" spans="1:19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13</v>
      </c>
    </row>
    <row r="2545" spans="1:9">
      <c r="A2545" t="n">
        <v>21201</v>
      </c>
      <c r="B2545" s="41" t="n">
        <v>39</v>
      </c>
      <c r="C2545" s="7" t="n">
        <v>14</v>
      </c>
      <c r="D2545" s="7" t="n">
        <v>65533</v>
      </c>
      <c r="E2545" s="7" t="n">
        <v>107</v>
      </c>
    </row>
    <row r="2546" spans="1:9">
      <c r="A2546" t="s">
        <v>4</v>
      </c>
      <c r="B2546" s="4" t="s">
        <v>5</v>
      </c>
      <c r="C2546" s="4" t="s">
        <v>13</v>
      </c>
      <c r="D2546" s="4" t="s">
        <v>10</v>
      </c>
      <c r="E2546" s="4" t="s">
        <v>13</v>
      </c>
    </row>
    <row r="2547" spans="1:9">
      <c r="A2547" t="n">
        <v>21206</v>
      </c>
      <c r="B2547" s="41" t="n">
        <v>39</v>
      </c>
      <c r="C2547" s="7" t="n">
        <v>14</v>
      </c>
      <c r="D2547" s="7" t="n">
        <v>65533</v>
      </c>
      <c r="E2547" s="7" t="n">
        <v>108</v>
      </c>
    </row>
    <row r="2548" spans="1:9">
      <c r="A2548" t="s">
        <v>4</v>
      </c>
      <c r="B2548" s="4" t="s">
        <v>5</v>
      </c>
      <c r="C2548" s="4" t="s">
        <v>13</v>
      </c>
      <c r="D2548" s="4" t="s">
        <v>10</v>
      </c>
      <c r="E2548" s="4" t="s">
        <v>13</v>
      </c>
    </row>
    <row r="2549" spans="1:9">
      <c r="A2549" t="n">
        <v>21211</v>
      </c>
      <c r="B2549" s="41" t="n">
        <v>39</v>
      </c>
      <c r="C2549" s="7" t="n">
        <v>14</v>
      </c>
      <c r="D2549" s="7" t="n">
        <v>65533</v>
      </c>
      <c r="E2549" s="7" t="n">
        <v>109</v>
      </c>
    </row>
    <row r="2550" spans="1:9">
      <c r="A2550" t="s">
        <v>4</v>
      </c>
      <c r="B2550" s="4" t="s">
        <v>5</v>
      </c>
      <c r="C2550" s="4" t="s">
        <v>10</v>
      </c>
      <c r="D2550" s="4" t="s">
        <v>18</v>
      </c>
      <c r="E2550" s="4" t="s">
        <v>18</v>
      </c>
      <c r="F2550" s="4" t="s">
        <v>18</v>
      </c>
      <c r="G2550" s="4" t="s">
        <v>18</v>
      </c>
    </row>
    <row r="2551" spans="1:9">
      <c r="A2551" t="n">
        <v>21216</v>
      </c>
      <c r="B2551" s="21" t="n">
        <v>46</v>
      </c>
      <c r="C2551" s="7" t="n">
        <v>7033</v>
      </c>
      <c r="D2551" s="7" t="n">
        <v>36</v>
      </c>
      <c r="E2551" s="7" t="n">
        <v>9.38000011444092</v>
      </c>
      <c r="F2551" s="7" t="n">
        <v>18.7700004577637</v>
      </c>
      <c r="G2551" s="7" t="n">
        <v>210</v>
      </c>
    </row>
    <row r="2552" spans="1:9">
      <c r="A2552" t="s">
        <v>4</v>
      </c>
      <c r="B2552" s="4" t="s">
        <v>5</v>
      </c>
      <c r="C2552" s="4" t="s">
        <v>10</v>
      </c>
      <c r="D2552" s="4" t="s">
        <v>13</v>
      </c>
    </row>
    <row r="2553" spans="1:9">
      <c r="A2553" t="n">
        <v>21235</v>
      </c>
      <c r="B2553" s="46" t="n">
        <v>56</v>
      </c>
      <c r="C2553" s="7" t="n">
        <v>1569</v>
      </c>
      <c r="D2553" s="7" t="n">
        <v>1</v>
      </c>
    </row>
    <row r="2554" spans="1:9">
      <c r="A2554" t="s">
        <v>4</v>
      </c>
      <c r="B2554" s="4" t="s">
        <v>5</v>
      </c>
      <c r="C2554" s="4" t="s">
        <v>10</v>
      </c>
      <c r="D2554" s="4" t="s">
        <v>18</v>
      </c>
      <c r="E2554" s="4" t="s">
        <v>18</v>
      </c>
      <c r="F2554" s="4" t="s">
        <v>18</v>
      </c>
      <c r="G2554" s="4" t="s">
        <v>18</v>
      </c>
    </row>
    <row r="2555" spans="1:9">
      <c r="A2555" t="n">
        <v>21239</v>
      </c>
      <c r="B2555" s="21" t="n">
        <v>46</v>
      </c>
      <c r="C2555" s="7" t="n">
        <v>1569</v>
      </c>
      <c r="D2555" s="7" t="n">
        <v>33.0200004577637</v>
      </c>
      <c r="E2555" s="7" t="n">
        <v>9.38000011444092</v>
      </c>
      <c r="F2555" s="7" t="n">
        <v>13.5299997329712</v>
      </c>
      <c r="G2555" s="7" t="n">
        <v>0</v>
      </c>
    </row>
    <row r="2556" spans="1:9">
      <c r="A2556" t="s">
        <v>4</v>
      </c>
      <c r="B2556" s="4" t="s">
        <v>5</v>
      </c>
      <c r="C2556" s="4" t="s">
        <v>13</v>
      </c>
      <c r="D2556" s="4" t="s">
        <v>10</v>
      </c>
      <c r="E2556" s="4" t="s">
        <v>10</v>
      </c>
      <c r="F2556" s="4" t="s">
        <v>9</v>
      </c>
    </row>
    <row r="2557" spans="1:9">
      <c r="A2557" t="n">
        <v>21258</v>
      </c>
      <c r="B2557" s="57" t="n">
        <v>84</v>
      </c>
      <c r="C2557" s="7" t="n">
        <v>0</v>
      </c>
      <c r="D2557" s="7" t="n">
        <v>2</v>
      </c>
      <c r="E2557" s="7" t="n">
        <v>0</v>
      </c>
      <c r="F2557" s="7" t="n">
        <v>1045220557</v>
      </c>
    </row>
    <row r="2558" spans="1:9">
      <c r="A2558" t="s">
        <v>4</v>
      </c>
      <c r="B2558" s="4" t="s">
        <v>5</v>
      </c>
      <c r="C2558" s="4" t="s">
        <v>13</v>
      </c>
      <c r="D2558" s="4" t="s">
        <v>10</v>
      </c>
      <c r="E2558" s="4" t="s">
        <v>18</v>
      </c>
    </row>
    <row r="2559" spans="1:9">
      <c r="A2559" t="n">
        <v>21268</v>
      </c>
      <c r="B2559" s="38" t="n">
        <v>58</v>
      </c>
      <c r="C2559" s="7" t="n">
        <v>103</v>
      </c>
      <c r="D2559" s="7" t="n">
        <v>50</v>
      </c>
      <c r="E2559" s="7" t="n">
        <v>1</v>
      </c>
    </row>
    <row r="2560" spans="1:9">
      <c r="A2560" t="s">
        <v>4</v>
      </c>
      <c r="B2560" s="4" t="s">
        <v>5</v>
      </c>
      <c r="C2560" s="4" t="s">
        <v>13</v>
      </c>
      <c r="D2560" s="4" t="s">
        <v>10</v>
      </c>
      <c r="E2560" s="4" t="s">
        <v>10</v>
      </c>
      <c r="F2560" s="4" t="s">
        <v>10</v>
      </c>
      <c r="G2560" s="4" t="s">
        <v>10</v>
      </c>
      <c r="H2560" s="4" t="s">
        <v>10</v>
      </c>
      <c r="I2560" s="4" t="s">
        <v>6</v>
      </c>
      <c r="J2560" s="4" t="s">
        <v>18</v>
      </c>
      <c r="K2560" s="4" t="s">
        <v>18</v>
      </c>
      <c r="L2560" s="4" t="s">
        <v>18</v>
      </c>
      <c r="M2560" s="4" t="s">
        <v>9</v>
      </c>
      <c r="N2560" s="4" t="s">
        <v>9</v>
      </c>
      <c r="O2560" s="4" t="s">
        <v>18</v>
      </c>
      <c r="P2560" s="4" t="s">
        <v>18</v>
      </c>
      <c r="Q2560" s="4" t="s">
        <v>18</v>
      </c>
      <c r="R2560" s="4" t="s">
        <v>18</v>
      </c>
      <c r="S2560" s="4" t="s">
        <v>13</v>
      </c>
    </row>
    <row r="2561" spans="1:19">
      <c r="A2561" t="n">
        <v>21276</v>
      </c>
      <c r="B2561" s="41" t="n">
        <v>39</v>
      </c>
      <c r="C2561" s="7" t="n">
        <v>12</v>
      </c>
      <c r="D2561" s="7" t="n">
        <v>65533</v>
      </c>
      <c r="E2561" s="7" t="n">
        <v>211</v>
      </c>
      <c r="F2561" s="7" t="n">
        <v>0</v>
      </c>
      <c r="G2561" s="7" t="n">
        <v>1569</v>
      </c>
      <c r="H2561" s="7" t="n">
        <v>259</v>
      </c>
      <c r="I2561" s="7" t="s">
        <v>200</v>
      </c>
      <c r="J2561" s="7" t="n">
        <v>0</v>
      </c>
      <c r="K2561" s="7" t="n">
        <v>0</v>
      </c>
      <c r="L2561" s="7" t="n">
        <v>0</v>
      </c>
      <c r="M2561" s="7" t="n">
        <v>0</v>
      </c>
      <c r="N2561" s="7" t="n">
        <v>1127481344</v>
      </c>
      <c r="O2561" s="7" t="n">
        <v>0</v>
      </c>
      <c r="P2561" s="7" t="n">
        <v>1</v>
      </c>
      <c r="Q2561" s="7" t="n">
        <v>1</v>
      </c>
      <c r="R2561" s="7" t="n">
        <v>1</v>
      </c>
      <c r="S2561" s="7" t="n">
        <v>106</v>
      </c>
    </row>
    <row r="2562" spans="1:19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10</v>
      </c>
      <c r="F2562" s="4" t="s">
        <v>10</v>
      </c>
      <c r="G2562" s="4" t="s">
        <v>10</v>
      </c>
      <c r="H2562" s="4" t="s">
        <v>10</v>
      </c>
      <c r="I2562" s="4" t="s">
        <v>6</v>
      </c>
      <c r="J2562" s="4" t="s">
        <v>18</v>
      </c>
      <c r="K2562" s="4" t="s">
        <v>18</v>
      </c>
      <c r="L2562" s="4" t="s">
        <v>18</v>
      </c>
      <c r="M2562" s="4" t="s">
        <v>9</v>
      </c>
      <c r="N2562" s="4" t="s">
        <v>9</v>
      </c>
      <c r="O2562" s="4" t="s">
        <v>18</v>
      </c>
      <c r="P2562" s="4" t="s">
        <v>18</v>
      </c>
      <c r="Q2562" s="4" t="s">
        <v>18</v>
      </c>
      <c r="R2562" s="4" t="s">
        <v>18</v>
      </c>
      <c r="S2562" s="4" t="s">
        <v>13</v>
      </c>
    </row>
    <row r="2563" spans="1:19">
      <c r="A2563" t="n">
        <v>21338</v>
      </c>
      <c r="B2563" s="41" t="n">
        <v>39</v>
      </c>
      <c r="C2563" s="7" t="n">
        <v>12</v>
      </c>
      <c r="D2563" s="7" t="n">
        <v>65533</v>
      </c>
      <c r="E2563" s="7" t="n">
        <v>211</v>
      </c>
      <c r="F2563" s="7" t="n">
        <v>0</v>
      </c>
      <c r="G2563" s="7" t="n">
        <v>1569</v>
      </c>
      <c r="H2563" s="7" t="n">
        <v>259</v>
      </c>
      <c r="I2563" s="7" t="s">
        <v>201</v>
      </c>
      <c r="J2563" s="7" t="n">
        <v>0</v>
      </c>
      <c r="K2563" s="7" t="n">
        <v>0</v>
      </c>
      <c r="L2563" s="7" t="n">
        <v>0</v>
      </c>
      <c r="M2563" s="7" t="n">
        <v>0</v>
      </c>
      <c r="N2563" s="7" t="n">
        <v>1127481344</v>
      </c>
      <c r="O2563" s="7" t="n">
        <v>0</v>
      </c>
      <c r="P2563" s="7" t="n">
        <v>1</v>
      </c>
      <c r="Q2563" s="7" t="n">
        <v>1</v>
      </c>
      <c r="R2563" s="7" t="n">
        <v>1</v>
      </c>
      <c r="S2563" s="7" t="n">
        <v>107</v>
      </c>
    </row>
    <row r="2564" spans="1:19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10</v>
      </c>
      <c r="F2564" s="4" t="s">
        <v>10</v>
      </c>
      <c r="G2564" s="4" t="s">
        <v>10</v>
      </c>
      <c r="H2564" s="4" t="s">
        <v>10</v>
      </c>
      <c r="I2564" s="4" t="s">
        <v>6</v>
      </c>
      <c r="J2564" s="4" t="s">
        <v>18</v>
      </c>
      <c r="K2564" s="4" t="s">
        <v>18</v>
      </c>
      <c r="L2564" s="4" t="s">
        <v>18</v>
      </c>
      <c r="M2564" s="4" t="s">
        <v>9</v>
      </c>
      <c r="N2564" s="4" t="s">
        <v>9</v>
      </c>
      <c r="O2564" s="4" t="s">
        <v>18</v>
      </c>
      <c r="P2564" s="4" t="s">
        <v>18</v>
      </c>
      <c r="Q2564" s="4" t="s">
        <v>18</v>
      </c>
      <c r="R2564" s="4" t="s">
        <v>18</v>
      </c>
      <c r="S2564" s="4" t="s">
        <v>13</v>
      </c>
    </row>
    <row r="2565" spans="1:19">
      <c r="A2565" t="n">
        <v>21400</v>
      </c>
      <c r="B2565" s="41" t="n">
        <v>39</v>
      </c>
      <c r="C2565" s="7" t="n">
        <v>12</v>
      </c>
      <c r="D2565" s="7" t="n">
        <v>65533</v>
      </c>
      <c r="E2565" s="7" t="n">
        <v>211</v>
      </c>
      <c r="F2565" s="7" t="n">
        <v>0</v>
      </c>
      <c r="G2565" s="7" t="n">
        <v>1569</v>
      </c>
      <c r="H2565" s="7" t="n">
        <v>259</v>
      </c>
      <c r="I2565" s="7" t="s">
        <v>202</v>
      </c>
      <c r="J2565" s="7" t="n">
        <v>0</v>
      </c>
      <c r="K2565" s="7" t="n">
        <v>0</v>
      </c>
      <c r="L2565" s="7" t="n">
        <v>0</v>
      </c>
      <c r="M2565" s="7" t="n">
        <v>0</v>
      </c>
      <c r="N2565" s="7" t="n">
        <v>1127481344</v>
      </c>
      <c r="O2565" s="7" t="n">
        <v>0</v>
      </c>
      <c r="P2565" s="7" t="n">
        <v>1</v>
      </c>
      <c r="Q2565" s="7" t="n">
        <v>1</v>
      </c>
      <c r="R2565" s="7" t="n">
        <v>1</v>
      </c>
      <c r="S2565" s="7" t="n">
        <v>108</v>
      </c>
    </row>
    <row r="2566" spans="1:19">
      <c r="A2566" t="s">
        <v>4</v>
      </c>
      <c r="B2566" s="4" t="s">
        <v>5</v>
      </c>
      <c r="C2566" s="4" t="s">
        <v>13</v>
      </c>
      <c r="D2566" s="4" t="s">
        <v>10</v>
      </c>
      <c r="E2566" s="4" t="s">
        <v>10</v>
      </c>
      <c r="F2566" s="4" t="s">
        <v>10</v>
      </c>
      <c r="G2566" s="4" t="s">
        <v>10</v>
      </c>
      <c r="H2566" s="4" t="s">
        <v>10</v>
      </c>
      <c r="I2566" s="4" t="s">
        <v>6</v>
      </c>
      <c r="J2566" s="4" t="s">
        <v>18</v>
      </c>
      <c r="K2566" s="4" t="s">
        <v>18</v>
      </c>
      <c r="L2566" s="4" t="s">
        <v>18</v>
      </c>
      <c r="M2566" s="4" t="s">
        <v>9</v>
      </c>
      <c r="N2566" s="4" t="s">
        <v>9</v>
      </c>
      <c r="O2566" s="4" t="s">
        <v>18</v>
      </c>
      <c r="P2566" s="4" t="s">
        <v>18</v>
      </c>
      <c r="Q2566" s="4" t="s">
        <v>18</v>
      </c>
      <c r="R2566" s="4" t="s">
        <v>18</v>
      </c>
      <c r="S2566" s="4" t="s">
        <v>13</v>
      </c>
    </row>
    <row r="2567" spans="1:19">
      <c r="A2567" t="n">
        <v>21462</v>
      </c>
      <c r="B2567" s="41" t="n">
        <v>39</v>
      </c>
      <c r="C2567" s="7" t="n">
        <v>12</v>
      </c>
      <c r="D2567" s="7" t="n">
        <v>65533</v>
      </c>
      <c r="E2567" s="7" t="n">
        <v>211</v>
      </c>
      <c r="F2567" s="7" t="n">
        <v>0</v>
      </c>
      <c r="G2567" s="7" t="n">
        <v>1569</v>
      </c>
      <c r="H2567" s="7" t="n">
        <v>259</v>
      </c>
      <c r="I2567" s="7" t="s">
        <v>203</v>
      </c>
      <c r="J2567" s="7" t="n">
        <v>0</v>
      </c>
      <c r="K2567" s="7" t="n">
        <v>0</v>
      </c>
      <c r="L2567" s="7" t="n">
        <v>0</v>
      </c>
      <c r="M2567" s="7" t="n">
        <v>0</v>
      </c>
      <c r="N2567" s="7" t="n">
        <v>1127481344</v>
      </c>
      <c r="O2567" s="7" t="n">
        <v>0</v>
      </c>
      <c r="P2567" s="7" t="n">
        <v>1</v>
      </c>
      <c r="Q2567" s="7" t="n">
        <v>1</v>
      </c>
      <c r="R2567" s="7" t="n">
        <v>1</v>
      </c>
      <c r="S2567" s="7" t="n">
        <v>109</v>
      </c>
    </row>
    <row r="2568" spans="1:19">
      <c r="A2568" t="s">
        <v>4</v>
      </c>
      <c r="B2568" s="4" t="s">
        <v>5</v>
      </c>
      <c r="C2568" s="4" t="s">
        <v>13</v>
      </c>
      <c r="D2568" s="4" t="s">
        <v>13</v>
      </c>
      <c r="E2568" s="4" t="s">
        <v>18</v>
      </c>
      <c r="F2568" s="4" t="s">
        <v>10</v>
      </c>
    </row>
    <row r="2569" spans="1:19">
      <c r="A2569" t="n">
        <v>21524</v>
      </c>
      <c r="B2569" s="44" t="n">
        <v>45</v>
      </c>
      <c r="C2569" s="7" t="n">
        <v>5</v>
      </c>
      <c r="D2569" s="7" t="n">
        <v>3</v>
      </c>
      <c r="E2569" s="7" t="n">
        <v>6</v>
      </c>
      <c r="F2569" s="7" t="n">
        <v>8000</v>
      </c>
    </row>
    <row r="2570" spans="1:19">
      <c r="A2570" t="s">
        <v>4</v>
      </c>
      <c r="B2570" s="4" t="s">
        <v>5</v>
      </c>
      <c r="C2570" s="4" t="s">
        <v>13</v>
      </c>
      <c r="D2570" s="4" t="s">
        <v>18</v>
      </c>
      <c r="E2570" s="4" t="s">
        <v>18</v>
      </c>
      <c r="F2570" s="4" t="s">
        <v>18</v>
      </c>
    </row>
    <row r="2571" spans="1:19">
      <c r="A2571" t="n">
        <v>21533</v>
      </c>
      <c r="B2571" s="44" t="n">
        <v>45</v>
      </c>
      <c r="C2571" s="7" t="n">
        <v>9</v>
      </c>
      <c r="D2571" s="7" t="n">
        <v>0.0199999995529652</v>
      </c>
      <c r="E2571" s="7" t="n">
        <v>0.100000001490116</v>
      </c>
      <c r="F2571" s="7" t="n">
        <v>0.5</v>
      </c>
    </row>
    <row r="2572" spans="1:19">
      <c r="A2572" t="s">
        <v>4</v>
      </c>
      <c r="B2572" s="4" t="s">
        <v>5</v>
      </c>
      <c r="C2572" s="4" t="s">
        <v>10</v>
      </c>
      <c r="D2572" s="4" t="s">
        <v>10</v>
      </c>
      <c r="E2572" s="4" t="s">
        <v>18</v>
      </c>
      <c r="F2572" s="4" t="s">
        <v>18</v>
      </c>
      <c r="G2572" s="4" t="s">
        <v>18</v>
      </c>
      <c r="H2572" s="4" t="s">
        <v>18</v>
      </c>
      <c r="I2572" s="4" t="s">
        <v>13</v>
      </c>
      <c r="J2572" s="4" t="s">
        <v>10</v>
      </c>
    </row>
    <row r="2573" spans="1:19">
      <c r="A2573" t="n">
        <v>21547</v>
      </c>
      <c r="B2573" s="56" t="n">
        <v>55</v>
      </c>
      <c r="C2573" s="7" t="n">
        <v>1569</v>
      </c>
      <c r="D2573" s="7" t="n">
        <v>65533</v>
      </c>
      <c r="E2573" s="7" t="n">
        <v>33.0200004577637</v>
      </c>
      <c r="F2573" s="7" t="n">
        <v>9.38000011444092</v>
      </c>
      <c r="G2573" s="7" t="n">
        <v>30</v>
      </c>
      <c r="H2573" s="7" t="n">
        <v>60</v>
      </c>
      <c r="I2573" s="7" t="n">
        <v>0</v>
      </c>
      <c r="J2573" s="7" t="n">
        <v>0</v>
      </c>
    </row>
    <row r="2574" spans="1:19">
      <c r="A2574" t="s">
        <v>4</v>
      </c>
      <c r="B2574" s="4" t="s">
        <v>5</v>
      </c>
      <c r="C2574" s="4" t="s">
        <v>10</v>
      </c>
    </row>
    <row r="2575" spans="1:19">
      <c r="A2575" t="n">
        <v>21571</v>
      </c>
      <c r="B2575" s="27" t="n">
        <v>16</v>
      </c>
      <c r="C2575" s="7" t="n">
        <v>500</v>
      </c>
    </row>
    <row r="2576" spans="1:19">
      <c r="A2576" t="s">
        <v>4</v>
      </c>
      <c r="B2576" s="4" t="s">
        <v>5</v>
      </c>
      <c r="C2576" s="4" t="s">
        <v>6</v>
      </c>
      <c r="D2576" s="4" t="s">
        <v>10</v>
      </c>
    </row>
    <row r="2577" spans="1:19">
      <c r="A2577" t="n">
        <v>21574</v>
      </c>
      <c r="B2577" s="58" t="n">
        <v>29</v>
      </c>
      <c r="C2577" s="7" t="s">
        <v>172</v>
      </c>
      <c r="D2577" s="7" t="n">
        <v>65533</v>
      </c>
    </row>
    <row r="2578" spans="1:19">
      <c r="A2578" t="s">
        <v>4</v>
      </c>
      <c r="B2578" s="4" t="s">
        <v>5</v>
      </c>
      <c r="C2578" s="4" t="s">
        <v>13</v>
      </c>
      <c r="D2578" s="4" t="s">
        <v>10</v>
      </c>
      <c r="E2578" s="4" t="s">
        <v>6</v>
      </c>
    </row>
    <row r="2579" spans="1:19">
      <c r="A2579" t="n">
        <v>21590</v>
      </c>
      <c r="B2579" s="29" t="n">
        <v>51</v>
      </c>
      <c r="C2579" s="7" t="n">
        <v>4</v>
      </c>
      <c r="D2579" s="7" t="n">
        <v>7033</v>
      </c>
      <c r="E2579" s="7" t="s">
        <v>204</v>
      </c>
    </row>
    <row r="2580" spans="1:19">
      <c r="A2580" t="s">
        <v>4</v>
      </c>
      <c r="B2580" s="4" t="s">
        <v>5</v>
      </c>
      <c r="C2580" s="4" t="s">
        <v>10</v>
      </c>
    </row>
    <row r="2581" spans="1:19">
      <c r="A2581" t="n">
        <v>21604</v>
      </c>
      <c r="B2581" s="27" t="n">
        <v>16</v>
      </c>
      <c r="C2581" s="7" t="n">
        <v>0</v>
      </c>
    </row>
    <row r="2582" spans="1:19">
      <c r="A2582" t="s">
        <v>4</v>
      </c>
      <c r="B2582" s="4" t="s">
        <v>5</v>
      </c>
      <c r="C2582" s="4" t="s">
        <v>10</v>
      </c>
      <c r="D2582" s="4" t="s">
        <v>13</v>
      </c>
      <c r="E2582" s="4" t="s">
        <v>9</v>
      </c>
      <c r="F2582" s="4" t="s">
        <v>47</v>
      </c>
      <c r="G2582" s="4" t="s">
        <v>13</v>
      </c>
      <c r="H2582" s="4" t="s">
        <v>13</v>
      </c>
      <c r="I2582" s="4" t="s">
        <v>13</v>
      </c>
    </row>
    <row r="2583" spans="1:19">
      <c r="A2583" t="n">
        <v>21607</v>
      </c>
      <c r="B2583" s="30" t="n">
        <v>26</v>
      </c>
      <c r="C2583" s="7" t="n">
        <v>7033</v>
      </c>
      <c r="D2583" s="7" t="n">
        <v>17</v>
      </c>
      <c r="E2583" s="7" t="n">
        <v>63324</v>
      </c>
      <c r="F2583" s="7" t="s">
        <v>205</v>
      </c>
      <c r="G2583" s="7" t="n">
        <v>8</v>
      </c>
      <c r="H2583" s="7" t="n">
        <v>2</v>
      </c>
      <c r="I2583" s="7" t="n">
        <v>0</v>
      </c>
    </row>
    <row r="2584" spans="1:19">
      <c r="A2584" t="s">
        <v>4</v>
      </c>
      <c r="B2584" s="4" t="s">
        <v>5</v>
      </c>
      <c r="C2584" s="4" t="s">
        <v>10</v>
      </c>
    </row>
    <row r="2585" spans="1:19">
      <c r="A2585" t="n">
        <v>21631</v>
      </c>
      <c r="B2585" s="27" t="n">
        <v>16</v>
      </c>
      <c r="C2585" s="7" t="n">
        <v>1000</v>
      </c>
    </row>
    <row r="2586" spans="1:19">
      <c r="A2586" t="s">
        <v>4</v>
      </c>
      <c r="B2586" s="4" t="s">
        <v>5</v>
      </c>
      <c r="C2586" s="4" t="s">
        <v>10</v>
      </c>
      <c r="D2586" s="4" t="s">
        <v>13</v>
      </c>
    </row>
    <row r="2587" spans="1:19">
      <c r="A2587" t="n">
        <v>21634</v>
      </c>
      <c r="B2587" s="60" t="n">
        <v>89</v>
      </c>
      <c r="C2587" s="7" t="n">
        <v>65533</v>
      </c>
      <c r="D2587" s="7" t="n">
        <v>0</v>
      </c>
    </row>
    <row r="2588" spans="1:19">
      <c r="A2588" t="s">
        <v>4</v>
      </c>
      <c r="B2588" s="4" t="s">
        <v>5</v>
      </c>
      <c r="C2588" s="4" t="s">
        <v>10</v>
      </c>
      <c r="D2588" s="4" t="s">
        <v>13</v>
      </c>
    </row>
    <row r="2589" spans="1:19">
      <c r="A2589" t="n">
        <v>21638</v>
      </c>
      <c r="B2589" s="60" t="n">
        <v>89</v>
      </c>
      <c r="C2589" s="7" t="n">
        <v>65533</v>
      </c>
      <c r="D2589" s="7" t="n">
        <v>1</v>
      </c>
    </row>
    <row r="2590" spans="1:19">
      <c r="A2590" t="s">
        <v>4</v>
      </c>
      <c r="B2590" s="4" t="s">
        <v>5</v>
      </c>
      <c r="C2590" s="4" t="s">
        <v>6</v>
      </c>
      <c r="D2590" s="4" t="s">
        <v>10</v>
      </c>
    </row>
    <row r="2591" spans="1:19">
      <c r="A2591" t="n">
        <v>21642</v>
      </c>
      <c r="B2591" s="58" t="n">
        <v>29</v>
      </c>
      <c r="C2591" s="7" t="s">
        <v>12</v>
      </c>
      <c r="D2591" s="7" t="n">
        <v>65533</v>
      </c>
    </row>
    <row r="2592" spans="1:19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18</v>
      </c>
      <c r="F2592" s="4" t="s">
        <v>10</v>
      </c>
      <c r="G2592" s="4" t="s">
        <v>9</v>
      </c>
      <c r="H2592" s="4" t="s">
        <v>9</v>
      </c>
      <c r="I2592" s="4" t="s">
        <v>10</v>
      </c>
      <c r="J2592" s="4" t="s">
        <v>10</v>
      </c>
      <c r="K2592" s="4" t="s">
        <v>9</v>
      </c>
      <c r="L2592" s="4" t="s">
        <v>9</v>
      </c>
      <c r="M2592" s="4" t="s">
        <v>9</v>
      </c>
      <c r="N2592" s="4" t="s">
        <v>9</v>
      </c>
      <c r="O2592" s="4" t="s">
        <v>6</v>
      </c>
    </row>
    <row r="2593" spans="1:15">
      <c r="A2593" t="n">
        <v>21646</v>
      </c>
      <c r="B2593" s="11" t="n">
        <v>50</v>
      </c>
      <c r="C2593" s="7" t="n">
        <v>0</v>
      </c>
      <c r="D2593" s="7" t="n">
        <v>4424</v>
      </c>
      <c r="E2593" s="7" t="n">
        <v>0.699999988079071</v>
      </c>
      <c r="F2593" s="7" t="n">
        <v>0</v>
      </c>
      <c r="G2593" s="7" t="n">
        <v>0</v>
      </c>
      <c r="H2593" s="7" t="n">
        <v>0</v>
      </c>
      <c r="I2593" s="7" t="n">
        <v>0</v>
      </c>
      <c r="J2593" s="7" t="n">
        <v>65533</v>
      </c>
      <c r="K2593" s="7" t="n">
        <v>0</v>
      </c>
      <c r="L2593" s="7" t="n">
        <v>0</v>
      </c>
      <c r="M2593" s="7" t="n">
        <v>0</v>
      </c>
      <c r="N2593" s="7" t="n">
        <v>0</v>
      </c>
      <c r="O2593" s="7" t="s">
        <v>12</v>
      </c>
    </row>
    <row r="2594" spans="1:15">
      <c r="A2594" t="s">
        <v>4</v>
      </c>
      <c r="B2594" s="4" t="s">
        <v>5</v>
      </c>
      <c r="C2594" s="4" t="s">
        <v>10</v>
      </c>
    </row>
    <row r="2595" spans="1:15">
      <c r="A2595" t="n">
        <v>21685</v>
      </c>
      <c r="B2595" s="27" t="n">
        <v>16</v>
      </c>
      <c r="C2595" s="7" t="n">
        <v>1000</v>
      </c>
    </row>
    <row r="2596" spans="1:15">
      <c r="A2596" t="s">
        <v>4</v>
      </c>
      <c r="B2596" s="4" t="s">
        <v>5</v>
      </c>
      <c r="C2596" s="4" t="s">
        <v>13</v>
      </c>
      <c r="D2596" s="4" t="s">
        <v>10</v>
      </c>
      <c r="E2596" s="4" t="s">
        <v>18</v>
      </c>
    </row>
    <row r="2597" spans="1:15">
      <c r="A2597" t="n">
        <v>21688</v>
      </c>
      <c r="B2597" s="38" t="n">
        <v>58</v>
      </c>
      <c r="C2597" s="7" t="n">
        <v>101</v>
      </c>
      <c r="D2597" s="7" t="n">
        <v>300</v>
      </c>
      <c r="E2597" s="7" t="n">
        <v>1</v>
      </c>
    </row>
    <row r="2598" spans="1:15">
      <c r="A2598" t="s">
        <v>4</v>
      </c>
      <c r="B2598" s="4" t="s">
        <v>5</v>
      </c>
      <c r="C2598" s="4" t="s">
        <v>13</v>
      </c>
      <c r="D2598" s="4" t="s">
        <v>10</v>
      </c>
    </row>
    <row r="2599" spans="1:15">
      <c r="A2599" t="n">
        <v>21696</v>
      </c>
      <c r="B2599" s="38" t="n">
        <v>58</v>
      </c>
      <c r="C2599" s="7" t="n">
        <v>254</v>
      </c>
      <c r="D2599" s="7" t="n">
        <v>0</v>
      </c>
    </row>
    <row r="2600" spans="1:15">
      <c r="A2600" t="s">
        <v>4</v>
      </c>
      <c r="B2600" s="4" t="s">
        <v>5</v>
      </c>
      <c r="C2600" s="4" t="s">
        <v>13</v>
      </c>
      <c r="D2600" s="4" t="s">
        <v>13</v>
      </c>
      <c r="E2600" s="4" t="s">
        <v>18</v>
      </c>
      <c r="F2600" s="4" t="s">
        <v>18</v>
      </c>
      <c r="G2600" s="4" t="s">
        <v>18</v>
      </c>
      <c r="H2600" s="4" t="s">
        <v>10</v>
      </c>
    </row>
    <row r="2601" spans="1:15">
      <c r="A2601" t="n">
        <v>21700</v>
      </c>
      <c r="B2601" s="44" t="n">
        <v>45</v>
      </c>
      <c r="C2601" s="7" t="n">
        <v>2</v>
      </c>
      <c r="D2601" s="7" t="n">
        <v>3</v>
      </c>
      <c r="E2601" s="7" t="n">
        <v>31.5499992370605</v>
      </c>
      <c r="F2601" s="7" t="n">
        <v>13.8100004196167</v>
      </c>
      <c r="G2601" s="7" t="n">
        <v>-15.3800001144409</v>
      </c>
      <c r="H2601" s="7" t="n">
        <v>0</v>
      </c>
    </row>
    <row r="2602" spans="1:15">
      <c r="A2602" t="s">
        <v>4</v>
      </c>
      <c r="B2602" s="4" t="s">
        <v>5</v>
      </c>
      <c r="C2602" s="4" t="s">
        <v>13</v>
      </c>
      <c r="D2602" s="4" t="s">
        <v>13</v>
      </c>
      <c r="E2602" s="4" t="s">
        <v>18</v>
      </c>
      <c r="F2602" s="4" t="s">
        <v>18</v>
      </c>
      <c r="G2602" s="4" t="s">
        <v>18</v>
      </c>
      <c r="H2602" s="4" t="s">
        <v>10</v>
      </c>
      <c r="I2602" s="4" t="s">
        <v>13</v>
      </c>
    </row>
    <row r="2603" spans="1:15">
      <c r="A2603" t="n">
        <v>21717</v>
      </c>
      <c r="B2603" s="44" t="n">
        <v>45</v>
      </c>
      <c r="C2603" s="7" t="n">
        <v>4</v>
      </c>
      <c r="D2603" s="7" t="n">
        <v>3</v>
      </c>
      <c r="E2603" s="7" t="n">
        <v>6.40999984741211</v>
      </c>
      <c r="F2603" s="7" t="n">
        <v>211.990005493164</v>
      </c>
      <c r="G2603" s="7" t="n">
        <v>0</v>
      </c>
      <c r="H2603" s="7" t="n">
        <v>0</v>
      </c>
      <c r="I2603" s="7" t="n">
        <v>0</v>
      </c>
    </row>
    <row r="2604" spans="1:15">
      <c r="A2604" t="s">
        <v>4</v>
      </c>
      <c r="B2604" s="4" t="s">
        <v>5</v>
      </c>
      <c r="C2604" s="4" t="s">
        <v>13</v>
      </c>
      <c r="D2604" s="4" t="s">
        <v>13</v>
      </c>
      <c r="E2604" s="4" t="s">
        <v>18</v>
      </c>
      <c r="F2604" s="4" t="s">
        <v>10</v>
      </c>
    </row>
    <row r="2605" spans="1:15">
      <c r="A2605" t="n">
        <v>21735</v>
      </c>
      <c r="B2605" s="44" t="n">
        <v>45</v>
      </c>
      <c r="C2605" s="7" t="n">
        <v>5</v>
      </c>
      <c r="D2605" s="7" t="n">
        <v>3</v>
      </c>
      <c r="E2605" s="7" t="n">
        <v>5.19999980926514</v>
      </c>
      <c r="F2605" s="7" t="n">
        <v>0</v>
      </c>
    </row>
    <row r="2606" spans="1:15">
      <c r="A2606" t="s">
        <v>4</v>
      </c>
      <c r="B2606" s="4" t="s">
        <v>5</v>
      </c>
      <c r="C2606" s="4" t="s">
        <v>13</v>
      </c>
      <c r="D2606" s="4" t="s">
        <v>13</v>
      </c>
      <c r="E2606" s="4" t="s">
        <v>18</v>
      </c>
      <c r="F2606" s="4" t="s">
        <v>10</v>
      </c>
    </row>
    <row r="2607" spans="1:15">
      <c r="A2607" t="n">
        <v>21744</v>
      </c>
      <c r="B2607" s="44" t="n">
        <v>45</v>
      </c>
      <c r="C2607" s="7" t="n">
        <v>11</v>
      </c>
      <c r="D2607" s="7" t="n">
        <v>3</v>
      </c>
      <c r="E2607" s="7" t="n">
        <v>35.9000015258789</v>
      </c>
      <c r="F2607" s="7" t="n">
        <v>0</v>
      </c>
    </row>
    <row r="2608" spans="1:15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13</v>
      </c>
    </row>
    <row r="2609" spans="1:15">
      <c r="A2609" t="n">
        <v>21753</v>
      </c>
      <c r="B2609" s="41" t="n">
        <v>39</v>
      </c>
      <c r="C2609" s="7" t="n">
        <v>14</v>
      </c>
      <c r="D2609" s="7" t="n">
        <v>65533</v>
      </c>
      <c r="E2609" s="7" t="n">
        <v>106</v>
      </c>
    </row>
    <row r="2610" spans="1:15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13</v>
      </c>
    </row>
    <row r="2611" spans="1:15">
      <c r="A2611" t="n">
        <v>21758</v>
      </c>
      <c r="B2611" s="41" t="n">
        <v>39</v>
      </c>
      <c r="C2611" s="7" t="n">
        <v>14</v>
      </c>
      <c r="D2611" s="7" t="n">
        <v>65533</v>
      </c>
      <c r="E2611" s="7" t="n">
        <v>107</v>
      </c>
    </row>
    <row r="2612" spans="1:15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</row>
    <row r="2613" spans="1:15">
      <c r="A2613" t="n">
        <v>21763</v>
      </c>
      <c r="B2613" s="41" t="n">
        <v>39</v>
      </c>
      <c r="C2613" s="7" t="n">
        <v>14</v>
      </c>
      <c r="D2613" s="7" t="n">
        <v>65533</v>
      </c>
      <c r="E2613" s="7" t="n">
        <v>108</v>
      </c>
    </row>
    <row r="2614" spans="1:15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13</v>
      </c>
    </row>
    <row r="2615" spans="1:15">
      <c r="A2615" t="n">
        <v>21768</v>
      </c>
      <c r="B2615" s="41" t="n">
        <v>39</v>
      </c>
      <c r="C2615" s="7" t="n">
        <v>14</v>
      </c>
      <c r="D2615" s="7" t="n">
        <v>65533</v>
      </c>
      <c r="E2615" s="7" t="n">
        <v>109</v>
      </c>
    </row>
    <row r="2616" spans="1:15">
      <c r="A2616" t="s">
        <v>4</v>
      </c>
      <c r="B2616" s="4" t="s">
        <v>5</v>
      </c>
      <c r="C2616" s="4" t="s">
        <v>10</v>
      </c>
      <c r="D2616" s="4" t="s">
        <v>18</v>
      </c>
      <c r="E2616" s="4" t="s">
        <v>18</v>
      </c>
      <c r="F2616" s="4" t="s">
        <v>18</v>
      </c>
      <c r="G2616" s="4" t="s">
        <v>18</v>
      </c>
    </row>
    <row r="2617" spans="1:15">
      <c r="A2617" t="n">
        <v>21773</v>
      </c>
      <c r="B2617" s="21" t="n">
        <v>46</v>
      </c>
      <c r="C2617" s="7" t="n">
        <v>1569</v>
      </c>
      <c r="D2617" s="7" t="n">
        <v>33.5999984741211</v>
      </c>
      <c r="E2617" s="7" t="n">
        <v>11.7299995422363</v>
      </c>
      <c r="F2617" s="7" t="n">
        <v>-12.5</v>
      </c>
      <c r="G2617" s="7" t="n">
        <v>0</v>
      </c>
    </row>
    <row r="2618" spans="1:15">
      <c r="A2618" t="s">
        <v>4</v>
      </c>
      <c r="B2618" s="4" t="s">
        <v>5</v>
      </c>
      <c r="C2618" s="4" t="s">
        <v>10</v>
      </c>
      <c r="D2618" s="4" t="s">
        <v>13</v>
      </c>
      <c r="E2618" s="4" t="s">
        <v>6</v>
      </c>
      <c r="F2618" s="4" t="s">
        <v>18</v>
      </c>
      <c r="G2618" s="4" t="s">
        <v>18</v>
      </c>
      <c r="H2618" s="4" t="s">
        <v>18</v>
      </c>
    </row>
    <row r="2619" spans="1:15">
      <c r="A2619" t="n">
        <v>21792</v>
      </c>
      <c r="B2619" s="25" t="n">
        <v>48</v>
      </c>
      <c r="C2619" s="7" t="n">
        <v>1569</v>
      </c>
      <c r="D2619" s="7" t="n">
        <v>0</v>
      </c>
      <c r="E2619" s="7" t="s">
        <v>160</v>
      </c>
      <c r="F2619" s="7" t="n">
        <v>0</v>
      </c>
      <c r="G2619" s="7" t="n">
        <v>1</v>
      </c>
      <c r="H2619" s="7" t="n">
        <v>0</v>
      </c>
    </row>
    <row r="2620" spans="1:15">
      <c r="A2620" t="s">
        <v>4</v>
      </c>
      <c r="B2620" s="4" t="s">
        <v>5</v>
      </c>
      <c r="C2620" s="4" t="s">
        <v>13</v>
      </c>
      <c r="D2620" s="4" t="s">
        <v>10</v>
      </c>
    </row>
    <row r="2621" spans="1:15">
      <c r="A2621" t="n">
        <v>21819</v>
      </c>
      <c r="B2621" s="38" t="n">
        <v>58</v>
      </c>
      <c r="C2621" s="7" t="n">
        <v>255</v>
      </c>
      <c r="D2621" s="7" t="n">
        <v>0</v>
      </c>
    </row>
    <row r="2622" spans="1:15">
      <c r="A2622" t="s">
        <v>4</v>
      </c>
      <c r="B2622" s="4" t="s">
        <v>5</v>
      </c>
      <c r="C2622" s="4" t="s">
        <v>13</v>
      </c>
      <c r="D2622" s="4" t="s">
        <v>9</v>
      </c>
      <c r="E2622" s="4" t="s">
        <v>9</v>
      </c>
      <c r="F2622" s="4" t="s">
        <v>9</v>
      </c>
    </row>
    <row r="2623" spans="1:15">
      <c r="A2623" t="n">
        <v>21823</v>
      </c>
      <c r="B2623" s="11" t="n">
        <v>50</v>
      </c>
      <c r="C2623" s="7" t="n">
        <v>255</v>
      </c>
      <c r="D2623" s="7" t="n">
        <v>1056964608</v>
      </c>
      <c r="E2623" s="7" t="n">
        <v>1065353216</v>
      </c>
      <c r="F2623" s="7" t="n">
        <v>1045220557</v>
      </c>
    </row>
    <row r="2624" spans="1:15">
      <c r="A2624" t="s">
        <v>4</v>
      </c>
      <c r="B2624" s="4" t="s">
        <v>5</v>
      </c>
      <c r="C2624" s="4" t="s">
        <v>13</v>
      </c>
      <c r="D2624" s="4" t="s">
        <v>10</v>
      </c>
      <c r="E2624" s="4" t="s">
        <v>18</v>
      </c>
      <c r="F2624" s="4" t="s">
        <v>10</v>
      </c>
      <c r="G2624" s="4" t="s">
        <v>9</v>
      </c>
      <c r="H2624" s="4" t="s">
        <v>9</v>
      </c>
      <c r="I2624" s="4" t="s">
        <v>10</v>
      </c>
      <c r="J2624" s="4" t="s">
        <v>10</v>
      </c>
      <c r="K2624" s="4" t="s">
        <v>9</v>
      </c>
      <c r="L2624" s="4" t="s">
        <v>9</v>
      </c>
      <c r="M2624" s="4" t="s">
        <v>9</v>
      </c>
      <c r="N2624" s="4" t="s">
        <v>9</v>
      </c>
      <c r="O2624" s="4" t="s">
        <v>6</v>
      </c>
    </row>
    <row r="2625" spans="1:15">
      <c r="A2625" t="n">
        <v>21837</v>
      </c>
      <c r="B2625" s="11" t="n">
        <v>50</v>
      </c>
      <c r="C2625" s="7" t="n">
        <v>0</v>
      </c>
      <c r="D2625" s="7" t="n">
        <v>2119</v>
      </c>
      <c r="E2625" s="7" t="n">
        <v>1</v>
      </c>
      <c r="F2625" s="7" t="n">
        <v>0</v>
      </c>
      <c r="G2625" s="7" t="n">
        <v>0</v>
      </c>
      <c r="H2625" s="7" t="n">
        <v>-1069547520</v>
      </c>
      <c r="I2625" s="7" t="n">
        <v>1</v>
      </c>
      <c r="J2625" s="7" t="n">
        <v>1569</v>
      </c>
      <c r="K2625" s="7" t="n">
        <v>0</v>
      </c>
      <c r="L2625" s="7" t="n">
        <v>0</v>
      </c>
      <c r="M2625" s="7" t="n">
        <v>0</v>
      </c>
      <c r="N2625" s="7" t="n">
        <v>1112014848</v>
      </c>
      <c r="O2625" s="7" t="s">
        <v>12</v>
      </c>
    </row>
    <row r="2626" spans="1:15">
      <c r="A2626" t="s">
        <v>4</v>
      </c>
      <c r="B2626" s="4" t="s">
        <v>5</v>
      </c>
      <c r="C2626" s="4" t="s">
        <v>13</v>
      </c>
      <c r="D2626" s="4" t="s">
        <v>13</v>
      </c>
      <c r="E2626" s="4" t="s">
        <v>18</v>
      </c>
      <c r="F2626" s="4" t="s">
        <v>18</v>
      </c>
      <c r="G2626" s="4" t="s">
        <v>18</v>
      </c>
      <c r="H2626" s="4" t="s">
        <v>10</v>
      </c>
    </row>
    <row r="2627" spans="1:15">
      <c r="A2627" t="n">
        <v>21876</v>
      </c>
      <c r="B2627" s="44" t="n">
        <v>45</v>
      </c>
      <c r="C2627" s="7" t="n">
        <v>2</v>
      </c>
      <c r="D2627" s="7" t="n">
        <v>3</v>
      </c>
      <c r="E2627" s="7" t="n">
        <v>29.1299991607666</v>
      </c>
      <c r="F2627" s="7" t="n">
        <v>14.2299995422363</v>
      </c>
      <c r="G2627" s="7" t="n">
        <v>-12.1800003051758</v>
      </c>
      <c r="H2627" s="7" t="n">
        <v>1200</v>
      </c>
    </row>
    <row r="2628" spans="1:15">
      <c r="A2628" t="s">
        <v>4</v>
      </c>
      <c r="B2628" s="4" t="s">
        <v>5</v>
      </c>
      <c r="C2628" s="4" t="s">
        <v>13</v>
      </c>
      <c r="D2628" s="4" t="s">
        <v>13</v>
      </c>
      <c r="E2628" s="4" t="s">
        <v>18</v>
      </c>
      <c r="F2628" s="4" t="s">
        <v>18</v>
      </c>
      <c r="G2628" s="4" t="s">
        <v>18</v>
      </c>
      <c r="H2628" s="4" t="s">
        <v>10</v>
      </c>
      <c r="I2628" s="4" t="s">
        <v>13</v>
      </c>
    </row>
    <row r="2629" spans="1:15">
      <c r="A2629" t="n">
        <v>21893</v>
      </c>
      <c r="B2629" s="44" t="n">
        <v>45</v>
      </c>
      <c r="C2629" s="7" t="n">
        <v>4</v>
      </c>
      <c r="D2629" s="7" t="n">
        <v>3</v>
      </c>
      <c r="E2629" s="7" t="n">
        <v>334.049987792969</v>
      </c>
      <c r="F2629" s="7" t="n">
        <v>209.919998168945</v>
      </c>
      <c r="G2629" s="7" t="n">
        <v>0</v>
      </c>
      <c r="H2629" s="7" t="n">
        <v>1200</v>
      </c>
      <c r="I2629" s="7" t="n">
        <v>1</v>
      </c>
    </row>
    <row r="2630" spans="1:15">
      <c r="A2630" t="s">
        <v>4</v>
      </c>
      <c r="B2630" s="4" t="s">
        <v>5</v>
      </c>
      <c r="C2630" s="4" t="s">
        <v>13</v>
      </c>
      <c r="D2630" s="4" t="s">
        <v>13</v>
      </c>
      <c r="E2630" s="4" t="s">
        <v>18</v>
      </c>
      <c r="F2630" s="4" t="s">
        <v>10</v>
      </c>
    </row>
    <row r="2631" spans="1:15">
      <c r="A2631" t="n">
        <v>21911</v>
      </c>
      <c r="B2631" s="44" t="n">
        <v>45</v>
      </c>
      <c r="C2631" s="7" t="n">
        <v>5</v>
      </c>
      <c r="D2631" s="7" t="n">
        <v>3</v>
      </c>
      <c r="E2631" s="7" t="n">
        <v>4.80000019073486</v>
      </c>
      <c r="F2631" s="7" t="n">
        <v>1200</v>
      </c>
    </row>
    <row r="2632" spans="1:15">
      <c r="A2632" t="s">
        <v>4</v>
      </c>
      <c r="B2632" s="4" t="s">
        <v>5</v>
      </c>
      <c r="C2632" s="4" t="s">
        <v>10</v>
      </c>
    </row>
    <row r="2633" spans="1:15">
      <c r="A2633" t="n">
        <v>21920</v>
      </c>
      <c r="B2633" s="27" t="n">
        <v>16</v>
      </c>
      <c r="C2633" s="7" t="n">
        <v>1000</v>
      </c>
    </row>
    <row r="2634" spans="1:15">
      <c r="A2634" t="s">
        <v>4</v>
      </c>
      <c r="B2634" s="4" t="s">
        <v>5</v>
      </c>
      <c r="C2634" s="4" t="s">
        <v>13</v>
      </c>
      <c r="D2634" s="4" t="s">
        <v>18</v>
      </c>
      <c r="E2634" s="4" t="s">
        <v>18</v>
      </c>
      <c r="F2634" s="4" t="s">
        <v>18</v>
      </c>
    </row>
    <row r="2635" spans="1:15">
      <c r="A2635" t="n">
        <v>21923</v>
      </c>
      <c r="B2635" s="44" t="n">
        <v>45</v>
      </c>
      <c r="C2635" s="7" t="n">
        <v>9</v>
      </c>
      <c r="D2635" s="7" t="n">
        <v>0.0199999995529652</v>
      </c>
      <c r="E2635" s="7" t="n">
        <v>0.0199999995529652</v>
      </c>
      <c r="F2635" s="7" t="n">
        <v>1</v>
      </c>
    </row>
    <row r="2636" spans="1:15">
      <c r="A2636" t="s">
        <v>4</v>
      </c>
      <c r="B2636" s="4" t="s">
        <v>5</v>
      </c>
      <c r="C2636" s="4" t="s">
        <v>10</v>
      </c>
    </row>
    <row r="2637" spans="1:15">
      <c r="A2637" t="n">
        <v>21937</v>
      </c>
      <c r="B2637" s="27" t="n">
        <v>16</v>
      </c>
      <c r="C2637" s="7" t="n">
        <v>100</v>
      </c>
    </row>
    <row r="2638" spans="1:15">
      <c r="A2638" t="s">
        <v>4</v>
      </c>
      <c r="B2638" s="4" t="s">
        <v>5</v>
      </c>
      <c r="C2638" s="4" t="s">
        <v>13</v>
      </c>
      <c r="D2638" s="4" t="s">
        <v>10</v>
      </c>
      <c r="E2638" s="4" t="s">
        <v>18</v>
      </c>
      <c r="F2638" s="4" t="s">
        <v>10</v>
      </c>
      <c r="G2638" s="4" t="s">
        <v>9</v>
      </c>
      <c r="H2638" s="4" t="s">
        <v>9</v>
      </c>
      <c r="I2638" s="4" t="s">
        <v>10</v>
      </c>
      <c r="J2638" s="4" t="s">
        <v>10</v>
      </c>
      <c r="K2638" s="4" t="s">
        <v>9</v>
      </c>
      <c r="L2638" s="4" t="s">
        <v>9</v>
      </c>
      <c r="M2638" s="4" t="s">
        <v>9</v>
      </c>
      <c r="N2638" s="4" t="s">
        <v>9</v>
      </c>
      <c r="O2638" s="4" t="s">
        <v>6</v>
      </c>
    </row>
    <row r="2639" spans="1:15">
      <c r="A2639" t="n">
        <v>21940</v>
      </c>
      <c r="B2639" s="11" t="n">
        <v>50</v>
      </c>
      <c r="C2639" s="7" t="n">
        <v>0</v>
      </c>
      <c r="D2639" s="7" t="n">
        <v>4338</v>
      </c>
      <c r="E2639" s="7" t="n">
        <v>0.899999976158142</v>
      </c>
      <c r="F2639" s="7" t="n">
        <v>0</v>
      </c>
      <c r="G2639" s="7" t="n">
        <v>0</v>
      </c>
      <c r="H2639" s="7" t="n">
        <v>-1082130432</v>
      </c>
      <c r="I2639" s="7" t="n">
        <v>1</v>
      </c>
      <c r="J2639" s="7" t="n">
        <v>1569</v>
      </c>
      <c r="K2639" s="7" t="n">
        <v>0</v>
      </c>
      <c r="L2639" s="7" t="n">
        <v>0</v>
      </c>
      <c r="M2639" s="7" t="n">
        <v>0</v>
      </c>
      <c r="N2639" s="7" t="n">
        <v>1112014848</v>
      </c>
      <c r="O2639" s="7" t="s">
        <v>12</v>
      </c>
    </row>
    <row r="2640" spans="1:15">
      <c r="A2640" t="s">
        <v>4</v>
      </c>
      <c r="B2640" s="4" t="s">
        <v>5</v>
      </c>
      <c r="C2640" s="4" t="s">
        <v>10</v>
      </c>
    </row>
    <row r="2641" spans="1:15">
      <c r="A2641" t="n">
        <v>21979</v>
      </c>
      <c r="B2641" s="27" t="n">
        <v>16</v>
      </c>
      <c r="C2641" s="7" t="n">
        <v>100</v>
      </c>
    </row>
    <row r="2642" spans="1:15">
      <c r="A2642" t="s">
        <v>4</v>
      </c>
      <c r="B2642" s="4" t="s">
        <v>5</v>
      </c>
      <c r="C2642" s="4" t="s">
        <v>13</v>
      </c>
      <c r="D2642" s="4" t="s">
        <v>10</v>
      </c>
      <c r="E2642" s="4" t="s">
        <v>18</v>
      </c>
      <c r="F2642" s="4" t="s">
        <v>10</v>
      </c>
      <c r="G2642" s="4" t="s">
        <v>9</v>
      </c>
      <c r="H2642" s="4" t="s">
        <v>9</v>
      </c>
      <c r="I2642" s="4" t="s">
        <v>10</v>
      </c>
      <c r="J2642" s="4" t="s">
        <v>10</v>
      </c>
      <c r="K2642" s="4" t="s">
        <v>9</v>
      </c>
      <c r="L2642" s="4" t="s">
        <v>9</v>
      </c>
      <c r="M2642" s="4" t="s">
        <v>9</v>
      </c>
      <c r="N2642" s="4" t="s">
        <v>9</v>
      </c>
      <c r="O2642" s="4" t="s">
        <v>6</v>
      </c>
    </row>
    <row r="2643" spans="1:15">
      <c r="A2643" t="n">
        <v>21982</v>
      </c>
      <c r="B2643" s="11" t="n">
        <v>50</v>
      </c>
      <c r="C2643" s="7" t="n">
        <v>0</v>
      </c>
      <c r="D2643" s="7" t="n">
        <v>4339</v>
      </c>
      <c r="E2643" s="7" t="n">
        <v>1</v>
      </c>
      <c r="F2643" s="7" t="n">
        <v>0</v>
      </c>
      <c r="G2643" s="7" t="n">
        <v>0</v>
      </c>
      <c r="H2643" s="7" t="n">
        <v>0</v>
      </c>
      <c r="I2643" s="7" t="n">
        <v>1</v>
      </c>
      <c r="J2643" s="7" t="n">
        <v>1569</v>
      </c>
      <c r="K2643" s="7" t="n">
        <v>0</v>
      </c>
      <c r="L2643" s="7" t="n">
        <v>0</v>
      </c>
      <c r="M2643" s="7" t="n">
        <v>0</v>
      </c>
      <c r="N2643" s="7" t="n">
        <v>1112014848</v>
      </c>
      <c r="O2643" s="7" t="s">
        <v>12</v>
      </c>
    </row>
    <row r="2644" spans="1:15">
      <c r="A2644" t="s">
        <v>4</v>
      </c>
      <c r="B2644" s="4" t="s">
        <v>5</v>
      </c>
      <c r="C2644" s="4" t="s">
        <v>10</v>
      </c>
    </row>
    <row r="2645" spans="1:15">
      <c r="A2645" t="n">
        <v>22021</v>
      </c>
      <c r="B2645" s="27" t="n">
        <v>16</v>
      </c>
      <c r="C2645" s="7" t="n">
        <v>300</v>
      </c>
    </row>
    <row r="2646" spans="1:15">
      <c r="A2646" t="s">
        <v>4</v>
      </c>
      <c r="B2646" s="4" t="s">
        <v>5</v>
      </c>
      <c r="C2646" s="4" t="s">
        <v>13</v>
      </c>
      <c r="D2646" s="4" t="s">
        <v>10</v>
      </c>
      <c r="E2646" s="4" t="s">
        <v>18</v>
      </c>
      <c r="F2646" s="4" t="s">
        <v>10</v>
      </c>
      <c r="G2646" s="4" t="s">
        <v>9</v>
      </c>
      <c r="H2646" s="4" t="s">
        <v>9</v>
      </c>
      <c r="I2646" s="4" t="s">
        <v>10</v>
      </c>
      <c r="J2646" s="4" t="s">
        <v>10</v>
      </c>
      <c r="K2646" s="4" t="s">
        <v>9</v>
      </c>
      <c r="L2646" s="4" t="s">
        <v>9</v>
      </c>
      <c r="M2646" s="4" t="s">
        <v>9</v>
      </c>
      <c r="N2646" s="4" t="s">
        <v>9</v>
      </c>
      <c r="O2646" s="4" t="s">
        <v>6</v>
      </c>
    </row>
    <row r="2647" spans="1:15">
      <c r="A2647" t="n">
        <v>22024</v>
      </c>
      <c r="B2647" s="11" t="n">
        <v>50</v>
      </c>
      <c r="C2647" s="7" t="n">
        <v>0</v>
      </c>
      <c r="D2647" s="7" t="n">
        <v>2119</v>
      </c>
      <c r="E2647" s="7" t="n">
        <v>0.899999976158142</v>
      </c>
      <c r="F2647" s="7" t="n">
        <v>100</v>
      </c>
      <c r="G2647" s="7" t="n">
        <v>0</v>
      </c>
      <c r="H2647" s="7" t="n">
        <v>-1082130432</v>
      </c>
      <c r="I2647" s="7" t="n">
        <v>1</v>
      </c>
      <c r="J2647" s="7" t="n">
        <v>1569</v>
      </c>
      <c r="K2647" s="7" t="n">
        <v>0</v>
      </c>
      <c r="L2647" s="7" t="n">
        <v>0</v>
      </c>
      <c r="M2647" s="7" t="n">
        <v>0</v>
      </c>
      <c r="N2647" s="7" t="n">
        <v>1112014848</v>
      </c>
      <c r="O2647" s="7" t="s">
        <v>12</v>
      </c>
    </row>
    <row r="2648" spans="1:15">
      <c r="A2648" t="s">
        <v>4</v>
      </c>
      <c r="B2648" s="4" t="s">
        <v>5</v>
      </c>
      <c r="C2648" s="4" t="s">
        <v>10</v>
      </c>
    </row>
    <row r="2649" spans="1:15">
      <c r="A2649" t="n">
        <v>22063</v>
      </c>
      <c r="B2649" s="27" t="n">
        <v>16</v>
      </c>
      <c r="C2649" s="7" t="n">
        <v>1000</v>
      </c>
    </row>
    <row r="2650" spans="1:15">
      <c r="A2650" t="s">
        <v>4</v>
      </c>
      <c r="B2650" s="4" t="s">
        <v>5</v>
      </c>
      <c r="C2650" s="4" t="s">
        <v>13</v>
      </c>
      <c r="D2650" s="4" t="s">
        <v>10</v>
      </c>
    </row>
    <row r="2651" spans="1:15">
      <c r="A2651" t="n">
        <v>22066</v>
      </c>
      <c r="B2651" s="44" t="n">
        <v>45</v>
      </c>
      <c r="C2651" s="7" t="n">
        <v>7</v>
      </c>
      <c r="D2651" s="7" t="n">
        <v>255</v>
      </c>
    </row>
    <row r="2652" spans="1:15">
      <c r="A2652" t="s">
        <v>4</v>
      </c>
      <c r="B2652" s="4" t="s">
        <v>5</v>
      </c>
      <c r="C2652" s="4" t="s">
        <v>13</v>
      </c>
      <c r="D2652" s="4" t="s">
        <v>10</v>
      </c>
      <c r="E2652" s="4" t="s">
        <v>18</v>
      </c>
    </row>
    <row r="2653" spans="1:15">
      <c r="A2653" t="n">
        <v>22070</v>
      </c>
      <c r="B2653" s="38" t="n">
        <v>58</v>
      </c>
      <c r="C2653" s="7" t="n">
        <v>101</v>
      </c>
      <c r="D2653" s="7" t="n">
        <v>300</v>
      </c>
      <c r="E2653" s="7" t="n">
        <v>1</v>
      </c>
    </row>
    <row r="2654" spans="1:15">
      <c r="A2654" t="s">
        <v>4</v>
      </c>
      <c r="B2654" s="4" t="s">
        <v>5</v>
      </c>
      <c r="C2654" s="4" t="s">
        <v>13</v>
      </c>
      <c r="D2654" s="4" t="s">
        <v>10</v>
      </c>
    </row>
    <row r="2655" spans="1:15">
      <c r="A2655" t="n">
        <v>22078</v>
      </c>
      <c r="B2655" s="38" t="n">
        <v>58</v>
      </c>
      <c r="C2655" s="7" t="n">
        <v>254</v>
      </c>
      <c r="D2655" s="7" t="n">
        <v>0</v>
      </c>
    </row>
    <row r="2656" spans="1:15">
      <c r="A2656" t="s">
        <v>4</v>
      </c>
      <c r="B2656" s="4" t="s">
        <v>5</v>
      </c>
      <c r="C2656" s="4" t="s">
        <v>13</v>
      </c>
    </row>
    <row r="2657" spans="1:15">
      <c r="A2657" t="n">
        <v>22082</v>
      </c>
      <c r="B2657" s="44" t="n">
        <v>45</v>
      </c>
      <c r="C2657" s="7" t="n">
        <v>0</v>
      </c>
    </row>
    <row r="2658" spans="1:15">
      <c r="A2658" t="s">
        <v>4</v>
      </c>
      <c r="B2658" s="4" t="s">
        <v>5</v>
      </c>
      <c r="C2658" s="4" t="s">
        <v>13</v>
      </c>
      <c r="D2658" s="4" t="s">
        <v>10</v>
      </c>
      <c r="E2658" s="4" t="s">
        <v>10</v>
      </c>
      <c r="F2658" s="4" t="s">
        <v>9</v>
      </c>
    </row>
    <row r="2659" spans="1:15">
      <c r="A2659" t="n">
        <v>22084</v>
      </c>
      <c r="B2659" s="57" t="n">
        <v>84</v>
      </c>
      <c r="C2659" s="7" t="n">
        <v>1</v>
      </c>
      <c r="D2659" s="7" t="n">
        <v>0</v>
      </c>
      <c r="E2659" s="7" t="n">
        <v>0</v>
      </c>
      <c r="F2659" s="7" t="n">
        <v>0</v>
      </c>
    </row>
    <row r="2660" spans="1:15">
      <c r="A2660" t="s">
        <v>4</v>
      </c>
      <c r="B2660" s="4" t="s">
        <v>5</v>
      </c>
      <c r="C2660" s="4" t="s">
        <v>13</v>
      </c>
    </row>
    <row r="2661" spans="1:15">
      <c r="A2661" t="n">
        <v>22094</v>
      </c>
      <c r="B2661" s="43" t="n">
        <v>116</v>
      </c>
      <c r="C2661" s="7" t="n">
        <v>0</v>
      </c>
    </row>
    <row r="2662" spans="1:15">
      <c r="A2662" t="s">
        <v>4</v>
      </c>
      <c r="B2662" s="4" t="s">
        <v>5</v>
      </c>
      <c r="C2662" s="4" t="s">
        <v>13</v>
      </c>
      <c r="D2662" s="4" t="s">
        <v>10</v>
      </c>
    </row>
    <row r="2663" spans="1:15">
      <c r="A2663" t="n">
        <v>22096</v>
      </c>
      <c r="B2663" s="43" t="n">
        <v>116</v>
      </c>
      <c r="C2663" s="7" t="n">
        <v>2</v>
      </c>
      <c r="D2663" s="7" t="n">
        <v>1</v>
      </c>
    </row>
    <row r="2664" spans="1:15">
      <c r="A2664" t="s">
        <v>4</v>
      </c>
      <c r="B2664" s="4" t="s">
        <v>5</v>
      </c>
      <c r="C2664" s="4" t="s">
        <v>13</v>
      </c>
      <c r="D2664" s="4" t="s">
        <v>9</v>
      </c>
    </row>
    <row r="2665" spans="1:15">
      <c r="A2665" t="n">
        <v>22100</v>
      </c>
      <c r="B2665" s="43" t="n">
        <v>116</v>
      </c>
      <c r="C2665" s="7" t="n">
        <v>5</v>
      </c>
      <c r="D2665" s="7" t="n">
        <v>1128792064</v>
      </c>
    </row>
    <row r="2666" spans="1:15">
      <c r="A2666" t="s">
        <v>4</v>
      </c>
      <c r="B2666" s="4" t="s">
        <v>5</v>
      </c>
      <c r="C2666" s="4" t="s">
        <v>13</v>
      </c>
      <c r="D2666" s="4" t="s">
        <v>10</v>
      </c>
    </row>
    <row r="2667" spans="1:15">
      <c r="A2667" t="n">
        <v>22106</v>
      </c>
      <c r="B2667" s="43" t="n">
        <v>116</v>
      </c>
      <c r="C2667" s="7" t="n">
        <v>6</v>
      </c>
      <c r="D2667" s="7" t="n">
        <v>1</v>
      </c>
    </row>
    <row r="2668" spans="1:15">
      <c r="A2668" t="s">
        <v>4</v>
      </c>
      <c r="B2668" s="4" t="s">
        <v>5</v>
      </c>
      <c r="C2668" s="4" t="s">
        <v>13</v>
      </c>
      <c r="D2668" s="4" t="s">
        <v>13</v>
      </c>
      <c r="E2668" s="4" t="s">
        <v>18</v>
      </c>
      <c r="F2668" s="4" t="s">
        <v>18</v>
      </c>
      <c r="G2668" s="4" t="s">
        <v>18</v>
      </c>
      <c r="H2668" s="4" t="s">
        <v>10</v>
      </c>
    </row>
    <row r="2669" spans="1:15">
      <c r="A2669" t="n">
        <v>22110</v>
      </c>
      <c r="B2669" s="44" t="n">
        <v>45</v>
      </c>
      <c r="C2669" s="7" t="n">
        <v>2</v>
      </c>
      <c r="D2669" s="7" t="n">
        <v>3</v>
      </c>
      <c r="E2669" s="7" t="n">
        <v>33.5999984741211</v>
      </c>
      <c r="F2669" s="7" t="n">
        <v>15.4499998092651</v>
      </c>
      <c r="G2669" s="7" t="n">
        <v>-12.0600004196167</v>
      </c>
      <c r="H2669" s="7" t="n">
        <v>0</v>
      </c>
    </row>
    <row r="2670" spans="1:15">
      <c r="A2670" t="s">
        <v>4</v>
      </c>
      <c r="B2670" s="4" t="s">
        <v>5</v>
      </c>
      <c r="C2670" s="4" t="s">
        <v>13</v>
      </c>
      <c r="D2670" s="4" t="s">
        <v>13</v>
      </c>
      <c r="E2670" s="4" t="s">
        <v>18</v>
      </c>
      <c r="F2670" s="4" t="s">
        <v>18</v>
      </c>
      <c r="G2670" s="4" t="s">
        <v>18</v>
      </c>
      <c r="H2670" s="4" t="s">
        <v>10</v>
      </c>
      <c r="I2670" s="4" t="s">
        <v>13</v>
      </c>
    </row>
    <row r="2671" spans="1:15">
      <c r="A2671" t="n">
        <v>22127</v>
      </c>
      <c r="B2671" s="44" t="n">
        <v>45</v>
      </c>
      <c r="C2671" s="7" t="n">
        <v>4</v>
      </c>
      <c r="D2671" s="7" t="n">
        <v>3</v>
      </c>
      <c r="E2671" s="7" t="n">
        <v>346.709991455078</v>
      </c>
      <c r="F2671" s="7" t="n">
        <v>359.869995117188</v>
      </c>
      <c r="G2671" s="7" t="n">
        <v>0</v>
      </c>
      <c r="H2671" s="7" t="n">
        <v>0</v>
      </c>
      <c r="I2671" s="7" t="n">
        <v>1</v>
      </c>
    </row>
    <row r="2672" spans="1:15">
      <c r="A2672" t="s">
        <v>4</v>
      </c>
      <c r="B2672" s="4" t="s">
        <v>5</v>
      </c>
      <c r="C2672" s="4" t="s">
        <v>13</v>
      </c>
      <c r="D2672" s="4" t="s">
        <v>13</v>
      </c>
      <c r="E2672" s="4" t="s">
        <v>18</v>
      </c>
      <c r="F2672" s="4" t="s">
        <v>10</v>
      </c>
    </row>
    <row r="2673" spans="1:9">
      <c r="A2673" t="n">
        <v>22145</v>
      </c>
      <c r="B2673" s="44" t="n">
        <v>45</v>
      </c>
      <c r="C2673" s="7" t="n">
        <v>5</v>
      </c>
      <c r="D2673" s="7" t="n">
        <v>3</v>
      </c>
      <c r="E2673" s="7" t="n">
        <v>17.6000003814697</v>
      </c>
      <c r="F2673" s="7" t="n">
        <v>0</v>
      </c>
    </row>
    <row r="2674" spans="1:9">
      <c r="A2674" t="s">
        <v>4</v>
      </c>
      <c r="B2674" s="4" t="s">
        <v>5</v>
      </c>
      <c r="C2674" s="4" t="s">
        <v>13</v>
      </c>
      <c r="D2674" s="4" t="s">
        <v>13</v>
      </c>
      <c r="E2674" s="4" t="s">
        <v>18</v>
      </c>
      <c r="F2674" s="4" t="s">
        <v>10</v>
      </c>
    </row>
    <row r="2675" spans="1:9">
      <c r="A2675" t="n">
        <v>22154</v>
      </c>
      <c r="B2675" s="44" t="n">
        <v>45</v>
      </c>
      <c r="C2675" s="7" t="n">
        <v>11</v>
      </c>
      <c r="D2675" s="7" t="n">
        <v>3</v>
      </c>
      <c r="E2675" s="7" t="n">
        <v>38.2000007629395</v>
      </c>
      <c r="F2675" s="7" t="n">
        <v>0</v>
      </c>
    </row>
    <row r="2676" spans="1:9">
      <c r="A2676" t="s">
        <v>4</v>
      </c>
      <c r="B2676" s="4" t="s">
        <v>5</v>
      </c>
      <c r="C2676" s="4" t="s">
        <v>13</v>
      </c>
      <c r="D2676" s="4" t="s">
        <v>13</v>
      </c>
      <c r="E2676" s="4" t="s">
        <v>18</v>
      </c>
      <c r="F2676" s="4" t="s">
        <v>18</v>
      </c>
      <c r="G2676" s="4" t="s">
        <v>18</v>
      </c>
      <c r="H2676" s="4" t="s">
        <v>10</v>
      </c>
    </row>
    <row r="2677" spans="1:9">
      <c r="A2677" t="n">
        <v>22163</v>
      </c>
      <c r="B2677" s="44" t="n">
        <v>45</v>
      </c>
      <c r="C2677" s="7" t="n">
        <v>2</v>
      </c>
      <c r="D2677" s="7" t="n">
        <v>3</v>
      </c>
      <c r="E2677" s="7" t="n">
        <v>33.5999984741211</v>
      </c>
      <c r="F2677" s="7" t="n">
        <v>15.4499998092651</v>
      </c>
      <c r="G2677" s="7" t="n">
        <v>-12.0600004196167</v>
      </c>
      <c r="H2677" s="7" t="n">
        <v>8000</v>
      </c>
    </row>
    <row r="2678" spans="1:9">
      <c r="A2678" t="s">
        <v>4</v>
      </c>
      <c r="B2678" s="4" t="s">
        <v>5</v>
      </c>
      <c r="C2678" s="4" t="s">
        <v>13</v>
      </c>
      <c r="D2678" s="4" t="s">
        <v>13</v>
      </c>
      <c r="E2678" s="4" t="s">
        <v>18</v>
      </c>
      <c r="F2678" s="4" t="s">
        <v>18</v>
      </c>
      <c r="G2678" s="4" t="s">
        <v>18</v>
      </c>
      <c r="H2678" s="4" t="s">
        <v>10</v>
      </c>
      <c r="I2678" s="4" t="s">
        <v>13</v>
      </c>
    </row>
    <row r="2679" spans="1:9">
      <c r="A2679" t="n">
        <v>22180</v>
      </c>
      <c r="B2679" s="44" t="n">
        <v>45</v>
      </c>
      <c r="C2679" s="7" t="n">
        <v>4</v>
      </c>
      <c r="D2679" s="7" t="n">
        <v>3</v>
      </c>
      <c r="E2679" s="7" t="n">
        <v>346.709991455078</v>
      </c>
      <c r="F2679" s="7" t="n">
        <v>359.869995117188</v>
      </c>
      <c r="G2679" s="7" t="n">
        <v>0</v>
      </c>
      <c r="H2679" s="7" t="n">
        <v>8000</v>
      </c>
      <c r="I2679" s="7" t="n">
        <v>1</v>
      </c>
    </row>
    <row r="2680" spans="1:9">
      <c r="A2680" t="s">
        <v>4</v>
      </c>
      <c r="B2680" s="4" t="s">
        <v>5</v>
      </c>
      <c r="C2680" s="4" t="s">
        <v>13</v>
      </c>
      <c r="D2680" s="4" t="s">
        <v>13</v>
      </c>
      <c r="E2680" s="4" t="s">
        <v>18</v>
      </c>
      <c r="F2680" s="4" t="s">
        <v>10</v>
      </c>
    </row>
    <row r="2681" spans="1:9">
      <c r="A2681" t="n">
        <v>22198</v>
      </c>
      <c r="B2681" s="44" t="n">
        <v>45</v>
      </c>
      <c r="C2681" s="7" t="n">
        <v>5</v>
      </c>
      <c r="D2681" s="7" t="n">
        <v>3</v>
      </c>
      <c r="E2681" s="7" t="n">
        <v>19.2999992370605</v>
      </c>
      <c r="F2681" s="7" t="n">
        <v>8000</v>
      </c>
    </row>
    <row r="2682" spans="1:9">
      <c r="A2682" t="s">
        <v>4</v>
      </c>
      <c r="B2682" s="4" t="s">
        <v>5</v>
      </c>
      <c r="C2682" s="4" t="s">
        <v>13</v>
      </c>
      <c r="D2682" s="4" t="s">
        <v>10</v>
      </c>
    </row>
    <row r="2683" spans="1:9">
      <c r="A2683" t="n">
        <v>22207</v>
      </c>
      <c r="B2683" s="38" t="n">
        <v>58</v>
      </c>
      <c r="C2683" s="7" t="n">
        <v>255</v>
      </c>
      <c r="D2683" s="7" t="n">
        <v>0</v>
      </c>
    </row>
    <row r="2684" spans="1:9">
      <c r="A2684" t="s">
        <v>4</v>
      </c>
      <c r="B2684" s="4" t="s">
        <v>5</v>
      </c>
      <c r="C2684" s="4" t="s">
        <v>10</v>
      </c>
    </row>
    <row r="2685" spans="1:9">
      <c r="A2685" t="n">
        <v>22211</v>
      </c>
      <c r="B2685" s="27" t="n">
        <v>16</v>
      </c>
      <c r="C2685" s="7" t="n">
        <v>1000</v>
      </c>
    </row>
    <row r="2686" spans="1:9">
      <c r="A2686" t="s">
        <v>4</v>
      </c>
      <c r="B2686" s="4" t="s">
        <v>5</v>
      </c>
      <c r="C2686" s="4" t="s">
        <v>13</v>
      </c>
      <c r="D2686" s="4" t="s">
        <v>10</v>
      </c>
      <c r="E2686" s="4" t="s">
        <v>10</v>
      </c>
      <c r="F2686" s="4" t="s">
        <v>13</v>
      </c>
    </row>
    <row r="2687" spans="1:9">
      <c r="A2687" t="n">
        <v>22214</v>
      </c>
      <c r="B2687" s="59" t="n">
        <v>25</v>
      </c>
      <c r="C2687" s="7" t="n">
        <v>1</v>
      </c>
      <c r="D2687" s="7" t="n">
        <v>60</v>
      </c>
      <c r="E2687" s="7" t="n">
        <v>640</v>
      </c>
      <c r="F2687" s="7" t="n">
        <v>2</v>
      </c>
    </row>
    <row r="2688" spans="1:9">
      <c r="A2688" t="s">
        <v>4</v>
      </c>
      <c r="B2688" s="4" t="s">
        <v>5</v>
      </c>
      <c r="C2688" s="4" t="s">
        <v>13</v>
      </c>
      <c r="D2688" s="32" t="s">
        <v>50</v>
      </c>
      <c r="E2688" s="4" t="s">
        <v>5</v>
      </c>
      <c r="F2688" s="4" t="s">
        <v>13</v>
      </c>
      <c r="G2688" s="4" t="s">
        <v>10</v>
      </c>
      <c r="H2688" s="32" t="s">
        <v>51</v>
      </c>
      <c r="I2688" s="4" t="s">
        <v>13</v>
      </c>
      <c r="J2688" s="4" t="s">
        <v>19</v>
      </c>
    </row>
    <row r="2689" spans="1:10">
      <c r="A2689" t="n">
        <v>22221</v>
      </c>
      <c r="B2689" s="12" t="n">
        <v>5</v>
      </c>
      <c r="C2689" s="7" t="n">
        <v>28</v>
      </c>
      <c r="D2689" s="32" t="s">
        <v>3</v>
      </c>
      <c r="E2689" s="33" t="n">
        <v>64</v>
      </c>
      <c r="F2689" s="7" t="n">
        <v>5</v>
      </c>
      <c r="G2689" s="7" t="n">
        <v>9</v>
      </c>
      <c r="H2689" s="32" t="s">
        <v>3</v>
      </c>
      <c r="I2689" s="7" t="n">
        <v>1</v>
      </c>
      <c r="J2689" s="13" t="n">
        <f t="normal" ca="1">A2701</f>
        <v>0</v>
      </c>
    </row>
    <row r="2690" spans="1:10">
      <c r="A2690" t="s">
        <v>4</v>
      </c>
      <c r="B2690" s="4" t="s">
        <v>5</v>
      </c>
      <c r="C2690" s="4" t="s">
        <v>13</v>
      </c>
      <c r="D2690" s="4" t="s">
        <v>10</v>
      </c>
      <c r="E2690" s="4" t="s">
        <v>6</v>
      </c>
    </row>
    <row r="2691" spans="1:10">
      <c r="A2691" t="n">
        <v>22232</v>
      </c>
      <c r="B2691" s="29" t="n">
        <v>51</v>
      </c>
      <c r="C2691" s="7" t="n">
        <v>4</v>
      </c>
      <c r="D2691" s="7" t="n">
        <v>9</v>
      </c>
      <c r="E2691" s="7" t="s">
        <v>206</v>
      </c>
    </row>
    <row r="2692" spans="1:10">
      <c r="A2692" t="s">
        <v>4</v>
      </c>
      <c r="B2692" s="4" t="s">
        <v>5</v>
      </c>
      <c r="C2692" s="4" t="s">
        <v>10</v>
      </c>
    </row>
    <row r="2693" spans="1:10">
      <c r="A2693" t="n">
        <v>22246</v>
      </c>
      <c r="B2693" s="27" t="n">
        <v>16</v>
      </c>
      <c r="C2693" s="7" t="n">
        <v>0</v>
      </c>
    </row>
    <row r="2694" spans="1:10">
      <c r="A2694" t="s">
        <v>4</v>
      </c>
      <c r="B2694" s="4" t="s">
        <v>5</v>
      </c>
      <c r="C2694" s="4" t="s">
        <v>10</v>
      </c>
      <c r="D2694" s="4" t="s">
        <v>13</v>
      </c>
      <c r="E2694" s="4" t="s">
        <v>9</v>
      </c>
      <c r="F2694" s="4" t="s">
        <v>47</v>
      </c>
      <c r="G2694" s="4" t="s">
        <v>13</v>
      </c>
      <c r="H2694" s="4" t="s">
        <v>13</v>
      </c>
    </row>
    <row r="2695" spans="1:10">
      <c r="A2695" t="n">
        <v>22249</v>
      </c>
      <c r="B2695" s="30" t="n">
        <v>26</v>
      </c>
      <c r="C2695" s="7" t="n">
        <v>9</v>
      </c>
      <c r="D2695" s="7" t="n">
        <v>17</v>
      </c>
      <c r="E2695" s="7" t="n">
        <v>63325</v>
      </c>
      <c r="F2695" s="7" t="s">
        <v>207</v>
      </c>
      <c r="G2695" s="7" t="n">
        <v>2</v>
      </c>
      <c r="H2695" s="7" t="n">
        <v>0</v>
      </c>
    </row>
    <row r="2696" spans="1:10">
      <c r="A2696" t="s">
        <v>4</v>
      </c>
      <c r="B2696" s="4" t="s">
        <v>5</v>
      </c>
    </row>
    <row r="2697" spans="1:10">
      <c r="A2697" t="n">
        <v>22279</v>
      </c>
      <c r="B2697" s="31" t="n">
        <v>28</v>
      </c>
    </row>
    <row r="2698" spans="1:10">
      <c r="A2698" t="s">
        <v>4</v>
      </c>
      <c r="B2698" s="4" t="s">
        <v>5</v>
      </c>
      <c r="C2698" s="4" t="s">
        <v>19</v>
      </c>
    </row>
    <row r="2699" spans="1:10">
      <c r="A2699" t="n">
        <v>22280</v>
      </c>
      <c r="B2699" s="18" t="n">
        <v>3</v>
      </c>
      <c r="C2699" s="13" t="n">
        <f t="normal" ca="1">A2721</f>
        <v>0</v>
      </c>
    </row>
    <row r="2700" spans="1:10">
      <c r="A2700" t="s">
        <v>4</v>
      </c>
      <c r="B2700" s="4" t="s">
        <v>5</v>
      </c>
      <c r="C2700" s="4" t="s">
        <v>13</v>
      </c>
      <c r="D2700" s="32" t="s">
        <v>50</v>
      </c>
      <c r="E2700" s="4" t="s">
        <v>5</v>
      </c>
      <c r="F2700" s="4" t="s">
        <v>13</v>
      </c>
      <c r="G2700" s="4" t="s">
        <v>10</v>
      </c>
      <c r="H2700" s="32" t="s">
        <v>51</v>
      </c>
      <c r="I2700" s="4" t="s">
        <v>13</v>
      </c>
      <c r="J2700" s="4" t="s">
        <v>19</v>
      </c>
    </row>
    <row r="2701" spans="1:10">
      <c r="A2701" t="n">
        <v>22285</v>
      </c>
      <c r="B2701" s="12" t="n">
        <v>5</v>
      </c>
      <c r="C2701" s="7" t="n">
        <v>28</v>
      </c>
      <c r="D2701" s="32" t="s">
        <v>3</v>
      </c>
      <c r="E2701" s="33" t="n">
        <v>64</v>
      </c>
      <c r="F2701" s="7" t="n">
        <v>5</v>
      </c>
      <c r="G2701" s="7" t="n">
        <v>4</v>
      </c>
      <c r="H2701" s="32" t="s">
        <v>3</v>
      </c>
      <c r="I2701" s="7" t="n">
        <v>1</v>
      </c>
      <c r="J2701" s="13" t="n">
        <f t="normal" ca="1">A2713</f>
        <v>0</v>
      </c>
    </row>
    <row r="2702" spans="1:10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6</v>
      </c>
    </row>
    <row r="2703" spans="1:10">
      <c r="A2703" t="n">
        <v>22296</v>
      </c>
      <c r="B2703" s="29" t="n">
        <v>51</v>
      </c>
      <c r="C2703" s="7" t="n">
        <v>4</v>
      </c>
      <c r="D2703" s="7" t="n">
        <v>4</v>
      </c>
      <c r="E2703" s="7" t="s">
        <v>208</v>
      </c>
    </row>
    <row r="2704" spans="1:10">
      <c r="A2704" t="s">
        <v>4</v>
      </c>
      <c r="B2704" s="4" t="s">
        <v>5</v>
      </c>
      <c r="C2704" s="4" t="s">
        <v>10</v>
      </c>
    </row>
    <row r="2705" spans="1:10">
      <c r="A2705" t="n">
        <v>22309</v>
      </c>
      <c r="B2705" s="27" t="n">
        <v>16</v>
      </c>
      <c r="C2705" s="7" t="n">
        <v>0</v>
      </c>
    </row>
    <row r="2706" spans="1:10">
      <c r="A2706" t="s">
        <v>4</v>
      </c>
      <c r="B2706" s="4" t="s">
        <v>5</v>
      </c>
      <c r="C2706" s="4" t="s">
        <v>10</v>
      </c>
      <c r="D2706" s="4" t="s">
        <v>13</v>
      </c>
      <c r="E2706" s="4" t="s">
        <v>9</v>
      </c>
      <c r="F2706" s="4" t="s">
        <v>47</v>
      </c>
      <c r="G2706" s="4" t="s">
        <v>13</v>
      </c>
      <c r="H2706" s="4" t="s">
        <v>13</v>
      </c>
    </row>
    <row r="2707" spans="1:10">
      <c r="A2707" t="n">
        <v>22312</v>
      </c>
      <c r="B2707" s="30" t="n">
        <v>26</v>
      </c>
      <c r="C2707" s="7" t="n">
        <v>4</v>
      </c>
      <c r="D2707" s="7" t="n">
        <v>17</v>
      </c>
      <c r="E2707" s="7" t="n">
        <v>63326</v>
      </c>
      <c r="F2707" s="7" t="s">
        <v>209</v>
      </c>
      <c r="G2707" s="7" t="n">
        <v>2</v>
      </c>
      <c r="H2707" s="7" t="n">
        <v>0</v>
      </c>
    </row>
    <row r="2708" spans="1:10">
      <c r="A2708" t="s">
        <v>4</v>
      </c>
      <c r="B2708" s="4" t="s">
        <v>5</v>
      </c>
    </row>
    <row r="2709" spans="1:10">
      <c r="A2709" t="n">
        <v>22348</v>
      </c>
      <c r="B2709" s="31" t="n">
        <v>28</v>
      </c>
    </row>
    <row r="2710" spans="1:10">
      <c r="A2710" t="s">
        <v>4</v>
      </c>
      <c r="B2710" s="4" t="s">
        <v>5</v>
      </c>
      <c r="C2710" s="4" t="s">
        <v>19</v>
      </c>
    </row>
    <row r="2711" spans="1:10">
      <c r="A2711" t="n">
        <v>22349</v>
      </c>
      <c r="B2711" s="18" t="n">
        <v>3</v>
      </c>
      <c r="C2711" s="13" t="n">
        <f t="normal" ca="1">A2721</f>
        <v>0</v>
      </c>
    </row>
    <row r="2712" spans="1:10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6</v>
      </c>
    </row>
    <row r="2713" spans="1:10">
      <c r="A2713" t="n">
        <v>22354</v>
      </c>
      <c r="B2713" s="29" t="n">
        <v>51</v>
      </c>
      <c r="C2713" s="7" t="n">
        <v>4</v>
      </c>
      <c r="D2713" s="7" t="n">
        <v>6</v>
      </c>
      <c r="E2713" s="7" t="s">
        <v>210</v>
      </c>
    </row>
    <row r="2714" spans="1:10">
      <c r="A2714" t="s">
        <v>4</v>
      </c>
      <c r="B2714" s="4" t="s">
        <v>5</v>
      </c>
      <c r="C2714" s="4" t="s">
        <v>10</v>
      </c>
    </row>
    <row r="2715" spans="1:10">
      <c r="A2715" t="n">
        <v>22368</v>
      </c>
      <c r="B2715" s="27" t="n">
        <v>16</v>
      </c>
      <c r="C2715" s="7" t="n">
        <v>0</v>
      </c>
    </row>
    <row r="2716" spans="1:10">
      <c r="A2716" t="s">
        <v>4</v>
      </c>
      <c r="B2716" s="4" t="s">
        <v>5</v>
      </c>
      <c r="C2716" s="4" t="s">
        <v>10</v>
      </c>
      <c r="D2716" s="4" t="s">
        <v>13</v>
      </c>
      <c r="E2716" s="4" t="s">
        <v>9</v>
      </c>
      <c r="F2716" s="4" t="s">
        <v>47</v>
      </c>
      <c r="G2716" s="4" t="s">
        <v>13</v>
      </c>
      <c r="H2716" s="4" t="s">
        <v>13</v>
      </c>
    </row>
    <row r="2717" spans="1:10">
      <c r="A2717" t="n">
        <v>22371</v>
      </c>
      <c r="B2717" s="30" t="n">
        <v>26</v>
      </c>
      <c r="C2717" s="7" t="n">
        <v>6</v>
      </c>
      <c r="D2717" s="7" t="n">
        <v>17</v>
      </c>
      <c r="E2717" s="7" t="n">
        <v>63327</v>
      </c>
      <c r="F2717" s="7" t="s">
        <v>211</v>
      </c>
      <c r="G2717" s="7" t="n">
        <v>2</v>
      </c>
      <c r="H2717" s="7" t="n">
        <v>0</v>
      </c>
    </row>
    <row r="2718" spans="1:10">
      <c r="A2718" t="s">
        <v>4</v>
      </c>
      <c r="B2718" s="4" t="s">
        <v>5</v>
      </c>
    </row>
    <row r="2719" spans="1:10">
      <c r="A2719" t="n">
        <v>22417</v>
      </c>
      <c r="B2719" s="31" t="n">
        <v>28</v>
      </c>
    </row>
    <row r="2720" spans="1:10">
      <c r="A2720" t="s">
        <v>4</v>
      </c>
      <c r="B2720" s="4" t="s">
        <v>5</v>
      </c>
      <c r="C2720" s="4" t="s">
        <v>10</v>
      </c>
      <c r="D2720" s="4" t="s">
        <v>13</v>
      </c>
    </row>
    <row r="2721" spans="1:8">
      <c r="A2721" t="n">
        <v>22418</v>
      </c>
      <c r="B2721" s="60" t="n">
        <v>89</v>
      </c>
      <c r="C2721" s="7" t="n">
        <v>65533</v>
      </c>
      <c r="D2721" s="7" t="n">
        <v>1</v>
      </c>
    </row>
    <row r="2722" spans="1:8">
      <c r="A2722" t="s">
        <v>4</v>
      </c>
      <c r="B2722" s="4" t="s">
        <v>5</v>
      </c>
      <c r="C2722" s="4" t="s">
        <v>13</v>
      </c>
      <c r="D2722" s="4" t="s">
        <v>10</v>
      </c>
      <c r="E2722" s="4" t="s">
        <v>10</v>
      </c>
      <c r="F2722" s="4" t="s">
        <v>13</v>
      </c>
    </row>
    <row r="2723" spans="1:8">
      <c r="A2723" t="n">
        <v>22422</v>
      </c>
      <c r="B2723" s="59" t="n">
        <v>25</v>
      </c>
      <c r="C2723" s="7" t="n">
        <v>1</v>
      </c>
      <c r="D2723" s="7" t="n">
        <v>65535</v>
      </c>
      <c r="E2723" s="7" t="n">
        <v>65535</v>
      </c>
      <c r="F2723" s="7" t="n">
        <v>0</v>
      </c>
    </row>
    <row r="2724" spans="1:8">
      <c r="A2724" t="s">
        <v>4</v>
      </c>
      <c r="B2724" s="4" t="s">
        <v>5</v>
      </c>
      <c r="C2724" s="4" t="s">
        <v>10</v>
      </c>
    </row>
    <row r="2725" spans="1:8">
      <c r="A2725" t="n">
        <v>22429</v>
      </c>
      <c r="B2725" s="27" t="n">
        <v>16</v>
      </c>
      <c r="C2725" s="7" t="n">
        <v>500</v>
      </c>
    </row>
    <row r="2726" spans="1:8">
      <c r="A2726" t="s">
        <v>4</v>
      </c>
      <c r="B2726" s="4" t="s">
        <v>5</v>
      </c>
      <c r="C2726" s="4" t="s">
        <v>13</v>
      </c>
      <c r="D2726" s="4" t="s">
        <v>10</v>
      </c>
      <c r="E2726" s="4" t="s">
        <v>18</v>
      </c>
    </row>
    <row r="2727" spans="1:8">
      <c r="A2727" t="n">
        <v>22432</v>
      </c>
      <c r="B2727" s="38" t="n">
        <v>58</v>
      </c>
      <c r="C2727" s="7" t="n">
        <v>101</v>
      </c>
      <c r="D2727" s="7" t="n">
        <v>500</v>
      </c>
      <c r="E2727" s="7" t="n">
        <v>1</v>
      </c>
    </row>
    <row r="2728" spans="1:8">
      <c r="A2728" t="s">
        <v>4</v>
      </c>
      <c r="B2728" s="4" t="s">
        <v>5</v>
      </c>
      <c r="C2728" s="4" t="s">
        <v>13</v>
      </c>
      <c r="D2728" s="4" t="s">
        <v>10</v>
      </c>
    </row>
    <row r="2729" spans="1:8">
      <c r="A2729" t="n">
        <v>22440</v>
      </c>
      <c r="B2729" s="38" t="n">
        <v>58</v>
      </c>
      <c r="C2729" s="7" t="n">
        <v>254</v>
      </c>
      <c r="D2729" s="7" t="n">
        <v>0</v>
      </c>
    </row>
    <row r="2730" spans="1:8">
      <c r="A2730" t="s">
        <v>4</v>
      </c>
      <c r="B2730" s="4" t="s">
        <v>5</v>
      </c>
      <c r="C2730" s="4" t="s">
        <v>13</v>
      </c>
      <c r="D2730" s="4" t="s">
        <v>13</v>
      </c>
      <c r="E2730" s="4" t="s">
        <v>18</v>
      </c>
      <c r="F2730" s="4" t="s">
        <v>18</v>
      </c>
      <c r="G2730" s="4" t="s">
        <v>18</v>
      </c>
      <c r="H2730" s="4" t="s">
        <v>10</v>
      </c>
    </row>
    <row r="2731" spans="1:8">
      <c r="A2731" t="n">
        <v>22444</v>
      </c>
      <c r="B2731" s="44" t="n">
        <v>45</v>
      </c>
      <c r="C2731" s="7" t="n">
        <v>2</v>
      </c>
      <c r="D2731" s="7" t="n">
        <v>3</v>
      </c>
      <c r="E2731" s="7" t="n">
        <v>33.4900016784668</v>
      </c>
      <c r="F2731" s="7" t="n">
        <v>16.9099998474121</v>
      </c>
      <c r="G2731" s="7" t="n">
        <v>-12.0500001907349</v>
      </c>
      <c r="H2731" s="7" t="n">
        <v>0</v>
      </c>
    </row>
    <row r="2732" spans="1:8">
      <c r="A2732" t="s">
        <v>4</v>
      </c>
      <c r="B2732" s="4" t="s">
        <v>5</v>
      </c>
      <c r="C2732" s="4" t="s">
        <v>13</v>
      </c>
      <c r="D2732" s="4" t="s">
        <v>13</v>
      </c>
      <c r="E2732" s="4" t="s">
        <v>18</v>
      </c>
      <c r="F2732" s="4" t="s">
        <v>18</v>
      </c>
      <c r="G2732" s="4" t="s">
        <v>18</v>
      </c>
      <c r="H2732" s="4" t="s">
        <v>10</v>
      </c>
      <c r="I2732" s="4" t="s">
        <v>13</v>
      </c>
    </row>
    <row r="2733" spans="1:8">
      <c r="A2733" t="n">
        <v>22461</v>
      </c>
      <c r="B2733" s="44" t="n">
        <v>45</v>
      </c>
      <c r="C2733" s="7" t="n">
        <v>4</v>
      </c>
      <c r="D2733" s="7" t="n">
        <v>3</v>
      </c>
      <c r="E2733" s="7" t="n">
        <v>348.950012207031</v>
      </c>
      <c r="F2733" s="7" t="n">
        <v>345.25</v>
      </c>
      <c r="G2733" s="7" t="n">
        <v>6</v>
      </c>
      <c r="H2733" s="7" t="n">
        <v>4</v>
      </c>
      <c r="I2733" s="7" t="n">
        <v>0</v>
      </c>
    </row>
    <row r="2734" spans="1:8">
      <c r="A2734" t="s">
        <v>4</v>
      </c>
      <c r="B2734" s="4" t="s">
        <v>5</v>
      </c>
      <c r="C2734" s="4" t="s">
        <v>13</v>
      </c>
      <c r="D2734" s="4" t="s">
        <v>13</v>
      </c>
      <c r="E2734" s="4" t="s">
        <v>18</v>
      </c>
      <c r="F2734" s="4" t="s">
        <v>10</v>
      </c>
    </row>
    <row r="2735" spans="1:8">
      <c r="A2735" t="n">
        <v>22479</v>
      </c>
      <c r="B2735" s="44" t="n">
        <v>45</v>
      </c>
      <c r="C2735" s="7" t="n">
        <v>5</v>
      </c>
      <c r="D2735" s="7" t="n">
        <v>3</v>
      </c>
      <c r="E2735" s="7" t="n">
        <v>4.80000019073486</v>
      </c>
      <c r="F2735" s="7" t="n">
        <v>0</v>
      </c>
    </row>
    <row r="2736" spans="1:8">
      <c r="A2736" t="s">
        <v>4</v>
      </c>
      <c r="B2736" s="4" t="s">
        <v>5</v>
      </c>
      <c r="C2736" s="4" t="s">
        <v>13</v>
      </c>
      <c r="D2736" s="4" t="s">
        <v>13</v>
      </c>
      <c r="E2736" s="4" t="s">
        <v>18</v>
      </c>
      <c r="F2736" s="4" t="s">
        <v>10</v>
      </c>
    </row>
    <row r="2737" spans="1:9">
      <c r="A2737" t="n">
        <v>22488</v>
      </c>
      <c r="B2737" s="44" t="n">
        <v>45</v>
      </c>
      <c r="C2737" s="7" t="n">
        <v>11</v>
      </c>
      <c r="D2737" s="7" t="n">
        <v>3</v>
      </c>
      <c r="E2737" s="7" t="n">
        <v>38.7999992370605</v>
      </c>
      <c r="F2737" s="7" t="n">
        <v>0</v>
      </c>
    </row>
    <row r="2738" spans="1:9">
      <c r="A2738" t="s">
        <v>4</v>
      </c>
      <c r="B2738" s="4" t="s">
        <v>5</v>
      </c>
      <c r="C2738" s="4" t="s">
        <v>13</v>
      </c>
      <c r="D2738" s="4" t="s">
        <v>13</v>
      </c>
      <c r="E2738" s="4" t="s">
        <v>18</v>
      </c>
      <c r="F2738" s="4" t="s">
        <v>10</v>
      </c>
    </row>
    <row r="2739" spans="1:9">
      <c r="A2739" t="n">
        <v>22497</v>
      </c>
      <c r="B2739" s="44" t="n">
        <v>45</v>
      </c>
      <c r="C2739" s="7" t="n">
        <v>5</v>
      </c>
      <c r="D2739" s="7" t="n">
        <v>3</v>
      </c>
      <c r="E2739" s="7" t="n">
        <v>4.5</v>
      </c>
      <c r="F2739" s="7" t="n">
        <v>2000</v>
      </c>
    </row>
    <row r="2740" spans="1:9">
      <c r="A2740" t="s">
        <v>4</v>
      </c>
      <c r="B2740" s="4" t="s">
        <v>5</v>
      </c>
      <c r="C2740" s="4" t="s">
        <v>10</v>
      </c>
    </row>
    <row r="2741" spans="1:9">
      <c r="A2741" t="n">
        <v>22506</v>
      </c>
      <c r="B2741" s="27" t="n">
        <v>16</v>
      </c>
      <c r="C2741" s="7" t="n">
        <v>500</v>
      </c>
    </row>
    <row r="2742" spans="1:9">
      <c r="A2742" t="s">
        <v>4</v>
      </c>
      <c r="B2742" s="4" t="s">
        <v>5</v>
      </c>
      <c r="C2742" s="4" t="s">
        <v>10</v>
      </c>
      <c r="D2742" s="4" t="s">
        <v>10</v>
      </c>
      <c r="E2742" s="4" t="s">
        <v>6</v>
      </c>
      <c r="F2742" s="4" t="s">
        <v>13</v>
      </c>
      <c r="G2742" s="4" t="s">
        <v>10</v>
      </c>
    </row>
    <row r="2743" spans="1:9">
      <c r="A2743" t="n">
        <v>22509</v>
      </c>
      <c r="B2743" s="65" t="n">
        <v>80</v>
      </c>
      <c r="C2743" s="7" t="n">
        <v>744</v>
      </c>
      <c r="D2743" s="7" t="n">
        <v>508</v>
      </c>
      <c r="E2743" s="7" t="s">
        <v>212</v>
      </c>
      <c r="F2743" s="7" t="n">
        <v>1</v>
      </c>
      <c r="G2743" s="7" t="n">
        <v>0</v>
      </c>
    </row>
    <row r="2744" spans="1:9">
      <c r="A2744" t="s">
        <v>4</v>
      </c>
      <c r="B2744" s="4" t="s">
        <v>5</v>
      </c>
      <c r="C2744" s="4" t="s">
        <v>10</v>
      </c>
    </row>
    <row r="2745" spans="1:9">
      <c r="A2745" t="n">
        <v>22527</v>
      </c>
      <c r="B2745" s="27" t="n">
        <v>16</v>
      </c>
      <c r="C2745" s="7" t="n">
        <v>4000</v>
      </c>
    </row>
    <row r="2746" spans="1:9">
      <c r="A2746" t="s">
        <v>4</v>
      </c>
      <c r="B2746" s="4" t="s">
        <v>5</v>
      </c>
      <c r="C2746" s="4" t="s">
        <v>13</v>
      </c>
      <c r="D2746" s="4" t="s">
        <v>10</v>
      </c>
    </row>
    <row r="2747" spans="1:9">
      <c r="A2747" t="n">
        <v>22530</v>
      </c>
      <c r="B2747" s="38" t="n">
        <v>58</v>
      </c>
      <c r="C2747" s="7" t="n">
        <v>255</v>
      </c>
      <c r="D2747" s="7" t="n">
        <v>0</v>
      </c>
    </row>
    <row r="2748" spans="1:9">
      <c r="A2748" t="s">
        <v>4</v>
      </c>
      <c r="B2748" s="4" t="s">
        <v>5</v>
      </c>
      <c r="C2748" s="4" t="s">
        <v>10</v>
      </c>
      <c r="D2748" s="4" t="s">
        <v>18</v>
      </c>
      <c r="E2748" s="4" t="s">
        <v>18</v>
      </c>
      <c r="F2748" s="4" t="s">
        <v>18</v>
      </c>
      <c r="G2748" s="4" t="s">
        <v>18</v>
      </c>
    </row>
    <row r="2749" spans="1:9">
      <c r="A2749" t="n">
        <v>22534</v>
      </c>
      <c r="B2749" s="21" t="n">
        <v>46</v>
      </c>
      <c r="C2749" s="7" t="n">
        <v>7033</v>
      </c>
      <c r="D2749" s="7" t="n">
        <v>34</v>
      </c>
      <c r="E2749" s="7" t="n">
        <v>9.38000011444092</v>
      </c>
      <c r="F2749" s="7" t="n">
        <v>18.7700004577637</v>
      </c>
      <c r="G2749" s="7" t="n">
        <v>180</v>
      </c>
    </row>
    <row r="2750" spans="1:9">
      <c r="A2750" t="s">
        <v>4</v>
      </c>
      <c r="B2750" s="4" t="s">
        <v>5</v>
      </c>
      <c r="C2750" s="4" t="s">
        <v>10</v>
      </c>
      <c r="D2750" s="4" t="s">
        <v>18</v>
      </c>
      <c r="E2750" s="4" t="s">
        <v>18</v>
      </c>
      <c r="F2750" s="4" t="s">
        <v>18</v>
      </c>
      <c r="G2750" s="4" t="s">
        <v>18</v>
      </c>
    </row>
    <row r="2751" spans="1:9">
      <c r="A2751" t="n">
        <v>22553</v>
      </c>
      <c r="B2751" s="21" t="n">
        <v>46</v>
      </c>
      <c r="C2751" s="7" t="n">
        <v>11</v>
      </c>
      <c r="D2751" s="7" t="n">
        <v>24.5</v>
      </c>
      <c r="E2751" s="7" t="n">
        <v>9.38000011444092</v>
      </c>
      <c r="F2751" s="7" t="n">
        <v>19.0400009155273</v>
      </c>
      <c r="G2751" s="7" t="n">
        <v>165</v>
      </c>
    </row>
    <row r="2752" spans="1:9">
      <c r="A2752" t="s">
        <v>4</v>
      </c>
      <c r="B2752" s="4" t="s">
        <v>5</v>
      </c>
      <c r="C2752" s="4" t="s">
        <v>10</v>
      </c>
      <c r="D2752" s="4" t="s">
        <v>18</v>
      </c>
      <c r="E2752" s="4" t="s">
        <v>18</v>
      </c>
      <c r="F2752" s="4" t="s">
        <v>18</v>
      </c>
      <c r="G2752" s="4" t="s">
        <v>18</v>
      </c>
    </row>
    <row r="2753" spans="1:7">
      <c r="A2753" t="n">
        <v>22572</v>
      </c>
      <c r="B2753" s="21" t="n">
        <v>46</v>
      </c>
      <c r="C2753" s="7" t="n">
        <v>6</v>
      </c>
      <c r="D2753" s="7" t="n">
        <v>23.7700004577637</v>
      </c>
      <c r="E2753" s="7" t="n">
        <v>9.38000011444092</v>
      </c>
      <c r="F2753" s="7" t="n">
        <v>17.4799995422363</v>
      </c>
      <c r="G2753" s="7" t="n">
        <v>165</v>
      </c>
    </row>
    <row r="2754" spans="1:7">
      <c r="A2754" t="s">
        <v>4</v>
      </c>
      <c r="B2754" s="4" t="s">
        <v>5</v>
      </c>
      <c r="C2754" s="4" t="s">
        <v>10</v>
      </c>
      <c r="D2754" s="4" t="s">
        <v>18</v>
      </c>
      <c r="E2754" s="4" t="s">
        <v>18</v>
      </c>
      <c r="F2754" s="4" t="s">
        <v>18</v>
      </c>
      <c r="G2754" s="4" t="s">
        <v>18</v>
      </c>
    </row>
    <row r="2755" spans="1:7">
      <c r="A2755" t="n">
        <v>22591</v>
      </c>
      <c r="B2755" s="21" t="n">
        <v>46</v>
      </c>
      <c r="C2755" s="7" t="n">
        <v>61491</v>
      </c>
      <c r="D2755" s="7" t="n">
        <v>21.9500007629395</v>
      </c>
      <c r="E2755" s="7" t="n">
        <v>9.38000011444092</v>
      </c>
      <c r="F2755" s="7" t="n">
        <v>20.3799991607666</v>
      </c>
      <c r="G2755" s="7" t="n">
        <v>165</v>
      </c>
    </row>
    <row r="2756" spans="1:7">
      <c r="A2756" t="s">
        <v>4</v>
      </c>
      <c r="B2756" s="4" t="s">
        <v>5</v>
      </c>
      <c r="C2756" s="4" t="s">
        <v>10</v>
      </c>
      <c r="D2756" s="4" t="s">
        <v>18</v>
      </c>
      <c r="E2756" s="4" t="s">
        <v>18</v>
      </c>
      <c r="F2756" s="4" t="s">
        <v>18</v>
      </c>
      <c r="G2756" s="4" t="s">
        <v>18</v>
      </c>
    </row>
    <row r="2757" spans="1:7">
      <c r="A2757" t="n">
        <v>22610</v>
      </c>
      <c r="B2757" s="21" t="n">
        <v>46</v>
      </c>
      <c r="C2757" s="7" t="n">
        <v>61492</v>
      </c>
      <c r="D2757" s="7" t="n">
        <v>21.9799995422363</v>
      </c>
      <c r="E2757" s="7" t="n">
        <v>9.38000011444092</v>
      </c>
      <c r="F2757" s="7" t="n">
        <v>17.0599994659424</v>
      </c>
      <c r="G2757" s="7" t="n">
        <v>165</v>
      </c>
    </row>
    <row r="2758" spans="1:7">
      <c r="A2758" t="s">
        <v>4</v>
      </c>
      <c r="B2758" s="4" t="s">
        <v>5</v>
      </c>
      <c r="C2758" s="4" t="s">
        <v>10</v>
      </c>
      <c r="D2758" s="4" t="s">
        <v>18</v>
      </c>
      <c r="E2758" s="4" t="s">
        <v>18</v>
      </c>
      <c r="F2758" s="4" t="s">
        <v>18</v>
      </c>
      <c r="G2758" s="4" t="s">
        <v>18</v>
      </c>
    </row>
    <row r="2759" spans="1:7">
      <c r="A2759" t="n">
        <v>22629</v>
      </c>
      <c r="B2759" s="21" t="n">
        <v>46</v>
      </c>
      <c r="C2759" s="7" t="n">
        <v>61493</v>
      </c>
      <c r="D2759" s="7" t="n">
        <v>21.9699993133545</v>
      </c>
      <c r="E2759" s="7" t="n">
        <v>9.38000011444092</v>
      </c>
      <c r="F2759" s="7" t="n">
        <v>18.5200004577637</v>
      </c>
      <c r="G2759" s="7" t="n">
        <v>165</v>
      </c>
    </row>
    <row r="2760" spans="1:7">
      <c r="A2760" t="s">
        <v>4</v>
      </c>
      <c r="B2760" s="4" t="s">
        <v>5</v>
      </c>
      <c r="C2760" s="4" t="s">
        <v>10</v>
      </c>
      <c r="D2760" s="4" t="s">
        <v>18</v>
      </c>
      <c r="E2760" s="4" t="s">
        <v>18</v>
      </c>
      <c r="F2760" s="4" t="s">
        <v>18</v>
      </c>
      <c r="G2760" s="4" t="s">
        <v>18</v>
      </c>
    </row>
    <row r="2761" spans="1:7">
      <c r="A2761" t="n">
        <v>22648</v>
      </c>
      <c r="B2761" s="21" t="n">
        <v>46</v>
      </c>
      <c r="C2761" s="7" t="n">
        <v>61494</v>
      </c>
      <c r="D2761" s="7" t="n">
        <v>23.1800003051758</v>
      </c>
      <c r="E2761" s="7" t="n">
        <v>9.38000011444092</v>
      </c>
      <c r="F2761" s="7" t="n">
        <v>20.9899997711182</v>
      </c>
      <c r="G2761" s="7" t="n">
        <v>165</v>
      </c>
    </row>
    <row r="2762" spans="1:7">
      <c r="A2762" t="s">
        <v>4</v>
      </c>
      <c r="B2762" s="4" t="s">
        <v>5</v>
      </c>
      <c r="C2762" s="4" t="s">
        <v>10</v>
      </c>
      <c r="D2762" s="4" t="s">
        <v>13</v>
      </c>
      <c r="E2762" s="4" t="s">
        <v>6</v>
      </c>
      <c r="F2762" s="4" t="s">
        <v>18</v>
      </c>
      <c r="G2762" s="4" t="s">
        <v>18</v>
      </c>
      <c r="H2762" s="4" t="s">
        <v>18</v>
      </c>
    </row>
    <row r="2763" spans="1:7">
      <c r="A2763" t="n">
        <v>22667</v>
      </c>
      <c r="B2763" s="25" t="n">
        <v>48</v>
      </c>
      <c r="C2763" s="7" t="n">
        <v>7033</v>
      </c>
      <c r="D2763" s="7" t="n">
        <v>0</v>
      </c>
      <c r="E2763" s="7" t="s">
        <v>150</v>
      </c>
      <c r="F2763" s="7" t="n">
        <v>-1</v>
      </c>
      <c r="G2763" s="7" t="n">
        <v>1</v>
      </c>
      <c r="H2763" s="7" t="n">
        <v>0</v>
      </c>
    </row>
    <row r="2764" spans="1:7">
      <c r="A2764" t="s">
        <v>4</v>
      </c>
      <c r="B2764" s="4" t="s">
        <v>5</v>
      </c>
      <c r="C2764" s="4" t="s">
        <v>13</v>
      </c>
      <c r="D2764" s="4" t="s">
        <v>10</v>
      </c>
    </row>
    <row r="2765" spans="1:7">
      <c r="A2765" t="n">
        <v>22694</v>
      </c>
      <c r="B2765" s="44" t="n">
        <v>45</v>
      </c>
      <c r="C2765" s="7" t="n">
        <v>7</v>
      </c>
      <c r="D2765" s="7" t="n">
        <v>255</v>
      </c>
    </row>
    <row r="2766" spans="1:7">
      <c r="A2766" t="s">
        <v>4</v>
      </c>
      <c r="B2766" s="4" t="s">
        <v>5</v>
      </c>
      <c r="C2766" s="4" t="s">
        <v>13</v>
      </c>
      <c r="D2766" s="4" t="s">
        <v>13</v>
      </c>
      <c r="E2766" s="4" t="s">
        <v>13</v>
      </c>
      <c r="F2766" s="4" t="s">
        <v>18</v>
      </c>
      <c r="G2766" s="4" t="s">
        <v>18</v>
      </c>
      <c r="H2766" s="4" t="s">
        <v>18</v>
      </c>
      <c r="I2766" s="4" t="s">
        <v>18</v>
      </c>
      <c r="J2766" s="4" t="s">
        <v>18</v>
      </c>
    </row>
    <row r="2767" spans="1:7">
      <c r="A2767" t="n">
        <v>22698</v>
      </c>
      <c r="B2767" s="52" t="n">
        <v>76</v>
      </c>
      <c r="C2767" s="7" t="n">
        <v>0</v>
      </c>
      <c r="D2767" s="7" t="n">
        <v>3</v>
      </c>
      <c r="E2767" s="7" t="n">
        <v>0</v>
      </c>
      <c r="F2767" s="7" t="n">
        <v>1</v>
      </c>
      <c r="G2767" s="7" t="n">
        <v>1</v>
      </c>
      <c r="H2767" s="7" t="n">
        <v>1</v>
      </c>
      <c r="I2767" s="7" t="n">
        <v>0.899999976158142</v>
      </c>
      <c r="J2767" s="7" t="n">
        <v>1000</v>
      </c>
    </row>
    <row r="2768" spans="1:7">
      <c r="A2768" t="s">
        <v>4</v>
      </c>
      <c r="B2768" s="4" t="s">
        <v>5</v>
      </c>
      <c r="C2768" s="4" t="s">
        <v>13</v>
      </c>
      <c r="D2768" s="4" t="s">
        <v>13</v>
      </c>
    </row>
    <row r="2769" spans="1:10">
      <c r="A2769" t="n">
        <v>22722</v>
      </c>
      <c r="B2769" s="66" t="n">
        <v>77</v>
      </c>
      <c r="C2769" s="7" t="n">
        <v>0</v>
      </c>
      <c r="D2769" s="7" t="n">
        <v>3</v>
      </c>
    </row>
    <row r="2770" spans="1:10">
      <c r="A2770" t="s">
        <v>4</v>
      </c>
      <c r="B2770" s="4" t="s">
        <v>5</v>
      </c>
      <c r="C2770" s="4" t="s">
        <v>10</v>
      </c>
    </row>
    <row r="2771" spans="1:10">
      <c r="A2771" t="n">
        <v>22725</v>
      </c>
      <c r="B2771" s="27" t="n">
        <v>16</v>
      </c>
      <c r="C2771" s="7" t="n">
        <v>1500</v>
      </c>
    </row>
    <row r="2772" spans="1:10">
      <c r="A2772" t="s">
        <v>4</v>
      </c>
      <c r="B2772" s="4" t="s">
        <v>5</v>
      </c>
      <c r="C2772" s="4" t="s">
        <v>13</v>
      </c>
      <c r="D2772" s="4" t="s">
        <v>13</v>
      </c>
      <c r="E2772" s="4" t="s">
        <v>18</v>
      </c>
      <c r="F2772" s="4" t="s">
        <v>10</v>
      </c>
    </row>
    <row r="2773" spans="1:10">
      <c r="A2773" t="n">
        <v>22728</v>
      </c>
      <c r="B2773" s="44" t="n">
        <v>45</v>
      </c>
      <c r="C2773" s="7" t="n">
        <v>5</v>
      </c>
      <c r="D2773" s="7" t="n">
        <v>3</v>
      </c>
      <c r="E2773" s="7" t="n">
        <v>4.80000019073486</v>
      </c>
      <c r="F2773" s="7" t="n">
        <v>20000</v>
      </c>
    </row>
    <row r="2774" spans="1:10">
      <c r="A2774" t="s">
        <v>4</v>
      </c>
      <c r="B2774" s="4" t="s">
        <v>5</v>
      </c>
      <c r="C2774" s="4" t="s">
        <v>13</v>
      </c>
      <c r="D2774" s="4" t="s">
        <v>13</v>
      </c>
      <c r="E2774" s="4" t="s">
        <v>13</v>
      </c>
      <c r="F2774" s="4" t="s">
        <v>13</v>
      </c>
    </row>
    <row r="2775" spans="1:10">
      <c r="A2775" t="n">
        <v>22737</v>
      </c>
      <c r="B2775" s="8" t="n">
        <v>14</v>
      </c>
      <c r="C2775" s="7" t="n">
        <v>0</v>
      </c>
      <c r="D2775" s="7" t="n">
        <v>128</v>
      </c>
      <c r="E2775" s="7" t="n">
        <v>0</v>
      </c>
      <c r="F2775" s="7" t="n">
        <v>0</v>
      </c>
    </row>
    <row r="2776" spans="1:10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10</v>
      </c>
      <c r="F2776" s="4" t="s">
        <v>13</v>
      </c>
    </row>
    <row r="2777" spans="1:10">
      <c r="A2777" t="n">
        <v>22742</v>
      </c>
      <c r="B2777" s="59" t="n">
        <v>25</v>
      </c>
      <c r="C2777" s="7" t="n">
        <v>1</v>
      </c>
      <c r="D2777" s="7" t="n">
        <v>700</v>
      </c>
      <c r="E2777" s="7" t="n">
        <v>150</v>
      </c>
      <c r="F2777" s="7" t="n">
        <v>5</v>
      </c>
    </row>
    <row r="2778" spans="1:10">
      <c r="A2778" t="s">
        <v>4</v>
      </c>
      <c r="B2778" s="4" t="s">
        <v>5</v>
      </c>
      <c r="C2778" s="4" t="s">
        <v>6</v>
      </c>
      <c r="D2778" s="4" t="s">
        <v>10</v>
      </c>
    </row>
    <row r="2779" spans="1:10">
      <c r="A2779" t="n">
        <v>22749</v>
      </c>
      <c r="B2779" s="58" t="n">
        <v>29</v>
      </c>
      <c r="C2779" s="7" t="s">
        <v>213</v>
      </c>
      <c r="D2779" s="7" t="n">
        <v>65533</v>
      </c>
    </row>
    <row r="2780" spans="1:10">
      <c r="A2780" t="s">
        <v>4</v>
      </c>
      <c r="B2780" s="4" t="s">
        <v>5</v>
      </c>
      <c r="C2780" s="4" t="s">
        <v>13</v>
      </c>
      <c r="D2780" s="4" t="s">
        <v>10</v>
      </c>
      <c r="E2780" s="4" t="s">
        <v>6</v>
      </c>
    </row>
    <row r="2781" spans="1:10">
      <c r="A2781" t="n">
        <v>22768</v>
      </c>
      <c r="B2781" s="29" t="n">
        <v>51</v>
      </c>
      <c r="C2781" s="7" t="n">
        <v>4</v>
      </c>
      <c r="D2781" s="7" t="n">
        <v>1569</v>
      </c>
      <c r="E2781" s="7" t="s">
        <v>46</v>
      </c>
    </row>
    <row r="2782" spans="1:10">
      <c r="A2782" t="s">
        <v>4</v>
      </c>
      <c r="B2782" s="4" t="s">
        <v>5</v>
      </c>
      <c r="C2782" s="4" t="s">
        <v>10</v>
      </c>
    </row>
    <row r="2783" spans="1:10">
      <c r="A2783" t="n">
        <v>22781</v>
      </c>
      <c r="B2783" s="27" t="n">
        <v>16</v>
      </c>
      <c r="C2783" s="7" t="n">
        <v>0</v>
      </c>
    </row>
    <row r="2784" spans="1:10">
      <c r="A2784" t="s">
        <v>4</v>
      </c>
      <c r="B2784" s="4" t="s">
        <v>5</v>
      </c>
      <c r="C2784" s="4" t="s">
        <v>10</v>
      </c>
      <c r="D2784" s="4" t="s">
        <v>13</v>
      </c>
      <c r="E2784" s="4" t="s">
        <v>9</v>
      </c>
      <c r="F2784" s="4" t="s">
        <v>47</v>
      </c>
      <c r="G2784" s="4" t="s">
        <v>13</v>
      </c>
      <c r="H2784" s="4" t="s">
        <v>13</v>
      </c>
      <c r="I2784" s="4" t="s">
        <v>13</v>
      </c>
      <c r="J2784" s="4" t="s">
        <v>9</v>
      </c>
      <c r="K2784" s="4" t="s">
        <v>47</v>
      </c>
      <c r="L2784" s="4" t="s">
        <v>13</v>
      </c>
      <c r="M2784" s="4" t="s">
        <v>13</v>
      </c>
    </row>
    <row r="2785" spans="1:13">
      <c r="A2785" t="n">
        <v>22784</v>
      </c>
      <c r="B2785" s="30" t="n">
        <v>26</v>
      </c>
      <c r="C2785" s="7" t="n">
        <v>1569</v>
      </c>
      <c r="D2785" s="7" t="n">
        <v>17</v>
      </c>
      <c r="E2785" s="7" t="n">
        <v>63328</v>
      </c>
      <c r="F2785" s="7" t="s">
        <v>214</v>
      </c>
      <c r="G2785" s="7" t="n">
        <v>2</v>
      </c>
      <c r="H2785" s="7" t="n">
        <v>3</v>
      </c>
      <c r="I2785" s="7" t="n">
        <v>17</v>
      </c>
      <c r="J2785" s="7" t="n">
        <v>63329</v>
      </c>
      <c r="K2785" s="7" t="s">
        <v>215</v>
      </c>
      <c r="L2785" s="7" t="n">
        <v>2</v>
      </c>
      <c r="M2785" s="7" t="n">
        <v>0</v>
      </c>
    </row>
    <row r="2786" spans="1:13">
      <c r="A2786" t="s">
        <v>4</v>
      </c>
      <c r="B2786" s="4" t="s">
        <v>5</v>
      </c>
    </row>
    <row r="2787" spans="1:13">
      <c r="A2787" t="n">
        <v>22910</v>
      </c>
      <c r="B2787" s="31" t="n">
        <v>28</v>
      </c>
    </row>
    <row r="2788" spans="1:13">
      <c r="A2788" t="s">
        <v>4</v>
      </c>
      <c r="B2788" s="4" t="s">
        <v>5</v>
      </c>
      <c r="C2788" s="4" t="s">
        <v>10</v>
      </c>
      <c r="D2788" s="4" t="s">
        <v>13</v>
      </c>
    </row>
    <row r="2789" spans="1:13">
      <c r="A2789" t="n">
        <v>22911</v>
      </c>
      <c r="B2789" s="60" t="n">
        <v>89</v>
      </c>
      <c r="C2789" s="7" t="n">
        <v>65533</v>
      </c>
      <c r="D2789" s="7" t="n">
        <v>1</v>
      </c>
    </row>
    <row r="2790" spans="1:13">
      <c r="A2790" t="s">
        <v>4</v>
      </c>
      <c r="B2790" s="4" t="s">
        <v>5</v>
      </c>
      <c r="C2790" s="4" t="s">
        <v>6</v>
      </c>
      <c r="D2790" s="4" t="s">
        <v>10</v>
      </c>
    </row>
    <row r="2791" spans="1:13">
      <c r="A2791" t="n">
        <v>22915</v>
      </c>
      <c r="B2791" s="58" t="n">
        <v>29</v>
      </c>
      <c r="C2791" s="7" t="s">
        <v>12</v>
      </c>
      <c r="D2791" s="7" t="n">
        <v>65533</v>
      </c>
    </row>
    <row r="2792" spans="1:13">
      <c r="A2792" t="s">
        <v>4</v>
      </c>
      <c r="B2792" s="4" t="s">
        <v>5</v>
      </c>
      <c r="C2792" s="4" t="s">
        <v>9</v>
      </c>
    </row>
    <row r="2793" spans="1:13">
      <c r="A2793" t="n">
        <v>22919</v>
      </c>
      <c r="B2793" s="47" t="n">
        <v>15</v>
      </c>
      <c r="C2793" s="7" t="n">
        <v>32768</v>
      </c>
    </row>
    <row r="2794" spans="1:13">
      <c r="A2794" t="s">
        <v>4</v>
      </c>
      <c r="B2794" s="4" t="s">
        <v>5</v>
      </c>
      <c r="C2794" s="4" t="s">
        <v>13</v>
      </c>
      <c r="D2794" s="4" t="s">
        <v>13</v>
      </c>
      <c r="E2794" s="4" t="s">
        <v>13</v>
      </c>
      <c r="F2794" s="4" t="s">
        <v>18</v>
      </c>
      <c r="G2794" s="4" t="s">
        <v>18</v>
      </c>
      <c r="H2794" s="4" t="s">
        <v>18</v>
      </c>
      <c r="I2794" s="4" t="s">
        <v>18</v>
      </c>
      <c r="J2794" s="4" t="s">
        <v>18</v>
      </c>
    </row>
    <row r="2795" spans="1:13">
      <c r="A2795" t="n">
        <v>22924</v>
      </c>
      <c r="B2795" s="52" t="n">
        <v>76</v>
      </c>
      <c r="C2795" s="7" t="n">
        <v>0</v>
      </c>
      <c r="D2795" s="7" t="n">
        <v>3</v>
      </c>
      <c r="E2795" s="7" t="n">
        <v>0</v>
      </c>
      <c r="F2795" s="7" t="n">
        <v>1</v>
      </c>
      <c r="G2795" s="7" t="n">
        <v>1</v>
      </c>
      <c r="H2795" s="7" t="n">
        <v>1</v>
      </c>
      <c r="I2795" s="7" t="n">
        <v>0</v>
      </c>
      <c r="J2795" s="7" t="n">
        <v>1000</v>
      </c>
    </row>
    <row r="2796" spans="1:13">
      <c r="A2796" t="s">
        <v>4</v>
      </c>
      <c r="B2796" s="4" t="s">
        <v>5</v>
      </c>
      <c r="C2796" s="4" t="s">
        <v>13</v>
      </c>
      <c r="D2796" s="4" t="s">
        <v>13</v>
      </c>
    </row>
    <row r="2797" spans="1:13">
      <c r="A2797" t="n">
        <v>22948</v>
      </c>
      <c r="B2797" s="66" t="n">
        <v>77</v>
      </c>
      <c r="C2797" s="7" t="n">
        <v>0</v>
      </c>
      <c r="D2797" s="7" t="n">
        <v>3</v>
      </c>
    </row>
    <row r="2798" spans="1:13">
      <c r="A2798" t="s">
        <v>4</v>
      </c>
      <c r="B2798" s="4" t="s">
        <v>5</v>
      </c>
      <c r="C2798" s="4" t="s">
        <v>10</v>
      </c>
    </row>
    <row r="2799" spans="1:13">
      <c r="A2799" t="n">
        <v>22951</v>
      </c>
      <c r="B2799" s="27" t="n">
        <v>16</v>
      </c>
      <c r="C2799" s="7" t="n">
        <v>500</v>
      </c>
    </row>
    <row r="2800" spans="1:13">
      <c r="A2800" t="s">
        <v>4</v>
      </c>
      <c r="B2800" s="4" t="s">
        <v>5</v>
      </c>
      <c r="C2800" s="4" t="s">
        <v>13</v>
      </c>
      <c r="D2800" s="4" t="s">
        <v>10</v>
      </c>
      <c r="E2800" s="4" t="s">
        <v>10</v>
      </c>
      <c r="F2800" s="4" t="s">
        <v>13</v>
      </c>
    </row>
    <row r="2801" spans="1:13">
      <c r="A2801" t="n">
        <v>22954</v>
      </c>
      <c r="B2801" s="59" t="n">
        <v>25</v>
      </c>
      <c r="C2801" s="7" t="n">
        <v>1</v>
      </c>
      <c r="D2801" s="7" t="n">
        <v>60</v>
      </c>
      <c r="E2801" s="7" t="n">
        <v>640</v>
      </c>
      <c r="F2801" s="7" t="n">
        <v>2</v>
      </c>
    </row>
    <row r="2802" spans="1:13">
      <c r="A2802" t="s">
        <v>4</v>
      </c>
      <c r="B2802" s="4" t="s">
        <v>5</v>
      </c>
      <c r="C2802" s="4" t="s">
        <v>13</v>
      </c>
      <c r="D2802" s="4" t="s">
        <v>18</v>
      </c>
      <c r="E2802" s="4" t="s">
        <v>18</v>
      </c>
      <c r="F2802" s="4" t="s">
        <v>18</v>
      </c>
    </row>
    <row r="2803" spans="1:13">
      <c r="A2803" t="n">
        <v>22961</v>
      </c>
      <c r="B2803" s="44" t="n">
        <v>45</v>
      </c>
      <c r="C2803" s="7" t="n">
        <v>9</v>
      </c>
      <c r="D2803" s="7" t="n">
        <v>0.0199999995529652</v>
      </c>
      <c r="E2803" s="7" t="n">
        <v>0.0199999995529652</v>
      </c>
      <c r="F2803" s="7" t="n">
        <v>0.5</v>
      </c>
    </row>
    <row r="2804" spans="1:13">
      <c r="A2804" t="s">
        <v>4</v>
      </c>
      <c r="B2804" s="4" t="s">
        <v>5</v>
      </c>
      <c r="C2804" s="4" t="s">
        <v>13</v>
      </c>
      <c r="D2804" s="4" t="s">
        <v>10</v>
      </c>
      <c r="E2804" s="4" t="s">
        <v>6</v>
      </c>
    </row>
    <row r="2805" spans="1:13">
      <c r="A2805" t="n">
        <v>22975</v>
      </c>
      <c r="B2805" s="29" t="n">
        <v>51</v>
      </c>
      <c r="C2805" s="7" t="n">
        <v>4</v>
      </c>
      <c r="D2805" s="7" t="n">
        <v>0</v>
      </c>
      <c r="E2805" s="7" t="s">
        <v>192</v>
      </c>
    </row>
    <row r="2806" spans="1:13">
      <c r="A2806" t="s">
        <v>4</v>
      </c>
      <c r="B2806" s="4" t="s">
        <v>5</v>
      </c>
      <c r="C2806" s="4" t="s">
        <v>10</v>
      </c>
    </row>
    <row r="2807" spans="1:13">
      <c r="A2807" t="n">
        <v>22988</v>
      </c>
      <c r="B2807" s="27" t="n">
        <v>16</v>
      </c>
      <c r="C2807" s="7" t="n">
        <v>0</v>
      </c>
    </row>
    <row r="2808" spans="1:13">
      <c r="A2808" t="s">
        <v>4</v>
      </c>
      <c r="B2808" s="4" t="s">
        <v>5</v>
      </c>
      <c r="C2808" s="4" t="s">
        <v>10</v>
      </c>
      <c r="D2808" s="4" t="s">
        <v>13</v>
      </c>
      <c r="E2808" s="4" t="s">
        <v>9</v>
      </c>
      <c r="F2808" s="4" t="s">
        <v>47</v>
      </c>
      <c r="G2808" s="4" t="s">
        <v>13</v>
      </c>
      <c r="H2808" s="4" t="s">
        <v>13</v>
      </c>
    </row>
    <row r="2809" spans="1:13">
      <c r="A2809" t="n">
        <v>22991</v>
      </c>
      <c r="B2809" s="30" t="n">
        <v>26</v>
      </c>
      <c r="C2809" s="7" t="n">
        <v>0</v>
      </c>
      <c r="D2809" s="7" t="n">
        <v>17</v>
      </c>
      <c r="E2809" s="7" t="n">
        <v>63330</v>
      </c>
      <c r="F2809" s="7" t="s">
        <v>216</v>
      </c>
      <c r="G2809" s="7" t="n">
        <v>2</v>
      </c>
      <c r="H2809" s="7" t="n">
        <v>0</v>
      </c>
    </row>
    <row r="2810" spans="1:13">
      <c r="A2810" t="s">
        <v>4</v>
      </c>
      <c r="B2810" s="4" t="s">
        <v>5</v>
      </c>
    </row>
    <row r="2811" spans="1:13">
      <c r="A2811" t="n">
        <v>23048</v>
      </c>
      <c r="B2811" s="31" t="n">
        <v>28</v>
      </c>
    </row>
    <row r="2812" spans="1:13">
      <c r="A2812" t="s">
        <v>4</v>
      </c>
      <c r="B2812" s="4" t="s">
        <v>5</v>
      </c>
      <c r="C2812" s="4" t="s">
        <v>10</v>
      </c>
      <c r="D2812" s="4" t="s">
        <v>13</v>
      </c>
    </row>
    <row r="2813" spans="1:13">
      <c r="A2813" t="n">
        <v>23049</v>
      </c>
      <c r="B2813" s="60" t="n">
        <v>89</v>
      </c>
      <c r="C2813" s="7" t="n">
        <v>65533</v>
      </c>
      <c r="D2813" s="7" t="n">
        <v>1</v>
      </c>
    </row>
    <row r="2814" spans="1:13">
      <c r="A2814" t="s">
        <v>4</v>
      </c>
      <c r="B2814" s="4" t="s">
        <v>5</v>
      </c>
      <c r="C2814" s="4" t="s">
        <v>13</v>
      </c>
      <c r="D2814" s="4" t="s">
        <v>10</v>
      </c>
      <c r="E2814" s="4" t="s">
        <v>10</v>
      </c>
      <c r="F2814" s="4" t="s">
        <v>13</v>
      </c>
    </row>
    <row r="2815" spans="1:13">
      <c r="A2815" t="n">
        <v>23053</v>
      </c>
      <c r="B2815" s="59" t="n">
        <v>25</v>
      </c>
      <c r="C2815" s="7" t="n">
        <v>1</v>
      </c>
      <c r="D2815" s="7" t="n">
        <v>65535</v>
      </c>
      <c r="E2815" s="7" t="n">
        <v>65535</v>
      </c>
      <c r="F2815" s="7" t="n">
        <v>0</v>
      </c>
    </row>
    <row r="2816" spans="1:13">
      <c r="A2816" t="s">
        <v>4</v>
      </c>
      <c r="B2816" s="4" t="s">
        <v>5</v>
      </c>
      <c r="C2816" s="4" t="s">
        <v>13</v>
      </c>
      <c r="D2816" s="4" t="s">
        <v>10</v>
      </c>
      <c r="E2816" s="4" t="s">
        <v>18</v>
      </c>
    </row>
    <row r="2817" spans="1:8">
      <c r="A2817" t="n">
        <v>23060</v>
      </c>
      <c r="B2817" s="38" t="n">
        <v>58</v>
      </c>
      <c r="C2817" s="7" t="n">
        <v>101</v>
      </c>
      <c r="D2817" s="7" t="n">
        <v>500</v>
      </c>
      <c r="E2817" s="7" t="n">
        <v>1</v>
      </c>
    </row>
    <row r="2818" spans="1:8">
      <c r="A2818" t="s">
        <v>4</v>
      </c>
      <c r="B2818" s="4" t="s">
        <v>5</v>
      </c>
      <c r="C2818" s="4" t="s">
        <v>13</v>
      </c>
      <c r="D2818" s="4" t="s">
        <v>10</v>
      </c>
    </row>
    <row r="2819" spans="1:8">
      <c r="A2819" t="n">
        <v>23068</v>
      </c>
      <c r="B2819" s="38" t="n">
        <v>58</v>
      </c>
      <c r="C2819" s="7" t="n">
        <v>254</v>
      </c>
      <c r="D2819" s="7" t="n">
        <v>0</v>
      </c>
    </row>
    <row r="2820" spans="1:8">
      <c r="A2820" t="s">
        <v>4</v>
      </c>
      <c r="B2820" s="4" t="s">
        <v>5</v>
      </c>
      <c r="C2820" s="4" t="s">
        <v>13</v>
      </c>
      <c r="D2820" s="4" t="s">
        <v>13</v>
      </c>
      <c r="E2820" s="4" t="s">
        <v>18</v>
      </c>
      <c r="F2820" s="4" t="s">
        <v>18</v>
      </c>
      <c r="G2820" s="4" t="s">
        <v>18</v>
      </c>
      <c r="H2820" s="4" t="s">
        <v>10</v>
      </c>
    </row>
    <row r="2821" spans="1:8">
      <c r="A2821" t="n">
        <v>23072</v>
      </c>
      <c r="B2821" s="44" t="n">
        <v>45</v>
      </c>
      <c r="C2821" s="7" t="n">
        <v>2</v>
      </c>
      <c r="D2821" s="7" t="n">
        <v>3</v>
      </c>
      <c r="E2821" s="7" t="n">
        <v>25.0300006866455</v>
      </c>
      <c r="F2821" s="7" t="n">
        <v>11.5100002288818</v>
      </c>
      <c r="G2821" s="7" t="n">
        <v>18.3199996948242</v>
      </c>
      <c r="H2821" s="7" t="n">
        <v>0</v>
      </c>
    </row>
    <row r="2822" spans="1:8">
      <c r="A2822" t="s">
        <v>4</v>
      </c>
      <c r="B2822" s="4" t="s">
        <v>5</v>
      </c>
      <c r="C2822" s="4" t="s">
        <v>13</v>
      </c>
      <c r="D2822" s="4" t="s">
        <v>13</v>
      </c>
      <c r="E2822" s="4" t="s">
        <v>18</v>
      </c>
      <c r="F2822" s="4" t="s">
        <v>18</v>
      </c>
      <c r="G2822" s="4" t="s">
        <v>18</v>
      </c>
      <c r="H2822" s="4" t="s">
        <v>10</v>
      </c>
      <c r="I2822" s="4" t="s">
        <v>13</v>
      </c>
    </row>
    <row r="2823" spans="1:8">
      <c r="A2823" t="n">
        <v>23089</v>
      </c>
      <c r="B2823" s="44" t="n">
        <v>45</v>
      </c>
      <c r="C2823" s="7" t="n">
        <v>4</v>
      </c>
      <c r="D2823" s="7" t="n">
        <v>3</v>
      </c>
      <c r="E2823" s="7" t="n">
        <v>356.75</v>
      </c>
      <c r="F2823" s="7" t="n">
        <v>318.239990234375</v>
      </c>
      <c r="G2823" s="7" t="n">
        <v>12</v>
      </c>
      <c r="H2823" s="7" t="n">
        <v>0</v>
      </c>
      <c r="I2823" s="7" t="n">
        <v>0</v>
      </c>
    </row>
    <row r="2824" spans="1:8">
      <c r="A2824" t="s">
        <v>4</v>
      </c>
      <c r="B2824" s="4" t="s">
        <v>5</v>
      </c>
      <c r="C2824" s="4" t="s">
        <v>13</v>
      </c>
      <c r="D2824" s="4" t="s">
        <v>13</v>
      </c>
      <c r="E2824" s="4" t="s">
        <v>18</v>
      </c>
      <c r="F2824" s="4" t="s">
        <v>10</v>
      </c>
    </row>
    <row r="2825" spans="1:8">
      <c r="A2825" t="n">
        <v>23107</v>
      </c>
      <c r="B2825" s="44" t="n">
        <v>45</v>
      </c>
      <c r="C2825" s="7" t="n">
        <v>5</v>
      </c>
      <c r="D2825" s="7" t="n">
        <v>3</v>
      </c>
      <c r="E2825" s="7" t="n">
        <v>7.09999990463257</v>
      </c>
      <c r="F2825" s="7" t="n">
        <v>0</v>
      </c>
    </row>
    <row r="2826" spans="1:8">
      <c r="A2826" t="s">
        <v>4</v>
      </c>
      <c r="B2826" s="4" t="s">
        <v>5</v>
      </c>
      <c r="C2826" s="4" t="s">
        <v>13</v>
      </c>
      <c r="D2826" s="4" t="s">
        <v>13</v>
      </c>
      <c r="E2826" s="4" t="s">
        <v>18</v>
      </c>
      <c r="F2826" s="4" t="s">
        <v>10</v>
      </c>
    </row>
    <row r="2827" spans="1:8">
      <c r="A2827" t="n">
        <v>23116</v>
      </c>
      <c r="B2827" s="44" t="n">
        <v>45</v>
      </c>
      <c r="C2827" s="7" t="n">
        <v>11</v>
      </c>
      <c r="D2827" s="7" t="n">
        <v>3</v>
      </c>
      <c r="E2827" s="7" t="n">
        <v>40</v>
      </c>
      <c r="F2827" s="7" t="n">
        <v>0</v>
      </c>
    </row>
    <row r="2828" spans="1:8">
      <c r="A2828" t="s">
        <v>4</v>
      </c>
      <c r="B2828" s="4" t="s">
        <v>5</v>
      </c>
      <c r="C2828" s="4" t="s">
        <v>13</v>
      </c>
    </row>
    <row r="2829" spans="1:8">
      <c r="A2829" t="n">
        <v>23125</v>
      </c>
      <c r="B2829" s="43" t="n">
        <v>116</v>
      </c>
      <c r="C2829" s="7" t="n">
        <v>0</v>
      </c>
    </row>
    <row r="2830" spans="1:8">
      <c r="A2830" t="s">
        <v>4</v>
      </c>
      <c r="B2830" s="4" t="s">
        <v>5</v>
      </c>
      <c r="C2830" s="4" t="s">
        <v>13</v>
      </c>
      <c r="D2830" s="4" t="s">
        <v>10</v>
      </c>
    </row>
    <row r="2831" spans="1:8">
      <c r="A2831" t="n">
        <v>23127</v>
      </c>
      <c r="B2831" s="43" t="n">
        <v>116</v>
      </c>
      <c r="C2831" s="7" t="n">
        <v>2</v>
      </c>
      <c r="D2831" s="7" t="n">
        <v>1</v>
      </c>
    </row>
    <row r="2832" spans="1:8">
      <c r="A2832" t="s">
        <v>4</v>
      </c>
      <c r="B2832" s="4" t="s">
        <v>5</v>
      </c>
      <c r="C2832" s="4" t="s">
        <v>13</v>
      </c>
      <c r="D2832" s="4" t="s">
        <v>9</v>
      </c>
    </row>
    <row r="2833" spans="1:9">
      <c r="A2833" t="n">
        <v>23131</v>
      </c>
      <c r="B2833" s="43" t="n">
        <v>116</v>
      </c>
      <c r="C2833" s="7" t="n">
        <v>5</v>
      </c>
      <c r="D2833" s="7" t="n">
        <v>1128792064</v>
      </c>
    </row>
    <row r="2834" spans="1:9">
      <c r="A2834" t="s">
        <v>4</v>
      </c>
      <c r="B2834" s="4" t="s">
        <v>5</v>
      </c>
      <c r="C2834" s="4" t="s">
        <v>13</v>
      </c>
      <c r="D2834" s="4" t="s">
        <v>10</v>
      </c>
    </row>
    <row r="2835" spans="1:9">
      <c r="A2835" t="n">
        <v>23137</v>
      </c>
      <c r="B2835" s="43" t="n">
        <v>116</v>
      </c>
      <c r="C2835" s="7" t="n">
        <v>6</v>
      </c>
      <c r="D2835" s="7" t="n">
        <v>1</v>
      </c>
    </row>
    <row r="2836" spans="1:9">
      <c r="A2836" t="s">
        <v>4</v>
      </c>
      <c r="B2836" s="4" t="s">
        <v>5</v>
      </c>
      <c r="C2836" s="4" t="s">
        <v>13</v>
      </c>
      <c r="D2836" s="4" t="s">
        <v>10</v>
      </c>
    </row>
    <row r="2837" spans="1:9">
      <c r="A2837" t="n">
        <v>23141</v>
      </c>
      <c r="B2837" s="38" t="n">
        <v>58</v>
      </c>
      <c r="C2837" s="7" t="n">
        <v>255</v>
      </c>
      <c r="D2837" s="7" t="n">
        <v>0</v>
      </c>
    </row>
    <row r="2838" spans="1:9">
      <c r="A2838" t="s">
        <v>4</v>
      </c>
      <c r="B2838" s="4" t="s">
        <v>5</v>
      </c>
      <c r="C2838" s="4" t="s">
        <v>10</v>
      </c>
    </row>
    <row r="2839" spans="1:9">
      <c r="A2839" t="n">
        <v>23145</v>
      </c>
      <c r="B2839" s="27" t="n">
        <v>16</v>
      </c>
      <c r="C2839" s="7" t="n">
        <v>500</v>
      </c>
    </row>
    <row r="2840" spans="1:9">
      <c r="A2840" t="s">
        <v>4</v>
      </c>
      <c r="B2840" s="4" t="s">
        <v>5</v>
      </c>
      <c r="C2840" s="4" t="s">
        <v>13</v>
      </c>
      <c r="D2840" s="4" t="s">
        <v>10</v>
      </c>
      <c r="E2840" s="4" t="s">
        <v>6</v>
      </c>
    </row>
    <row r="2841" spans="1:9">
      <c r="A2841" t="n">
        <v>23148</v>
      </c>
      <c r="B2841" s="29" t="n">
        <v>51</v>
      </c>
      <c r="C2841" s="7" t="n">
        <v>4</v>
      </c>
      <c r="D2841" s="7" t="n">
        <v>11</v>
      </c>
      <c r="E2841" s="7" t="s">
        <v>217</v>
      </c>
    </row>
    <row r="2842" spans="1:9">
      <c r="A2842" t="s">
        <v>4</v>
      </c>
      <c r="B2842" s="4" t="s">
        <v>5</v>
      </c>
      <c r="C2842" s="4" t="s">
        <v>10</v>
      </c>
    </row>
    <row r="2843" spans="1:9">
      <c r="A2843" t="n">
        <v>23162</v>
      </c>
      <c r="B2843" s="27" t="n">
        <v>16</v>
      </c>
      <c r="C2843" s="7" t="n">
        <v>0</v>
      </c>
    </row>
    <row r="2844" spans="1:9">
      <c r="A2844" t="s">
        <v>4</v>
      </c>
      <c r="B2844" s="4" t="s">
        <v>5</v>
      </c>
      <c r="C2844" s="4" t="s">
        <v>10</v>
      </c>
      <c r="D2844" s="4" t="s">
        <v>13</v>
      </c>
      <c r="E2844" s="4" t="s">
        <v>9</v>
      </c>
      <c r="F2844" s="4" t="s">
        <v>47</v>
      </c>
      <c r="G2844" s="4" t="s">
        <v>13</v>
      </c>
      <c r="H2844" s="4" t="s">
        <v>13</v>
      </c>
      <c r="I2844" s="4" t="s">
        <v>13</v>
      </c>
      <c r="J2844" s="4" t="s">
        <v>9</v>
      </c>
      <c r="K2844" s="4" t="s">
        <v>47</v>
      </c>
      <c r="L2844" s="4" t="s">
        <v>13</v>
      </c>
      <c r="M2844" s="4" t="s">
        <v>13</v>
      </c>
    </row>
    <row r="2845" spans="1:9">
      <c r="A2845" t="n">
        <v>23165</v>
      </c>
      <c r="B2845" s="30" t="n">
        <v>26</v>
      </c>
      <c r="C2845" s="7" t="n">
        <v>11</v>
      </c>
      <c r="D2845" s="7" t="n">
        <v>17</v>
      </c>
      <c r="E2845" s="7" t="n">
        <v>63331</v>
      </c>
      <c r="F2845" s="7" t="s">
        <v>218</v>
      </c>
      <c r="G2845" s="7" t="n">
        <v>2</v>
      </c>
      <c r="H2845" s="7" t="n">
        <v>3</v>
      </c>
      <c r="I2845" s="7" t="n">
        <v>17</v>
      </c>
      <c r="J2845" s="7" t="n">
        <v>63332</v>
      </c>
      <c r="K2845" s="7" t="s">
        <v>219</v>
      </c>
      <c r="L2845" s="7" t="n">
        <v>2</v>
      </c>
      <c r="M2845" s="7" t="n">
        <v>0</v>
      </c>
    </row>
    <row r="2846" spans="1:9">
      <c r="A2846" t="s">
        <v>4</v>
      </c>
      <c r="B2846" s="4" t="s">
        <v>5</v>
      </c>
    </row>
    <row r="2847" spans="1:9">
      <c r="A2847" t="n">
        <v>23319</v>
      </c>
      <c r="B2847" s="31" t="n">
        <v>28</v>
      </c>
    </row>
    <row r="2848" spans="1:9">
      <c r="A2848" t="s">
        <v>4</v>
      </c>
      <c r="B2848" s="4" t="s">
        <v>5</v>
      </c>
      <c r="C2848" s="4" t="s">
        <v>10</v>
      </c>
      <c r="D2848" s="4" t="s">
        <v>13</v>
      </c>
    </row>
    <row r="2849" spans="1:13">
      <c r="A2849" t="n">
        <v>23320</v>
      </c>
      <c r="B2849" s="60" t="n">
        <v>89</v>
      </c>
      <c r="C2849" s="7" t="n">
        <v>65533</v>
      </c>
      <c r="D2849" s="7" t="n">
        <v>1</v>
      </c>
    </row>
    <row r="2850" spans="1:13">
      <c r="A2850" t="s">
        <v>4</v>
      </c>
      <c r="B2850" s="4" t="s">
        <v>5</v>
      </c>
      <c r="C2850" s="4" t="s">
        <v>13</v>
      </c>
      <c r="D2850" s="4" t="s">
        <v>10</v>
      </c>
      <c r="E2850" s="4" t="s">
        <v>18</v>
      </c>
    </row>
    <row r="2851" spans="1:13">
      <c r="A2851" t="n">
        <v>23324</v>
      </c>
      <c r="B2851" s="38" t="n">
        <v>58</v>
      </c>
      <c r="C2851" s="7" t="n">
        <v>101</v>
      </c>
      <c r="D2851" s="7" t="n">
        <v>300</v>
      </c>
      <c r="E2851" s="7" t="n">
        <v>1</v>
      </c>
    </row>
    <row r="2852" spans="1:13">
      <c r="A2852" t="s">
        <v>4</v>
      </c>
      <c r="B2852" s="4" t="s">
        <v>5</v>
      </c>
      <c r="C2852" s="4" t="s">
        <v>13</v>
      </c>
      <c r="D2852" s="4" t="s">
        <v>10</v>
      </c>
    </row>
    <row r="2853" spans="1:13">
      <c r="A2853" t="n">
        <v>23332</v>
      </c>
      <c r="B2853" s="38" t="n">
        <v>58</v>
      </c>
      <c r="C2853" s="7" t="n">
        <v>254</v>
      </c>
      <c r="D2853" s="7" t="n">
        <v>0</v>
      </c>
    </row>
    <row r="2854" spans="1:13">
      <c r="A2854" t="s">
        <v>4</v>
      </c>
      <c r="B2854" s="4" t="s">
        <v>5</v>
      </c>
      <c r="C2854" s="4" t="s">
        <v>13</v>
      </c>
    </row>
    <row r="2855" spans="1:13">
      <c r="A2855" t="n">
        <v>23336</v>
      </c>
      <c r="B2855" s="44" t="n">
        <v>45</v>
      </c>
      <c r="C2855" s="7" t="n">
        <v>0</v>
      </c>
    </row>
    <row r="2856" spans="1:13">
      <c r="A2856" t="s">
        <v>4</v>
      </c>
      <c r="B2856" s="4" t="s">
        <v>5</v>
      </c>
      <c r="C2856" s="4" t="s">
        <v>13</v>
      </c>
    </row>
    <row r="2857" spans="1:13">
      <c r="A2857" t="n">
        <v>23338</v>
      </c>
      <c r="B2857" s="43" t="n">
        <v>116</v>
      </c>
      <c r="C2857" s="7" t="n">
        <v>0</v>
      </c>
    </row>
    <row r="2858" spans="1:13">
      <c r="A2858" t="s">
        <v>4</v>
      </c>
      <c r="B2858" s="4" t="s">
        <v>5</v>
      </c>
      <c r="C2858" s="4" t="s">
        <v>13</v>
      </c>
      <c r="D2858" s="4" t="s">
        <v>10</v>
      </c>
    </row>
    <row r="2859" spans="1:13">
      <c r="A2859" t="n">
        <v>23340</v>
      </c>
      <c r="B2859" s="43" t="n">
        <v>116</v>
      </c>
      <c r="C2859" s="7" t="n">
        <v>2</v>
      </c>
      <c r="D2859" s="7" t="n">
        <v>1</v>
      </c>
    </row>
    <row r="2860" spans="1:13">
      <c r="A2860" t="s">
        <v>4</v>
      </c>
      <c r="B2860" s="4" t="s">
        <v>5</v>
      </c>
      <c r="C2860" s="4" t="s">
        <v>13</v>
      </c>
      <c r="D2860" s="4" t="s">
        <v>9</v>
      </c>
    </row>
    <row r="2861" spans="1:13">
      <c r="A2861" t="n">
        <v>23344</v>
      </c>
      <c r="B2861" s="43" t="n">
        <v>116</v>
      </c>
      <c r="C2861" s="7" t="n">
        <v>5</v>
      </c>
      <c r="D2861" s="7" t="n">
        <v>1120403456</v>
      </c>
    </row>
    <row r="2862" spans="1:13">
      <c r="A2862" t="s">
        <v>4</v>
      </c>
      <c r="B2862" s="4" t="s">
        <v>5</v>
      </c>
      <c r="C2862" s="4" t="s">
        <v>13</v>
      </c>
      <c r="D2862" s="4" t="s">
        <v>10</v>
      </c>
    </row>
    <row r="2863" spans="1:13">
      <c r="A2863" t="n">
        <v>23350</v>
      </c>
      <c r="B2863" s="43" t="n">
        <v>116</v>
      </c>
      <c r="C2863" s="7" t="n">
        <v>6</v>
      </c>
      <c r="D2863" s="7" t="n">
        <v>1</v>
      </c>
    </row>
    <row r="2864" spans="1:13">
      <c r="A2864" t="s">
        <v>4</v>
      </c>
      <c r="B2864" s="4" t="s">
        <v>5</v>
      </c>
      <c r="C2864" s="4" t="s">
        <v>13</v>
      </c>
      <c r="D2864" s="4" t="s">
        <v>13</v>
      </c>
      <c r="E2864" s="4" t="s">
        <v>18</v>
      </c>
      <c r="F2864" s="4" t="s">
        <v>18</v>
      </c>
      <c r="G2864" s="4" t="s">
        <v>18</v>
      </c>
      <c r="H2864" s="4" t="s">
        <v>10</v>
      </c>
    </row>
    <row r="2865" spans="1:8">
      <c r="A2865" t="n">
        <v>23354</v>
      </c>
      <c r="B2865" s="44" t="n">
        <v>45</v>
      </c>
      <c r="C2865" s="7" t="n">
        <v>2</v>
      </c>
      <c r="D2865" s="7" t="n">
        <v>3</v>
      </c>
      <c r="E2865" s="7" t="n">
        <v>34.4500007629395</v>
      </c>
      <c r="F2865" s="7" t="n">
        <v>16.1599998474121</v>
      </c>
      <c r="G2865" s="7" t="n">
        <v>-9.93000030517578</v>
      </c>
      <c r="H2865" s="7" t="n">
        <v>0</v>
      </c>
    </row>
    <row r="2866" spans="1:8">
      <c r="A2866" t="s">
        <v>4</v>
      </c>
      <c r="B2866" s="4" t="s">
        <v>5</v>
      </c>
      <c r="C2866" s="4" t="s">
        <v>13</v>
      </c>
      <c r="D2866" s="4" t="s">
        <v>13</v>
      </c>
      <c r="E2866" s="4" t="s">
        <v>18</v>
      </c>
      <c r="F2866" s="4" t="s">
        <v>18</v>
      </c>
      <c r="G2866" s="4" t="s">
        <v>18</v>
      </c>
      <c r="H2866" s="4" t="s">
        <v>10</v>
      </c>
      <c r="I2866" s="4" t="s">
        <v>13</v>
      </c>
    </row>
    <row r="2867" spans="1:8">
      <c r="A2867" t="n">
        <v>23371</v>
      </c>
      <c r="B2867" s="44" t="n">
        <v>45</v>
      </c>
      <c r="C2867" s="7" t="n">
        <v>4</v>
      </c>
      <c r="D2867" s="7" t="n">
        <v>3</v>
      </c>
      <c r="E2867" s="7" t="n">
        <v>9.97000026702881</v>
      </c>
      <c r="F2867" s="7" t="n">
        <v>155</v>
      </c>
      <c r="G2867" s="7" t="n">
        <v>6</v>
      </c>
      <c r="H2867" s="7" t="n">
        <v>0</v>
      </c>
      <c r="I2867" s="7" t="n">
        <v>0</v>
      </c>
    </row>
    <row r="2868" spans="1:8">
      <c r="A2868" t="s">
        <v>4</v>
      </c>
      <c r="B2868" s="4" t="s">
        <v>5</v>
      </c>
      <c r="C2868" s="4" t="s">
        <v>13</v>
      </c>
      <c r="D2868" s="4" t="s">
        <v>13</v>
      </c>
      <c r="E2868" s="4" t="s">
        <v>18</v>
      </c>
      <c r="F2868" s="4" t="s">
        <v>10</v>
      </c>
    </row>
    <row r="2869" spans="1:8">
      <c r="A2869" t="n">
        <v>23389</v>
      </c>
      <c r="B2869" s="44" t="n">
        <v>45</v>
      </c>
      <c r="C2869" s="7" t="n">
        <v>5</v>
      </c>
      <c r="D2869" s="7" t="n">
        <v>3</v>
      </c>
      <c r="E2869" s="7" t="n">
        <v>6.19999980926514</v>
      </c>
      <c r="F2869" s="7" t="n">
        <v>0</v>
      </c>
    </row>
    <row r="2870" spans="1:8">
      <c r="A2870" t="s">
        <v>4</v>
      </c>
      <c r="B2870" s="4" t="s">
        <v>5</v>
      </c>
      <c r="C2870" s="4" t="s">
        <v>13</v>
      </c>
      <c r="D2870" s="4" t="s">
        <v>13</v>
      </c>
      <c r="E2870" s="4" t="s">
        <v>18</v>
      </c>
      <c r="F2870" s="4" t="s">
        <v>10</v>
      </c>
    </row>
    <row r="2871" spans="1:8">
      <c r="A2871" t="n">
        <v>23398</v>
      </c>
      <c r="B2871" s="44" t="n">
        <v>45</v>
      </c>
      <c r="C2871" s="7" t="n">
        <v>11</v>
      </c>
      <c r="D2871" s="7" t="n">
        <v>3</v>
      </c>
      <c r="E2871" s="7" t="n">
        <v>40</v>
      </c>
      <c r="F2871" s="7" t="n">
        <v>0</v>
      </c>
    </row>
    <row r="2872" spans="1:8">
      <c r="A2872" t="s">
        <v>4</v>
      </c>
      <c r="B2872" s="4" t="s">
        <v>5</v>
      </c>
      <c r="C2872" s="4" t="s">
        <v>13</v>
      </c>
      <c r="D2872" s="4" t="s">
        <v>13</v>
      </c>
      <c r="E2872" s="4" t="s">
        <v>18</v>
      </c>
      <c r="F2872" s="4" t="s">
        <v>18</v>
      </c>
      <c r="G2872" s="4" t="s">
        <v>18</v>
      </c>
      <c r="H2872" s="4" t="s">
        <v>10</v>
      </c>
    </row>
    <row r="2873" spans="1:8">
      <c r="A2873" t="n">
        <v>23407</v>
      </c>
      <c r="B2873" s="44" t="n">
        <v>45</v>
      </c>
      <c r="C2873" s="7" t="n">
        <v>2</v>
      </c>
      <c r="D2873" s="7" t="n">
        <v>3</v>
      </c>
      <c r="E2873" s="7" t="n">
        <v>34.4500007629395</v>
      </c>
      <c r="F2873" s="7" t="n">
        <v>16.7199993133545</v>
      </c>
      <c r="G2873" s="7" t="n">
        <v>-9.93000030517578</v>
      </c>
      <c r="H2873" s="7" t="n">
        <v>8000</v>
      </c>
    </row>
    <row r="2874" spans="1:8">
      <c r="A2874" t="s">
        <v>4</v>
      </c>
      <c r="B2874" s="4" t="s">
        <v>5</v>
      </c>
      <c r="C2874" s="4" t="s">
        <v>13</v>
      </c>
      <c r="D2874" s="4" t="s">
        <v>13</v>
      </c>
      <c r="E2874" s="4" t="s">
        <v>18</v>
      </c>
      <c r="F2874" s="4" t="s">
        <v>18</v>
      </c>
      <c r="G2874" s="4" t="s">
        <v>18</v>
      </c>
      <c r="H2874" s="4" t="s">
        <v>10</v>
      </c>
      <c r="I2874" s="4" t="s">
        <v>13</v>
      </c>
    </row>
    <row r="2875" spans="1:8">
      <c r="A2875" t="n">
        <v>23424</v>
      </c>
      <c r="B2875" s="44" t="n">
        <v>45</v>
      </c>
      <c r="C2875" s="7" t="n">
        <v>4</v>
      </c>
      <c r="D2875" s="7" t="n">
        <v>3</v>
      </c>
      <c r="E2875" s="7" t="n">
        <v>16.6100006103516</v>
      </c>
      <c r="F2875" s="7" t="n">
        <v>155</v>
      </c>
      <c r="G2875" s="7" t="n">
        <v>6</v>
      </c>
      <c r="H2875" s="7" t="n">
        <v>8000</v>
      </c>
      <c r="I2875" s="7" t="n">
        <v>1</v>
      </c>
    </row>
    <row r="2876" spans="1:8">
      <c r="A2876" t="s">
        <v>4</v>
      </c>
      <c r="B2876" s="4" t="s">
        <v>5</v>
      </c>
      <c r="C2876" s="4" t="s">
        <v>13</v>
      </c>
      <c r="D2876" s="4" t="s">
        <v>10</v>
      </c>
    </row>
    <row r="2877" spans="1:8">
      <c r="A2877" t="n">
        <v>23442</v>
      </c>
      <c r="B2877" s="38" t="n">
        <v>58</v>
      </c>
      <c r="C2877" s="7" t="n">
        <v>255</v>
      </c>
      <c r="D2877" s="7" t="n">
        <v>0</v>
      </c>
    </row>
    <row r="2878" spans="1:8">
      <c r="A2878" t="s">
        <v>4</v>
      </c>
      <c r="B2878" s="4" t="s">
        <v>5</v>
      </c>
      <c r="C2878" s="4" t="s">
        <v>13</v>
      </c>
      <c r="D2878" s="4" t="s">
        <v>10</v>
      </c>
      <c r="E2878" s="4" t="s">
        <v>10</v>
      </c>
      <c r="F2878" s="4" t="s">
        <v>13</v>
      </c>
    </row>
    <row r="2879" spans="1:8">
      <c r="A2879" t="n">
        <v>23446</v>
      </c>
      <c r="B2879" s="59" t="n">
        <v>25</v>
      </c>
      <c r="C2879" s="7" t="n">
        <v>1</v>
      </c>
      <c r="D2879" s="7" t="n">
        <v>60</v>
      </c>
      <c r="E2879" s="7" t="n">
        <v>500</v>
      </c>
      <c r="F2879" s="7" t="n">
        <v>2</v>
      </c>
    </row>
    <row r="2880" spans="1:8">
      <c r="A2880" t="s">
        <v>4</v>
      </c>
      <c r="B2880" s="4" t="s">
        <v>5</v>
      </c>
      <c r="C2880" s="4" t="s">
        <v>13</v>
      </c>
      <c r="D2880" s="4" t="s">
        <v>13</v>
      </c>
      <c r="E2880" s="4" t="s">
        <v>13</v>
      </c>
      <c r="F2880" s="4" t="s">
        <v>13</v>
      </c>
    </row>
    <row r="2881" spans="1:9">
      <c r="A2881" t="n">
        <v>23453</v>
      </c>
      <c r="B2881" s="8" t="n">
        <v>14</v>
      </c>
      <c r="C2881" s="7" t="n">
        <v>0</v>
      </c>
      <c r="D2881" s="7" t="n">
        <v>128</v>
      </c>
      <c r="E2881" s="7" t="n">
        <v>0</v>
      </c>
      <c r="F2881" s="7" t="n">
        <v>0</v>
      </c>
    </row>
    <row r="2882" spans="1:9">
      <c r="A2882" t="s">
        <v>4</v>
      </c>
      <c r="B2882" s="4" t="s">
        <v>5</v>
      </c>
      <c r="C2882" s="4" t="s">
        <v>6</v>
      </c>
      <c r="D2882" s="4" t="s">
        <v>10</v>
      </c>
    </row>
    <row r="2883" spans="1:9">
      <c r="A2883" t="n">
        <v>23458</v>
      </c>
      <c r="B2883" s="58" t="n">
        <v>29</v>
      </c>
      <c r="C2883" s="7" t="s">
        <v>213</v>
      </c>
      <c r="D2883" s="7" t="n">
        <v>65533</v>
      </c>
    </row>
    <row r="2884" spans="1:9">
      <c r="A2884" t="s">
        <v>4</v>
      </c>
      <c r="B2884" s="4" t="s">
        <v>5</v>
      </c>
      <c r="C2884" s="4" t="s">
        <v>13</v>
      </c>
      <c r="D2884" s="4" t="s">
        <v>10</v>
      </c>
      <c r="E2884" s="4" t="s">
        <v>6</v>
      </c>
    </row>
    <row r="2885" spans="1:9">
      <c r="A2885" t="n">
        <v>23477</v>
      </c>
      <c r="B2885" s="29" t="n">
        <v>51</v>
      </c>
      <c r="C2885" s="7" t="n">
        <v>4</v>
      </c>
      <c r="D2885" s="7" t="n">
        <v>1569</v>
      </c>
      <c r="E2885" s="7" t="s">
        <v>46</v>
      </c>
    </row>
    <row r="2886" spans="1:9">
      <c r="A2886" t="s">
        <v>4</v>
      </c>
      <c r="B2886" s="4" t="s">
        <v>5</v>
      </c>
      <c r="C2886" s="4" t="s">
        <v>10</v>
      </c>
    </row>
    <row r="2887" spans="1:9">
      <c r="A2887" t="n">
        <v>23490</v>
      </c>
      <c r="B2887" s="27" t="n">
        <v>16</v>
      </c>
      <c r="C2887" s="7" t="n">
        <v>500</v>
      </c>
    </row>
    <row r="2888" spans="1:9">
      <c r="A2888" t="s">
        <v>4</v>
      </c>
      <c r="B2888" s="4" t="s">
        <v>5</v>
      </c>
      <c r="C2888" s="4" t="s">
        <v>10</v>
      </c>
      <c r="D2888" s="4" t="s">
        <v>13</v>
      </c>
      <c r="E2888" s="4" t="s">
        <v>9</v>
      </c>
      <c r="F2888" s="4" t="s">
        <v>47</v>
      </c>
      <c r="G2888" s="4" t="s">
        <v>13</v>
      </c>
      <c r="H2888" s="4" t="s">
        <v>13</v>
      </c>
      <c r="I2888" s="4" t="s">
        <v>13</v>
      </c>
      <c r="J2888" s="4" t="s">
        <v>9</v>
      </c>
      <c r="K2888" s="4" t="s">
        <v>47</v>
      </c>
      <c r="L2888" s="4" t="s">
        <v>13</v>
      </c>
      <c r="M2888" s="4" t="s">
        <v>13</v>
      </c>
      <c r="N2888" s="4" t="s">
        <v>13</v>
      </c>
      <c r="O2888" s="4" t="s">
        <v>9</v>
      </c>
      <c r="P2888" s="4" t="s">
        <v>47</v>
      </c>
      <c r="Q2888" s="4" t="s">
        <v>13</v>
      </c>
      <c r="R2888" s="4" t="s">
        <v>13</v>
      </c>
    </row>
    <row r="2889" spans="1:9">
      <c r="A2889" t="n">
        <v>23493</v>
      </c>
      <c r="B2889" s="30" t="n">
        <v>26</v>
      </c>
      <c r="C2889" s="7" t="n">
        <v>1569</v>
      </c>
      <c r="D2889" s="7" t="n">
        <v>17</v>
      </c>
      <c r="E2889" s="7" t="n">
        <v>63333</v>
      </c>
      <c r="F2889" s="7" t="s">
        <v>220</v>
      </c>
      <c r="G2889" s="7" t="n">
        <v>2</v>
      </c>
      <c r="H2889" s="7" t="n">
        <v>3</v>
      </c>
      <c r="I2889" s="7" t="n">
        <v>17</v>
      </c>
      <c r="J2889" s="7" t="n">
        <v>63334</v>
      </c>
      <c r="K2889" s="7" t="s">
        <v>221</v>
      </c>
      <c r="L2889" s="7" t="n">
        <v>2</v>
      </c>
      <c r="M2889" s="7" t="n">
        <v>3</v>
      </c>
      <c r="N2889" s="7" t="n">
        <v>17</v>
      </c>
      <c r="O2889" s="7" t="n">
        <v>63335</v>
      </c>
      <c r="P2889" s="7" t="s">
        <v>222</v>
      </c>
      <c r="Q2889" s="7" t="n">
        <v>2</v>
      </c>
      <c r="R2889" s="7" t="n">
        <v>0</v>
      </c>
    </row>
    <row r="2890" spans="1:9">
      <c r="A2890" t="s">
        <v>4</v>
      </c>
      <c r="B2890" s="4" t="s">
        <v>5</v>
      </c>
    </row>
    <row r="2891" spans="1:9">
      <c r="A2891" t="n">
        <v>23749</v>
      </c>
      <c r="B2891" s="31" t="n">
        <v>28</v>
      </c>
    </row>
    <row r="2892" spans="1:9">
      <c r="A2892" t="s">
        <v>4</v>
      </c>
      <c r="B2892" s="4" t="s">
        <v>5</v>
      </c>
      <c r="C2892" s="4" t="s">
        <v>10</v>
      </c>
      <c r="D2892" s="4" t="s">
        <v>13</v>
      </c>
    </row>
    <row r="2893" spans="1:9">
      <c r="A2893" t="n">
        <v>23750</v>
      </c>
      <c r="B2893" s="60" t="n">
        <v>89</v>
      </c>
      <c r="C2893" s="7" t="n">
        <v>65533</v>
      </c>
      <c r="D2893" s="7" t="n">
        <v>1</v>
      </c>
    </row>
    <row r="2894" spans="1:9">
      <c r="A2894" t="s">
        <v>4</v>
      </c>
      <c r="B2894" s="4" t="s">
        <v>5</v>
      </c>
      <c r="C2894" s="4" t="s">
        <v>13</v>
      </c>
      <c r="D2894" s="4" t="s">
        <v>10</v>
      </c>
      <c r="E2894" s="4" t="s">
        <v>10</v>
      </c>
      <c r="F2894" s="4" t="s">
        <v>13</v>
      </c>
    </row>
    <row r="2895" spans="1:9">
      <c r="A2895" t="n">
        <v>23754</v>
      </c>
      <c r="B2895" s="59" t="n">
        <v>25</v>
      </c>
      <c r="C2895" s="7" t="n">
        <v>1</v>
      </c>
      <c r="D2895" s="7" t="n">
        <v>65535</v>
      </c>
      <c r="E2895" s="7" t="n">
        <v>65535</v>
      </c>
      <c r="F2895" s="7" t="n">
        <v>0</v>
      </c>
    </row>
    <row r="2896" spans="1:9">
      <c r="A2896" t="s">
        <v>4</v>
      </c>
      <c r="B2896" s="4" t="s">
        <v>5</v>
      </c>
      <c r="C2896" s="4" t="s">
        <v>6</v>
      </c>
      <c r="D2896" s="4" t="s">
        <v>10</v>
      </c>
    </row>
    <row r="2897" spans="1:18">
      <c r="A2897" t="n">
        <v>23761</v>
      </c>
      <c r="B2897" s="58" t="n">
        <v>29</v>
      </c>
      <c r="C2897" s="7" t="s">
        <v>12</v>
      </c>
      <c r="D2897" s="7" t="n">
        <v>65533</v>
      </c>
    </row>
    <row r="2898" spans="1:18">
      <c r="A2898" t="s">
        <v>4</v>
      </c>
      <c r="B2898" s="4" t="s">
        <v>5</v>
      </c>
      <c r="C2898" s="4" t="s">
        <v>9</v>
      </c>
    </row>
    <row r="2899" spans="1:18">
      <c r="A2899" t="n">
        <v>23765</v>
      </c>
      <c r="B2899" s="47" t="n">
        <v>15</v>
      </c>
      <c r="C2899" s="7" t="n">
        <v>32768</v>
      </c>
    </row>
    <row r="2900" spans="1:18">
      <c r="A2900" t="s">
        <v>4</v>
      </c>
      <c r="B2900" s="4" t="s">
        <v>5</v>
      </c>
      <c r="C2900" s="4" t="s">
        <v>13</v>
      </c>
      <c r="D2900" s="4" t="s">
        <v>10</v>
      </c>
      <c r="E2900" s="4" t="s">
        <v>18</v>
      </c>
    </row>
    <row r="2901" spans="1:18">
      <c r="A2901" t="n">
        <v>23770</v>
      </c>
      <c r="B2901" s="38" t="n">
        <v>58</v>
      </c>
      <c r="C2901" s="7" t="n">
        <v>101</v>
      </c>
      <c r="D2901" s="7" t="n">
        <v>300</v>
      </c>
      <c r="E2901" s="7" t="n">
        <v>1</v>
      </c>
    </row>
    <row r="2902" spans="1:18">
      <c r="A2902" t="s">
        <v>4</v>
      </c>
      <c r="B2902" s="4" t="s">
        <v>5</v>
      </c>
      <c r="C2902" s="4" t="s">
        <v>13</v>
      </c>
      <c r="D2902" s="4" t="s">
        <v>10</v>
      </c>
    </row>
    <row r="2903" spans="1:18">
      <c r="A2903" t="n">
        <v>23778</v>
      </c>
      <c r="B2903" s="38" t="n">
        <v>58</v>
      </c>
      <c r="C2903" s="7" t="n">
        <v>254</v>
      </c>
      <c r="D2903" s="7" t="n">
        <v>0</v>
      </c>
    </row>
    <row r="2904" spans="1:18">
      <c r="A2904" t="s">
        <v>4</v>
      </c>
      <c r="B2904" s="4" t="s">
        <v>5</v>
      </c>
      <c r="C2904" s="4" t="s">
        <v>13</v>
      </c>
    </row>
    <row r="2905" spans="1:18">
      <c r="A2905" t="n">
        <v>23782</v>
      </c>
      <c r="B2905" s="44" t="n">
        <v>45</v>
      </c>
      <c r="C2905" s="7" t="n">
        <v>0</v>
      </c>
    </row>
    <row r="2906" spans="1:18">
      <c r="A2906" t="s">
        <v>4</v>
      </c>
      <c r="B2906" s="4" t="s">
        <v>5</v>
      </c>
      <c r="C2906" s="4" t="s">
        <v>13</v>
      </c>
    </row>
    <row r="2907" spans="1:18">
      <c r="A2907" t="n">
        <v>23784</v>
      </c>
      <c r="B2907" s="43" t="n">
        <v>116</v>
      </c>
      <c r="C2907" s="7" t="n">
        <v>0</v>
      </c>
    </row>
    <row r="2908" spans="1:18">
      <c r="A2908" t="s">
        <v>4</v>
      </c>
      <c r="B2908" s="4" t="s">
        <v>5</v>
      </c>
      <c r="C2908" s="4" t="s">
        <v>13</v>
      </c>
      <c r="D2908" s="4" t="s">
        <v>10</v>
      </c>
    </row>
    <row r="2909" spans="1:18">
      <c r="A2909" t="n">
        <v>23786</v>
      </c>
      <c r="B2909" s="43" t="n">
        <v>116</v>
      </c>
      <c r="C2909" s="7" t="n">
        <v>2</v>
      </c>
      <c r="D2909" s="7" t="n">
        <v>1</v>
      </c>
    </row>
    <row r="2910" spans="1:18">
      <c r="A2910" t="s">
        <v>4</v>
      </c>
      <c r="B2910" s="4" t="s">
        <v>5</v>
      </c>
      <c r="C2910" s="4" t="s">
        <v>13</v>
      </c>
      <c r="D2910" s="4" t="s">
        <v>9</v>
      </c>
    </row>
    <row r="2911" spans="1:18">
      <c r="A2911" t="n">
        <v>23790</v>
      </c>
      <c r="B2911" s="43" t="n">
        <v>116</v>
      </c>
      <c r="C2911" s="7" t="n">
        <v>5</v>
      </c>
      <c r="D2911" s="7" t="n">
        <v>1106247680</v>
      </c>
    </row>
    <row r="2912" spans="1:18">
      <c r="A2912" t="s">
        <v>4</v>
      </c>
      <c r="B2912" s="4" t="s">
        <v>5</v>
      </c>
      <c r="C2912" s="4" t="s">
        <v>13</v>
      </c>
      <c r="D2912" s="4" t="s">
        <v>10</v>
      </c>
    </row>
    <row r="2913" spans="1:5">
      <c r="A2913" t="n">
        <v>23796</v>
      </c>
      <c r="B2913" s="43" t="n">
        <v>116</v>
      </c>
      <c r="C2913" s="7" t="n">
        <v>6</v>
      </c>
      <c r="D2913" s="7" t="n">
        <v>1</v>
      </c>
    </row>
    <row r="2914" spans="1:5">
      <c r="A2914" t="s">
        <v>4</v>
      </c>
      <c r="B2914" s="4" t="s">
        <v>5</v>
      </c>
      <c r="C2914" s="4" t="s">
        <v>13</v>
      </c>
      <c r="D2914" s="4" t="s">
        <v>13</v>
      </c>
      <c r="E2914" s="4" t="s">
        <v>18</v>
      </c>
      <c r="F2914" s="4" t="s">
        <v>18</v>
      </c>
      <c r="G2914" s="4" t="s">
        <v>18</v>
      </c>
      <c r="H2914" s="4" t="s">
        <v>10</v>
      </c>
    </row>
    <row r="2915" spans="1:5">
      <c r="A2915" t="n">
        <v>23800</v>
      </c>
      <c r="B2915" s="44" t="n">
        <v>45</v>
      </c>
      <c r="C2915" s="7" t="n">
        <v>2</v>
      </c>
      <c r="D2915" s="7" t="n">
        <v>3</v>
      </c>
      <c r="E2915" s="7" t="n">
        <v>29.7800006866455</v>
      </c>
      <c r="F2915" s="7" t="n">
        <v>12.539999961853</v>
      </c>
      <c r="G2915" s="7" t="n">
        <v>19.8400001525879</v>
      </c>
      <c r="H2915" s="7" t="n">
        <v>0</v>
      </c>
    </row>
    <row r="2916" spans="1:5">
      <c r="A2916" t="s">
        <v>4</v>
      </c>
      <c r="B2916" s="4" t="s">
        <v>5</v>
      </c>
      <c r="C2916" s="4" t="s">
        <v>13</v>
      </c>
      <c r="D2916" s="4" t="s">
        <v>13</v>
      </c>
      <c r="E2916" s="4" t="s">
        <v>18</v>
      </c>
      <c r="F2916" s="4" t="s">
        <v>18</v>
      </c>
      <c r="G2916" s="4" t="s">
        <v>18</v>
      </c>
      <c r="H2916" s="4" t="s">
        <v>10</v>
      </c>
      <c r="I2916" s="4" t="s">
        <v>13</v>
      </c>
    </row>
    <row r="2917" spans="1:5">
      <c r="A2917" t="n">
        <v>23817</v>
      </c>
      <c r="B2917" s="44" t="n">
        <v>45</v>
      </c>
      <c r="C2917" s="7" t="n">
        <v>4</v>
      </c>
      <c r="D2917" s="7" t="n">
        <v>3</v>
      </c>
      <c r="E2917" s="7" t="n">
        <v>20.6499996185303</v>
      </c>
      <c r="F2917" s="7" t="n">
        <v>123.790000915527</v>
      </c>
      <c r="G2917" s="7" t="n">
        <v>0</v>
      </c>
      <c r="H2917" s="7" t="n">
        <v>0</v>
      </c>
      <c r="I2917" s="7" t="n">
        <v>0</v>
      </c>
    </row>
    <row r="2918" spans="1:5">
      <c r="A2918" t="s">
        <v>4</v>
      </c>
      <c r="B2918" s="4" t="s">
        <v>5</v>
      </c>
      <c r="C2918" s="4" t="s">
        <v>13</v>
      </c>
      <c r="D2918" s="4" t="s">
        <v>13</v>
      </c>
      <c r="E2918" s="4" t="s">
        <v>18</v>
      </c>
      <c r="F2918" s="4" t="s">
        <v>10</v>
      </c>
    </row>
    <row r="2919" spans="1:5">
      <c r="A2919" t="n">
        <v>23835</v>
      </c>
      <c r="B2919" s="44" t="n">
        <v>45</v>
      </c>
      <c r="C2919" s="7" t="n">
        <v>5</v>
      </c>
      <c r="D2919" s="7" t="n">
        <v>3</v>
      </c>
      <c r="E2919" s="7" t="n">
        <v>10.8000001907349</v>
      </c>
      <c r="F2919" s="7" t="n">
        <v>0</v>
      </c>
    </row>
    <row r="2920" spans="1:5">
      <c r="A2920" t="s">
        <v>4</v>
      </c>
      <c r="B2920" s="4" t="s">
        <v>5</v>
      </c>
      <c r="C2920" s="4" t="s">
        <v>13</v>
      </c>
      <c r="D2920" s="4" t="s">
        <v>13</v>
      </c>
      <c r="E2920" s="4" t="s">
        <v>18</v>
      </c>
      <c r="F2920" s="4" t="s">
        <v>10</v>
      </c>
    </row>
    <row r="2921" spans="1:5">
      <c r="A2921" t="n">
        <v>23844</v>
      </c>
      <c r="B2921" s="44" t="n">
        <v>45</v>
      </c>
      <c r="C2921" s="7" t="n">
        <v>11</v>
      </c>
      <c r="D2921" s="7" t="n">
        <v>3</v>
      </c>
      <c r="E2921" s="7" t="n">
        <v>40</v>
      </c>
      <c r="F2921" s="7" t="n">
        <v>0</v>
      </c>
    </row>
    <row r="2922" spans="1:5">
      <c r="A2922" t="s">
        <v>4</v>
      </c>
      <c r="B2922" s="4" t="s">
        <v>5</v>
      </c>
      <c r="C2922" s="4" t="s">
        <v>13</v>
      </c>
      <c r="D2922" s="4" t="s">
        <v>13</v>
      </c>
      <c r="E2922" s="4" t="s">
        <v>18</v>
      </c>
      <c r="F2922" s="4" t="s">
        <v>10</v>
      </c>
    </row>
    <row r="2923" spans="1:5">
      <c r="A2923" t="n">
        <v>23853</v>
      </c>
      <c r="B2923" s="44" t="n">
        <v>45</v>
      </c>
      <c r="C2923" s="7" t="n">
        <v>5</v>
      </c>
      <c r="D2923" s="7" t="n">
        <v>3</v>
      </c>
      <c r="E2923" s="7" t="n">
        <v>9.80000019073486</v>
      </c>
      <c r="F2923" s="7" t="n">
        <v>3000</v>
      </c>
    </row>
    <row r="2924" spans="1:5">
      <c r="A2924" t="s">
        <v>4</v>
      </c>
      <c r="B2924" s="4" t="s">
        <v>5</v>
      </c>
      <c r="C2924" s="4" t="s">
        <v>13</v>
      </c>
      <c r="D2924" s="4" t="s">
        <v>10</v>
      </c>
    </row>
    <row r="2925" spans="1:5">
      <c r="A2925" t="n">
        <v>23862</v>
      </c>
      <c r="B2925" s="38" t="n">
        <v>58</v>
      </c>
      <c r="C2925" s="7" t="n">
        <v>255</v>
      </c>
      <c r="D2925" s="7" t="n">
        <v>0</v>
      </c>
    </row>
    <row r="2926" spans="1:5">
      <c r="A2926" t="s">
        <v>4</v>
      </c>
      <c r="B2926" s="4" t="s">
        <v>5</v>
      </c>
      <c r="C2926" s="4" t="s">
        <v>13</v>
      </c>
      <c r="D2926" s="4" t="s">
        <v>10</v>
      </c>
      <c r="E2926" s="4" t="s">
        <v>6</v>
      </c>
    </row>
    <row r="2927" spans="1:5">
      <c r="A2927" t="n">
        <v>23866</v>
      </c>
      <c r="B2927" s="29" t="n">
        <v>51</v>
      </c>
      <c r="C2927" s="7" t="n">
        <v>4</v>
      </c>
      <c r="D2927" s="7" t="n">
        <v>11</v>
      </c>
      <c r="E2927" s="7" t="s">
        <v>223</v>
      </c>
    </row>
    <row r="2928" spans="1:5">
      <c r="A2928" t="s">
        <v>4</v>
      </c>
      <c r="B2928" s="4" t="s">
        <v>5</v>
      </c>
      <c r="C2928" s="4" t="s">
        <v>10</v>
      </c>
    </row>
    <row r="2929" spans="1:9">
      <c r="A2929" t="n">
        <v>23880</v>
      </c>
      <c r="B2929" s="27" t="n">
        <v>16</v>
      </c>
      <c r="C2929" s="7" t="n">
        <v>0</v>
      </c>
    </row>
    <row r="2930" spans="1:9">
      <c r="A2930" t="s">
        <v>4</v>
      </c>
      <c r="B2930" s="4" t="s">
        <v>5</v>
      </c>
      <c r="C2930" s="4" t="s">
        <v>10</v>
      </c>
      <c r="D2930" s="4" t="s">
        <v>13</v>
      </c>
      <c r="E2930" s="4" t="s">
        <v>9</v>
      </c>
      <c r="F2930" s="4" t="s">
        <v>47</v>
      </c>
      <c r="G2930" s="4" t="s">
        <v>13</v>
      </c>
      <c r="H2930" s="4" t="s">
        <v>13</v>
      </c>
    </row>
    <row r="2931" spans="1:9">
      <c r="A2931" t="n">
        <v>23883</v>
      </c>
      <c r="B2931" s="30" t="n">
        <v>26</v>
      </c>
      <c r="C2931" s="7" t="n">
        <v>11</v>
      </c>
      <c r="D2931" s="7" t="n">
        <v>17</v>
      </c>
      <c r="E2931" s="7" t="n">
        <v>63336</v>
      </c>
      <c r="F2931" s="7" t="s">
        <v>224</v>
      </c>
      <c r="G2931" s="7" t="n">
        <v>2</v>
      </c>
      <c r="H2931" s="7" t="n">
        <v>0</v>
      </c>
    </row>
    <row r="2932" spans="1:9">
      <c r="A2932" t="s">
        <v>4</v>
      </c>
      <c r="B2932" s="4" t="s">
        <v>5</v>
      </c>
    </row>
    <row r="2933" spans="1:9">
      <c r="A2933" t="n">
        <v>23903</v>
      </c>
      <c r="B2933" s="31" t="n">
        <v>28</v>
      </c>
    </row>
    <row r="2934" spans="1:9">
      <c r="A2934" t="s">
        <v>4</v>
      </c>
      <c r="B2934" s="4" t="s">
        <v>5</v>
      </c>
      <c r="C2934" s="4" t="s">
        <v>13</v>
      </c>
      <c r="D2934" s="4" t="s">
        <v>10</v>
      </c>
      <c r="E2934" s="4" t="s">
        <v>6</v>
      </c>
    </row>
    <row r="2935" spans="1:9">
      <c r="A2935" t="n">
        <v>23904</v>
      </c>
      <c r="B2935" s="29" t="n">
        <v>51</v>
      </c>
      <c r="C2935" s="7" t="n">
        <v>4</v>
      </c>
      <c r="D2935" s="7" t="n">
        <v>6</v>
      </c>
      <c r="E2935" s="7" t="s">
        <v>225</v>
      </c>
    </row>
    <row r="2936" spans="1:9">
      <c r="A2936" t="s">
        <v>4</v>
      </c>
      <c r="B2936" s="4" t="s">
        <v>5</v>
      </c>
      <c r="C2936" s="4" t="s">
        <v>10</v>
      </c>
    </row>
    <row r="2937" spans="1:9">
      <c r="A2937" t="n">
        <v>23917</v>
      </c>
      <c r="B2937" s="27" t="n">
        <v>16</v>
      </c>
      <c r="C2937" s="7" t="n">
        <v>0</v>
      </c>
    </row>
    <row r="2938" spans="1:9">
      <c r="A2938" t="s">
        <v>4</v>
      </c>
      <c r="B2938" s="4" t="s">
        <v>5</v>
      </c>
      <c r="C2938" s="4" t="s">
        <v>10</v>
      </c>
      <c r="D2938" s="4" t="s">
        <v>13</v>
      </c>
      <c r="E2938" s="4" t="s">
        <v>9</v>
      </c>
      <c r="F2938" s="4" t="s">
        <v>47</v>
      </c>
      <c r="G2938" s="4" t="s">
        <v>13</v>
      </c>
      <c r="H2938" s="4" t="s">
        <v>13</v>
      </c>
    </row>
    <row r="2939" spans="1:9">
      <c r="A2939" t="n">
        <v>23920</v>
      </c>
      <c r="B2939" s="30" t="n">
        <v>26</v>
      </c>
      <c r="C2939" s="7" t="n">
        <v>6</v>
      </c>
      <c r="D2939" s="7" t="n">
        <v>17</v>
      </c>
      <c r="E2939" s="7" t="n">
        <v>63337</v>
      </c>
      <c r="F2939" s="7" t="s">
        <v>226</v>
      </c>
      <c r="G2939" s="7" t="n">
        <v>2</v>
      </c>
      <c r="H2939" s="7" t="n">
        <v>0</v>
      </c>
    </row>
    <row r="2940" spans="1:9">
      <c r="A2940" t="s">
        <v>4</v>
      </c>
      <c r="B2940" s="4" t="s">
        <v>5</v>
      </c>
    </row>
    <row r="2941" spans="1:9">
      <c r="A2941" t="n">
        <v>23950</v>
      </c>
      <c r="B2941" s="31" t="n">
        <v>28</v>
      </c>
    </row>
    <row r="2942" spans="1:9">
      <c r="A2942" t="s">
        <v>4</v>
      </c>
      <c r="B2942" s="4" t="s">
        <v>5</v>
      </c>
      <c r="C2942" s="4" t="s">
        <v>6</v>
      </c>
      <c r="D2942" s="4" t="s">
        <v>10</v>
      </c>
    </row>
    <row r="2943" spans="1:9">
      <c r="A2943" t="n">
        <v>23951</v>
      </c>
      <c r="B2943" s="58" t="n">
        <v>29</v>
      </c>
      <c r="C2943" s="7" t="s">
        <v>172</v>
      </c>
      <c r="D2943" s="7" t="n">
        <v>65533</v>
      </c>
    </row>
    <row r="2944" spans="1:9">
      <c r="A2944" t="s">
        <v>4</v>
      </c>
      <c r="B2944" s="4" t="s">
        <v>5</v>
      </c>
      <c r="C2944" s="4" t="s">
        <v>13</v>
      </c>
      <c r="D2944" s="4" t="s">
        <v>10</v>
      </c>
      <c r="E2944" s="4" t="s">
        <v>6</v>
      </c>
    </row>
    <row r="2945" spans="1:8">
      <c r="A2945" t="n">
        <v>23967</v>
      </c>
      <c r="B2945" s="29" t="n">
        <v>51</v>
      </c>
      <c r="C2945" s="7" t="n">
        <v>4</v>
      </c>
      <c r="D2945" s="7" t="n">
        <v>7033</v>
      </c>
      <c r="E2945" s="7" t="s">
        <v>227</v>
      </c>
    </row>
    <row r="2946" spans="1:8">
      <c r="A2946" t="s">
        <v>4</v>
      </c>
      <c r="B2946" s="4" t="s">
        <v>5</v>
      </c>
      <c r="C2946" s="4" t="s">
        <v>10</v>
      </c>
    </row>
    <row r="2947" spans="1:8">
      <c r="A2947" t="n">
        <v>23981</v>
      </c>
      <c r="B2947" s="27" t="n">
        <v>16</v>
      </c>
      <c r="C2947" s="7" t="n">
        <v>0</v>
      </c>
    </row>
    <row r="2948" spans="1:8">
      <c r="A2948" t="s">
        <v>4</v>
      </c>
      <c r="B2948" s="4" t="s">
        <v>5</v>
      </c>
      <c r="C2948" s="4" t="s">
        <v>10</v>
      </c>
      <c r="D2948" s="4" t="s">
        <v>47</v>
      </c>
      <c r="E2948" s="4" t="s">
        <v>13</v>
      </c>
      <c r="F2948" s="4" t="s">
        <v>13</v>
      </c>
    </row>
    <row r="2949" spans="1:8">
      <c r="A2949" t="n">
        <v>23984</v>
      </c>
      <c r="B2949" s="30" t="n">
        <v>26</v>
      </c>
      <c r="C2949" s="7" t="n">
        <v>7033</v>
      </c>
      <c r="D2949" s="7" t="s">
        <v>228</v>
      </c>
      <c r="E2949" s="7" t="n">
        <v>2</v>
      </c>
      <c r="F2949" s="7" t="n">
        <v>0</v>
      </c>
    </row>
    <row r="2950" spans="1:8">
      <c r="A2950" t="s">
        <v>4</v>
      </c>
      <c r="B2950" s="4" t="s">
        <v>5</v>
      </c>
    </row>
    <row r="2951" spans="1:8">
      <c r="A2951" t="n">
        <v>24001</v>
      </c>
      <c r="B2951" s="31" t="n">
        <v>28</v>
      </c>
    </row>
    <row r="2952" spans="1:8">
      <c r="A2952" t="s">
        <v>4</v>
      </c>
      <c r="B2952" s="4" t="s">
        <v>5</v>
      </c>
      <c r="C2952" s="4" t="s">
        <v>10</v>
      </c>
      <c r="D2952" s="4" t="s">
        <v>13</v>
      </c>
    </row>
    <row r="2953" spans="1:8">
      <c r="A2953" t="n">
        <v>24002</v>
      </c>
      <c r="B2953" s="60" t="n">
        <v>89</v>
      </c>
      <c r="C2953" s="7" t="n">
        <v>65533</v>
      </c>
      <c r="D2953" s="7" t="n">
        <v>1</v>
      </c>
    </row>
    <row r="2954" spans="1:8">
      <c r="A2954" t="s">
        <v>4</v>
      </c>
      <c r="B2954" s="4" t="s">
        <v>5</v>
      </c>
      <c r="C2954" s="4" t="s">
        <v>13</v>
      </c>
      <c r="D2954" s="4" t="s">
        <v>10</v>
      </c>
      <c r="E2954" s="4" t="s">
        <v>18</v>
      </c>
    </row>
    <row r="2955" spans="1:8">
      <c r="A2955" t="n">
        <v>24006</v>
      </c>
      <c r="B2955" s="38" t="n">
        <v>58</v>
      </c>
      <c r="C2955" s="7" t="n">
        <v>101</v>
      </c>
      <c r="D2955" s="7" t="n">
        <v>500</v>
      </c>
      <c r="E2955" s="7" t="n">
        <v>1</v>
      </c>
    </row>
    <row r="2956" spans="1:8">
      <c r="A2956" t="s">
        <v>4</v>
      </c>
      <c r="B2956" s="4" t="s">
        <v>5</v>
      </c>
      <c r="C2956" s="4" t="s">
        <v>13</v>
      </c>
      <c r="D2956" s="4" t="s">
        <v>10</v>
      </c>
    </row>
    <row r="2957" spans="1:8">
      <c r="A2957" t="n">
        <v>24014</v>
      </c>
      <c r="B2957" s="38" t="n">
        <v>58</v>
      </c>
      <c r="C2957" s="7" t="n">
        <v>254</v>
      </c>
      <c r="D2957" s="7" t="n">
        <v>0</v>
      </c>
    </row>
    <row r="2958" spans="1:8">
      <c r="A2958" t="s">
        <v>4</v>
      </c>
      <c r="B2958" s="4" t="s">
        <v>5</v>
      </c>
      <c r="C2958" s="4" t="s">
        <v>13</v>
      </c>
    </row>
    <row r="2959" spans="1:8">
      <c r="A2959" t="n">
        <v>24018</v>
      </c>
      <c r="B2959" s="44" t="n">
        <v>45</v>
      </c>
      <c r="C2959" s="7" t="n">
        <v>0</v>
      </c>
    </row>
    <row r="2960" spans="1:8">
      <c r="A2960" t="s">
        <v>4</v>
      </c>
      <c r="B2960" s="4" t="s">
        <v>5</v>
      </c>
      <c r="C2960" s="4" t="s">
        <v>13</v>
      </c>
      <c r="D2960" s="4" t="s">
        <v>13</v>
      </c>
      <c r="E2960" s="4" t="s">
        <v>18</v>
      </c>
      <c r="F2960" s="4" t="s">
        <v>18</v>
      </c>
      <c r="G2960" s="4" t="s">
        <v>18</v>
      </c>
      <c r="H2960" s="4" t="s">
        <v>10</v>
      </c>
    </row>
    <row r="2961" spans="1:8">
      <c r="A2961" t="n">
        <v>24020</v>
      </c>
      <c r="B2961" s="44" t="n">
        <v>45</v>
      </c>
      <c r="C2961" s="7" t="n">
        <v>2</v>
      </c>
      <c r="D2961" s="7" t="n">
        <v>3</v>
      </c>
      <c r="E2961" s="7" t="n">
        <v>33.5400009155273</v>
      </c>
      <c r="F2961" s="7" t="n">
        <v>17.1000003814697</v>
      </c>
      <c r="G2961" s="7" t="n">
        <v>-11.789999961853</v>
      </c>
      <c r="H2961" s="7" t="n">
        <v>0</v>
      </c>
    </row>
    <row r="2962" spans="1:8">
      <c r="A2962" t="s">
        <v>4</v>
      </c>
      <c r="B2962" s="4" t="s">
        <v>5</v>
      </c>
      <c r="C2962" s="4" t="s">
        <v>13</v>
      </c>
      <c r="D2962" s="4" t="s">
        <v>13</v>
      </c>
      <c r="E2962" s="4" t="s">
        <v>18</v>
      </c>
      <c r="F2962" s="4" t="s">
        <v>18</v>
      </c>
      <c r="G2962" s="4" t="s">
        <v>18</v>
      </c>
      <c r="H2962" s="4" t="s">
        <v>10</v>
      </c>
      <c r="I2962" s="4" t="s">
        <v>13</v>
      </c>
    </row>
    <row r="2963" spans="1:8">
      <c r="A2963" t="n">
        <v>24037</v>
      </c>
      <c r="B2963" s="44" t="n">
        <v>45</v>
      </c>
      <c r="C2963" s="7" t="n">
        <v>4</v>
      </c>
      <c r="D2963" s="7" t="n">
        <v>3</v>
      </c>
      <c r="E2963" s="7" t="n">
        <v>344.630004882813</v>
      </c>
      <c r="F2963" s="7" t="n">
        <v>354.980010986328</v>
      </c>
      <c r="G2963" s="7" t="n">
        <v>0</v>
      </c>
      <c r="H2963" s="7" t="n">
        <v>0</v>
      </c>
      <c r="I2963" s="7" t="n">
        <v>0</v>
      </c>
    </row>
    <row r="2964" spans="1:8">
      <c r="A2964" t="s">
        <v>4</v>
      </c>
      <c r="B2964" s="4" t="s">
        <v>5</v>
      </c>
      <c r="C2964" s="4" t="s">
        <v>13</v>
      </c>
      <c r="D2964" s="4" t="s">
        <v>13</v>
      </c>
      <c r="E2964" s="4" t="s">
        <v>18</v>
      </c>
      <c r="F2964" s="4" t="s">
        <v>10</v>
      </c>
    </row>
    <row r="2965" spans="1:8">
      <c r="A2965" t="n">
        <v>24055</v>
      </c>
      <c r="B2965" s="44" t="n">
        <v>45</v>
      </c>
      <c r="C2965" s="7" t="n">
        <v>5</v>
      </c>
      <c r="D2965" s="7" t="n">
        <v>3</v>
      </c>
      <c r="E2965" s="7" t="n">
        <v>4.69999980926514</v>
      </c>
      <c r="F2965" s="7" t="n">
        <v>0</v>
      </c>
    </row>
    <row r="2966" spans="1:8">
      <c r="A2966" t="s">
        <v>4</v>
      </c>
      <c r="B2966" s="4" t="s">
        <v>5</v>
      </c>
      <c r="C2966" s="4" t="s">
        <v>13</v>
      </c>
      <c r="D2966" s="4" t="s">
        <v>13</v>
      </c>
      <c r="E2966" s="4" t="s">
        <v>18</v>
      </c>
      <c r="F2966" s="4" t="s">
        <v>10</v>
      </c>
    </row>
    <row r="2967" spans="1:8">
      <c r="A2967" t="n">
        <v>24064</v>
      </c>
      <c r="B2967" s="44" t="n">
        <v>45</v>
      </c>
      <c r="C2967" s="7" t="n">
        <v>11</v>
      </c>
      <c r="D2967" s="7" t="n">
        <v>3</v>
      </c>
      <c r="E2967" s="7" t="n">
        <v>40</v>
      </c>
      <c r="F2967" s="7" t="n">
        <v>0</v>
      </c>
    </row>
    <row r="2968" spans="1:8">
      <c r="A2968" t="s">
        <v>4</v>
      </c>
      <c r="B2968" s="4" t="s">
        <v>5</v>
      </c>
      <c r="C2968" s="4" t="s">
        <v>13</v>
      </c>
      <c r="D2968" s="4" t="s">
        <v>13</v>
      </c>
      <c r="E2968" s="4" t="s">
        <v>18</v>
      </c>
      <c r="F2968" s="4" t="s">
        <v>18</v>
      </c>
      <c r="G2968" s="4" t="s">
        <v>18</v>
      </c>
      <c r="H2968" s="4" t="s">
        <v>10</v>
      </c>
    </row>
    <row r="2969" spans="1:8">
      <c r="A2969" t="n">
        <v>24073</v>
      </c>
      <c r="B2969" s="44" t="n">
        <v>45</v>
      </c>
      <c r="C2969" s="7" t="n">
        <v>2</v>
      </c>
      <c r="D2969" s="7" t="n">
        <v>3</v>
      </c>
      <c r="E2969" s="7" t="n">
        <v>33.7999992370605</v>
      </c>
      <c r="F2969" s="7" t="n">
        <v>17.4099998474121</v>
      </c>
      <c r="G2969" s="7" t="n">
        <v>-12.1199998855591</v>
      </c>
      <c r="H2969" s="7" t="n">
        <v>20000</v>
      </c>
    </row>
    <row r="2970" spans="1:8">
      <c r="A2970" t="s">
        <v>4</v>
      </c>
      <c r="B2970" s="4" t="s">
        <v>5</v>
      </c>
      <c r="C2970" s="4" t="s">
        <v>13</v>
      </c>
      <c r="D2970" s="4" t="s">
        <v>13</v>
      </c>
      <c r="E2970" s="4" t="s">
        <v>18</v>
      </c>
      <c r="F2970" s="4" t="s">
        <v>18</v>
      </c>
      <c r="G2970" s="4" t="s">
        <v>18</v>
      </c>
      <c r="H2970" s="4" t="s">
        <v>10</v>
      </c>
      <c r="I2970" s="4" t="s">
        <v>13</v>
      </c>
    </row>
    <row r="2971" spans="1:8">
      <c r="A2971" t="n">
        <v>24090</v>
      </c>
      <c r="B2971" s="44" t="n">
        <v>45</v>
      </c>
      <c r="C2971" s="7" t="n">
        <v>4</v>
      </c>
      <c r="D2971" s="7" t="n">
        <v>3</v>
      </c>
      <c r="E2971" s="7" t="n">
        <v>1.48000001907349</v>
      </c>
      <c r="F2971" s="7" t="n">
        <v>49.5699996948242</v>
      </c>
      <c r="G2971" s="7" t="n">
        <v>0</v>
      </c>
      <c r="H2971" s="7" t="n">
        <v>20000</v>
      </c>
      <c r="I2971" s="7" t="n">
        <v>1</v>
      </c>
    </row>
    <row r="2972" spans="1:8">
      <c r="A2972" t="s">
        <v>4</v>
      </c>
      <c r="B2972" s="4" t="s">
        <v>5</v>
      </c>
      <c r="C2972" s="4" t="s">
        <v>13</v>
      </c>
      <c r="D2972" s="4" t="s">
        <v>13</v>
      </c>
      <c r="E2972" s="4" t="s">
        <v>18</v>
      </c>
      <c r="F2972" s="4" t="s">
        <v>10</v>
      </c>
    </row>
    <row r="2973" spans="1:8">
      <c r="A2973" t="n">
        <v>24108</v>
      </c>
      <c r="B2973" s="44" t="n">
        <v>45</v>
      </c>
      <c r="C2973" s="7" t="n">
        <v>5</v>
      </c>
      <c r="D2973" s="7" t="n">
        <v>3</v>
      </c>
      <c r="E2973" s="7" t="n">
        <v>3.40000009536743</v>
      </c>
      <c r="F2973" s="7" t="n">
        <v>20000</v>
      </c>
    </row>
    <row r="2974" spans="1:8">
      <c r="A2974" t="s">
        <v>4</v>
      </c>
      <c r="B2974" s="4" t="s">
        <v>5</v>
      </c>
      <c r="C2974" s="4" t="s">
        <v>13</v>
      </c>
      <c r="D2974" s="4" t="s">
        <v>10</v>
      </c>
    </row>
    <row r="2975" spans="1:8">
      <c r="A2975" t="n">
        <v>24117</v>
      </c>
      <c r="B2975" s="38" t="n">
        <v>58</v>
      </c>
      <c r="C2975" s="7" t="n">
        <v>255</v>
      </c>
      <c r="D2975" s="7" t="n">
        <v>0</v>
      </c>
    </row>
    <row r="2976" spans="1:8">
      <c r="A2976" t="s">
        <v>4</v>
      </c>
      <c r="B2976" s="4" t="s">
        <v>5</v>
      </c>
      <c r="C2976" s="4" t="s">
        <v>6</v>
      </c>
      <c r="D2976" s="4" t="s">
        <v>10</v>
      </c>
    </row>
    <row r="2977" spans="1:9">
      <c r="A2977" t="n">
        <v>24121</v>
      </c>
      <c r="B2977" s="58" t="n">
        <v>29</v>
      </c>
      <c r="C2977" s="7" t="s">
        <v>213</v>
      </c>
      <c r="D2977" s="7" t="n">
        <v>65533</v>
      </c>
    </row>
    <row r="2978" spans="1:9">
      <c r="A2978" t="s">
        <v>4</v>
      </c>
      <c r="B2978" s="4" t="s">
        <v>5</v>
      </c>
      <c r="C2978" s="4" t="s">
        <v>13</v>
      </c>
      <c r="D2978" s="4" t="s">
        <v>10</v>
      </c>
      <c r="E2978" s="4" t="s">
        <v>6</v>
      </c>
    </row>
    <row r="2979" spans="1:9">
      <c r="A2979" t="n">
        <v>24140</v>
      </c>
      <c r="B2979" s="29" t="n">
        <v>51</v>
      </c>
      <c r="C2979" s="7" t="n">
        <v>4</v>
      </c>
      <c r="D2979" s="7" t="n">
        <v>1569</v>
      </c>
      <c r="E2979" s="7" t="s">
        <v>229</v>
      </c>
    </row>
    <row r="2980" spans="1:9">
      <c r="A2980" t="s">
        <v>4</v>
      </c>
      <c r="B2980" s="4" t="s">
        <v>5</v>
      </c>
      <c r="C2980" s="4" t="s">
        <v>10</v>
      </c>
    </row>
    <row r="2981" spans="1:9">
      <c r="A2981" t="n">
        <v>24154</v>
      </c>
      <c r="B2981" s="27" t="n">
        <v>16</v>
      </c>
      <c r="C2981" s="7" t="n">
        <v>0</v>
      </c>
    </row>
    <row r="2982" spans="1:9">
      <c r="A2982" t="s">
        <v>4</v>
      </c>
      <c r="B2982" s="4" t="s">
        <v>5</v>
      </c>
      <c r="C2982" s="4" t="s">
        <v>10</v>
      </c>
      <c r="D2982" s="4" t="s">
        <v>13</v>
      </c>
      <c r="E2982" s="4" t="s">
        <v>9</v>
      </c>
      <c r="F2982" s="4" t="s">
        <v>47</v>
      </c>
      <c r="G2982" s="4" t="s">
        <v>13</v>
      </c>
      <c r="H2982" s="4" t="s">
        <v>13</v>
      </c>
      <c r="I2982" s="4" t="s">
        <v>13</v>
      </c>
      <c r="J2982" s="4" t="s">
        <v>9</v>
      </c>
      <c r="K2982" s="4" t="s">
        <v>47</v>
      </c>
      <c r="L2982" s="4" t="s">
        <v>13</v>
      </c>
      <c r="M2982" s="4" t="s">
        <v>13</v>
      </c>
      <c r="N2982" s="4" t="s">
        <v>13</v>
      </c>
      <c r="O2982" s="4" t="s">
        <v>9</v>
      </c>
      <c r="P2982" s="4" t="s">
        <v>47</v>
      </c>
      <c r="Q2982" s="4" t="s">
        <v>13</v>
      </c>
      <c r="R2982" s="4" t="s">
        <v>13</v>
      </c>
    </row>
    <row r="2983" spans="1:9">
      <c r="A2983" t="n">
        <v>24157</v>
      </c>
      <c r="B2983" s="30" t="n">
        <v>26</v>
      </c>
      <c r="C2983" s="7" t="n">
        <v>1569</v>
      </c>
      <c r="D2983" s="7" t="n">
        <v>17</v>
      </c>
      <c r="E2983" s="7" t="n">
        <v>63338</v>
      </c>
      <c r="F2983" s="7" t="s">
        <v>230</v>
      </c>
      <c r="G2983" s="7" t="n">
        <v>2</v>
      </c>
      <c r="H2983" s="7" t="n">
        <v>3</v>
      </c>
      <c r="I2983" s="7" t="n">
        <v>17</v>
      </c>
      <c r="J2983" s="7" t="n">
        <v>63339</v>
      </c>
      <c r="K2983" s="7" t="s">
        <v>231</v>
      </c>
      <c r="L2983" s="7" t="n">
        <v>2</v>
      </c>
      <c r="M2983" s="7" t="n">
        <v>3</v>
      </c>
      <c r="N2983" s="7" t="n">
        <v>17</v>
      </c>
      <c r="O2983" s="7" t="n">
        <v>63340</v>
      </c>
      <c r="P2983" s="7" t="s">
        <v>232</v>
      </c>
      <c r="Q2983" s="7" t="n">
        <v>2</v>
      </c>
      <c r="R2983" s="7" t="n">
        <v>0</v>
      </c>
    </row>
    <row r="2984" spans="1:9">
      <c r="A2984" t="s">
        <v>4</v>
      </c>
      <c r="B2984" s="4" t="s">
        <v>5</v>
      </c>
    </row>
    <row r="2985" spans="1:9">
      <c r="A2985" t="n">
        <v>24420</v>
      </c>
      <c r="B2985" s="31" t="n">
        <v>28</v>
      </c>
    </row>
    <row r="2986" spans="1:9">
      <c r="A2986" t="s">
        <v>4</v>
      </c>
      <c r="B2986" s="4" t="s">
        <v>5</v>
      </c>
      <c r="C2986" s="4" t="s">
        <v>10</v>
      </c>
      <c r="D2986" s="4" t="s">
        <v>13</v>
      </c>
    </row>
    <row r="2987" spans="1:9">
      <c r="A2987" t="n">
        <v>24421</v>
      </c>
      <c r="B2987" s="60" t="n">
        <v>89</v>
      </c>
      <c r="C2987" s="7" t="n">
        <v>65533</v>
      </c>
      <c r="D2987" s="7" t="n">
        <v>1</v>
      </c>
    </row>
    <row r="2988" spans="1:9">
      <c r="A2988" t="s">
        <v>4</v>
      </c>
      <c r="B2988" s="4" t="s">
        <v>5</v>
      </c>
      <c r="C2988" s="4" t="s">
        <v>6</v>
      </c>
      <c r="D2988" s="4" t="s">
        <v>10</v>
      </c>
    </row>
    <row r="2989" spans="1:9">
      <c r="A2989" t="n">
        <v>24425</v>
      </c>
      <c r="B2989" s="58" t="n">
        <v>29</v>
      </c>
      <c r="C2989" s="7" t="s">
        <v>12</v>
      </c>
      <c r="D2989" s="7" t="n">
        <v>65533</v>
      </c>
    </row>
    <row r="2990" spans="1:9">
      <c r="A2990" t="s">
        <v>4</v>
      </c>
      <c r="B2990" s="4" t="s">
        <v>5</v>
      </c>
      <c r="C2990" s="4" t="s">
        <v>13</v>
      </c>
      <c r="D2990" s="4" t="s">
        <v>10</v>
      </c>
      <c r="E2990" s="4" t="s">
        <v>10</v>
      </c>
      <c r="F2990" s="4" t="s">
        <v>13</v>
      </c>
    </row>
    <row r="2991" spans="1:9">
      <c r="A2991" t="n">
        <v>24429</v>
      </c>
      <c r="B2991" s="59" t="n">
        <v>25</v>
      </c>
      <c r="C2991" s="7" t="n">
        <v>1</v>
      </c>
      <c r="D2991" s="7" t="n">
        <v>65535</v>
      </c>
      <c r="E2991" s="7" t="n">
        <v>65535</v>
      </c>
      <c r="F2991" s="7" t="n">
        <v>0</v>
      </c>
    </row>
    <row r="2992" spans="1:9">
      <c r="A2992" t="s">
        <v>4</v>
      </c>
      <c r="B2992" s="4" t="s">
        <v>5</v>
      </c>
      <c r="C2992" s="4" t="s">
        <v>13</v>
      </c>
      <c r="D2992" s="4" t="s">
        <v>10</v>
      </c>
      <c r="E2992" s="4" t="s">
        <v>10</v>
      </c>
      <c r="F2992" s="4" t="s">
        <v>13</v>
      </c>
    </row>
    <row r="2993" spans="1:18">
      <c r="A2993" t="n">
        <v>24436</v>
      </c>
      <c r="B2993" s="59" t="n">
        <v>25</v>
      </c>
      <c r="C2993" s="7" t="n">
        <v>1</v>
      </c>
      <c r="D2993" s="7" t="n">
        <v>60</v>
      </c>
      <c r="E2993" s="7" t="n">
        <v>640</v>
      </c>
      <c r="F2993" s="7" t="n">
        <v>1</v>
      </c>
    </row>
    <row r="2994" spans="1:18">
      <c r="A2994" t="s">
        <v>4</v>
      </c>
      <c r="B2994" s="4" t="s">
        <v>5</v>
      </c>
      <c r="C2994" s="4" t="s">
        <v>13</v>
      </c>
      <c r="D2994" s="4" t="s">
        <v>10</v>
      </c>
      <c r="E2994" s="4" t="s">
        <v>6</v>
      </c>
    </row>
    <row r="2995" spans="1:18">
      <c r="A2995" t="n">
        <v>24443</v>
      </c>
      <c r="B2995" s="29" t="n">
        <v>51</v>
      </c>
      <c r="C2995" s="7" t="n">
        <v>4</v>
      </c>
      <c r="D2995" s="7" t="n">
        <v>0</v>
      </c>
      <c r="E2995" s="7" t="s">
        <v>233</v>
      </c>
    </row>
    <row r="2996" spans="1:18">
      <c r="A2996" t="s">
        <v>4</v>
      </c>
      <c r="B2996" s="4" t="s">
        <v>5</v>
      </c>
      <c r="C2996" s="4" t="s">
        <v>10</v>
      </c>
    </row>
    <row r="2997" spans="1:18">
      <c r="A2997" t="n">
        <v>24457</v>
      </c>
      <c r="B2997" s="27" t="n">
        <v>16</v>
      </c>
      <c r="C2997" s="7" t="n">
        <v>0</v>
      </c>
    </row>
    <row r="2998" spans="1:18">
      <c r="A2998" t="s">
        <v>4</v>
      </c>
      <c r="B2998" s="4" t="s">
        <v>5</v>
      </c>
      <c r="C2998" s="4" t="s">
        <v>10</v>
      </c>
      <c r="D2998" s="4" t="s">
        <v>47</v>
      </c>
      <c r="E2998" s="4" t="s">
        <v>13</v>
      </c>
      <c r="F2998" s="4" t="s">
        <v>13</v>
      </c>
    </row>
    <row r="2999" spans="1:18">
      <c r="A2999" t="n">
        <v>24460</v>
      </c>
      <c r="B2999" s="30" t="n">
        <v>26</v>
      </c>
      <c r="C2999" s="7" t="n">
        <v>0</v>
      </c>
      <c r="D2999" s="7" t="s">
        <v>234</v>
      </c>
      <c r="E2999" s="7" t="n">
        <v>2</v>
      </c>
      <c r="F2999" s="7" t="n">
        <v>0</v>
      </c>
    </row>
    <row r="3000" spans="1:18">
      <c r="A3000" t="s">
        <v>4</v>
      </c>
      <c r="B3000" s="4" t="s">
        <v>5</v>
      </c>
    </row>
    <row r="3001" spans="1:18">
      <c r="A3001" t="n">
        <v>24479</v>
      </c>
      <c r="B3001" s="31" t="n">
        <v>28</v>
      </c>
    </row>
    <row r="3002" spans="1:18">
      <c r="A3002" t="s">
        <v>4</v>
      </c>
      <c r="B3002" s="4" t="s">
        <v>5</v>
      </c>
      <c r="C3002" s="4" t="s">
        <v>10</v>
      </c>
      <c r="D3002" s="4" t="s">
        <v>13</v>
      </c>
    </row>
    <row r="3003" spans="1:18">
      <c r="A3003" t="n">
        <v>24480</v>
      </c>
      <c r="B3003" s="60" t="n">
        <v>89</v>
      </c>
      <c r="C3003" s="7" t="n">
        <v>65533</v>
      </c>
      <c r="D3003" s="7" t="n">
        <v>1</v>
      </c>
    </row>
    <row r="3004" spans="1:18">
      <c r="A3004" t="s">
        <v>4</v>
      </c>
      <c r="B3004" s="4" t="s">
        <v>5</v>
      </c>
      <c r="C3004" s="4" t="s">
        <v>13</v>
      </c>
      <c r="D3004" s="4" t="s">
        <v>10</v>
      </c>
      <c r="E3004" s="4" t="s">
        <v>10</v>
      </c>
      <c r="F3004" s="4" t="s">
        <v>13</v>
      </c>
    </row>
    <row r="3005" spans="1:18">
      <c r="A3005" t="n">
        <v>24484</v>
      </c>
      <c r="B3005" s="59" t="n">
        <v>25</v>
      </c>
      <c r="C3005" s="7" t="n">
        <v>1</v>
      </c>
      <c r="D3005" s="7" t="n">
        <v>65535</v>
      </c>
      <c r="E3005" s="7" t="n">
        <v>65535</v>
      </c>
      <c r="F3005" s="7" t="n">
        <v>0</v>
      </c>
    </row>
    <row r="3006" spans="1:18">
      <c r="A3006" t="s">
        <v>4</v>
      </c>
      <c r="B3006" s="4" t="s">
        <v>5</v>
      </c>
      <c r="C3006" s="4" t="s">
        <v>6</v>
      </c>
      <c r="D3006" s="4" t="s">
        <v>10</v>
      </c>
    </row>
    <row r="3007" spans="1:18">
      <c r="A3007" t="n">
        <v>24491</v>
      </c>
      <c r="B3007" s="58" t="n">
        <v>29</v>
      </c>
      <c r="C3007" s="7" t="s">
        <v>12</v>
      </c>
      <c r="D3007" s="7" t="n">
        <v>65533</v>
      </c>
    </row>
    <row r="3008" spans="1:18">
      <c r="A3008" t="s">
        <v>4</v>
      </c>
      <c r="B3008" s="4" t="s">
        <v>5</v>
      </c>
      <c r="C3008" s="4" t="s">
        <v>6</v>
      </c>
      <c r="D3008" s="4" t="s">
        <v>10</v>
      </c>
    </row>
    <row r="3009" spans="1:6">
      <c r="A3009" t="n">
        <v>24495</v>
      </c>
      <c r="B3009" s="58" t="n">
        <v>29</v>
      </c>
      <c r="C3009" s="7" t="s">
        <v>213</v>
      </c>
      <c r="D3009" s="7" t="n">
        <v>65533</v>
      </c>
    </row>
    <row r="3010" spans="1:6">
      <c r="A3010" t="s">
        <v>4</v>
      </c>
      <c r="B3010" s="4" t="s">
        <v>5</v>
      </c>
      <c r="C3010" s="4" t="s">
        <v>13</v>
      </c>
      <c r="D3010" s="4" t="s">
        <v>10</v>
      </c>
      <c r="E3010" s="4" t="s">
        <v>6</v>
      </c>
    </row>
    <row r="3011" spans="1:6">
      <c r="A3011" t="n">
        <v>24514</v>
      </c>
      <c r="B3011" s="29" t="n">
        <v>51</v>
      </c>
      <c r="C3011" s="7" t="n">
        <v>4</v>
      </c>
      <c r="D3011" s="7" t="n">
        <v>1569</v>
      </c>
      <c r="E3011" s="7" t="s">
        <v>229</v>
      </c>
    </row>
    <row r="3012" spans="1:6">
      <c r="A3012" t="s">
        <v>4</v>
      </c>
      <c r="B3012" s="4" t="s">
        <v>5</v>
      </c>
      <c r="C3012" s="4" t="s">
        <v>10</v>
      </c>
    </row>
    <row r="3013" spans="1:6">
      <c r="A3013" t="n">
        <v>24528</v>
      </c>
      <c r="B3013" s="27" t="n">
        <v>16</v>
      </c>
      <c r="C3013" s="7" t="n">
        <v>0</v>
      </c>
    </row>
    <row r="3014" spans="1:6">
      <c r="A3014" t="s">
        <v>4</v>
      </c>
      <c r="B3014" s="4" t="s">
        <v>5</v>
      </c>
      <c r="C3014" s="4" t="s">
        <v>10</v>
      </c>
      <c r="D3014" s="4" t="s">
        <v>13</v>
      </c>
      <c r="E3014" s="4" t="s">
        <v>9</v>
      </c>
      <c r="F3014" s="4" t="s">
        <v>47</v>
      </c>
      <c r="G3014" s="4" t="s">
        <v>13</v>
      </c>
      <c r="H3014" s="4" t="s">
        <v>13</v>
      </c>
      <c r="I3014" s="4" t="s">
        <v>13</v>
      </c>
      <c r="J3014" s="4" t="s">
        <v>9</v>
      </c>
      <c r="K3014" s="4" t="s">
        <v>47</v>
      </c>
      <c r="L3014" s="4" t="s">
        <v>13</v>
      </c>
      <c r="M3014" s="4" t="s">
        <v>13</v>
      </c>
      <c r="N3014" s="4" t="s">
        <v>13</v>
      </c>
      <c r="O3014" s="4" t="s">
        <v>9</v>
      </c>
      <c r="P3014" s="4" t="s">
        <v>47</v>
      </c>
      <c r="Q3014" s="4" t="s">
        <v>13</v>
      </c>
      <c r="R3014" s="4" t="s">
        <v>13</v>
      </c>
    </row>
    <row r="3015" spans="1:6">
      <c r="A3015" t="n">
        <v>24531</v>
      </c>
      <c r="B3015" s="30" t="n">
        <v>26</v>
      </c>
      <c r="C3015" s="7" t="n">
        <v>1569</v>
      </c>
      <c r="D3015" s="7" t="n">
        <v>17</v>
      </c>
      <c r="E3015" s="7" t="n">
        <v>63341</v>
      </c>
      <c r="F3015" s="7" t="s">
        <v>235</v>
      </c>
      <c r="G3015" s="7" t="n">
        <v>2</v>
      </c>
      <c r="H3015" s="7" t="n">
        <v>3</v>
      </c>
      <c r="I3015" s="7" t="n">
        <v>17</v>
      </c>
      <c r="J3015" s="7" t="n">
        <v>63342</v>
      </c>
      <c r="K3015" s="7" t="s">
        <v>236</v>
      </c>
      <c r="L3015" s="7" t="n">
        <v>2</v>
      </c>
      <c r="M3015" s="7" t="n">
        <v>3</v>
      </c>
      <c r="N3015" s="7" t="n">
        <v>17</v>
      </c>
      <c r="O3015" s="7" t="n">
        <v>63343</v>
      </c>
      <c r="P3015" s="7" t="s">
        <v>237</v>
      </c>
      <c r="Q3015" s="7" t="n">
        <v>2</v>
      </c>
      <c r="R3015" s="7" t="n">
        <v>0</v>
      </c>
    </row>
    <row r="3016" spans="1:6">
      <c r="A3016" t="s">
        <v>4</v>
      </c>
      <c r="B3016" s="4" t="s">
        <v>5</v>
      </c>
    </row>
    <row r="3017" spans="1:6">
      <c r="A3017" t="n">
        <v>24765</v>
      </c>
      <c r="B3017" s="31" t="n">
        <v>28</v>
      </c>
    </row>
    <row r="3018" spans="1:6">
      <c r="A3018" t="s">
        <v>4</v>
      </c>
      <c r="B3018" s="4" t="s">
        <v>5</v>
      </c>
      <c r="C3018" s="4" t="s">
        <v>10</v>
      </c>
      <c r="D3018" s="4" t="s">
        <v>13</v>
      </c>
    </row>
    <row r="3019" spans="1:6">
      <c r="A3019" t="n">
        <v>24766</v>
      </c>
      <c r="B3019" s="60" t="n">
        <v>89</v>
      </c>
      <c r="C3019" s="7" t="n">
        <v>65533</v>
      </c>
      <c r="D3019" s="7" t="n">
        <v>1</v>
      </c>
    </row>
    <row r="3020" spans="1:6">
      <c r="A3020" t="s">
        <v>4</v>
      </c>
      <c r="B3020" s="4" t="s">
        <v>5</v>
      </c>
      <c r="C3020" s="4" t="s">
        <v>13</v>
      </c>
      <c r="D3020" s="4" t="s">
        <v>10</v>
      </c>
      <c r="E3020" s="4" t="s">
        <v>10</v>
      </c>
      <c r="F3020" s="4" t="s">
        <v>13</v>
      </c>
    </row>
    <row r="3021" spans="1:6">
      <c r="A3021" t="n">
        <v>24770</v>
      </c>
      <c r="B3021" s="59" t="n">
        <v>25</v>
      </c>
      <c r="C3021" s="7" t="n">
        <v>1</v>
      </c>
      <c r="D3021" s="7" t="n">
        <v>65535</v>
      </c>
      <c r="E3021" s="7" t="n">
        <v>65535</v>
      </c>
      <c r="F3021" s="7" t="n">
        <v>0</v>
      </c>
    </row>
    <row r="3022" spans="1:6">
      <c r="A3022" t="s">
        <v>4</v>
      </c>
      <c r="B3022" s="4" t="s">
        <v>5</v>
      </c>
      <c r="C3022" s="4" t="s">
        <v>6</v>
      </c>
      <c r="D3022" s="4" t="s">
        <v>10</v>
      </c>
    </row>
    <row r="3023" spans="1:6">
      <c r="A3023" t="n">
        <v>24777</v>
      </c>
      <c r="B3023" s="58" t="n">
        <v>29</v>
      </c>
      <c r="C3023" s="7" t="s">
        <v>12</v>
      </c>
      <c r="D3023" s="7" t="n">
        <v>65533</v>
      </c>
    </row>
    <row r="3024" spans="1:6">
      <c r="A3024" t="s">
        <v>4</v>
      </c>
      <c r="B3024" s="4" t="s">
        <v>5</v>
      </c>
      <c r="C3024" s="4" t="s">
        <v>13</v>
      </c>
      <c r="D3024" s="4" t="s">
        <v>10</v>
      </c>
      <c r="E3024" s="4" t="s">
        <v>10</v>
      </c>
      <c r="F3024" s="4" t="s">
        <v>13</v>
      </c>
    </row>
    <row r="3025" spans="1:18">
      <c r="A3025" t="n">
        <v>24781</v>
      </c>
      <c r="B3025" s="59" t="n">
        <v>25</v>
      </c>
      <c r="C3025" s="7" t="n">
        <v>1</v>
      </c>
      <c r="D3025" s="7" t="n">
        <v>60</v>
      </c>
      <c r="E3025" s="7" t="n">
        <v>640</v>
      </c>
      <c r="F3025" s="7" t="n">
        <v>1</v>
      </c>
    </row>
    <row r="3026" spans="1:18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6</v>
      </c>
    </row>
    <row r="3027" spans="1:18">
      <c r="A3027" t="n">
        <v>24788</v>
      </c>
      <c r="B3027" s="29" t="n">
        <v>51</v>
      </c>
      <c r="C3027" s="7" t="n">
        <v>4</v>
      </c>
      <c r="D3027" s="7" t="n">
        <v>0</v>
      </c>
      <c r="E3027" s="7" t="s">
        <v>227</v>
      </c>
    </row>
    <row r="3028" spans="1:18">
      <c r="A3028" t="s">
        <v>4</v>
      </c>
      <c r="B3028" s="4" t="s">
        <v>5</v>
      </c>
      <c r="C3028" s="4" t="s">
        <v>10</v>
      </c>
    </row>
    <row r="3029" spans="1:18">
      <c r="A3029" t="n">
        <v>24802</v>
      </c>
      <c r="B3029" s="27" t="n">
        <v>16</v>
      </c>
      <c r="C3029" s="7" t="n">
        <v>0</v>
      </c>
    </row>
    <row r="3030" spans="1:18">
      <c r="A3030" t="s">
        <v>4</v>
      </c>
      <c r="B3030" s="4" t="s">
        <v>5</v>
      </c>
      <c r="C3030" s="4" t="s">
        <v>10</v>
      </c>
      <c r="D3030" s="4" t="s">
        <v>47</v>
      </c>
      <c r="E3030" s="4" t="s">
        <v>13</v>
      </c>
      <c r="F3030" s="4" t="s">
        <v>13</v>
      </c>
    </row>
    <row r="3031" spans="1:18">
      <c r="A3031" t="n">
        <v>24805</v>
      </c>
      <c r="B3031" s="30" t="n">
        <v>26</v>
      </c>
      <c r="C3031" s="7" t="n">
        <v>0</v>
      </c>
      <c r="D3031" s="7" t="s">
        <v>234</v>
      </c>
      <c r="E3031" s="7" t="n">
        <v>2</v>
      </c>
      <c r="F3031" s="7" t="n">
        <v>0</v>
      </c>
    </row>
    <row r="3032" spans="1:18">
      <c r="A3032" t="s">
        <v>4</v>
      </c>
      <c r="B3032" s="4" t="s">
        <v>5</v>
      </c>
    </row>
    <row r="3033" spans="1:18">
      <c r="A3033" t="n">
        <v>24824</v>
      </c>
      <c r="B3033" s="31" t="n">
        <v>28</v>
      </c>
    </row>
    <row r="3034" spans="1:18">
      <c r="A3034" t="s">
        <v>4</v>
      </c>
      <c r="B3034" s="4" t="s">
        <v>5</v>
      </c>
      <c r="C3034" s="4" t="s">
        <v>10</v>
      </c>
      <c r="D3034" s="4" t="s">
        <v>13</v>
      </c>
    </row>
    <row r="3035" spans="1:18">
      <c r="A3035" t="n">
        <v>24825</v>
      </c>
      <c r="B3035" s="60" t="n">
        <v>89</v>
      </c>
      <c r="C3035" s="7" t="n">
        <v>65533</v>
      </c>
      <c r="D3035" s="7" t="n">
        <v>1</v>
      </c>
    </row>
    <row r="3036" spans="1:18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10</v>
      </c>
      <c r="F3036" s="4" t="s">
        <v>13</v>
      </c>
    </row>
    <row r="3037" spans="1:18">
      <c r="A3037" t="n">
        <v>24829</v>
      </c>
      <c r="B3037" s="59" t="n">
        <v>25</v>
      </c>
      <c r="C3037" s="7" t="n">
        <v>1</v>
      </c>
      <c r="D3037" s="7" t="n">
        <v>65535</v>
      </c>
      <c r="E3037" s="7" t="n">
        <v>65535</v>
      </c>
      <c r="F3037" s="7" t="n">
        <v>0</v>
      </c>
    </row>
    <row r="3038" spans="1:18">
      <c r="A3038" t="s">
        <v>4</v>
      </c>
      <c r="B3038" s="4" t="s">
        <v>5</v>
      </c>
      <c r="C3038" s="4" t="s">
        <v>6</v>
      </c>
      <c r="D3038" s="4" t="s">
        <v>10</v>
      </c>
    </row>
    <row r="3039" spans="1:18">
      <c r="A3039" t="n">
        <v>24836</v>
      </c>
      <c r="B3039" s="58" t="n">
        <v>29</v>
      </c>
      <c r="C3039" s="7" t="s">
        <v>12</v>
      </c>
      <c r="D3039" s="7" t="n">
        <v>65533</v>
      </c>
    </row>
    <row r="3040" spans="1:18">
      <c r="A3040" t="s">
        <v>4</v>
      </c>
      <c r="B3040" s="4" t="s">
        <v>5</v>
      </c>
      <c r="C3040" s="4" t="s">
        <v>13</v>
      </c>
      <c r="D3040" s="4" t="s">
        <v>10</v>
      </c>
      <c r="E3040" s="4" t="s">
        <v>18</v>
      </c>
    </row>
    <row r="3041" spans="1:6">
      <c r="A3041" t="n">
        <v>24840</v>
      </c>
      <c r="B3041" s="38" t="n">
        <v>58</v>
      </c>
      <c r="C3041" s="7" t="n">
        <v>101</v>
      </c>
      <c r="D3041" s="7" t="n">
        <v>300</v>
      </c>
      <c r="E3041" s="7" t="n">
        <v>1</v>
      </c>
    </row>
    <row r="3042" spans="1:6">
      <c r="A3042" t="s">
        <v>4</v>
      </c>
      <c r="B3042" s="4" t="s">
        <v>5</v>
      </c>
      <c r="C3042" s="4" t="s">
        <v>13</v>
      </c>
      <c r="D3042" s="4" t="s">
        <v>10</v>
      </c>
    </row>
    <row r="3043" spans="1:6">
      <c r="A3043" t="n">
        <v>24848</v>
      </c>
      <c r="B3043" s="38" t="n">
        <v>58</v>
      </c>
      <c r="C3043" s="7" t="n">
        <v>254</v>
      </c>
      <c r="D3043" s="7" t="n">
        <v>0</v>
      </c>
    </row>
    <row r="3044" spans="1:6">
      <c r="A3044" t="s">
        <v>4</v>
      </c>
      <c r="B3044" s="4" t="s">
        <v>5</v>
      </c>
      <c r="C3044" s="4" t="s">
        <v>13</v>
      </c>
    </row>
    <row r="3045" spans="1:6">
      <c r="A3045" t="n">
        <v>24852</v>
      </c>
      <c r="B3045" s="44" t="n">
        <v>45</v>
      </c>
      <c r="C3045" s="7" t="n">
        <v>0</v>
      </c>
    </row>
    <row r="3046" spans="1:6">
      <c r="A3046" t="s">
        <v>4</v>
      </c>
      <c r="B3046" s="4" t="s">
        <v>5</v>
      </c>
      <c r="C3046" s="4" t="s">
        <v>13</v>
      </c>
    </row>
    <row r="3047" spans="1:6">
      <c r="A3047" t="n">
        <v>24854</v>
      </c>
      <c r="B3047" s="43" t="n">
        <v>116</v>
      </c>
      <c r="C3047" s="7" t="n">
        <v>0</v>
      </c>
    </row>
    <row r="3048" spans="1:6">
      <c r="A3048" t="s">
        <v>4</v>
      </c>
      <c r="B3048" s="4" t="s">
        <v>5</v>
      </c>
      <c r="C3048" s="4" t="s">
        <v>13</v>
      </c>
      <c r="D3048" s="4" t="s">
        <v>10</v>
      </c>
    </row>
    <row r="3049" spans="1:6">
      <c r="A3049" t="n">
        <v>24856</v>
      </c>
      <c r="B3049" s="43" t="n">
        <v>116</v>
      </c>
      <c r="C3049" s="7" t="n">
        <v>2</v>
      </c>
      <c r="D3049" s="7" t="n">
        <v>1</v>
      </c>
    </row>
    <row r="3050" spans="1:6">
      <c r="A3050" t="s">
        <v>4</v>
      </c>
      <c r="B3050" s="4" t="s">
        <v>5</v>
      </c>
      <c r="C3050" s="4" t="s">
        <v>13</v>
      </c>
      <c r="D3050" s="4" t="s">
        <v>9</v>
      </c>
    </row>
    <row r="3051" spans="1:6">
      <c r="A3051" t="n">
        <v>24860</v>
      </c>
      <c r="B3051" s="43" t="n">
        <v>116</v>
      </c>
      <c r="C3051" s="7" t="n">
        <v>5</v>
      </c>
      <c r="D3051" s="7" t="n">
        <v>1120403456</v>
      </c>
    </row>
    <row r="3052" spans="1:6">
      <c r="A3052" t="s">
        <v>4</v>
      </c>
      <c r="B3052" s="4" t="s">
        <v>5</v>
      </c>
      <c r="C3052" s="4" t="s">
        <v>13</v>
      </c>
      <c r="D3052" s="4" t="s">
        <v>10</v>
      </c>
    </row>
    <row r="3053" spans="1:6">
      <c r="A3053" t="n">
        <v>24866</v>
      </c>
      <c r="B3053" s="43" t="n">
        <v>116</v>
      </c>
      <c r="C3053" s="7" t="n">
        <v>6</v>
      </c>
      <c r="D3053" s="7" t="n">
        <v>1</v>
      </c>
    </row>
    <row r="3054" spans="1:6">
      <c r="A3054" t="s">
        <v>4</v>
      </c>
      <c r="B3054" s="4" t="s">
        <v>5</v>
      </c>
      <c r="C3054" s="4" t="s">
        <v>13</v>
      </c>
      <c r="D3054" s="4" t="s">
        <v>13</v>
      </c>
      <c r="E3054" s="4" t="s">
        <v>18</v>
      </c>
      <c r="F3054" s="4" t="s">
        <v>18</v>
      </c>
      <c r="G3054" s="4" t="s">
        <v>18</v>
      </c>
      <c r="H3054" s="4" t="s">
        <v>10</v>
      </c>
    </row>
    <row r="3055" spans="1:6">
      <c r="A3055" t="n">
        <v>24870</v>
      </c>
      <c r="B3055" s="44" t="n">
        <v>45</v>
      </c>
      <c r="C3055" s="7" t="n">
        <v>2</v>
      </c>
      <c r="D3055" s="7" t="n">
        <v>3</v>
      </c>
      <c r="E3055" s="7" t="n">
        <v>23.4400005340576</v>
      </c>
      <c r="F3055" s="7" t="n">
        <v>10.8999996185303</v>
      </c>
      <c r="G3055" s="7" t="n">
        <v>18.7900009155273</v>
      </c>
      <c r="H3055" s="7" t="n">
        <v>0</v>
      </c>
    </row>
    <row r="3056" spans="1:6">
      <c r="A3056" t="s">
        <v>4</v>
      </c>
      <c r="B3056" s="4" t="s">
        <v>5</v>
      </c>
      <c r="C3056" s="4" t="s">
        <v>13</v>
      </c>
      <c r="D3056" s="4" t="s">
        <v>13</v>
      </c>
      <c r="E3056" s="4" t="s">
        <v>18</v>
      </c>
      <c r="F3056" s="4" t="s">
        <v>18</v>
      </c>
      <c r="G3056" s="4" t="s">
        <v>18</v>
      </c>
      <c r="H3056" s="4" t="s">
        <v>10</v>
      </c>
      <c r="I3056" s="4" t="s">
        <v>13</v>
      </c>
    </row>
    <row r="3057" spans="1:9">
      <c r="A3057" t="n">
        <v>24887</v>
      </c>
      <c r="B3057" s="44" t="n">
        <v>45</v>
      </c>
      <c r="C3057" s="7" t="n">
        <v>4</v>
      </c>
      <c r="D3057" s="7" t="n">
        <v>3</v>
      </c>
      <c r="E3057" s="7" t="n">
        <v>359.859985351563</v>
      </c>
      <c r="F3057" s="7" t="n">
        <v>0.569999992847443</v>
      </c>
      <c r="G3057" s="7" t="n">
        <v>0</v>
      </c>
      <c r="H3057" s="7" t="n">
        <v>0</v>
      </c>
      <c r="I3057" s="7" t="n">
        <v>0</v>
      </c>
    </row>
    <row r="3058" spans="1:9">
      <c r="A3058" t="s">
        <v>4</v>
      </c>
      <c r="B3058" s="4" t="s">
        <v>5</v>
      </c>
      <c r="C3058" s="4" t="s">
        <v>13</v>
      </c>
      <c r="D3058" s="4" t="s">
        <v>13</v>
      </c>
      <c r="E3058" s="4" t="s">
        <v>18</v>
      </c>
      <c r="F3058" s="4" t="s">
        <v>10</v>
      </c>
    </row>
    <row r="3059" spans="1:9">
      <c r="A3059" t="n">
        <v>24905</v>
      </c>
      <c r="B3059" s="44" t="n">
        <v>45</v>
      </c>
      <c r="C3059" s="7" t="n">
        <v>5</v>
      </c>
      <c r="D3059" s="7" t="n">
        <v>3</v>
      </c>
      <c r="E3059" s="7" t="n">
        <v>4.09999990463257</v>
      </c>
      <c r="F3059" s="7" t="n">
        <v>0</v>
      </c>
    </row>
    <row r="3060" spans="1:9">
      <c r="A3060" t="s">
        <v>4</v>
      </c>
      <c r="B3060" s="4" t="s">
        <v>5</v>
      </c>
      <c r="C3060" s="4" t="s">
        <v>13</v>
      </c>
      <c r="D3060" s="4" t="s">
        <v>13</v>
      </c>
      <c r="E3060" s="4" t="s">
        <v>18</v>
      </c>
      <c r="F3060" s="4" t="s">
        <v>10</v>
      </c>
    </row>
    <row r="3061" spans="1:9">
      <c r="A3061" t="n">
        <v>24914</v>
      </c>
      <c r="B3061" s="44" t="n">
        <v>45</v>
      </c>
      <c r="C3061" s="7" t="n">
        <v>11</v>
      </c>
      <c r="D3061" s="7" t="n">
        <v>3</v>
      </c>
      <c r="E3061" s="7" t="n">
        <v>40</v>
      </c>
      <c r="F3061" s="7" t="n">
        <v>0</v>
      </c>
    </row>
    <row r="3062" spans="1:9">
      <c r="A3062" t="s">
        <v>4</v>
      </c>
      <c r="B3062" s="4" t="s">
        <v>5</v>
      </c>
      <c r="C3062" s="4" t="s">
        <v>13</v>
      </c>
      <c r="D3062" s="4" t="s">
        <v>13</v>
      </c>
      <c r="E3062" s="4" t="s">
        <v>18</v>
      </c>
      <c r="F3062" s="4" t="s">
        <v>18</v>
      </c>
      <c r="G3062" s="4" t="s">
        <v>18</v>
      </c>
      <c r="H3062" s="4" t="s">
        <v>10</v>
      </c>
    </row>
    <row r="3063" spans="1:9">
      <c r="A3063" t="n">
        <v>24923</v>
      </c>
      <c r="B3063" s="44" t="n">
        <v>45</v>
      </c>
      <c r="C3063" s="7" t="n">
        <v>2</v>
      </c>
      <c r="D3063" s="7" t="n">
        <v>3</v>
      </c>
      <c r="E3063" s="7" t="n">
        <v>23.4400005340576</v>
      </c>
      <c r="F3063" s="7" t="n">
        <v>10.8999996185303</v>
      </c>
      <c r="G3063" s="7" t="n">
        <v>18.7900009155273</v>
      </c>
      <c r="H3063" s="7" t="n">
        <v>10000</v>
      </c>
    </row>
    <row r="3064" spans="1:9">
      <c r="A3064" t="s">
        <v>4</v>
      </c>
      <c r="B3064" s="4" t="s">
        <v>5</v>
      </c>
      <c r="C3064" s="4" t="s">
        <v>13</v>
      </c>
      <c r="D3064" s="4" t="s">
        <v>13</v>
      </c>
      <c r="E3064" s="4" t="s">
        <v>18</v>
      </c>
      <c r="F3064" s="4" t="s">
        <v>18</v>
      </c>
      <c r="G3064" s="4" t="s">
        <v>18</v>
      </c>
      <c r="H3064" s="4" t="s">
        <v>10</v>
      </c>
      <c r="I3064" s="4" t="s">
        <v>13</v>
      </c>
    </row>
    <row r="3065" spans="1:9">
      <c r="A3065" t="n">
        <v>24940</v>
      </c>
      <c r="B3065" s="44" t="n">
        <v>45</v>
      </c>
      <c r="C3065" s="7" t="n">
        <v>4</v>
      </c>
      <c r="D3065" s="7" t="n">
        <v>3</v>
      </c>
      <c r="E3065" s="7" t="n">
        <v>2.03999996185303</v>
      </c>
      <c r="F3065" s="7" t="n">
        <v>8.10000038146973</v>
      </c>
      <c r="G3065" s="7" t="n">
        <v>0</v>
      </c>
      <c r="H3065" s="7" t="n">
        <v>10000</v>
      </c>
      <c r="I3065" s="7" t="n">
        <v>1</v>
      </c>
    </row>
    <row r="3066" spans="1:9">
      <c r="A3066" t="s">
        <v>4</v>
      </c>
      <c r="B3066" s="4" t="s">
        <v>5</v>
      </c>
      <c r="C3066" s="4" t="s">
        <v>13</v>
      </c>
      <c r="D3066" s="4" t="s">
        <v>13</v>
      </c>
      <c r="E3066" s="4" t="s">
        <v>18</v>
      </c>
      <c r="F3066" s="4" t="s">
        <v>10</v>
      </c>
    </row>
    <row r="3067" spans="1:9">
      <c r="A3067" t="n">
        <v>24958</v>
      </c>
      <c r="B3067" s="44" t="n">
        <v>45</v>
      </c>
      <c r="C3067" s="7" t="n">
        <v>5</v>
      </c>
      <c r="D3067" s="7" t="n">
        <v>3</v>
      </c>
      <c r="E3067" s="7" t="n">
        <v>4.30000019073486</v>
      </c>
      <c r="F3067" s="7" t="n">
        <v>10000</v>
      </c>
    </row>
    <row r="3068" spans="1:9">
      <c r="A3068" t="s">
        <v>4</v>
      </c>
      <c r="B3068" s="4" t="s">
        <v>5</v>
      </c>
      <c r="C3068" s="4" t="s">
        <v>13</v>
      </c>
      <c r="D3068" s="4" t="s">
        <v>10</v>
      </c>
    </row>
    <row r="3069" spans="1:9">
      <c r="A3069" t="n">
        <v>24967</v>
      </c>
      <c r="B3069" s="38" t="n">
        <v>58</v>
      </c>
      <c r="C3069" s="7" t="n">
        <v>255</v>
      </c>
      <c r="D3069" s="7" t="n">
        <v>0</v>
      </c>
    </row>
    <row r="3070" spans="1:9">
      <c r="A3070" t="s">
        <v>4</v>
      </c>
      <c r="B3070" s="4" t="s">
        <v>5</v>
      </c>
      <c r="C3070" s="4" t="s">
        <v>13</v>
      </c>
      <c r="D3070" s="32" t="s">
        <v>50</v>
      </c>
      <c r="E3070" s="4" t="s">
        <v>5</v>
      </c>
      <c r="F3070" s="4" t="s">
        <v>13</v>
      </c>
      <c r="G3070" s="4" t="s">
        <v>10</v>
      </c>
      <c r="H3070" s="32" t="s">
        <v>51</v>
      </c>
      <c r="I3070" s="4" t="s">
        <v>13</v>
      </c>
      <c r="J3070" s="4" t="s">
        <v>19</v>
      </c>
    </row>
    <row r="3071" spans="1:9">
      <c r="A3071" t="n">
        <v>24971</v>
      </c>
      <c r="B3071" s="12" t="n">
        <v>5</v>
      </c>
      <c r="C3071" s="7" t="n">
        <v>28</v>
      </c>
      <c r="D3071" s="32" t="s">
        <v>3</v>
      </c>
      <c r="E3071" s="33" t="n">
        <v>64</v>
      </c>
      <c r="F3071" s="7" t="n">
        <v>5</v>
      </c>
      <c r="G3071" s="7" t="n">
        <v>7</v>
      </c>
      <c r="H3071" s="32" t="s">
        <v>3</v>
      </c>
      <c r="I3071" s="7" t="n">
        <v>1</v>
      </c>
      <c r="J3071" s="13" t="n">
        <f t="normal" ca="1">A3083</f>
        <v>0</v>
      </c>
    </row>
    <row r="3072" spans="1:9">
      <c r="A3072" t="s">
        <v>4</v>
      </c>
      <c r="B3072" s="4" t="s">
        <v>5</v>
      </c>
      <c r="C3072" s="4" t="s">
        <v>13</v>
      </c>
      <c r="D3072" s="4" t="s">
        <v>10</v>
      </c>
      <c r="E3072" s="4" t="s">
        <v>6</v>
      </c>
    </row>
    <row r="3073" spans="1:10">
      <c r="A3073" t="n">
        <v>24982</v>
      </c>
      <c r="B3073" s="29" t="n">
        <v>51</v>
      </c>
      <c r="C3073" s="7" t="n">
        <v>4</v>
      </c>
      <c r="D3073" s="7" t="n">
        <v>7</v>
      </c>
      <c r="E3073" s="7" t="s">
        <v>208</v>
      </c>
    </row>
    <row r="3074" spans="1:10">
      <c r="A3074" t="s">
        <v>4</v>
      </c>
      <c r="B3074" s="4" t="s">
        <v>5</v>
      </c>
      <c r="C3074" s="4" t="s">
        <v>10</v>
      </c>
    </row>
    <row r="3075" spans="1:10">
      <c r="A3075" t="n">
        <v>24995</v>
      </c>
      <c r="B3075" s="27" t="n">
        <v>16</v>
      </c>
      <c r="C3075" s="7" t="n">
        <v>0</v>
      </c>
    </row>
    <row r="3076" spans="1:10">
      <c r="A3076" t="s">
        <v>4</v>
      </c>
      <c r="B3076" s="4" t="s">
        <v>5</v>
      </c>
      <c r="C3076" s="4" t="s">
        <v>10</v>
      </c>
      <c r="D3076" s="4" t="s">
        <v>13</v>
      </c>
      <c r="E3076" s="4" t="s">
        <v>9</v>
      </c>
      <c r="F3076" s="4" t="s">
        <v>47</v>
      </c>
      <c r="G3076" s="4" t="s">
        <v>13</v>
      </c>
      <c r="H3076" s="4" t="s">
        <v>13</v>
      </c>
    </row>
    <row r="3077" spans="1:10">
      <c r="A3077" t="n">
        <v>24998</v>
      </c>
      <c r="B3077" s="30" t="n">
        <v>26</v>
      </c>
      <c r="C3077" s="7" t="n">
        <v>7</v>
      </c>
      <c r="D3077" s="7" t="n">
        <v>17</v>
      </c>
      <c r="E3077" s="7" t="n">
        <v>63344</v>
      </c>
      <c r="F3077" s="7" t="s">
        <v>238</v>
      </c>
      <c r="G3077" s="7" t="n">
        <v>2</v>
      </c>
      <c r="H3077" s="7" t="n">
        <v>0</v>
      </c>
    </row>
    <row r="3078" spans="1:10">
      <c r="A3078" t="s">
        <v>4</v>
      </c>
      <c r="B3078" s="4" t="s">
        <v>5</v>
      </c>
    </row>
    <row r="3079" spans="1:10">
      <c r="A3079" t="n">
        <v>25035</v>
      </c>
      <c r="B3079" s="31" t="n">
        <v>28</v>
      </c>
    </row>
    <row r="3080" spans="1:10">
      <c r="A3080" t="s">
        <v>4</v>
      </c>
      <c r="B3080" s="4" t="s">
        <v>5</v>
      </c>
      <c r="C3080" s="4" t="s">
        <v>19</v>
      </c>
    </row>
    <row r="3081" spans="1:10">
      <c r="A3081" t="n">
        <v>25036</v>
      </c>
      <c r="B3081" s="18" t="n">
        <v>3</v>
      </c>
      <c r="C3081" s="13" t="n">
        <f t="normal" ca="1">A3093</f>
        <v>0</v>
      </c>
    </row>
    <row r="3082" spans="1:10">
      <c r="A3082" t="s">
        <v>4</v>
      </c>
      <c r="B3082" s="4" t="s">
        <v>5</v>
      </c>
      <c r="C3082" s="4" t="s">
        <v>13</v>
      </c>
      <c r="D3082" s="32" t="s">
        <v>50</v>
      </c>
      <c r="E3082" s="4" t="s">
        <v>5</v>
      </c>
      <c r="F3082" s="4" t="s">
        <v>13</v>
      </c>
      <c r="G3082" s="4" t="s">
        <v>10</v>
      </c>
      <c r="H3082" s="32" t="s">
        <v>51</v>
      </c>
      <c r="I3082" s="4" t="s">
        <v>13</v>
      </c>
      <c r="J3082" s="4" t="s">
        <v>19</v>
      </c>
    </row>
    <row r="3083" spans="1:10">
      <c r="A3083" t="n">
        <v>25041</v>
      </c>
      <c r="B3083" s="12" t="n">
        <v>5</v>
      </c>
      <c r="C3083" s="7" t="n">
        <v>28</v>
      </c>
      <c r="D3083" s="32" t="s">
        <v>3</v>
      </c>
      <c r="E3083" s="33" t="n">
        <v>64</v>
      </c>
      <c r="F3083" s="7" t="n">
        <v>5</v>
      </c>
      <c r="G3083" s="7" t="n">
        <v>2</v>
      </c>
      <c r="H3083" s="32" t="s">
        <v>3</v>
      </c>
      <c r="I3083" s="7" t="n">
        <v>1</v>
      </c>
      <c r="J3083" s="13" t="n">
        <f t="normal" ca="1">A3093</f>
        <v>0</v>
      </c>
    </row>
    <row r="3084" spans="1:10">
      <c r="A3084" t="s">
        <v>4</v>
      </c>
      <c r="B3084" s="4" t="s">
        <v>5</v>
      </c>
      <c r="C3084" s="4" t="s">
        <v>13</v>
      </c>
      <c r="D3084" s="4" t="s">
        <v>10</v>
      </c>
      <c r="E3084" s="4" t="s">
        <v>6</v>
      </c>
    </row>
    <row r="3085" spans="1:10">
      <c r="A3085" t="n">
        <v>25052</v>
      </c>
      <c r="B3085" s="29" t="n">
        <v>51</v>
      </c>
      <c r="C3085" s="7" t="n">
        <v>4</v>
      </c>
      <c r="D3085" s="7" t="n">
        <v>2</v>
      </c>
      <c r="E3085" s="7" t="s">
        <v>208</v>
      </c>
    </row>
    <row r="3086" spans="1:10">
      <c r="A3086" t="s">
        <v>4</v>
      </c>
      <c r="B3086" s="4" t="s">
        <v>5</v>
      </c>
      <c r="C3086" s="4" t="s">
        <v>10</v>
      </c>
    </row>
    <row r="3087" spans="1:10">
      <c r="A3087" t="n">
        <v>25065</v>
      </c>
      <c r="B3087" s="27" t="n">
        <v>16</v>
      </c>
      <c r="C3087" s="7" t="n">
        <v>0</v>
      </c>
    </row>
    <row r="3088" spans="1:10">
      <c r="A3088" t="s">
        <v>4</v>
      </c>
      <c r="B3088" s="4" t="s">
        <v>5</v>
      </c>
      <c r="C3088" s="4" t="s">
        <v>10</v>
      </c>
      <c r="D3088" s="4" t="s">
        <v>13</v>
      </c>
      <c r="E3088" s="4" t="s">
        <v>9</v>
      </c>
      <c r="F3088" s="4" t="s">
        <v>47</v>
      </c>
      <c r="G3088" s="4" t="s">
        <v>13</v>
      </c>
      <c r="H3088" s="4" t="s">
        <v>13</v>
      </c>
    </row>
    <row r="3089" spans="1:10">
      <c r="A3089" t="n">
        <v>25068</v>
      </c>
      <c r="B3089" s="30" t="n">
        <v>26</v>
      </c>
      <c r="C3089" s="7" t="n">
        <v>2</v>
      </c>
      <c r="D3089" s="7" t="n">
        <v>17</v>
      </c>
      <c r="E3089" s="7" t="n">
        <v>63345</v>
      </c>
      <c r="F3089" s="7" t="s">
        <v>239</v>
      </c>
      <c r="G3089" s="7" t="n">
        <v>2</v>
      </c>
      <c r="H3089" s="7" t="n">
        <v>0</v>
      </c>
    </row>
    <row r="3090" spans="1:10">
      <c r="A3090" t="s">
        <v>4</v>
      </c>
      <c r="B3090" s="4" t="s">
        <v>5</v>
      </c>
    </row>
    <row r="3091" spans="1:10">
      <c r="A3091" t="n">
        <v>25115</v>
      </c>
      <c r="B3091" s="31" t="n">
        <v>28</v>
      </c>
    </row>
    <row r="3092" spans="1:10">
      <c r="A3092" t="s">
        <v>4</v>
      </c>
      <c r="B3092" s="4" t="s">
        <v>5</v>
      </c>
      <c r="C3092" s="4" t="s">
        <v>13</v>
      </c>
      <c r="D3092" s="32" t="s">
        <v>50</v>
      </c>
      <c r="E3092" s="4" t="s">
        <v>5</v>
      </c>
      <c r="F3092" s="4" t="s">
        <v>13</v>
      </c>
      <c r="G3092" s="4" t="s">
        <v>10</v>
      </c>
      <c r="H3092" s="32" t="s">
        <v>51</v>
      </c>
      <c r="I3092" s="4" t="s">
        <v>13</v>
      </c>
      <c r="J3092" s="4" t="s">
        <v>19</v>
      </c>
    </row>
    <row r="3093" spans="1:10">
      <c r="A3093" t="n">
        <v>25116</v>
      </c>
      <c r="B3093" s="12" t="n">
        <v>5</v>
      </c>
      <c r="C3093" s="7" t="n">
        <v>28</v>
      </c>
      <c r="D3093" s="32" t="s">
        <v>3</v>
      </c>
      <c r="E3093" s="33" t="n">
        <v>64</v>
      </c>
      <c r="F3093" s="7" t="n">
        <v>5</v>
      </c>
      <c r="G3093" s="7" t="n">
        <v>8</v>
      </c>
      <c r="H3093" s="32" t="s">
        <v>3</v>
      </c>
      <c r="I3093" s="7" t="n">
        <v>1</v>
      </c>
      <c r="J3093" s="13" t="n">
        <f t="normal" ca="1">A3105</f>
        <v>0</v>
      </c>
    </row>
    <row r="3094" spans="1:10">
      <c r="A3094" t="s">
        <v>4</v>
      </c>
      <c r="B3094" s="4" t="s">
        <v>5</v>
      </c>
      <c r="C3094" s="4" t="s">
        <v>13</v>
      </c>
      <c r="D3094" s="4" t="s">
        <v>10</v>
      </c>
      <c r="E3094" s="4" t="s">
        <v>6</v>
      </c>
    </row>
    <row r="3095" spans="1:10">
      <c r="A3095" t="n">
        <v>25127</v>
      </c>
      <c r="B3095" s="29" t="n">
        <v>51</v>
      </c>
      <c r="C3095" s="7" t="n">
        <v>4</v>
      </c>
      <c r="D3095" s="7" t="n">
        <v>8</v>
      </c>
      <c r="E3095" s="7" t="s">
        <v>217</v>
      </c>
    </row>
    <row r="3096" spans="1:10">
      <c r="A3096" t="s">
        <v>4</v>
      </c>
      <c r="B3096" s="4" t="s">
        <v>5</v>
      </c>
      <c r="C3096" s="4" t="s">
        <v>10</v>
      </c>
    </row>
    <row r="3097" spans="1:10">
      <c r="A3097" t="n">
        <v>25141</v>
      </c>
      <c r="B3097" s="27" t="n">
        <v>16</v>
      </c>
      <c r="C3097" s="7" t="n">
        <v>0</v>
      </c>
    </row>
    <row r="3098" spans="1:10">
      <c r="A3098" t="s">
        <v>4</v>
      </c>
      <c r="B3098" s="4" t="s">
        <v>5</v>
      </c>
      <c r="C3098" s="4" t="s">
        <v>10</v>
      </c>
      <c r="D3098" s="4" t="s">
        <v>13</v>
      </c>
      <c r="E3098" s="4" t="s">
        <v>9</v>
      </c>
      <c r="F3098" s="4" t="s">
        <v>47</v>
      </c>
      <c r="G3098" s="4" t="s">
        <v>13</v>
      </c>
      <c r="H3098" s="4" t="s">
        <v>13</v>
      </c>
    </row>
    <row r="3099" spans="1:10">
      <c r="A3099" t="n">
        <v>25144</v>
      </c>
      <c r="B3099" s="30" t="n">
        <v>26</v>
      </c>
      <c r="C3099" s="7" t="n">
        <v>8</v>
      </c>
      <c r="D3099" s="7" t="n">
        <v>17</v>
      </c>
      <c r="E3099" s="7" t="n">
        <v>63346</v>
      </c>
      <c r="F3099" s="7" t="s">
        <v>240</v>
      </c>
      <c r="G3099" s="7" t="n">
        <v>2</v>
      </c>
      <c r="H3099" s="7" t="n">
        <v>0</v>
      </c>
    </row>
    <row r="3100" spans="1:10">
      <c r="A3100" t="s">
        <v>4</v>
      </c>
      <c r="B3100" s="4" t="s">
        <v>5</v>
      </c>
    </row>
    <row r="3101" spans="1:10">
      <c r="A3101" t="n">
        <v>25195</v>
      </c>
      <c r="B3101" s="31" t="n">
        <v>28</v>
      </c>
    </row>
    <row r="3102" spans="1:10">
      <c r="A3102" t="s">
        <v>4</v>
      </c>
      <c r="B3102" s="4" t="s">
        <v>5</v>
      </c>
      <c r="C3102" s="4" t="s">
        <v>19</v>
      </c>
    </row>
    <row r="3103" spans="1:10">
      <c r="A3103" t="n">
        <v>25196</v>
      </c>
      <c r="B3103" s="18" t="n">
        <v>3</v>
      </c>
      <c r="C3103" s="13" t="n">
        <f t="normal" ca="1">A3125</f>
        <v>0</v>
      </c>
    </row>
    <row r="3104" spans="1:10">
      <c r="A3104" t="s">
        <v>4</v>
      </c>
      <c r="B3104" s="4" t="s">
        <v>5</v>
      </c>
      <c r="C3104" s="4" t="s">
        <v>13</v>
      </c>
      <c r="D3104" s="32" t="s">
        <v>50</v>
      </c>
      <c r="E3104" s="4" t="s">
        <v>5</v>
      </c>
      <c r="F3104" s="4" t="s">
        <v>13</v>
      </c>
      <c r="G3104" s="4" t="s">
        <v>10</v>
      </c>
      <c r="H3104" s="32" t="s">
        <v>51</v>
      </c>
      <c r="I3104" s="4" t="s">
        <v>13</v>
      </c>
      <c r="J3104" s="4" t="s">
        <v>19</v>
      </c>
    </row>
    <row r="3105" spans="1:10">
      <c r="A3105" t="n">
        <v>25201</v>
      </c>
      <c r="B3105" s="12" t="n">
        <v>5</v>
      </c>
      <c r="C3105" s="7" t="n">
        <v>28</v>
      </c>
      <c r="D3105" s="32" t="s">
        <v>3</v>
      </c>
      <c r="E3105" s="33" t="n">
        <v>64</v>
      </c>
      <c r="F3105" s="7" t="n">
        <v>5</v>
      </c>
      <c r="G3105" s="7" t="n">
        <v>5</v>
      </c>
      <c r="H3105" s="32" t="s">
        <v>3</v>
      </c>
      <c r="I3105" s="7" t="n">
        <v>1</v>
      </c>
      <c r="J3105" s="13" t="n">
        <f t="normal" ca="1">A3117</f>
        <v>0</v>
      </c>
    </row>
    <row r="3106" spans="1:10">
      <c r="A3106" t="s">
        <v>4</v>
      </c>
      <c r="B3106" s="4" t="s">
        <v>5</v>
      </c>
      <c r="C3106" s="4" t="s">
        <v>13</v>
      </c>
      <c r="D3106" s="4" t="s">
        <v>10</v>
      </c>
      <c r="E3106" s="4" t="s">
        <v>6</v>
      </c>
    </row>
    <row r="3107" spans="1:10">
      <c r="A3107" t="n">
        <v>25212</v>
      </c>
      <c r="B3107" s="29" t="n">
        <v>51</v>
      </c>
      <c r="C3107" s="7" t="n">
        <v>4</v>
      </c>
      <c r="D3107" s="7" t="n">
        <v>5</v>
      </c>
      <c r="E3107" s="7" t="s">
        <v>208</v>
      </c>
    </row>
    <row r="3108" spans="1:10">
      <c r="A3108" t="s">
        <v>4</v>
      </c>
      <c r="B3108" s="4" t="s">
        <v>5</v>
      </c>
      <c r="C3108" s="4" t="s">
        <v>10</v>
      </c>
    </row>
    <row r="3109" spans="1:10">
      <c r="A3109" t="n">
        <v>25225</v>
      </c>
      <c r="B3109" s="27" t="n">
        <v>16</v>
      </c>
      <c r="C3109" s="7" t="n">
        <v>0</v>
      </c>
    </row>
    <row r="3110" spans="1:10">
      <c r="A3110" t="s">
        <v>4</v>
      </c>
      <c r="B3110" s="4" t="s">
        <v>5</v>
      </c>
      <c r="C3110" s="4" t="s">
        <v>10</v>
      </c>
      <c r="D3110" s="4" t="s">
        <v>13</v>
      </c>
      <c r="E3110" s="4" t="s">
        <v>9</v>
      </c>
      <c r="F3110" s="4" t="s">
        <v>47</v>
      </c>
      <c r="G3110" s="4" t="s">
        <v>13</v>
      </c>
      <c r="H3110" s="4" t="s">
        <v>13</v>
      </c>
    </row>
    <row r="3111" spans="1:10">
      <c r="A3111" t="n">
        <v>25228</v>
      </c>
      <c r="B3111" s="30" t="n">
        <v>26</v>
      </c>
      <c r="C3111" s="7" t="n">
        <v>5</v>
      </c>
      <c r="D3111" s="7" t="n">
        <v>17</v>
      </c>
      <c r="E3111" s="7" t="n">
        <v>63347</v>
      </c>
      <c r="F3111" s="7" t="s">
        <v>240</v>
      </c>
      <c r="G3111" s="7" t="n">
        <v>2</v>
      </c>
      <c r="H3111" s="7" t="n">
        <v>0</v>
      </c>
    </row>
    <row r="3112" spans="1:10">
      <c r="A3112" t="s">
        <v>4</v>
      </c>
      <c r="B3112" s="4" t="s">
        <v>5</v>
      </c>
    </row>
    <row r="3113" spans="1:10">
      <c r="A3113" t="n">
        <v>25279</v>
      </c>
      <c r="B3113" s="31" t="n">
        <v>28</v>
      </c>
    </row>
    <row r="3114" spans="1:10">
      <c r="A3114" t="s">
        <v>4</v>
      </c>
      <c r="B3114" s="4" t="s">
        <v>5</v>
      </c>
      <c r="C3114" s="4" t="s">
        <v>19</v>
      </c>
    </row>
    <row r="3115" spans="1:10">
      <c r="A3115" t="n">
        <v>25280</v>
      </c>
      <c r="B3115" s="18" t="n">
        <v>3</v>
      </c>
      <c r="C3115" s="13" t="n">
        <f t="normal" ca="1">A3125</f>
        <v>0</v>
      </c>
    </row>
    <row r="3116" spans="1:10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6</v>
      </c>
    </row>
    <row r="3117" spans="1:10">
      <c r="A3117" t="n">
        <v>25285</v>
      </c>
      <c r="B3117" s="29" t="n">
        <v>51</v>
      </c>
      <c r="C3117" s="7" t="n">
        <v>4</v>
      </c>
      <c r="D3117" s="7" t="n">
        <v>11</v>
      </c>
      <c r="E3117" s="7" t="s">
        <v>225</v>
      </c>
    </row>
    <row r="3118" spans="1:10">
      <c r="A3118" t="s">
        <v>4</v>
      </c>
      <c r="B3118" s="4" t="s">
        <v>5</v>
      </c>
      <c r="C3118" s="4" t="s">
        <v>10</v>
      </c>
    </row>
    <row r="3119" spans="1:10">
      <c r="A3119" t="n">
        <v>25298</v>
      </c>
      <c r="B3119" s="27" t="n">
        <v>16</v>
      </c>
      <c r="C3119" s="7" t="n">
        <v>0</v>
      </c>
    </row>
    <row r="3120" spans="1:10">
      <c r="A3120" t="s">
        <v>4</v>
      </c>
      <c r="B3120" s="4" t="s">
        <v>5</v>
      </c>
      <c r="C3120" s="4" t="s">
        <v>10</v>
      </c>
      <c r="D3120" s="4" t="s">
        <v>13</v>
      </c>
      <c r="E3120" s="4" t="s">
        <v>9</v>
      </c>
      <c r="F3120" s="4" t="s">
        <v>47</v>
      </c>
      <c r="G3120" s="4" t="s">
        <v>13</v>
      </c>
      <c r="H3120" s="4" t="s">
        <v>13</v>
      </c>
    </row>
    <row r="3121" spans="1:10">
      <c r="A3121" t="n">
        <v>25301</v>
      </c>
      <c r="B3121" s="30" t="n">
        <v>26</v>
      </c>
      <c r="C3121" s="7" t="n">
        <v>11</v>
      </c>
      <c r="D3121" s="7" t="n">
        <v>17</v>
      </c>
      <c r="E3121" s="7" t="n">
        <v>63348</v>
      </c>
      <c r="F3121" s="7" t="s">
        <v>241</v>
      </c>
      <c r="G3121" s="7" t="n">
        <v>2</v>
      </c>
      <c r="H3121" s="7" t="n">
        <v>0</v>
      </c>
    </row>
    <row r="3122" spans="1:10">
      <c r="A3122" t="s">
        <v>4</v>
      </c>
      <c r="B3122" s="4" t="s">
        <v>5</v>
      </c>
    </row>
    <row r="3123" spans="1:10">
      <c r="A3123" t="n">
        <v>25368</v>
      </c>
      <c r="B3123" s="31" t="n">
        <v>28</v>
      </c>
    </row>
    <row r="3124" spans="1:10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6</v>
      </c>
    </row>
    <row r="3125" spans="1:10">
      <c r="A3125" t="n">
        <v>25369</v>
      </c>
      <c r="B3125" s="29" t="n">
        <v>51</v>
      </c>
      <c r="C3125" s="7" t="n">
        <v>4</v>
      </c>
      <c r="D3125" s="7" t="n">
        <v>6</v>
      </c>
      <c r="E3125" s="7" t="s">
        <v>229</v>
      </c>
    </row>
    <row r="3126" spans="1:10">
      <c r="A3126" t="s">
        <v>4</v>
      </c>
      <c r="B3126" s="4" t="s">
        <v>5</v>
      </c>
      <c r="C3126" s="4" t="s">
        <v>10</v>
      </c>
    </row>
    <row r="3127" spans="1:10">
      <c r="A3127" t="n">
        <v>25383</v>
      </c>
      <c r="B3127" s="27" t="n">
        <v>16</v>
      </c>
      <c r="C3127" s="7" t="n">
        <v>0</v>
      </c>
    </row>
    <row r="3128" spans="1:10">
      <c r="A3128" t="s">
        <v>4</v>
      </c>
      <c r="B3128" s="4" t="s">
        <v>5</v>
      </c>
      <c r="C3128" s="4" t="s">
        <v>10</v>
      </c>
      <c r="D3128" s="4" t="s">
        <v>13</v>
      </c>
      <c r="E3128" s="4" t="s">
        <v>9</v>
      </c>
      <c r="F3128" s="4" t="s">
        <v>47</v>
      </c>
      <c r="G3128" s="4" t="s">
        <v>13</v>
      </c>
      <c r="H3128" s="4" t="s">
        <v>13</v>
      </c>
    </row>
    <row r="3129" spans="1:10">
      <c r="A3129" t="n">
        <v>25386</v>
      </c>
      <c r="B3129" s="30" t="n">
        <v>26</v>
      </c>
      <c r="C3129" s="7" t="n">
        <v>6</v>
      </c>
      <c r="D3129" s="7" t="n">
        <v>17</v>
      </c>
      <c r="E3129" s="7" t="n">
        <v>63349</v>
      </c>
      <c r="F3129" s="7" t="s">
        <v>242</v>
      </c>
      <c r="G3129" s="7" t="n">
        <v>2</v>
      </c>
      <c r="H3129" s="7" t="n">
        <v>0</v>
      </c>
    </row>
    <row r="3130" spans="1:10">
      <c r="A3130" t="s">
        <v>4</v>
      </c>
      <c r="B3130" s="4" t="s">
        <v>5</v>
      </c>
    </row>
    <row r="3131" spans="1:10">
      <c r="A3131" t="n">
        <v>25426</v>
      </c>
      <c r="B3131" s="31" t="n">
        <v>28</v>
      </c>
    </row>
    <row r="3132" spans="1:10">
      <c r="A3132" t="s">
        <v>4</v>
      </c>
      <c r="B3132" s="4" t="s">
        <v>5</v>
      </c>
      <c r="C3132" s="4" t="s">
        <v>10</v>
      </c>
      <c r="D3132" s="4" t="s">
        <v>13</v>
      </c>
    </row>
    <row r="3133" spans="1:10">
      <c r="A3133" t="n">
        <v>25427</v>
      </c>
      <c r="B3133" s="60" t="n">
        <v>89</v>
      </c>
      <c r="C3133" s="7" t="n">
        <v>65533</v>
      </c>
      <c r="D3133" s="7" t="n">
        <v>1</v>
      </c>
    </row>
    <row r="3134" spans="1:10">
      <c r="A3134" t="s">
        <v>4</v>
      </c>
      <c r="B3134" s="4" t="s">
        <v>5</v>
      </c>
      <c r="C3134" s="4" t="s">
        <v>13</v>
      </c>
      <c r="D3134" s="4" t="s">
        <v>10</v>
      </c>
      <c r="E3134" s="4" t="s">
        <v>18</v>
      </c>
    </row>
    <row r="3135" spans="1:10">
      <c r="A3135" t="n">
        <v>25431</v>
      </c>
      <c r="B3135" s="38" t="n">
        <v>58</v>
      </c>
      <c r="C3135" s="7" t="n">
        <v>101</v>
      </c>
      <c r="D3135" s="7" t="n">
        <v>300</v>
      </c>
      <c r="E3135" s="7" t="n">
        <v>1</v>
      </c>
    </row>
    <row r="3136" spans="1:10">
      <c r="A3136" t="s">
        <v>4</v>
      </c>
      <c r="B3136" s="4" t="s">
        <v>5</v>
      </c>
      <c r="C3136" s="4" t="s">
        <v>13</v>
      </c>
      <c r="D3136" s="4" t="s">
        <v>10</v>
      </c>
    </row>
    <row r="3137" spans="1:8">
      <c r="A3137" t="n">
        <v>25439</v>
      </c>
      <c r="B3137" s="38" t="n">
        <v>58</v>
      </c>
      <c r="C3137" s="7" t="n">
        <v>254</v>
      </c>
      <c r="D3137" s="7" t="n">
        <v>0</v>
      </c>
    </row>
    <row r="3138" spans="1:8">
      <c r="A3138" t="s">
        <v>4</v>
      </c>
      <c r="B3138" s="4" t="s">
        <v>5</v>
      </c>
      <c r="C3138" s="4" t="s">
        <v>13</v>
      </c>
    </row>
    <row r="3139" spans="1:8">
      <c r="A3139" t="n">
        <v>25443</v>
      </c>
      <c r="B3139" s="44" t="n">
        <v>45</v>
      </c>
      <c r="C3139" s="7" t="n">
        <v>0</v>
      </c>
    </row>
    <row r="3140" spans="1:8">
      <c r="A3140" t="s">
        <v>4</v>
      </c>
      <c r="B3140" s="4" t="s">
        <v>5</v>
      </c>
      <c r="C3140" s="4" t="s">
        <v>13</v>
      </c>
    </row>
    <row r="3141" spans="1:8">
      <c r="A3141" t="n">
        <v>25445</v>
      </c>
      <c r="B3141" s="43" t="n">
        <v>116</v>
      </c>
      <c r="C3141" s="7" t="n">
        <v>0</v>
      </c>
    </row>
    <row r="3142" spans="1:8">
      <c r="A3142" t="s">
        <v>4</v>
      </c>
      <c r="B3142" s="4" t="s">
        <v>5</v>
      </c>
      <c r="C3142" s="4" t="s">
        <v>13</v>
      </c>
      <c r="D3142" s="4" t="s">
        <v>10</v>
      </c>
    </row>
    <row r="3143" spans="1:8">
      <c r="A3143" t="n">
        <v>25447</v>
      </c>
      <c r="B3143" s="43" t="n">
        <v>116</v>
      </c>
      <c r="C3143" s="7" t="n">
        <v>2</v>
      </c>
      <c r="D3143" s="7" t="n">
        <v>1</v>
      </c>
    </row>
    <row r="3144" spans="1:8">
      <c r="A3144" t="s">
        <v>4</v>
      </c>
      <c r="B3144" s="4" t="s">
        <v>5</v>
      </c>
      <c r="C3144" s="4" t="s">
        <v>13</v>
      </c>
      <c r="D3144" s="4" t="s">
        <v>9</v>
      </c>
    </row>
    <row r="3145" spans="1:8">
      <c r="A3145" t="n">
        <v>25451</v>
      </c>
      <c r="B3145" s="43" t="n">
        <v>116</v>
      </c>
      <c r="C3145" s="7" t="n">
        <v>5</v>
      </c>
      <c r="D3145" s="7" t="n">
        <v>1101004800</v>
      </c>
    </row>
    <row r="3146" spans="1:8">
      <c r="A3146" t="s">
        <v>4</v>
      </c>
      <c r="B3146" s="4" t="s">
        <v>5</v>
      </c>
      <c r="C3146" s="4" t="s">
        <v>13</v>
      </c>
      <c r="D3146" s="4" t="s">
        <v>10</v>
      </c>
    </row>
    <row r="3147" spans="1:8">
      <c r="A3147" t="n">
        <v>25457</v>
      </c>
      <c r="B3147" s="43" t="n">
        <v>116</v>
      </c>
      <c r="C3147" s="7" t="n">
        <v>6</v>
      </c>
      <c r="D3147" s="7" t="n">
        <v>1</v>
      </c>
    </row>
    <row r="3148" spans="1:8">
      <c r="A3148" t="s">
        <v>4</v>
      </c>
      <c r="B3148" s="4" t="s">
        <v>5</v>
      </c>
      <c r="C3148" s="4" t="s">
        <v>13</v>
      </c>
      <c r="D3148" s="4" t="s">
        <v>13</v>
      </c>
      <c r="E3148" s="4" t="s">
        <v>18</v>
      </c>
      <c r="F3148" s="4" t="s">
        <v>18</v>
      </c>
      <c r="G3148" s="4" t="s">
        <v>18</v>
      </c>
      <c r="H3148" s="4" t="s">
        <v>10</v>
      </c>
    </row>
    <row r="3149" spans="1:8">
      <c r="A3149" t="n">
        <v>25461</v>
      </c>
      <c r="B3149" s="44" t="n">
        <v>45</v>
      </c>
      <c r="C3149" s="7" t="n">
        <v>2</v>
      </c>
      <c r="D3149" s="7" t="n">
        <v>3</v>
      </c>
      <c r="E3149" s="7" t="n">
        <v>32.6800003051758</v>
      </c>
      <c r="F3149" s="7" t="n">
        <v>14</v>
      </c>
      <c r="G3149" s="7" t="n">
        <v>-11.7299995422363</v>
      </c>
      <c r="H3149" s="7" t="n">
        <v>0</v>
      </c>
    </row>
    <row r="3150" spans="1:8">
      <c r="A3150" t="s">
        <v>4</v>
      </c>
      <c r="B3150" s="4" t="s">
        <v>5</v>
      </c>
      <c r="C3150" s="4" t="s">
        <v>13</v>
      </c>
      <c r="D3150" s="4" t="s">
        <v>13</v>
      </c>
      <c r="E3150" s="4" t="s">
        <v>18</v>
      </c>
      <c r="F3150" s="4" t="s">
        <v>18</v>
      </c>
      <c r="G3150" s="4" t="s">
        <v>18</v>
      </c>
      <c r="H3150" s="4" t="s">
        <v>10</v>
      </c>
      <c r="I3150" s="4" t="s">
        <v>13</v>
      </c>
    </row>
    <row r="3151" spans="1:8">
      <c r="A3151" t="n">
        <v>25478</v>
      </c>
      <c r="B3151" s="44" t="n">
        <v>45</v>
      </c>
      <c r="C3151" s="7" t="n">
        <v>4</v>
      </c>
      <c r="D3151" s="7" t="n">
        <v>3</v>
      </c>
      <c r="E3151" s="7" t="n">
        <v>344.440002441406</v>
      </c>
      <c r="F3151" s="7" t="n">
        <v>298.799987792969</v>
      </c>
      <c r="G3151" s="7" t="n">
        <v>6</v>
      </c>
      <c r="H3151" s="7" t="n">
        <v>0</v>
      </c>
      <c r="I3151" s="7" t="n">
        <v>0</v>
      </c>
    </row>
    <row r="3152" spans="1:8">
      <c r="A3152" t="s">
        <v>4</v>
      </c>
      <c r="B3152" s="4" t="s">
        <v>5</v>
      </c>
      <c r="C3152" s="4" t="s">
        <v>13</v>
      </c>
      <c r="D3152" s="4" t="s">
        <v>13</v>
      </c>
      <c r="E3152" s="4" t="s">
        <v>18</v>
      </c>
      <c r="F3152" s="4" t="s">
        <v>10</v>
      </c>
    </row>
    <row r="3153" spans="1:9">
      <c r="A3153" t="n">
        <v>25496</v>
      </c>
      <c r="B3153" s="44" t="n">
        <v>45</v>
      </c>
      <c r="C3153" s="7" t="n">
        <v>5</v>
      </c>
      <c r="D3153" s="7" t="n">
        <v>3</v>
      </c>
      <c r="E3153" s="7" t="n">
        <v>6</v>
      </c>
      <c r="F3153" s="7" t="n">
        <v>0</v>
      </c>
    </row>
    <row r="3154" spans="1:9">
      <c r="A3154" t="s">
        <v>4</v>
      </c>
      <c r="B3154" s="4" t="s">
        <v>5</v>
      </c>
      <c r="C3154" s="4" t="s">
        <v>13</v>
      </c>
      <c r="D3154" s="4" t="s">
        <v>13</v>
      </c>
      <c r="E3154" s="4" t="s">
        <v>18</v>
      </c>
      <c r="F3154" s="4" t="s">
        <v>10</v>
      </c>
    </row>
    <row r="3155" spans="1:9">
      <c r="A3155" t="n">
        <v>25505</v>
      </c>
      <c r="B3155" s="44" t="n">
        <v>45</v>
      </c>
      <c r="C3155" s="7" t="n">
        <v>11</v>
      </c>
      <c r="D3155" s="7" t="n">
        <v>3</v>
      </c>
      <c r="E3155" s="7" t="n">
        <v>40.5999984741211</v>
      </c>
      <c r="F3155" s="7" t="n">
        <v>0</v>
      </c>
    </row>
    <row r="3156" spans="1:9">
      <c r="A3156" t="s">
        <v>4</v>
      </c>
      <c r="B3156" s="4" t="s">
        <v>5</v>
      </c>
      <c r="C3156" s="4" t="s">
        <v>13</v>
      </c>
      <c r="D3156" s="4" t="s">
        <v>13</v>
      </c>
      <c r="E3156" s="4" t="s">
        <v>18</v>
      </c>
      <c r="F3156" s="4" t="s">
        <v>18</v>
      </c>
      <c r="G3156" s="4" t="s">
        <v>18</v>
      </c>
      <c r="H3156" s="4" t="s">
        <v>10</v>
      </c>
    </row>
    <row r="3157" spans="1:9">
      <c r="A3157" t="n">
        <v>25514</v>
      </c>
      <c r="B3157" s="44" t="n">
        <v>45</v>
      </c>
      <c r="C3157" s="7" t="n">
        <v>2</v>
      </c>
      <c r="D3157" s="7" t="n">
        <v>3</v>
      </c>
      <c r="E3157" s="7" t="n">
        <v>33.4000015258789</v>
      </c>
      <c r="F3157" s="7" t="n">
        <v>17.0699996948242</v>
      </c>
      <c r="G3157" s="7" t="n">
        <v>-11.4799995422363</v>
      </c>
      <c r="H3157" s="7" t="n">
        <v>6000</v>
      </c>
    </row>
    <row r="3158" spans="1:9">
      <c r="A3158" t="s">
        <v>4</v>
      </c>
      <c r="B3158" s="4" t="s">
        <v>5</v>
      </c>
      <c r="C3158" s="4" t="s">
        <v>13</v>
      </c>
      <c r="D3158" s="4" t="s">
        <v>13</v>
      </c>
      <c r="E3158" s="4" t="s">
        <v>18</v>
      </c>
      <c r="F3158" s="4" t="s">
        <v>18</v>
      </c>
      <c r="G3158" s="4" t="s">
        <v>18</v>
      </c>
      <c r="H3158" s="4" t="s">
        <v>10</v>
      </c>
      <c r="I3158" s="4" t="s">
        <v>13</v>
      </c>
    </row>
    <row r="3159" spans="1:9">
      <c r="A3159" t="n">
        <v>25531</v>
      </c>
      <c r="B3159" s="44" t="n">
        <v>45</v>
      </c>
      <c r="C3159" s="7" t="n">
        <v>4</v>
      </c>
      <c r="D3159" s="7" t="n">
        <v>3</v>
      </c>
      <c r="E3159" s="7" t="n">
        <v>342.790008544922</v>
      </c>
      <c r="F3159" s="7" t="n">
        <v>346.5</v>
      </c>
      <c r="G3159" s="7" t="n">
        <v>6</v>
      </c>
      <c r="H3159" s="7" t="n">
        <v>6000</v>
      </c>
      <c r="I3159" s="7" t="n">
        <v>1</v>
      </c>
    </row>
    <row r="3160" spans="1:9">
      <c r="A3160" t="s">
        <v>4</v>
      </c>
      <c r="B3160" s="4" t="s">
        <v>5</v>
      </c>
      <c r="C3160" s="4" t="s">
        <v>13</v>
      </c>
      <c r="D3160" s="4" t="s">
        <v>13</v>
      </c>
      <c r="E3160" s="4" t="s">
        <v>18</v>
      </c>
      <c r="F3160" s="4" t="s">
        <v>10</v>
      </c>
    </row>
    <row r="3161" spans="1:9">
      <c r="A3161" t="n">
        <v>25549</v>
      </c>
      <c r="B3161" s="44" t="n">
        <v>45</v>
      </c>
      <c r="C3161" s="7" t="n">
        <v>5</v>
      </c>
      <c r="D3161" s="7" t="n">
        <v>3</v>
      </c>
      <c r="E3161" s="7" t="n">
        <v>2.70000004768372</v>
      </c>
      <c r="F3161" s="7" t="n">
        <v>6000</v>
      </c>
    </row>
    <row r="3162" spans="1:9">
      <c r="A3162" t="s">
        <v>4</v>
      </c>
      <c r="B3162" s="4" t="s">
        <v>5</v>
      </c>
      <c r="C3162" s="4" t="s">
        <v>13</v>
      </c>
      <c r="D3162" s="4" t="s">
        <v>13</v>
      </c>
      <c r="E3162" s="4" t="s">
        <v>18</v>
      </c>
      <c r="F3162" s="4" t="s">
        <v>10</v>
      </c>
    </row>
    <row r="3163" spans="1:9">
      <c r="A3163" t="n">
        <v>25558</v>
      </c>
      <c r="B3163" s="44" t="n">
        <v>45</v>
      </c>
      <c r="C3163" s="7" t="n">
        <v>11</v>
      </c>
      <c r="D3163" s="7" t="n">
        <v>3</v>
      </c>
      <c r="E3163" s="7" t="n">
        <v>40.5999984741211</v>
      </c>
      <c r="F3163" s="7" t="n">
        <v>6000</v>
      </c>
    </row>
    <row r="3164" spans="1:9">
      <c r="A3164" t="s">
        <v>4</v>
      </c>
      <c r="B3164" s="4" t="s">
        <v>5</v>
      </c>
      <c r="C3164" s="4" t="s">
        <v>13</v>
      </c>
      <c r="D3164" s="4" t="s">
        <v>10</v>
      </c>
    </row>
    <row r="3165" spans="1:9">
      <c r="A3165" t="n">
        <v>25567</v>
      </c>
      <c r="B3165" s="38" t="n">
        <v>58</v>
      </c>
      <c r="C3165" s="7" t="n">
        <v>255</v>
      </c>
      <c r="D3165" s="7" t="n">
        <v>0</v>
      </c>
    </row>
    <row r="3166" spans="1:9">
      <c r="A3166" t="s">
        <v>4</v>
      </c>
      <c r="B3166" s="4" t="s">
        <v>5</v>
      </c>
      <c r="C3166" s="4" t="s">
        <v>10</v>
      </c>
    </row>
    <row r="3167" spans="1:9">
      <c r="A3167" t="n">
        <v>25571</v>
      </c>
      <c r="B3167" s="27" t="n">
        <v>16</v>
      </c>
      <c r="C3167" s="7" t="n">
        <v>2500</v>
      </c>
    </row>
    <row r="3168" spans="1:9">
      <c r="A3168" t="s">
        <v>4</v>
      </c>
      <c r="B3168" s="4" t="s">
        <v>5</v>
      </c>
      <c r="C3168" s="4" t="s">
        <v>10</v>
      </c>
      <c r="D3168" s="4" t="s">
        <v>13</v>
      </c>
      <c r="E3168" s="4" t="s">
        <v>6</v>
      </c>
      <c r="F3168" s="4" t="s">
        <v>18</v>
      </c>
      <c r="G3168" s="4" t="s">
        <v>18</v>
      </c>
      <c r="H3168" s="4" t="s">
        <v>18</v>
      </c>
    </row>
    <row r="3169" spans="1:9">
      <c r="A3169" t="n">
        <v>25574</v>
      </c>
      <c r="B3169" s="25" t="n">
        <v>48</v>
      </c>
      <c r="C3169" s="7" t="n">
        <v>1569</v>
      </c>
      <c r="D3169" s="7" t="n">
        <v>0</v>
      </c>
      <c r="E3169" s="7" t="s">
        <v>146</v>
      </c>
      <c r="F3169" s="7" t="n">
        <v>0.5</v>
      </c>
      <c r="G3169" s="7" t="n">
        <v>1</v>
      </c>
      <c r="H3169" s="7" t="n">
        <v>0</v>
      </c>
    </row>
    <row r="3170" spans="1:9">
      <c r="A3170" t="s">
        <v>4</v>
      </c>
      <c r="B3170" s="4" t="s">
        <v>5</v>
      </c>
      <c r="C3170" s="4" t="s">
        <v>13</v>
      </c>
      <c r="D3170" s="4" t="s">
        <v>10</v>
      </c>
      <c r="E3170" s="4" t="s">
        <v>18</v>
      </c>
      <c r="F3170" s="4" t="s">
        <v>10</v>
      </c>
      <c r="G3170" s="4" t="s">
        <v>9</v>
      </c>
      <c r="H3170" s="4" t="s">
        <v>9</v>
      </c>
      <c r="I3170" s="4" t="s">
        <v>10</v>
      </c>
      <c r="J3170" s="4" t="s">
        <v>10</v>
      </c>
      <c r="K3170" s="4" t="s">
        <v>9</v>
      </c>
      <c r="L3170" s="4" t="s">
        <v>9</v>
      </c>
      <c r="M3170" s="4" t="s">
        <v>9</v>
      </c>
      <c r="N3170" s="4" t="s">
        <v>9</v>
      </c>
      <c r="O3170" s="4" t="s">
        <v>6</v>
      </c>
    </row>
    <row r="3171" spans="1:9">
      <c r="A3171" t="n">
        <v>25601</v>
      </c>
      <c r="B3171" s="11" t="n">
        <v>50</v>
      </c>
      <c r="C3171" s="7" t="n">
        <v>0</v>
      </c>
      <c r="D3171" s="7" t="n">
        <v>2119</v>
      </c>
      <c r="E3171" s="7" t="n">
        <v>0.899999976158142</v>
      </c>
      <c r="F3171" s="7" t="n">
        <v>100</v>
      </c>
      <c r="G3171" s="7" t="n">
        <v>0</v>
      </c>
      <c r="H3171" s="7" t="n">
        <v>-1082130432</v>
      </c>
      <c r="I3171" s="7" t="n">
        <v>1</v>
      </c>
      <c r="J3171" s="7" t="n">
        <v>1569</v>
      </c>
      <c r="K3171" s="7" t="n">
        <v>0</v>
      </c>
      <c r="L3171" s="7" t="n">
        <v>0</v>
      </c>
      <c r="M3171" s="7" t="n">
        <v>0</v>
      </c>
      <c r="N3171" s="7" t="n">
        <v>1112014848</v>
      </c>
      <c r="O3171" s="7" t="s">
        <v>12</v>
      </c>
    </row>
    <row r="3172" spans="1:9">
      <c r="A3172" t="s">
        <v>4</v>
      </c>
      <c r="B3172" s="4" t="s">
        <v>5</v>
      </c>
      <c r="C3172" s="4" t="s">
        <v>10</v>
      </c>
    </row>
    <row r="3173" spans="1:9">
      <c r="A3173" t="n">
        <v>25640</v>
      </c>
      <c r="B3173" s="27" t="n">
        <v>16</v>
      </c>
      <c r="C3173" s="7" t="n">
        <v>2500</v>
      </c>
    </row>
    <row r="3174" spans="1:9">
      <c r="A3174" t="s">
        <v>4</v>
      </c>
      <c r="B3174" s="4" t="s">
        <v>5</v>
      </c>
      <c r="C3174" s="4" t="s">
        <v>6</v>
      </c>
      <c r="D3174" s="4" t="s">
        <v>10</v>
      </c>
    </row>
    <row r="3175" spans="1:9">
      <c r="A3175" t="n">
        <v>25643</v>
      </c>
      <c r="B3175" s="58" t="n">
        <v>29</v>
      </c>
      <c r="C3175" s="7" t="s">
        <v>213</v>
      </c>
      <c r="D3175" s="7" t="n">
        <v>65533</v>
      </c>
    </row>
    <row r="3176" spans="1:9">
      <c r="A3176" t="s">
        <v>4</v>
      </c>
      <c r="B3176" s="4" t="s">
        <v>5</v>
      </c>
      <c r="C3176" s="4" t="s">
        <v>13</v>
      </c>
      <c r="D3176" s="4" t="s">
        <v>10</v>
      </c>
      <c r="E3176" s="4" t="s">
        <v>6</v>
      </c>
    </row>
    <row r="3177" spans="1:9">
      <c r="A3177" t="n">
        <v>25662</v>
      </c>
      <c r="B3177" s="29" t="n">
        <v>51</v>
      </c>
      <c r="C3177" s="7" t="n">
        <v>4</v>
      </c>
      <c r="D3177" s="7" t="n">
        <v>1569</v>
      </c>
      <c r="E3177" s="7" t="s">
        <v>243</v>
      </c>
    </row>
    <row r="3178" spans="1:9">
      <c r="A3178" t="s">
        <v>4</v>
      </c>
      <c r="B3178" s="4" t="s">
        <v>5</v>
      </c>
      <c r="C3178" s="4" t="s">
        <v>10</v>
      </c>
    </row>
    <row r="3179" spans="1:9">
      <c r="A3179" t="n">
        <v>25675</v>
      </c>
      <c r="B3179" s="27" t="n">
        <v>16</v>
      </c>
      <c r="C3179" s="7" t="n">
        <v>0</v>
      </c>
    </row>
    <row r="3180" spans="1:9">
      <c r="A3180" t="s">
        <v>4</v>
      </c>
      <c r="B3180" s="4" t="s">
        <v>5</v>
      </c>
      <c r="C3180" s="4" t="s">
        <v>10</v>
      </c>
      <c r="D3180" s="4" t="s">
        <v>13</v>
      </c>
      <c r="E3180" s="4" t="s">
        <v>9</v>
      </c>
      <c r="F3180" s="4" t="s">
        <v>47</v>
      </c>
      <c r="G3180" s="4" t="s">
        <v>13</v>
      </c>
      <c r="H3180" s="4" t="s">
        <v>13</v>
      </c>
      <c r="I3180" s="4" t="s">
        <v>13</v>
      </c>
      <c r="J3180" s="4" t="s">
        <v>9</v>
      </c>
      <c r="K3180" s="4" t="s">
        <v>47</v>
      </c>
      <c r="L3180" s="4" t="s">
        <v>13</v>
      </c>
      <c r="M3180" s="4" t="s">
        <v>13</v>
      </c>
      <c r="N3180" s="4" t="s">
        <v>13</v>
      </c>
      <c r="O3180" s="4" t="s">
        <v>9</v>
      </c>
      <c r="P3180" s="4" t="s">
        <v>47</v>
      </c>
      <c r="Q3180" s="4" t="s">
        <v>13</v>
      </c>
      <c r="R3180" s="4" t="s">
        <v>13</v>
      </c>
    </row>
    <row r="3181" spans="1:9">
      <c r="A3181" t="n">
        <v>25678</v>
      </c>
      <c r="B3181" s="30" t="n">
        <v>26</v>
      </c>
      <c r="C3181" s="7" t="n">
        <v>1569</v>
      </c>
      <c r="D3181" s="7" t="n">
        <v>17</v>
      </c>
      <c r="E3181" s="7" t="n">
        <v>63350</v>
      </c>
      <c r="F3181" s="7" t="s">
        <v>244</v>
      </c>
      <c r="G3181" s="7" t="n">
        <v>2</v>
      </c>
      <c r="H3181" s="7" t="n">
        <v>3</v>
      </c>
      <c r="I3181" s="7" t="n">
        <v>17</v>
      </c>
      <c r="J3181" s="7" t="n">
        <v>63351</v>
      </c>
      <c r="K3181" s="7" t="s">
        <v>245</v>
      </c>
      <c r="L3181" s="7" t="n">
        <v>2</v>
      </c>
      <c r="M3181" s="7" t="n">
        <v>3</v>
      </c>
      <c r="N3181" s="7" t="n">
        <v>17</v>
      </c>
      <c r="O3181" s="7" t="n">
        <v>63352</v>
      </c>
      <c r="P3181" s="7" t="s">
        <v>246</v>
      </c>
      <c r="Q3181" s="7" t="n">
        <v>2</v>
      </c>
      <c r="R3181" s="7" t="n">
        <v>0</v>
      </c>
    </row>
    <row r="3182" spans="1:9">
      <c r="A3182" t="s">
        <v>4</v>
      </c>
      <c r="B3182" s="4" t="s">
        <v>5</v>
      </c>
    </row>
    <row r="3183" spans="1:9">
      <c r="A3183" t="n">
        <v>25941</v>
      </c>
      <c r="B3183" s="31" t="n">
        <v>28</v>
      </c>
    </row>
    <row r="3184" spans="1:9">
      <c r="A3184" t="s">
        <v>4</v>
      </c>
      <c r="B3184" s="4" t="s">
        <v>5</v>
      </c>
      <c r="C3184" s="4" t="s">
        <v>10</v>
      </c>
    </row>
    <row r="3185" spans="1:18">
      <c r="A3185" t="n">
        <v>25942</v>
      </c>
      <c r="B3185" s="27" t="n">
        <v>16</v>
      </c>
      <c r="C3185" s="7" t="n">
        <v>500</v>
      </c>
    </row>
    <row r="3186" spans="1:18">
      <c r="A3186" t="s">
        <v>4</v>
      </c>
      <c r="B3186" s="4" t="s">
        <v>5</v>
      </c>
      <c r="C3186" s="4" t="s">
        <v>13</v>
      </c>
      <c r="D3186" s="4" t="s">
        <v>18</v>
      </c>
      <c r="E3186" s="4" t="s">
        <v>18</v>
      </c>
      <c r="F3186" s="4" t="s">
        <v>18</v>
      </c>
    </row>
    <row r="3187" spans="1:18">
      <c r="A3187" t="n">
        <v>25945</v>
      </c>
      <c r="B3187" s="44" t="n">
        <v>45</v>
      </c>
      <c r="C3187" s="7" t="n">
        <v>9</v>
      </c>
      <c r="D3187" s="7" t="n">
        <v>0.0199999995529652</v>
      </c>
      <c r="E3187" s="7" t="n">
        <v>0.0199999995529652</v>
      </c>
      <c r="F3187" s="7" t="n">
        <v>0.5</v>
      </c>
    </row>
    <row r="3188" spans="1:18">
      <c r="A3188" t="s">
        <v>4</v>
      </c>
      <c r="B3188" s="4" t="s">
        <v>5</v>
      </c>
      <c r="C3188" s="4" t="s">
        <v>13</v>
      </c>
      <c r="D3188" s="4" t="s">
        <v>10</v>
      </c>
      <c r="E3188" s="4" t="s">
        <v>6</v>
      </c>
    </row>
    <row r="3189" spans="1:18">
      <c r="A3189" t="n">
        <v>25959</v>
      </c>
      <c r="B3189" s="29" t="n">
        <v>51</v>
      </c>
      <c r="C3189" s="7" t="n">
        <v>4</v>
      </c>
      <c r="D3189" s="7" t="n">
        <v>1569</v>
      </c>
      <c r="E3189" s="7" t="s">
        <v>185</v>
      </c>
    </row>
    <row r="3190" spans="1:18">
      <c r="A3190" t="s">
        <v>4</v>
      </c>
      <c r="B3190" s="4" t="s">
        <v>5</v>
      </c>
      <c r="C3190" s="4" t="s">
        <v>10</v>
      </c>
    </row>
    <row r="3191" spans="1:18">
      <c r="A3191" t="n">
        <v>25972</v>
      </c>
      <c r="B3191" s="27" t="n">
        <v>16</v>
      </c>
      <c r="C3191" s="7" t="n">
        <v>0</v>
      </c>
    </row>
    <row r="3192" spans="1:18">
      <c r="A3192" t="s">
        <v>4</v>
      </c>
      <c r="B3192" s="4" t="s">
        <v>5</v>
      </c>
      <c r="C3192" s="4" t="s">
        <v>10</v>
      </c>
      <c r="D3192" s="4" t="s">
        <v>13</v>
      </c>
      <c r="E3192" s="4" t="s">
        <v>9</v>
      </c>
      <c r="F3192" s="4" t="s">
        <v>47</v>
      </c>
      <c r="G3192" s="4" t="s">
        <v>13</v>
      </c>
      <c r="H3192" s="4" t="s">
        <v>13</v>
      </c>
    </row>
    <row r="3193" spans="1:18">
      <c r="A3193" t="n">
        <v>25975</v>
      </c>
      <c r="B3193" s="30" t="n">
        <v>26</v>
      </c>
      <c r="C3193" s="7" t="n">
        <v>1569</v>
      </c>
      <c r="D3193" s="7" t="n">
        <v>17</v>
      </c>
      <c r="E3193" s="7" t="n">
        <v>63353</v>
      </c>
      <c r="F3193" s="7" t="s">
        <v>247</v>
      </c>
      <c r="G3193" s="7" t="n">
        <v>2</v>
      </c>
      <c r="H3193" s="7" t="n">
        <v>0</v>
      </c>
    </row>
    <row r="3194" spans="1:18">
      <c r="A3194" t="s">
        <v>4</v>
      </c>
      <c r="B3194" s="4" t="s">
        <v>5</v>
      </c>
    </row>
    <row r="3195" spans="1:18">
      <c r="A3195" t="n">
        <v>26054</v>
      </c>
      <c r="B3195" s="31" t="n">
        <v>28</v>
      </c>
    </row>
    <row r="3196" spans="1:18">
      <c r="A3196" t="s">
        <v>4</v>
      </c>
      <c r="B3196" s="4" t="s">
        <v>5</v>
      </c>
      <c r="C3196" s="4" t="s">
        <v>10</v>
      </c>
      <c r="D3196" s="4" t="s">
        <v>13</v>
      </c>
    </row>
    <row r="3197" spans="1:18">
      <c r="A3197" t="n">
        <v>26055</v>
      </c>
      <c r="B3197" s="60" t="n">
        <v>89</v>
      </c>
      <c r="C3197" s="7" t="n">
        <v>65533</v>
      </c>
      <c r="D3197" s="7" t="n">
        <v>1</v>
      </c>
    </row>
    <row r="3198" spans="1:18">
      <c r="A3198" t="s">
        <v>4</v>
      </c>
      <c r="B3198" s="4" t="s">
        <v>5</v>
      </c>
      <c r="C3198" s="4" t="s">
        <v>6</v>
      </c>
      <c r="D3198" s="4" t="s">
        <v>10</v>
      </c>
    </row>
    <row r="3199" spans="1:18">
      <c r="A3199" t="n">
        <v>26059</v>
      </c>
      <c r="B3199" s="58" t="n">
        <v>29</v>
      </c>
      <c r="C3199" s="7" t="s">
        <v>12</v>
      </c>
      <c r="D3199" s="7" t="n">
        <v>65533</v>
      </c>
    </row>
    <row r="3200" spans="1:18">
      <c r="A3200" t="s">
        <v>4</v>
      </c>
      <c r="B3200" s="4" t="s">
        <v>5</v>
      </c>
      <c r="C3200" s="4" t="s">
        <v>10</v>
      </c>
    </row>
    <row r="3201" spans="1:8">
      <c r="A3201" t="n">
        <v>26063</v>
      </c>
      <c r="B3201" s="27" t="n">
        <v>16</v>
      </c>
      <c r="C3201" s="7" t="n">
        <v>500</v>
      </c>
    </row>
    <row r="3202" spans="1:8">
      <c r="A3202" t="s">
        <v>4</v>
      </c>
      <c r="B3202" s="4" t="s">
        <v>5</v>
      </c>
      <c r="C3202" s="4" t="s">
        <v>13</v>
      </c>
      <c r="D3202" s="4" t="s">
        <v>10</v>
      </c>
      <c r="E3202" s="4" t="s">
        <v>10</v>
      </c>
      <c r="F3202" s="4" t="s">
        <v>13</v>
      </c>
    </row>
    <row r="3203" spans="1:8">
      <c r="A3203" t="n">
        <v>26066</v>
      </c>
      <c r="B3203" s="59" t="n">
        <v>25</v>
      </c>
      <c r="C3203" s="7" t="n">
        <v>1</v>
      </c>
      <c r="D3203" s="7" t="n">
        <v>65535</v>
      </c>
      <c r="E3203" s="7" t="n">
        <v>65535</v>
      </c>
      <c r="F3203" s="7" t="n">
        <v>0</v>
      </c>
    </row>
    <row r="3204" spans="1:8">
      <c r="A3204" t="s">
        <v>4</v>
      </c>
      <c r="B3204" s="4" t="s">
        <v>5</v>
      </c>
      <c r="C3204" s="4" t="s">
        <v>13</v>
      </c>
      <c r="D3204" s="4" t="s">
        <v>18</v>
      </c>
      <c r="E3204" s="4" t="s">
        <v>10</v>
      </c>
      <c r="F3204" s="4" t="s">
        <v>13</v>
      </c>
    </row>
    <row r="3205" spans="1:8">
      <c r="A3205" t="n">
        <v>26073</v>
      </c>
      <c r="B3205" s="14" t="n">
        <v>49</v>
      </c>
      <c r="C3205" s="7" t="n">
        <v>3</v>
      </c>
      <c r="D3205" s="7" t="n">
        <v>0.699999988079071</v>
      </c>
      <c r="E3205" s="7" t="n">
        <v>500</v>
      </c>
      <c r="F3205" s="7" t="n">
        <v>0</v>
      </c>
    </row>
    <row r="3206" spans="1:8">
      <c r="A3206" t="s">
        <v>4</v>
      </c>
      <c r="B3206" s="4" t="s">
        <v>5</v>
      </c>
      <c r="C3206" s="4" t="s">
        <v>13</v>
      </c>
      <c r="D3206" s="4" t="s">
        <v>13</v>
      </c>
      <c r="E3206" s="4" t="s">
        <v>13</v>
      </c>
      <c r="F3206" s="4" t="s">
        <v>18</v>
      </c>
      <c r="G3206" s="4" t="s">
        <v>18</v>
      </c>
      <c r="H3206" s="4" t="s">
        <v>18</v>
      </c>
      <c r="I3206" s="4" t="s">
        <v>18</v>
      </c>
      <c r="J3206" s="4" t="s">
        <v>18</v>
      </c>
    </row>
    <row r="3207" spans="1:8">
      <c r="A3207" t="n">
        <v>26082</v>
      </c>
      <c r="B3207" s="52" t="n">
        <v>76</v>
      </c>
      <c r="C3207" s="7" t="n">
        <v>1</v>
      </c>
      <c r="D3207" s="7" t="n">
        <v>3</v>
      </c>
      <c r="E3207" s="7" t="n">
        <v>0</v>
      </c>
      <c r="F3207" s="7" t="n">
        <v>1</v>
      </c>
      <c r="G3207" s="7" t="n">
        <v>1</v>
      </c>
      <c r="H3207" s="7" t="n">
        <v>1</v>
      </c>
      <c r="I3207" s="7" t="n">
        <v>1</v>
      </c>
      <c r="J3207" s="7" t="n">
        <v>1000</v>
      </c>
    </row>
    <row r="3208" spans="1:8">
      <c r="A3208" t="s">
        <v>4</v>
      </c>
      <c r="B3208" s="4" t="s">
        <v>5</v>
      </c>
      <c r="C3208" s="4" t="s">
        <v>13</v>
      </c>
      <c r="D3208" s="4" t="s">
        <v>13</v>
      </c>
    </row>
    <row r="3209" spans="1:8">
      <c r="A3209" t="n">
        <v>26106</v>
      </c>
      <c r="B3209" s="66" t="n">
        <v>77</v>
      </c>
      <c r="C3209" s="7" t="n">
        <v>1</v>
      </c>
      <c r="D3209" s="7" t="n">
        <v>3</v>
      </c>
    </row>
    <row r="3210" spans="1:8">
      <c r="A3210" t="s">
        <v>4</v>
      </c>
      <c r="B3210" s="4" t="s">
        <v>5</v>
      </c>
      <c r="C3210" s="4" t="s">
        <v>10</v>
      </c>
    </row>
    <row r="3211" spans="1:8">
      <c r="A3211" t="n">
        <v>26109</v>
      </c>
      <c r="B3211" s="27" t="n">
        <v>16</v>
      </c>
      <c r="C3211" s="7" t="n">
        <v>1000</v>
      </c>
    </row>
    <row r="3212" spans="1:8">
      <c r="A3212" t="s">
        <v>4</v>
      </c>
      <c r="B3212" s="4" t="s">
        <v>5</v>
      </c>
      <c r="C3212" s="4" t="s">
        <v>13</v>
      </c>
      <c r="D3212" s="4" t="s">
        <v>13</v>
      </c>
      <c r="E3212" s="4" t="s">
        <v>13</v>
      </c>
      <c r="F3212" s="4" t="s">
        <v>13</v>
      </c>
    </row>
    <row r="3213" spans="1:8">
      <c r="A3213" t="n">
        <v>26112</v>
      </c>
      <c r="B3213" s="8" t="n">
        <v>14</v>
      </c>
      <c r="C3213" s="7" t="n">
        <v>0</v>
      </c>
      <c r="D3213" s="7" t="n">
        <v>128</v>
      </c>
      <c r="E3213" s="7" t="n">
        <v>0</v>
      </c>
      <c r="F3213" s="7" t="n">
        <v>0</v>
      </c>
    </row>
    <row r="3214" spans="1:8">
      <c r="A3214" t="s">
        <v>4</v>
      </c>
      <c r="B3214" s="4" t="s">
        <v>5</v>
      </c>
      <c r="C3214" s="4" t="s">
        <v>13</v>
      </c>
      <c r="D3214" s="4" t="s">
        <v>10</v>
      </c>
      <c r="E3214" s="4" t="s">
        <v>10</v>
      </c>
      <c r="F3214" s="4" t="s">
        <v>13</v>
      </c>
    </row>
    <row r="3215" spans="1:8">
      <c r="A3215" t="n">
        <v>26117</v>
      </c>
      <c r="B3215" s="59" t="n">
        <v>25</v>
      </c>
      <c r="C3215" s="7" t="n">
        <v>1</v>
      </c>
      <c r="D3215" s="7" t="n">
        <v>400</v>
      </c>
      <c r="E3215" s="7" t="n">
        <v>40</v>
      </c>
      <c r="F3215" s="7" t="n">
        <v>5</v>
      </c>
    </row>
    <row r="3216" spans="1:8">
      <c r="A3216" t="s">
        <v>4</v>
      </c>
      <c r="B3216" s="4" t="s">
        <v>5</v>
      </c>
      <c r="C3216" s="4" t="s">
        <v>6</v>
      </c>
      <c r="D3216" s="4" t="s">
        <v>10</v>
      </c>
    </row>
    <row r="3217" spans="1:10">
      <c r="A3217" t="n">
        <v>26124</v>
      </c>
      <c r="B3217" s="58" t="n">
        <v>29</v>
      </c>
      <c r="C3217" s="7" t="s">
        <v>248</v>
      </c>
      <c r="D3217" s="7" t="n">
        <v>65533</v>
      </c>
    </row>
    <row r="3218" spans="1:10">
      <c r="A3218" t="s">
        <v>4</v>
      </c>
      <c r="B3218" s="4" t="s">
        <v>5</v>
      </c>
      <c r="C3218" s="4" t="s">
        <v>13</v>
      </c>
      <c r="D3218" s="4" t="s">
        <v>10</v>
      </c>
      <c r="E3218" s="4" t="s">
        <v>6</v>
      </c>
    </row>
    <row r="3219" spans="1:10">
      <c r="A3219" t="n">
        <v>26135</v>
      </c>
      <c r="B3219" s="29" t="n">
        <v>51</v>
      </c>
      <c r="C3219" s="7" t="n">
        <v>4</v>
      </c>
      <c r="D3219" s="7" t="n">
        <v>1569</v>
      </c>
      <c r="E3219" s="7" t="s">
        <v>46</v>
      </c>
    </row>
    <row r="3220" spans="1:10">
      <c r="A3220" t="s">
        <v>4</v>
      </c>
      <c r="B3220" s="4" t="s">
        <v>5</v>
      </c>
      <c r="C3220" s="4" t="s">
        <v>10</v>
      </c>
    </row>
    <row r="3221" spans="1:10">
      <c r="A3221" t="n">
        <v>26148</v>
      </c>
      <c r="B3221" s="27" t="n">
        <v>16</v>
      </c>
      <c r="C3221" s="7" t="n">
        <v>0</v>
      </c>
    </row>
    <row r="3222" spans="1:10">
      <c r="A3222" t="s">
        <v>4</v>
      </c>
      <c r="B3222" s="4" t="s">
        <v>5</v>
      </c>
      <c r="C3222" s="4" t="s">
        <v>10</v>
      </c>
      <c r="D3222" s="4" t="s">
        <v>13</v>
      </c>
      <c r="E3222" s="4" t="s">
        <v>9</v>
      </c>
      <c r="F3222" s="4" t="s">
        <v>47</v>
      </c>
      <c r="G3222" s="4" t="s">
        <v>13</v>
      </c>
      <c r="H3222" s="4" t="s">
        <v>13</v>
      </c>
      <c r="I3222" s="4" t="s">
        <v>13</v>
      </c>
      <c r="J3222" s="4" t="s">
        <v>9</v>
      </c>
      <c r="K3222" s="4" t="s">
        <v>47</v>
      </c>
      <c r="L3222" s="4" t="s">
        <v>13</v>
      </c>
      <c r="M3222" s="4" t="s">
        <v>13</v>
      </c>
    </row>
    <row r="3223" spans="1:10">
      <c r="A3223" t="n">
        <v>26151</v>
      </c>
      <c r="B3223" s="30" t="n">
        <v>26</v>
      </c>
      <c r="C3223" s="7" t="n">
        <v>1569</v>
      </c>
      <c r="D3223" s="7" t="n">
        <v>17</v>
      </c>
      <c r="E3223" s="7" t="n">
        <v>63354</v>
      </c>
      <c r="F3223" s="7" t="s">
        <v>249</v>
      </c>
      <c r="G3223" s="7" t="n">
        <v>2</v>
      </c>
      <c r="H3223" s="7" t="n">
        <v>3</v>
      </c>
      <c r="I3223" s="7" t="n">
        <v>17</v>
      </c>
      <c r="J3223" s="7" t="n">
        <v>63355</v>
      </c>
      <c r="K3223" s="7" t="s">
        <v>250</v>
      </c>
      <c r="L3223" s="7" t="n">
        <v>2</v>
      </c>
      <c r="M3223" s="7" t="n">
        <v>0</v>
      </c>
    </row>
    <row r="3224" spans="1:10">
      <c r="A3224" t="s">
        <v>4</v>
      </c>
      <c r="B3224" s="4" t="s">
        <v>5</v>
      </c>
    </row>
    <row r="3225" spans="1:10">
      <c r="A3225" t="n">
        <v>26326</v>
      </c>
      <c r="B3225" s="31" t="n">
        <v>28</v>
      </c>
    </row>
    <row r="3226" spans="1:10">
      <c r="A3226" t="s">
        <v>4</v>
      </c>
      <c r="B3226" s="4" t="s">
        <v>5</v>
      </c>
      <c r="C3226" s="4" t="s">
        <v>10</v>
      </c>
      <c r="D3226" s="4" t="s">
        <v>13</v>
      </c>
    </row>
    <row r="3227" spans="1:10">
      <c r="A3227" t="n">
        <v>26327</v>
      </c>
      <c r="B3227" s="60" t="n">
        <v>89</v>
      </c>
      <c r="C3227" s="7" t="n">
        <v>65533</v>
      </c>
      <c r="D3227" s="7" t="n">
        <v>1</v>
      </c>
    </row>
    <row r="3228" spans="1:10">
      <c r="A3228" t="s">
        <v>4</v>
      </c>
      <c r="B3228" s="4" t="s">
        <v>5</v>
      </c>
      <c r="C3228" s="4" t="s">
        <v>13</v>
      </c>
      <c r="D3228" s="4" t="s">
        <v>10</v>
      </c>
      <c r="E3228" s="4" t="s">
        <v>10</v>
      </c>
      <c r="F3228" s="4" t="s">
        <v>13</v>
      </c>
    </row>
    <row r="3229" spans="1:10">
      <c r="A3229" t="n">
        <v>26331</v>
      </c>
      <c r="B3229" s="59" t="n">
        <v>25</v>
      </c>
      <c r="C3229" s="7" t="n">
        <v>1</v>
      </c>
      <c r="D3229" s="7" t="n">
        <v>65535</v>
      </c>
      <c r="E3229" s="7" t="n">
        <v>65535</v>
      </c>
      <c r="F3229" s="7" t="n">
        <v>0</v>
      </c>
    </row>
    <row r="3230" spans="1:10">
      <c r="A3230" t="s">
        <v>4</v>
      </c>
      <c r="B3230" s="4" t="s">
        <v>5</v>
      </c>
      <c r="C3230" s="4" t="s">
        <v>6</v>
      </c>
      <c r="D3230" s="4" t="s">
        <v>10</v>
      </c>
    </row>
    <row r="3231" spans="1:10">
      <c r="A3231" t="n">
        <v>26338</v>
      </c>
      <c r="B3231" s="58" t="n">
        <v>29</v>
      </c>
      <c r="C3231" s="7" t="s">
        <v>12</v>
      </c>
      <c r="D3231" s="7" t="n">
        <v>65533</v>
      </c>
    </row>
    <row r="3232" spans="1:10">
      <c r="A3232" t="s">
        <v>4</v>
      </c>
      <c r="B3232" s="4" t="s">
        <v>5</v>
      </c>
      <c r="C3232" s="4" t="s">
        <v>9</v>
      </c>
    </row>
    <row r="3233" spans="1:13">
      <c r="A3233" t="n">
        <v>26342</v>
      </c>
      <c r="B3233" s="47" t="n">
        <v>15</v>
      </c>
      <c r="C3233" s="7" t="n">
        <v>32768</v>
      </c>
    </row>
    <row r="3234" spans="1:13">
      <c r="A3234" t="s">
        <v>4</v>
      </c>
      <c r="B3234" s="4" t="s">
        <v>5</v>
      </c>
      <c r="C3234" s="4" t="s">
        <v>13</v>
      </c>
    </row>
    <row r="3235" spans="1:13">
      <c r="A3235" t="n">
        <v>26347</v>
      </c>
      <c r="B3235" s="44" t="n">
        <v>45</v>
      </c>
      <c r="C3235" s="7" t="n">
        <v>0</v>
      </c>
    </row>
    <row r="3236" spans="1:13">
      <c r="A3236" t="s">
        <v>4</v>
      </c>
      <c r="B3236" s="4" t="s">
        <v>5</v>
      </c>
      <c r="C3236" s="4" t="s">
        <v>13</v>
      </c>
      <c r="D3236" s="4" t="s">
        <v>13</v>
      </c>
      <c r="E3236" s="4" t="s">
        <v>18</v>
      </c>
      <c r="F3236" s="4" t="s">
        <v>18</v>
      </c>
      <c r="G3236" s="4" t="s">
        <v>18</v>
      </c>
      <c r="H3236" s="4" t="s">
        <v>10</v>
      </c>
    </row>
    <row r="3237" spans="1:13">
      <c r="A3237" t="n">
        <v>26349</v>
      </c>
      <c r="B3237" s="44" t="n">
        <v>45</v>
      </c>
      <c r="C3237" s="7" t="n">
        <v>2</v>
      </c>
      <c r="D3237" s="7" t="n">
        <v>3</v>
      </c>
      <c r="E3237" s="7" t="n">
        <v>-0.00999999977648258</v>
      </c>
      <c r="F3237" s="7" t="n">
        <v>-19.1299991607666</v>
      </c>
      <c r="G3237" s="7" t="n">
        <v>-0.589999973773956</v>
      </c>
      <c r="H3237" s="7" t="n">
        <v>0</v>
      </c>
    </row>
    <row r="3238" spans="1:13">
      <c r="A3238" t="s">
        <v>4</v>
      </c>
      <c r="B3238" s="4" t="s">
        <v>5</v>
      </c>
      <c r="C3238" s="4" t="s">
        <v>13</v>
      </c>
      <c r="D3238" s="4" t="s">
        <v>13</v>
      </c>
      <c r="E3238" s="4" t="s">
        <v>18</v>
      </c>
      <c r="F3238" s="4" t="s">
        <v>18</v>
      </c>
      <c r="G3238" s="4" t="s">
        <v>18</v>
      </c>
      <c r="H3238" s="4" t="s">
        <v>10</v>
      </c>
      <c r="I3238" s="4" t="s">
        <v>13</v>
      </c>
    </row>
    <row r="3239" spans="1:13">
      <c r="A3239" t="n">
        <v>26366</v>
      </c>
      <c r="B3239" s="44" t="n">
        <v>45</v>
      </c>
      <c r="C3239" s="7" t="n">
        <v>4</v>
      </c>
      <c r="D3239" s="7" t="n">
        <v>3</v>
      </c>
      <c r="E3239" s="7" t="n">
        <v>18.5499992370605</v>
      </c>
      <c r="F3239" s="7" t="n">
        <v>3.09999990463257</v>
      </c>
      <c r="G3239" s="7" t="n">
        <v>4</v>
      </c>
      <c r="H3239" s="7" t="n">
        <v>0</v>
      </c>
      <c r="I3239" s="7" t="n">
        <v>1</v>
      </c>
    </row>
    <row r="3240" spans="1:13">
      <c r="A3240" t="s">
        <v>4</v>
      </c>
      <c r="B3240" s="4" t="s">
        <v>5</v>
      </c>
      <c r="C3240" s="4" t="s">
        <v>13</v>
      </c>
      <c r="D3240" s="4" t="s">
        <v>13</v>
      </c>
      <c r="E3240" s="4" t="s">
        <v>18</v>
      </c>
      <c r="F3240" s="4" t="s">
        <v>10</v>
      </c>
    </row>
    <row r="3241" spans="1:13">
      <c r="A3241" t="n">
        <v>26384</v>
      </c>
      <c r="B3241" s="44" t="n">
        <v>45</v>
      </c>
      <c r="C3241" s="7" t="n">
        <v>5</v>
      </c>
      <c r="D3241" s="7" t="n">
        <v>3</v>
      </c>
      <c r="E3241" s="7" t="n">
        <v>2.29999995231628</v>
      </c>
      <c r="F3241" s="7" t="n">
        <v>0</v>
      </c>
    </row>
    <row r="3242" spans="1:13">
      <c r="A3242" t="s">
        <v>4</v>
      </c>
      <c r="B3242" s="4" t="s">
        <v>5</v>
      </c>
      <c r="C3242" s="4" t="s">
        <v>13</v>
      </c>
      <c r="D3242" s="4" t="s">
        <v>13</v>
      </c>
      <c r="E3242" s="4" t="s">
        <v>18</v>
      </c>
      <c r="F3242" s="4" t="s">
        <v>10</v>
      </c>
    </row>
    <row r="3243" spans="1:13">
      <c r="A3243" t="n">
        <v>26393</v>
      </c>
      <c r="B3243" s="44" t="n">
        <v>45</v>
      </c>
      <c r="C3243" s="7" t="n">
        <v>11</v>
      </c>
      <c r="D3243" s="7" t="n">
        <v>3</v>
      </c>
      <c r="E3243" s="7" t="n">
        <v>41.0999984741211</v>
      </c>
      <c r="F3243" s="7" t="n">
        <v>0</v>
      </c>
    </row>
    <row r="3244" spans="1:13">
      <c r="A3244" t="s">
        <v>4</v>
      </c>
      <c r="B3244" s="4" t="s">
        <v>5</v>
      </c>
      <c r="C3244" s="4" t="s">
        <v>13</v>
      </c>
      <c r="D3244" s="4" t="s">
        <v>13</v>
      </c>
      <c r="E3244" s="4" t="s">
        <v>9</v>
      </c>
      <c r="F3244" s="4" t="s">
        <v>13</v>
      </c>
      <c r="G3244" s="4" t="s">
        <v>13</v>
      </c>
    </row>
    <row r="3245" spans="1:13">
      <c r="A3245" t="n">
        <v>26402</v>
      </c>
      <c r="B3245" s="67" t="n">
        <v>8</v>
      </c>
      <c r="C3245" s="7" t="n">
        <v>5</v>
      </c>
      <c r="D3245" s="7" t="n">
        <v>0</v>
      </c>
      <c r="E3245" s="7" t="n">
        <v>7</v>
      </c>
      <c r="F3245" s="7" t="n">
        <v>19</v>
      </c>
      <c r="G3245" s="7" t="n">
        <v>1</v>
      </c>
    </row>
    <row r="3246" spans="1:13">
      <c r="A3246" t="s">
        <v>4</v>
      </c>
      <c r="B3246" s="4" t="s">
        <v>5</v>
      </c>
      <c r="C3246" s="4" t="s">
        <v>13</v>
      </c>
      <c r="D3246" s="4" t="s">
        <v>13</v>
      </c>
      <c r="E3246" s="4" t="s">
        <v>18</v>
      </c>
      <c r="F3246" s="4" t="s">
        <v>18</v>
      </c>
      <c r="G3246" s="4" t="s">
        <v>18</v>
      </c>
      <c r="H3246" s="4" t="s">
        <v>10</v>
      </c>
    </row>
    <row r="3247" spans="1:13">
      <c r="A3247" t="n">
        <v>26411</v>
      </c>
      <c r="B3247" s="44" t="n">
        <v>45</v>
      </c>
      <c r="C3247" s="7" t="n">
        <v>2</v>
      </c>
      <c r="D3247" s="7" t="n">
        <v>3</v>
      </c>
      <c r="E3247" s="7" t="n">
        <v>-0.00999999977648258</v>
      </c>
      <c r="F3247" s="7" t="n">
        <v>-18.8999996185303</v>
      </c>
      <c r="G3247" s="7" t="n">
        <v>-0.589999973773956</v>
      </c>
      <c r="H3247" s="7" t="n">
        <v>3000</v>
      </c>
    </row>
    <row r="3248" spans="1:13">
      <c r="A3248" t="s">
        <v>4</v>
      </c>
      <c r="B3248" s="4" t="s">
        <v>5</v>
      </c>
      <c r="C3248" s="4" t="s">
        <v>13</v>
      </c>
      <c r="D3248" s="4" t="s">
        <v>13</v>
      </c>
      <c r="E3248" s="4" t="s">
        <v>18</v>
      </c>
      <c r="F3248" s="4" t="s">
        <v>18</v>
      </c>
      <c r="G3248" s="4" t="s">
        <v>18</v>
      </c>
      <c r="H3248" s="4" t="s">
        <v>10</v>
      </c>
      <c r="I3248" s="4" t="s">
        <v>13</v>
      </c>
    </row>
    <row r="3249" spans="1:9">
      <c r="A3249" t="n">
        <v>26428</v>
      </c>
      <c r="B3249" s="44" t="n">
        <v>45</v>
      </c>
      <c r="C3249" s="7" t="n">
        <v>4</v>
      </c>
      <c r="D3249" s="7" t="n">
        <v>3</v>
      </c>
      <c r="E3249" s="7" t="n">
        <v>8.6899995803833</v>
      </c>
      <c r="F3249" s="7" t="n">
        <v>3.09999990463257</v>
      </c>
      <c r="G3249" s="7" t="n">
        <v>4</v>
      </c>
      <c r="H3249" s="7" t="n">
        <v>3000</v>
      </c>
      <c r="I3249" s="7" t="n">
        <v>1</v>
      </c>
    </row>
    <row r="3250" spans="1:9">
      <c r="A3250" t="s">
        <v>4</v>
      </c>
      <c r="B3250" s="4" t="s">
        <v>5</v>
      </c>
      <c r="C3250" s="4" t="s">
        <v>13</v>
      </c>
      <c r="D3250" s="4" t="s">
        <v>13</v>
      </c>
      <c r="E3250" s="4" t="s">
        <v>18</v>
      </c>
      <c r="F3250" s="4" t="s">
        <v>10</v>
      </c>
    </row>
    <row r="3251" spans="1:9">
      <c r="A3251" t="n">
        <v>26446</v>
      </c>
      <c r="B3251" s="44" t="n">
        <v>45</v>
      </c>
      <c r="C3251" s="7" t="n">
        <v>5</v>
      </c>
      <c r="D3251" s="7" t="n">
        <v>3</v>
      </c>
      <c r="E3251" s="7" t="n">
        <v>1.20000004768372</v>
      </c>
      <c r="F3251" s="7" t="n">
        <v>3000</v>
      </c>
    </row>
    <row r="3252" spans="1:9">
      <c r="A3252" t="s">
        <v>4</v>
      </c>
      <c r="B3252" s="4" t="s">
        <v>5</v>
      </c>
      <c r="C3252" s="4" t="s">
        <v>13</v>
      </c>
      <c r="D3252" s="4" t="s">
        <v>10</v>
      </c>
      <c r="E3252" s="4" t="s">
        <v>18</v>
      </c>
      <c r="F3252" s="4" t="s">
        <v>10</v>
      </c>
      <c r="G3252" s="4" t="s">
        <v>9</v>
      </c>
      <c r="H3252" s="4" t="s">
        <v>9</v>
      </c>
      <c r="I3252" s="4" t="s">
        <v>10</v>
      </c>
      <c r="J3252" s="4" t="s">
        <v>10</v>
      </c>
      <c r="K3252" s="4" t="s">
        <v>9</v>
      </c>
      <c r="L3252" s="4" t="s">
        <v>9</v>
      </c>
      <c r="M3252" s="4" t="s">
        <v>9</v>
      </c>
      <c r="N3252" s="4" t="s">
        <v>9</v>
      </c>
      <c r="O3252" s="4" t="s">
        <v>6</v>
      </c>
    </row>
    <row r="3253" spans="1:9">
      <c r="A3253" t="n">
        <v>26455</v>
      </c>
      <c r="B3253" s="11" t="n">
        <v>50</v>
      </c>
      <c r="C3253" s="7" t="n">
        <v>0</v>
      </c>
      <c r="D3253" s="7" t="n">
        <v>8203</v>
      </c>
      <c r="E3253" s="7" t="n">
        <v>1</v>
      </c>
      <c r="F3253" s="7" t="n">
        <v>500</v>
      </c>
      <c r="G3253" s="7" t="n">
        <v>0</v>
      </c>
      <c r="H3253" s="7" t="n">
        <v>0</v>
      </c>
      <c r="I3253" s="7" t="n">
        <v>0</v>
      </c>
      <c r="J3253" s="7" t="n">
        <v>65533</v>
      </c>
      <c r="K3253" s="7" t="n">
        <v>0</v>
      </c>
      <c r="L3253" s="7" t="n">
        <v>0</v>
      </c>
      <c r="M3253" s="7" t="n">
        <v>0</v>
      </c>
      <c r="N3253" s="7" t="n">
        <v>0</v>
      </c>
      <c r="O3253" s="7" t="s">
        <v>12</v>
      </c>
    </row>
    <row r="3254" spans="1:9">
      <c r="A3254" t="s">
        <v>4</v>
      </c>
      <c r="B3254" s="4" t="s">
        <v>5</v>
      </c>
      <c r="C3254" s="4" t="s">
        <v>13</v>
      </c>
      <c r="D3254" s="4" t="s">
        <v>10</v>
      </c>
      <c r="E3254" s="4" t="s">
        <v>18</v>
      </c>
      <c r="F3254" s="4" t="s">
        <v>10</v>
      </c>
      <c r="G3254" s="4" t="s">
        <v>9</v>
      </c>
      <c r="H3254" s="4" t="s">
        <v>9</v>
      </c>
      <c r="I3254" s="4" t="s">
        <v>10</v>
      </c>
      <c r="J3254" s="4" t="s">
        <v>10</v>
      </c>
      <c r="K3254" s="4" t="s">
        <v>9</v>
      </c>
      <c r="L3254" s="4" t="s">
        <v>9</v>
      </c>
      <c r="M3254" s="4" t="s">
        <v>9</v>
      </c>
      <c r="N3254" s="4" t="s">
        <v>9</v>
      </c>
      <c r="O3254" s="4" t="s">
        <v>6</v>
      </c>
    </row>
    <row r="3255" spans="1:9">
      <c r="A3255" t="n">
        <v>26494</v>
      </c>
      <c r="B3255" s="11" t="n">
        <v>50</v>
      </c>
      <c r="C3255" s="7" t="n">
        <v>0</v>
      </c>
      <c r="D3255" s="7" t="n">
        <v>8121</v>
      </c>
      <c r="E3255" s="7" t="n">
        <v>1</v>
      </c>
      <c r="F3255" s="7" t="n">
        <v>500</v>
      </c>
      <c r="G3255" s="7" t="n">
        <v>0</v>
      </c>
      <c r="H3255" s="7" t="n">
        <v>0</v>
      </c>
      <c r="I3255" s="7" t="n">
        <v>0</v>
      </c>
      <c r="J3255" s="7" t="n">
        <v>65533</v>
      </c>
      <c r="K3255" s="7" t="n">
        <v>0</v>
      </c>
      <c r="L3255" s="7" t="n">
        <v>0</v>
      </c>
      <c r="M3255" s="7" t="n">
        <v>0</v>
      </c>
      <c r="N3255" s="7" t="n">
        <v>0</v>
      </c>
      <c r="O3255" s="7" t="s">
        <v>12</v>
      </c>
    </row>
    <row r="3256" spans="1:9">
      <c r="A3256" t="s">
        <v>4</v>
      </c>
      <c r="B3256" s="4" t="s">
        <v>5</v>
      </c>
      <c r="C3256" s="4" t="s">
        <v>10</v>
      </c>
      <c r="D3256" s="4" t="s">
        <v>13</v>
      </c>
      <c r="E3256" s="4" t="s">
        <v>18</v>
      </c>
      <c r="F3256" s="4" t="s">
        <v>10</v>
      </c>
    </row>
    <row r="3257" spans="1:9">
      <c r="A3257" t="n">
        <v>26533</v>
      </c>
      <c r="B3257" s="35" t="n">
        <v>59</v>
      </c>
      <c r="C3257" s="7" t="n">
        <v>0</v>
      </c>
      <c r="D3257" s="7" t="n">
        <v>9</v>
      </c>
      <c r="E3257" s="7" t="n">
        <v>0.150000005960464</v>
      </c>
      <c r="F3257" s="7" t="n">
        <v>0</v>
      </c>
    </row>
    <row r="3258" spans="1:9">
      <c r="A3258" t="s">
        <v>4</v>
      </c>
      <c r="B3258" s="4" t="s">
        <v>5</v>
      </c>
      <c r="C3258" s="4" t="s">
        <v>13</v>
      </c>
      <c r="D3258" s="4" t="s">
        <v>10</v>
      </c>
      <c r="E3258" s="4" t="s">
        <v>6</v>
      </c>
      <c r="F3258" s="4" t="s">
        <v>6</v>
      </c>
      <c r="G3258" s="4" t="s">
        <v>6</v>
      </c>
      <c r="H3258" s="4" t="s">
        <v>6</v>
      </c>
    </row>
    <row r="3259" spans="1:9">
      <c r="A3259" t="n">
        <v>26543</v>
      </c>
      <c r="B3259" s="29" t="n">
        <v>51</v>
      </c>
      <c r="C3259" s="7" t="n">
        <v>3</v>
      </c>
      <c r="D3259" s="7" t="n">
        <v>0</v>
      </c>
      <c r="E3259" s="7" t="s">
        <v>251</v>
      </c>
      <c r="F3259" s="7" t="s">
        <v>140</v>
      </c>
      <c r="G3259" s="7" t="s">
        <v>141</v>
      </c>
      <c r="H3259" s="7" t="s">
        <v>142</v>
      </c>
    </row>
    <row r="3260" spans="1:9">
      <c r="A3260" t="s">
        <v>4</v>
      </c>
      <c r="B3260" s="4" t="s">
        <v>5</v>
      </c>
      <c r="C3260" s="4" t="s">
        <v>13</v>
      </c>
      <c r="D3260" s="4" t="s">
        <v>18</v>
      </c>
      <c r="E3260" s="4" t="s">
        <v>10</v>
      </c>
      <c r="F3260" s="4" t="s">
        <v>13</v>
      </c>
    </row>
    <row r="3261" spans="1:9">
      <c r="A3261" t="n">
        <v>26556</v>
      </c>
      <c r="B3261" s="14" t="n">
        <v>49</v>
      </c>
      <c r="C3261" s="7" t="n">
        <v>3</v>
      </c>
      <c r="D3261" s="7" t="n">
        <v>1</v>
      </c>
      <c r="E3261" s="7" t="n">
        <v>1000</v>
      </c>
      <c r="F3261" s="7" t="n">
        <v>0</v>
      </c>
    </row>
    <row r="3262" spans="1:9">
      <c r="A3262" t="s">
        <v>4</v>
      </c>
      <c r="B3262" s="4" t="s">
        <v>5</v>
      </c>
      <c r="C3262" s="4" t="s">
        <v>13</v>
      </c>
      <c r="D3262" s="4" t="s">
        <v>13</v>
      </c>
      <c r="E3262" s="4" t="s">
        <v>13</v>
      </c>
      <c r="F3262" s="4" t="s">
        <v>18</v>
      </c>
      <c r="G3262" s="4" t="s">
        <v>18</v>
      </c>
      <c r="H3262" s="4" t="s">
        <v>18</v>
      </c>
      <c r="I3262" s="4" t="s">
        <v>18</v>
      </c>
      <c r="J3262" s="4" t="s">
        <v>18</v>
      </c>
    </row>
    <row r="3263" spans="1:9">
      <c r="A3263" t="n">
        <v>26565</v>
      </c>
      <c r="B3263" s="52" t="n">
        <v>76</v>
      </c>
      <c r="C3263" s="7" t="n">
        <v>1</v>
      </c>
      <c r="D3263" s="7" t="n">
        <v>3</v>
      </c>
      <c r="E3263" s="7" t="n">
        <v>0</v>
      </c>
      <c r="F3263" s="7" t="n">
        <v>1</v>
      </c>
      <c r="G3263" s="7" t="n">
        <v>1</v>
      </c>
      <c r="H3263" s="7" t="n">
        <v>1</v>
      </c>
      <c r="I3263" s="7" t="n">
        <v>0</v>
      </c>
      <c r="J3263" s="7" t="n">
        <v>1000</v>
      </c>
    </row>
    <row r="3264" spans="1:9">
      <c r="A3264" t="s">
        <v>4</v>
      </c>
      <c r="B3264" s="4" t="s">
        <v>5</v>
      </c>
      <c r="C3264" s="4" t="s">
        <v>13</v>
      </c>
      <c r="D3264" s="4" t="s">
        <v>13</v>
      </c>
    </row>
    <row r="3265" spans="1:15">
      <c r="A3265" t="n">
        <v>26589</v>
      </c>
      <c r="B3265" s="66" t="n">
        <v>77</v>
      </c>
      <c r="C3265" s="7" t="n">
        <v>0</v>
      </c>
      <c r="D3265" s="7" t="n">
        <v>3</v>
      </c>
    </row>
    <row r="3266" spans="1:15">
      <c r="A3266" t="s">
        <v>4</v>
      </c>
      <c r="B3266" s="4" t="s">
        <v>5</v>
      </c>
      <c r="C3266" s="4" t="s">
        <v>13</v>
      </c>
      <c r="D3266" s="4" t="s">
        <v>10</v>
      </c>
    </row>
    <row r="3267" spans="1:15">
      <c r="A3267" t="n">
        <v>26592</v>
      </c>
      <c r="B3267" s="44" t="n">
        <v>45</v>
      </c>
      <c r="C3267" s="7" t="n">
        <v>7</v>
      </c>
      <c r="D3267" s="7" t="n">
        <v>255</v>
      </c>
    </row>
    <row r="3268" spans="1:15">
      <c r="A3268" t="s">
        <v>4</v>
      </c>
      <c r="B3268" s="4" t="s">
        <v>5</v>
      </c>
      <c r="C3268" s="4" t="s">
        <v>13</v>
      </c>
      <c r="D3268" s="4" t="s">
        <v>13</v>
      </c>
      <c r="E3268" s="4" t="s">
        <v>18</v>
      </c>
      <c r="F3268" s="4" t="s">
        <v>18</v>
      </c>
      <c r="G3268" s="4" t="s">
        <v>18</v>
      </c>
      <c r="H3268" s="4" t="s">
        <v>10</v>
      </c>
    </row>
    <row r="3269" spans="1:15">
      <c r="A3269" t="n">
        <v>26596</v>
      </c>
      <c r="B3269" s="44" t="n">
        <v>45</v>
      </c>
      <c r="C3269" s="7" t="n">
        <v>2</v>
      </c>
      <c r="D3269" s="7" t="n">
        <v>0</v>
      </c>
      <c r="E3269" s="7" t="n">
        <v>-0.00999999977648258</v>
      </c>
      <c r="F3269" s="7" t="n">
        <v>-18.8999996185303</v>
      </c>
      <c r="G3269" s="7" t="n">
        <v>-0.589999973773956</v>
      </c>
      <c r="H3269" s="7" t="n">
        <v>200</v>
      </c>
    </row>
    <row r="3270" spans="1:15">
      <c r="A3270" t="s">
        <v>4</v>
      </c>
      <c r="B3270" s="4" t="s">
        <v>5</v>
      </c>
      <c r="C3270" s="4" t="s">
        <v>13</v>
      </c>
      <c r="D3270" s="4" t="s">
        <v>13</v>
      </c>
      <c r="E3270" s="4" t="s">
        <v>18</v>
      </c>
      <c r="F3270" s="4" t="s">
        <v>18</v>
      </c>
      <c r="G3270" s="4" t="s">
        <v>18</v>
      </c>
      <c r="H3270" s="4" t="s">
        <v>10</v>
      </c>
      <c r="I3270" s="4" t="s">
        <v>13</v>
      </c>
    </row>
    <row r="3271" spans="1:15">
      <c r="A3271" t="n">
        <v>26613</v>
      </c>
      <c r="B3271" s="44" t="n">
        <v>45</v>
      </c>
      <c r="C3271" s="7" t="n">
        <v>4</v>
      </c>
      <c r="D3271" s="7" t="n">
        <v>0</v>
      </c>
      <c r="E3271" s="7" t="n">
        <v>9.10000038146973</v>
      </c>
      <c r="F3271" s="7" t="n">
        <v>3.09999990463257</v>
      </c>
      <c r="G3271" s="7" t="n">
        <v>0</v>
      </c>
      <c r="H3271" s="7" t="n">
        <v>200</v>
      </c>
      <c r="I3271" s="7" t="n">
        <v>1</v>
      </c>
    </row>
    <row r="3272" spans="1:15">
      <c r="A3272" t="s">
        <v>4</v>
      </c>
      <c r="B3272" s="4" t="s">
        <v>5</v>
      </c>
      <c r="C3272" s="4" t="s">
        <v>13</v>
      </c>
      <c r="D3272" s="4" t="s">
        <v>13</v>
      </c>
      <c r="E3272" s="4" t="s">
        <v>18</v>
      </c>
      <c r="F3272" s="4" t="s">
        <v>10</v>
      </c>
    </row>
    <row r="3273" spans="1:15">
      <c r="A3273" t="n">
        <v>26631</v>
      </c>
      <c r="B3273" s="44" t="n">
        <v>45</v>
      </c>
      <c r="C3273" s="7" t="n">
        <v>5</v>
      </c>
      <c r="D3273" s="7" t="n">
        <v>0</v>
      </c>
      <c r="E3273" s="7" t="n">
        <v>1.5</v>
      </c>
      <c r="F3273" s="7" t="n">
        <v>200</v>
      </c>
    </row>
    <row r="3274" spans="1:15">
      <c r="A3274" t="s">
        <v>4</v>
      </c>
      <c r="B3274" s="4" t="s">
        <v>5</v>
      </c>
      <c r="C3274" s="4" t="s">
        <v>13</v>
      </c>
      <c r="D3274" s="4" t="s">
        <v>13</v>
      </c>
      <c r="E3274" s="4" t="s">
        <v>18</v>
      </c>
      <c r="F3274" s="4" t="s">
        <v>10</v>
      </c>
    </row>
    <row r="3275" spans="1:15">
      <c r="A3275" t="n">
        <v>26640</v>
      </c>
      <c r="B3275" s="44" t="n">
        <v>45</v>
      </c>
      <c r="C3275" s="7" t="n">
        <v>11</v>
      </c>
      <c r="D3275" s="7" t="n">
        <v>0</v>
      </c>
      <c r="E3275" s="7" t="n">
        <v>41.0999984741211</v>
      </c>
      <c r="F3275" s="7" t="n">
        <v>200</v>
      </c>
    </row>
    <row r="3276" spans="1:15">
      <c r="A3276" t="s">
        <v>4</v>
      </c>
      <c r="B3276" s="4" t="s">
        <v>5</v>
      </c>
      <c r="C3276" s="4" t="s">
        <v>13</v>
      </c>
      <c r="D3276" s="4" t="s">
        <v>10</v>
      </c>
      <c r="E3276" s="4" t="s">
        <v>10</v>
      </c>
      <c r="F3276" s="4" t="s">
        <v>9</v>
      </c>
    </row>
    <row r="3277" spans="1:15">
      <c r="A3277" t="n">
        <v>26649</v>
      </c>
      <c r="B3277" s="57" t="n">
        <v>84</v>
      </c>
      <c r="C3277" s="7" t="n">
        <v>0</v>
      </c>
      <c r="D3277" s="7" t="n">
        <v>2</v>
      </c>
      <c r="E3277" s="7" t="n">
        <v>100</v>
      </c>
      <c r="F3277" s="7" t="n">
        <v>1050253722</v>
      </c>
    </row>
    <row r="3278" spans="1:15">
      <c r="A3278" t="s">
        <v>4</v>
      </c>
      <c r="B3278" s="4" t="s">
        <v>5</v>
      </c>
      <c r="C3278" s="4" t="s">
        <v>13</v>
      </c>
      <c r="D3278" s="4" t="s">
        <v>10</v>
      </c>
      <c r="E3278" s="4" t="s">
        <v>18</v>
      </c>
      <c r="F3278" s="4" t="s">
        <v>10</v>
      </c>
      <c r="G3278" s="4" t="s">
        <v>9</v>
      </c>
      <c r="H3278" s="4" t="s">
        <v>9</v>
      </c>
      <c r="I3278" s="4" t="s">
        <v>10</v>
      </c>
      <c r="J3278" s="4" t="s">
        <v>10</v>
      </c>
      <c r="K3278" s="4" t="s">
        <v>9</v>
      </c>
      <c r="L3278" s="4" t="s">
        <v>9</v>
      </c>
      <c r="M3278" s="4" t="s">
        <v>9</v>
      </c>
      <c r="N3278" s="4" t="s">
        <v>9</v>
      </c>
      <c r="O3278" s="4" t="s">
        <v>6</v>
      </c>
    </row>
    <row r="3279" spans="1:15">
      <c r="A3279" t="n">
        <v>26659</v>
      </c>
      <c r="B3279" s="11" t="n">
        <v>50</v>
      </c>
      <c r="C3279" s="7" t="n">
        <v>0</v>
      </c>
      <c r="D3279" s="7" t="n">
        <v>4400</v>
      </c>
      <c r="E3279" s="7" t="n">
        <v>0.800000011920929</v>
      </c>
      <c r="F3279" s="7" t="n">
        <v>400</v>
      </c>
      <c r="G3279" s="7" t="n">
        <v>0</v>
      </c>
      <c r="H3279" s="7" t="n">
        <v>-1069547520</v>
      </c>
      <c r="I3279" s="7" t="n">
        <v>0</v>
      </c>
      <c r="J3279" s="7" t="n">
        <v>65533</v>
      </c>
      <c r="K3279" s="7" t="n">
        <v>0</v>
      </c>
      <c r="L3279" s="7" t="n">
        <v>0</v>
      </c>
      <c r="M3279" s="7" t="n">
        <v>0</v>
      </c>
      <c r="N3279" s="7" t="n">
        <v>0</v>
      </c>
      <c r="O3279" s="7" t="s">
        <v>12</v>
      </c>
    </row>
    <row r="3280" spans="1:15">
      <c r="A3280" t="s">
        <v>4</v>
      </c>
      <c r="B3280" s="4" t="s">
        <v>5</v>
      </c>
      <c r="C3280" s="4" t="s">
        <v>13</v>
      </c>
      <c r="D3280" s="4" t="s">
        <v>10</v>
      </c>
      <c r="E3280" s="4" t="s">
        <v>6</v>
      </c>
      <c r="F3280" s="4" t="s">
        <v>6</v>
      </c>
      <c r="G3280" s="4" t="s">
        <v>6</v>
      </c>
      <c r="H3280" s="4" t="s">
        <v>6</v>
      </c>
    </row>
    <row r="3281" spans="1:15">
      <c r="A3281" t="n">
        <v>26698</v>
      </c>
      <c r="B3281" s="29" t="n">
        <v>51</v>
      </c>
      <c r="C3281" s="7" t="n">
        <v>3</v>
      </c>
      <c r="D3281" s="7" t="n">
        <v>0</v>
      </c>
      <c r="E3281" s="7" t="s">
        <v>197</v>
      </c>
      <c r="F3281" s="7" t="s">
        <v>140</v>
      </c>
      <c r="G3281" s="7" t="s">
        <v>141</v>
      </c>
      <c r="H3281" s="7" t="s">
        <v>142</v>
      </c>
    </row>
    <row r="3282" spans="1:15">
      <c r="A3282" t="s">
        <v>4</v>
      </c>
      <c r="B3282" s="4" t="s">
        <v>5</v>
      </c>
      <c r="C3282" s="4" t="s">
        <v>13</v>
      </c>
      <c r="D3282" s="4" t="s">
        <v>10</v>
      </c>
    </row>
    <row r="3283" spans="1:15">
      <c r="A3283" t="n">
        <v>26711</v>
      </c>
      <c r="B3283" s="44" t="n">
        <v>45</v>
      </c>
      <c r="C3283" s="7" t="n">
        <v>7</v>
      </c>
      <c r="D3283" s="7" t="n">
        <v>255</v>
      </c>
    </row>
    <row r="3284" spans="1:15">
      <c r="A3284" t="s">
        <v>4</v>
      </c>
      <c r="B3284" s="4" t="s">
        <v>5</v>
      </c>
      <c r="C3284" s="4" t="s">
        <v>13</v>
      </c>
      <c r="D3284" s="4" t="s">
        <v>10</v>
      </c>
      <c r="E3284" s="4" t="s">
        <v>18</v>
      </c>
    </row>
    <row r="3285" spans="1:15">
      <c r="A3285" t="n">
        <v>26715</v>
      </c>
      <c r="B3285" s="38" t="n">
        <v>58</v>
      </c>
      <c r="C3285" s="7" t="n">
        <v>101</v>
      </c>
      <c r="D3285" s="7" t="n">
        <v>1000</v>
      </c>
      <c r="E3285" s="7" t="n">
        <v>1</v>
      </c>
    </row>
    <row r="3286" spans="1:15">
      <c r="A3286" t="s">
        <v>4</v>
      </c>
      <c r="B3286" s="4" t="s">
        <v>5</v>
      </c>
      <c r="C3286" s="4" t="s">
        <v>13</v>
      </c>
      <c r="D3286" s="4" t="s">
        <v>10</v>
      </c>
    </row>
    <row r="3287" spans="1:15">
      <c r="A3287" t="n">
        <v>26723</v>
      </c>
      <c r="B3287" s="38" t="n">
        <v>58</v>
      </c>
      <c r="C3287" s="7" t="n">
        <v>254</v>
      </c>
      <c r="D3287" s="7" t="n">
        <v>0</v>
      </c>
    </row>
    <row r="3288" spans="1:15">
      <c r="A3288" t="s">
        <v>4</v>
      </c>
      <c r="B3288" s="4" t="s">
        <v>5</v>
      </c>
      <c r="C3288" s="4" t="s">
        <v>13</v>
      </c>
    </row>
    <row r="3289" spans="1:15">
      <c r="A3289" t="n">
        <v>26727</v>
      </c>
      <c r="B3289" s="44" t="n">
        <v>45</v>
      </c>
      <c r="C3289" s="7" t="n">
        <v>0</v>
      </c>
    </row>
    <row r="3290" spans="1:15">
      <c r="A3290" t="s">
        <v>4</v>
      </c>
      <c r="B3290" s="4" t="s">
        <v>5</v>
      </c>
      <c r="C3290" s="4" t="s">
        <v>13</v>
      </c>
      <c r="D3290" s="4" t="s">
        <v>13</v>
      </c>
      <c r="E3290" s="4" t="s">
        <v>18</v>
      </c>
      <c r="F3290" s="4" t="s">
        <v>18</v>
      </c>
      <c r="G3290" s="4" t="s">
        <v>18</v>
      </c>
      <c r="H3290" s="4" t="s">
        <v>10</v>
      </c>
    </row>
    <row r="3291" spans="1:15">
      <c r="A3291" t="n">
        <v>26729</v>
      </c>
      <c r="B3291" s="44" t="n">
        <v>45</v>
      </c>
      <c r="C3291" s="7" t="n">
        <v>2</v>
      </c>
      <c r="D3291" s="7" t="n">
        <v>3</v>
      </c>
      <c r="E3291" s="7" t="n">
        <v>34.4500007629395</v>
      </c>
      <c r="F3291" s="7" t="n">
        <v>13.9499998092651</v>
      </c>
      <c r="G3291" s="7" t="n">
        <v>16.9899997711182</v>
      </c>
      <c r="H3291" s="7" t="n">
        <v>0</v>
      </c>
    </row>
    <row r="3292" spans="1:15">
      <c r="A3292" t="s">
        <v>4</v>
      </c>
      <c r="B3292" s="4" t="s">
        <v>5</v>
      </c>
      <c r="C3292" s="4" t="s">
        <v>13</v>
      </c>
      <c r="D3292" s="4" t="s">
        <v>13</v>
      </c>
      <c r="E3292" s="4" t="s">
        <v>18</v>
      </c>
      <c r="F3292" s="4" t="s">
        <v>18</v>
      </c>
      <c r="G3292" s="4" t="s">
        <v>18</v>
      </c>
      <c r="H3292" s="4" t="s">
        <v>10</v>
      </c>
      <c r="I3292" s="4" t="s">
        <v>13</v>
      </c>
    </row>
    <row r="3293" spans="1:15">
      <c r="A3293" t="n">
        <v>26746</v>
      </c>
      <c r="B3293" s="44" t="n">
        <v>45</v>
      </c>
      <c r="C3293" s="7" t="n">
        <v>4</v>
      </c>
      <c r="D3293" s="7" t="n">
        <v>3</v>
      </c>
      <c r="E3293" s="7" t="n">
        <v>347.829986572266</v>
      </c>
      <c r="F3293" s="7" t="n">
        <v>165.479995727539</v>
      </c>
      <c r="G3293" s="7" t="n">
        <v>4</v>
      </c>
      <c r="H3293" s="7" t="n">
        <v>0</v>
      </c>
      <c r="I3293" s="7" t="n">
        <v>0</v>
      </c>
    </row>
    <row r="3294" spans="1:15">
      <c r="A3294" t="s">
        <v>4</v>
      </c>
      <c r="B3294" s="4" t="s">
        <v>5</v>
      </c>
      <c r="C3294" s="4" t="s">
        <v>13</v>
      </c>
      <c r="D3294" s="4" t="s">
        <v>13</v>
      </c>
      <c r="E3294" s="4" t="s">
        <v>18</v>
      </c>
      <c r="F3294" s="4" t="s">
        <v>10</v>
      </c>
    </row>
    <row r="3295" spans="1:15">
      <c r="A3295" t="n">
        <v>26764</v>
      </c>
      <c r="B3295" s="44" t="n">
        <v>45</v>
      </c>
      <c r="C3295" s="7" t="n">
        <v>5</v>
      </c>
      <c r="D3295" s="7" t="n">
        <v>3</v>
      </c>
      <c r="E3295" s="7" t="n">
        <v>2.90000009536743</v>
      </c>
      <c r="F3295" s="7" t="n">
        <v>0</v>
      </c>
    </row>
    <row r="3296" spans="1:15">
      <c r="A3296" t="s">
        <v>4</v>
      </c>
      <c r="B3296" s="4" t="s">
        <v>5</v>
      </c>
      <c r="C3296" s="4" t="s">
        <v>13</v>
      </c>
      <c r="D3296" s="4" t="s">
        <v>13</v>
      </c>
      <c r="E3296" s="4" t="s">
        <v>18</v>
      </c>
      <c r="F3296" s="4" t="s">
        <v>10</v>
      </c>
    </row>
    <row r="3297" spans="1:9">
      <c r="A3297" t="n">
        <v>26773</v>
      </c>
      <c r="B3297" s="44" t="n">
        <v>45</v>
      </c>
      <c r="C3297" s="7" t="n">
        <v>11</v>
      </c>
      <c r="D3297" s="7" t="n">
        <v>3</v>
      </c>
      <c r="E3297" s="7" t="n">
        <v>41.0999984741211</v>
      </c>
      <c r="F3297" s="7" t="n">
        <v>0</v>
      </c>
    </row>
    <row r="3298" spans="1:9">
      <c r="A3298" t="s">
        <v>4</v>
      </c>
      <c r="B3298" s="4" t="s">
        <v>5</v>
      </c>
      <c r="C3298" s="4" t="s">
        <v>13</v>
      </c>
      <c r="D3298" s="4" t="s">
        <v>13</v>
      </c>
      <c r="E3298" s="4" t="s">
        <v>9</v>
      </c>
      <c r="F3298" s="4" t="s">
        <v>13</v>
      </c>
      <c r="G3298" s="4" t="s">
        <v>13</v>
      </c>
    </row>
    <row r="3299" spans="1:9">
      <c r="A3299" t="n">
        <v>26782</v>
      </c>
      <c r="B3299" s="67" t="n">
        <v>8</v>
      </c>
      <c r="C3299" s="7" t="n">
        <v>5</v>
      </c>
      <c r="D3299" s="7" t="n">
        <v>0</v>
      </c>
      <c r="E3299" s="7" t="n">
        <v>0</v>
      </c>
      <c r="F3299" s="7" t="n">
        <v>19</v>
      </c>
      <c r="G3299" s="7" t="n">
        <v>1</v>
      </c>
    </row>
    <row r="3300" spans="1:9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10</v>
      </c>
    </row>
    <row r="3301" spans="1:9">
      <c r="A3301" t="n">
        <v>26791</v>
      </c>
      <c r="B3301" s="11" t="n">
        <v>50</v>
      </c>
      <c r="C3301" s="7" t="n">
        <v>1</v>
      </c>
      <c r="D3301" s="7" t="n">
        <v>8203</v>
      </c>
      <c r="E3301" s="7" t="n">
        <v>1000</v>
      </c>
    </row>
    <row r="3302" spans="1:9">
      <c r="A3302" t="s">
        <v>4</v>
      </c>
      <c r="B3302" s="4" t="s">
        <v>5</v>
      </c>
      <c r="C3302" s="4" t="s">
        <v>13</v>
      </c>
      <c r="D3302" s="4" t="s">
        <v>10</v>
      </c>
      <c r="E3302" s="4" t="s">
        <v>10</v>
      </c>
    </row>
    <row r="3303" spans="1:9">
      <c r="A3303" t="n">
        <v>26797</v>
      </c>
      <c r="B3303" s="11" t="n">
        <v>50</v>
      </c>
      <c r="C3303" s="7" t="n">
        <v>1</v>
      </c>
      <c r="D3303" s="7" t="n">
        <v>8121</v>
      </c>
      <c r="E3303" s="7" t="n">
        <v>1000</v>
      </c>
    </row>
    <row r="3304" spans="1:9">
      <c r="A3304" t="s">
        <v>4</v>
      </c>
      <c r="B3304" s="4" t="s">
        <v>5</v>
      </c>
      <c r="C3304" s="4" t="s">
        <v>13</v>
      </c>
      <c r="D3304" s="4" t="s">
        <v>13</v>
      </c>
      <c r="E3304" s="4" t="s">
        <v>18</v>
      </c>
      <c r="F3304" s="4" t="s">
        <v>10</v>
      </c>
    </row>
    <row r="3305" spans="1:9">
      <c r="A3305" t="n">
        <v>26803</v>
      </c>
      <c r="B3305" s="44" t="n">
        <v>45</v>
      </c>
      <c r="C3305" s="7" t="n">
        <v>5</v>
      </c>
      <c r="D3305" s="7" t="n">
        <v>3</v>
      </c>
      <c r="E3305" s="7" t="n">
        <v>4.30000019073486</v>
      </c>
      <c r="F3305" s="7" t="n">
        <v>1000</v>
      </c>
    </row>
    <row r="3306" spans="1:9">
      <c r="A3306" t="s">
        <v>4</v>
      </c>
      <c r="B3306" s="4" t="s">
        <v>5</v>
      </c>
      <c r="C3306" s="4" t="s">
        <v>10</v>
      </c>
      <c r="D3306" s="4" t="s">
        <v>13</v>
      </c>
      <c r="E3306" s="4" t="s">
        <v>6</v>
      </c>
      <c r="F3306" s="4" t="s">
        <v>18</v>
      </c>
      <c r="G3306" s="4" t="s">
        <v>18</v>
      </c>
      <c r="H3306" s="4" t="s">
        <v>18</v>
      </c>
    </row>
    <row r="3307" spans="1:9">
      <c r="A3307" t="n">
        <v>26812</v>
      </c>
      <c r="B3307" s="25" t="n">
        <v>48</v>
      </c>
      <c r="C3307" s="7" t="n">
        <v>7033</v>
      </c>
      <c r="D3307" s="7" t="n">
        <v>0</v>
      </c>
      <c r="E3307" s="7" t="s">
        <v>155</v>
      </c>
      <c r="F3307" s="7" t="n">
        <v>0</v>
      </c>
      <c r="G3307" s="7" t="n">
        <v>1</v>
      </c>
      <c r="H3307" s="7" t="n">
        <v>0</v>
      </c>
    </row>
    <row r="3308" spans="1:9">
      <c r="A3308" t="s">
        <v>4</v>
      </c>
      <c r="B3308" s="4" t="s">
        <v>5</v>
      </c>
      <c r="C3308" s="4" t="s">
        <v>13</v>
      </c>
      <c r="D3308" s="4" t="s">
        <v>10</v>
      </c>
    </row>
    <row r="3309" spans="1:9">
      <c r="A3309" t="n">
        <v>26839</v>
      </c>
      <c r="B3309" s="38" t="n">
        <v>58</v>
      </c>
      <c r="C3309" s="7" t="n">
        <v>255</v>
      </c>
      <c r="D3309" s="7" t="n">
        <v>0</v>
      </c>
    </row>
    <row r="3310" spans="1:9">
      <c r="A3310" t="s">
        <v>4</v>
      </c>
      <c r="B3310" s="4" t="s">
        <v>5</v>
      </c>
      <c r="C3310" s="4" t="s">
        <v>10</v>
      </c>
    </row>
    <row r="3311" spans="1:9">
      <c r="A3311" t="n">
        <v>26843</v>
      </c>
      <c r="B3311" s="27" t="n">
        <v>16</v>
      </c>
      <c r="C3311" s="7" t="n">
        <v>500</v>
      </c>
    </row>
    <row r="3312" spans="1:9">
      <c r="A3312" t="s">
        <v>4</v>
      </c>
      <c r="B3312" s="4" t="s">
        <v>5</v>
      </c>
      <c r="C3312" s="4" t="s">
        <v>10</v>
      </c>
    </row>
    <row r="3313" spans="1:8">
      <c r="A3313" t="n">
        <v>26846</v>
      </c>
      <c r="B3313" s="27" t="n">
        <v>16</v>
      </c>
      <c r="C3313" s="7" t="n">
        <v>500</v>
      </c>
    </row>
    <row r="3314" spans="1:8">
      <c r="A3314" t="s">
        <v>4</v>
      </c>
      <c r="B3314" s="4" t="s">
        <v>5</v>
      </c>
      <c r="C3314" s="4" t="s">
        <v>13</v>
      </c>
      <c r="D3314" s="4" t="s">
        <v>10</v>
      </c>
    </row>
    <row r="3315" spans="1:8">
      <c r="A3315" t="n">
        <v>26849</v>
      </c>
      <c r="B3315" s="44" t="n">
        <v>45</v>
      </c>
      <c r="C3315" s="7" t="n">
        <v>7</v>
      </c>
      <c r="D3315" s="7" t="n">
        <v>255</v>
      </c>
    </row>
    <row r="3316" spans="1:8">
      <c r="A3316" t="s">
        <v>4</v>
      </c>
      <c r="B3316" s="4" t="s">
        <v>5</v>
      </c>
      <c r="C3316" s="4" t="s">
        <v>13</v>
      </c>
      <c r="D3316" s="4" t="s">
        <v>10</v>
      </c>
      <c r="E3316" s="4" t="s">
        <v>10</v>
      </c>
      <c r="F3316" s="4" t="s">
        <v>9</v>
      </c>
    </row>
    <row r="3317" spans="1:8">
      <c r="A3317" t="n">
        <v>26853</v>
      </c>
      <c r="B3317" s="57" t="n">
        <v>84</v>
      </c>
      <c r="C3317" s="7" t="n">
        <v>1</v>
      </c>
      <c r="D3317" s="7" t="n">
        <v>0</v>
      </c>
      <c r="E3317" s="7" t="n">
        <v>500</v>
      </c>
      <c r="F3317" s="7" t="n">
        <v>0</v>
      </c>
    </row>
    <row r="3318" spans="1:8">
      <c r="A3318" t="s">
        <v>4</v>
      </c>
      <c r="B3318" s="4" t="s">
        <v>5</v>
      </c>
      <c r="C3318" s="4" t="s">
        <v>13</v>
      </c>
      <c r="D3318" s="4" t="s">
        <v>13</v>
      </c>
      <c r="E3318" s="4" t="s">
        <v>13</v>
      </c>
      <c r="F3318" s="4" t="s">
        <v>13</v>
      </c>
    </row>
    <row r="3319" spans="1:8">
      <c r="A3319" t="n">
        <v>26863</v>
      </c>
      <c r="B3319" s="8" t="n">
        <v>14</v>
      </c>
      <c r="C3319" s="7" t="n">
        <v>0</v>
      </c>
      <c r="D3319" s="7" t="n">
        <v>128</v>
      </c>
      <c r="E3319" s="7" t="n">
        <v>0</v>
      </c>
      <c r="F3319" s="7" t="n">
        <v>0</v>
      </c>
    </row>
    <row r="3320" spans="1:8">
      <c r="A3320" t="s">
        <v>4</v>
      </c>
      <c r="B3320" s="4" t="s">
        <v>5</v>
      </c>
      <c r="C3320" s="4" t="s">
        <v>13</v>
      </c>
      <c r="D3320" s="4" t="s">
        <v>18</v>
      </c>
      <c r="E3320" s="4" t="s">
        <v>18</v>
      </c>
      <c r="F3320" s="4" t="s">
        <v>18</v>
      </c>
    </row>
    <row r="3321" spans="1:8">
      <c r="A3321" t="n">
        <v>26868</v>
      </c>
      <c r="B3321" s="44" t="n">
        <v>45</v>
      </c>
      <c r="C3321" s="7" t="n">
        <v>9</v>
      </c>
      <c r="D3321" s="7" t="n">
        <v>0.0199999995529652</v>
      </c>
      <c r="E3321" s="7" t="n">
        <v>0.0199999995529652</v>
      </c>
      <c r="F3321" s="7" t="n">
        <v>0.5</v>
      </c>
    </row>
    <row r="3322" spans="1:8">
      <c r="A3322" t="s">
        <v>4</v>
      </c>
      <c r="B3322" s="4" t="s">
        <v>5</v>
      </c>
      <c r="C3322" s="4" t="s">
        <v>6</v>
      </c>
      <c r="D3322" s="4" t="s">
        <v>10</v>
      </c>
    </row>
    <row r="3323" spans="1:8">
      <c r="A3323" t="n">
        <v>26882</v>
      </c>
      <c r="B3323" s="58" t="n">
        <v>29</v>
      </c>
      <c r="C3323" s="7" t="s">
        <v>172</v>
      </c>
      <c r="D3323" s="7" t="n">
        <v>65533</v>
      </c>
    </row>
    <row r="3324" spans="1:8">
      <c r="A3324" t="s">
        <v>4</v>
      </c>
      <c r="B3324" s="4" t="s">
        <v>5</v>
      </c>
      <c r="C3324" s="4" t="s">
        <v>13</v>
      </c>
      <c r="D3324" s="4" t="s">
        <v>10</v>
      </c>
      <c r="E3324" s="4" t="s">
        <v>6</v>
      </c>
    </row>
    <row r="3325" spans="1:8">
      <c r="A3325" t="n">
        <v>26898</v>
      </c>
      <c r="B3325" s="29" t="n">
        <v>51</v>
      </c>
      <c r="C3325" s="7" t="n">
        <v>4</v>
      </c>
      <c r="D3325" s="7" t="n">
        <v>7033</v>
      </c>
      <c r="E3325" s="7" t="s">
        <v>192</v>
      </c>
    </row>
    <row r="3326" spans="1:8">
      <c r="A3326" t="s">
        <v>4</v>
      </c>
      <c r="B3326" s="4" t="s">
        <v>5</v>
      </c>
      <c r="C3326" s="4" t="s">
        <v>10</v>
      </c>
    </row>
    <row r="3327" spans="1:8">
      <c r="A3327" t="n">
        <v>26911</v>
      </c>
      <c r="B3327" s="27" t="n">
        <v>16</v>
      </c>
      <c r="C3327" s="7" t="n">
        <v>0</v>
      </c>
    </row>
    <row r="3328" spans="1:8">
      <c r="A3328" t="s">
        <v>4</v>
      </c>
      <c r="B3328" s="4" t="s">
        <v>5</v>
      </c>
      <c r="C3328" s="4" t="s">
        <v>10</v>
      </c>
      <c r="D3328" s="4" t="s">
        <v>13</v>
      </c>
      <c r="E3328" s="4" t="s">
        <v>9</v>
      </c>
      <c r="F3328" s="4" t="s">
        <v>47</v>
      </c>
      <c r="G3328" s="4" t="s">
        <v>13</v>
      </c>
      <c r="H3328" s="4" t="s">
        <v>13</v>
      </c>
      <c r="I3328" s="4" t="s">
        <v>13</v>
      </c>
      <c r="J3328" s="4" t="s">
        <v>9</v>
      </c>
      <c r="K3328" s="4" t="s">
        <v>47</v>
      </c>
      <c r="L3328" s="4" t="s">
        <v>13</v>
      </c>
      <c r="M3328" s="4" t="s">
        <v>13</v>
      </c>
    </row>
    <row r="3329" spans="1:13">
      <c r="A3329" t="n">
        <v>26914</v>
      </c>
      <c r="B3329" s="30" t="n">
        <v>26</v>
      </c>
      <c r="C3329" s="7" t="n">
        <v>7033</v>
      </c>
      <c r="D3329" s="7" t="n">
        <v>17</v>
      </c>
      <c r="E3329" s="7" t="n">
        <v>63356</v>
      </c>
      <c r="F3329" s="7" t="s">
        <v>252</v>
      </c>
      <c r="G3329" s="7" t="n">
        <v>2</v>
      </c>
      <c r="H3329" s="7" t="n">
        <v>3</v>
      </c>
      <c r="I3329" s="7" t="n">
        <v>17</v>
      </c>
      <c r="J3329" s="7" t="n">
        <v>63357</v>
      </c>
      <c r="K3329" s="7" t="s">
        <v>253</v>
      </c>
      <c r="L3329" s="7" t="n">
        <v>2</v>
      </c>
      <c r="M3329" s="7" t="n">
        <v>0</v>
      </c>
    </row>
    <row r="3330" spans="1:13">
      <c r="A3330" t="s">
        <v>4</v>
      </c>
      <c r="B3330" s="4" t="s">
        <v>5</v>
      </c>
    </row>
    <row r="3331" spans="1:13">
      <c r="A3331" t="n">
        <v>27102</v>
      </c>
      <c r="B3331" s="31" t="n">
        <v>28</v>
      </c>
    </row>
    <row r="3332" spans="1:13">
      <c r="A3332" t="s">
        <v>4</v>
      </c>
      <c r="B3332" s="4" t="s">
        <v>5</v>
      </c>
      <c r="C3332" s="4" t="s">
        <v>10</v>
      </c>
      <c r="D3332" s="4" t="s">
        <v>13</v>
      </c>
    </row>
    <row r="3333" spans="1:13">
      <c r="A3333" t="n">
        <v>27103</v>
      </c>
      <c r="B3333" s="60" t="n">
        <v>89</v>
      </c>
      <c r="C3333" s="7" t="n">
        <v>65533</v>
      </c>
      <c r="D3333" s="7" t="n">
        <v>1</v>
      </c>
    </row>
    <row r="3334" spans="1:13">
      <c r="A3334" t="s">
        <v>4</v>
      </c>
      <c r="B3334" s="4" t="s">
        <v>5</v>
      </c>
      <c r="C3334" s="4" t="s">
        <v>6</v>
      </c>
      <c r="D3334" s="4" t="s">
        <v>10</v>
      </c>
    </row>
    <row r="3335" spans="1:13">
      <c r="A3335" t="n">
        <v>27107</v>
      </c>
      <c r="B3335" s="58" t="n">
        <v>29</v>
      </c>
      <c r="C3335" s="7" t="s">
        <v>12</v>
      </c>
      <c r="D3335" s="7" t="n">
        <v>65533</v>
      </c>
    </row>
    <row r="3336" spans="1:13">
      <c r="A3336" t="s">
        <v>4</v>
      </c>
      <c r="B3336" s="4" t="s">
        <v>5</v>
      </c>
      <c r="C3336" s="4" t="s">
        <v>9</v>
      </c>
    </row>
    <row r="3337" spans="1:13">
      <c r="A3337" t="n">
        <v>27111</v>
      </c>
      <c r="B3337" s="47" t="n">
        <v>15</v>
      </c>
      <c r="C3337" s="7" t="n">
        <v>32768</v>
      </c>
    </row>
    <row r="3338" spans="1:13">
      <c r="A3338" t="s">
        <v>4</v>
      </c>
      <c r="B3338" s="4" t="s">
        <v>5</v>
      </c>
      <c r="C3338" s="4" t="s">
        <v>13</v>
      </c>
      <c r="D3338" s="4" t="s">
        <v>10</v>
      </c>
      <c r="E3338" s="4" t="s">
        <v>18</v>
      </c>
    </row>
    <row r="3339" spans="1:13">
      <c r="A3339" t="n">
        <v>27116</v>
      </c>
      <c r="B3339" s="38" t="n">
        <v>58</v>
      </c>
      <c r="C3339" s="7" t="n">
        <v>101</v>
      </c>
      <c r="D3339" s="7" t="n">
        <v>300</v>
      </c>
      <c r="E3339" s="7" t="n">
        <v>1</v>
      </c>
    </row>
    <row r="3340" spans="1:13">
      <c r="A3340" t="s">
        <v>4</v>
      </c>
      <c r="B3340" s="4" t="s">
        <v>5</v>
      </c>
      <c r="C3340" s="4" t="s">
        <v>13</v>
      </c>
      <c r="D3340" s="4" t="s">
        <v>10</v>
      </c>
    </row>
    <row r="3341" spans="1:13">
      <c r="A3341" t="n">
        <v>27124</v>
      </c>
      <c r="B3341" s="38" t="n">
        <v>58</v>
      </c>
      <c r="C3341" s="7" t="n">
        <v>254</v>
      </c>
      <c r="D3341" s="7" t="n">
        <v>0</v>
      </c>
    </row>
    <row r="3342" spans="1:13">
      <c r="A3342" t="s">
        <v>4</v>
      </c>
      <c r="B3342" s="4" t="s">
        <v>5</v>
      </c>
      <c r="C3342" s="4" t="s">
        <v>13</v>
      </c>
    </row>
    <row r="3343" spans="1:13">
      <c r="A3343" t="n">
        <v>27128</v>
      </c>
      <c r="B3343" s="44" t="n">
        <v>45</v>
      </c>
      <c r="C3343" s="7" t="n">
        <v>0</v>
      </c>
    </row>
    <row r="3344" spans="1:13">
      <c r="A3344" t="s">
        <v>4</v>
      </c>
      <c r="B3344" s="4" t="s">
        <v>5</v>
      </c>
      <c r="C3344" s="4" t="s">
        <v>13</v>
      </c>
    </row>
    <row r="3345" spans="1:13">
      <c r="A3345" t="n">
        <v>27130</v>
      </c>
      <c r="B3345" s="43" t="n">
        <v>116</v>
      </c>
      <c r="C3345" s="7" t="n">
        <v>0</v>
      </c>
    </row>
    <row r="3346" spans="1:13">
      <c r="A3346" t="s">
        <v>4</v>
      </c>
      <c r="B3346" s="4" t="s">
        <v>5</v>
      </c>
      <c r="C3346" s="4" t="s">
        <v>13</v>
      </c>
      <c r="D3346" s="4" t="s">
        <v>10</v>
      </c>
    </row>
    <row r="3347" spans="1:13">
      <c r="A3347" t="n">
        <v>27132</v>
      </c>
      <c r="B3347" s="43" t="n">
        <v>116</v>
      </c>
      <c r="C3347" s="7" t="n">
        <v>2</v>
      </c>
      <c r="D3347" s="7" t="n">
        <v>1</v>
      </c>
    </row>
    <row r="3348" spans="1:13">
      <c r="A3348" t="s">
        <v>4</v>
      </c>
      <c r="B3348" s="4" t="s">
        <v>5</v>
      </c>
      <c r="C3348" s="4" t="s">
        <v>13</v>
      </c>
      <c r="D3348" s="4" t="s">
        <v>9</v>
      </c>
    </row>
    <row r="3349" spans="1:13">
      <c r="A3349" t="n">
        <v>27136</v>
      </c>
      <c r="B3349" s="43" t="n">
        <v>116</v>
      </c>
      <c r="C3349" s="7" t="n">
        <v>5</v>
      </c>
      <c r="D3349" s="7" t="n">
        <v>1120403456</v>
      </c>
    </row>
    <row r="3350" spans="1:13">
      <c r="A3350" t="s">
        <v>4</v>
      </c>
      <c r="B3350" s="4" t="s">
        <v>5</v>
      </c>
      <c r="C3350" s="4" t="s">
        <v>13</v>
      </c>
      <c r="D3350" s="4" t="s">
        <v>10</v>
      </c>
    </row>
    <row r="3351" spans="1:13">
      <c r="A3351" t="n">
        <v>27142</v>
      </c>
      <c r="B3351" s="43" t="n">
        <v>116</v>
      </c>
      <c r="C3351" s="7" t="n">
        <v>6</v>
      </c>
      <c r="D3351" s="7" t="n">
        <v>1</v>
      </c>
    </row>
    <row r="3352" spans="1:13">
      <c r="A3352" t="s">
        <v>4</v>
      </c>
      <c r="B3352" s="4" t="s">
        <v>5</v>
      </c>
      <c r="C3352" s="4" t="s">
        <v>13</v>
      </c>
      <c r="D3352" s="4" t="s">
        <v>13</v>
      </c>
      <c r="E3352" s="4" t="s">
        <v>18</v>
      </c>
      <c r="F3352" s="4" t="s">
        <v>18</v>
      </c>
      <c r="G3352" s="4" t="s">
        <v>18</v>
      </c>
      <c r="H3352" s="4" t="s">
        <v>10</v>
      </c>
    </row>
    <row r="3353" spans="1:13">
      <c r="A3353" t="n">
        <v>27146</v>
      </c>
      <c r="B3353" s="44" t="n">
        <v>45</v>
      </c>
      <c r="C3353" s="7" t="n">
        <v>2</v>
      </c>
      <c r="D3353" s="7" t="n">
        <v>3</v>
      </c>
      <c r="E3353" s="7" t="n">
        <v>32.9700012207031</v>
      </c>
      <c r="F3353" s="7" t="n">
        <v>16.8799991607666</v>
      </c>
      <c r="G3353" s="7" t="n">
        <v>-10.4799995422363</v>
      </c>
      <c r="H3353" s="7" t="n">
        <v>0</v>
      </c>
    </row>
    <row r="3354" spans="1:13">
      <c r="A3354" t="s">
        <v>4</v>
      </c>
      <c r="B3354" s="4" t="s">
        <v>5</v>
      </c>
      <c r="C3354" s="4" t="s">
        <v>13</v>
      </c>
      <c r="D3354" s="4" t="s">
        <v>13</v>
      </c>
      <c r="E3354" s="4" t="s">
        <v>18</v>
      </c>
      <c r="F3354" s="4" t="s">
        <v>18</v>
      </c>
      <c r="G3354" s="4" t="s">
        <v>18</v>
      </c>
      <c r="H3354" s="4" t="s">
        <v>10</v>
      </c>
      <c r="I3354" s="4" t="s">
        <v>13</v>
      </c>
    </row>
    <row r="3355" spans="1:13">
      <c r="A3355" t="n">
        <v>27163</v>
      </c>
      <c r="B3355" s="44" t="n">
        <v>45</v>
      </c>
      <c r="C3355" s="7" t="n">
        <v>4</v>
      </c>
      <c r="D3355" s="7" t="n">
        <v>3</v>
      </c>
      <c r="E3355" s="7" t="n">
        <v>12.1000003814697</v>
      </c>
      <c r="F3355" s="7" t="n">
        <v>204.550003051758</v>
      </c>
      <c r="G3355" s="7" t="n">
        <v>6</v>
      </c>
      <c r="H3355" s="7" t="n">
        <v>0</v>
      </c>
      <c r="I3355" s="7" t="n">
        <v>0</v>
      </c>
    </row>
    <row r="3356" spans="1:13">
      <c r="A3356" t="s">
        <v>4</v>
      </c>
      <c r="B3356" s="4" t="s">
        <v>5</v>
      </c>
      <c r="C3356" s="4" t="s">
        <v>13</v>
      </c>
      <c r="D3356" s="4" t="s">
        <v>13</v>
      </c>
      <c r="E3356" s="4" t="s">
        <v>18</v>
      </c>
      <c r="F3356" s="4" t="s">
        <v>10</v>
      </c>
    </row>
    <row r="3357" spans="1:13">
      <c r="A3357" t="n">
        <v>27181</v>
      </c>
      <c r="B3357" s="44" t="n">
        <v>45</v>
      </c>
      <c r="C3357" s="7" t="n">
        <v>5</v>
      </c>
      <c r="D3357" s="7" t="n">
        <v>3</v>
      </c>
      <c r="E3357" s="7" t="n">
        <v>7.09999990463257</v>
      </c>
      <c r="F3357" s="7" t="n">
        <v>0</v>
      </c>
    </row>
    <row r="3358" spans="1:13">
      <c r="A3358" t="s">
        <v>4</v>
      </c>
      <c r="B3358" s="4" t="s">
        <v>5</v>
      </c>
      <c r="C3358" s="4" t="s">
        <v>13</v>
      </c>
      <c r="D3358" s="4" t="s">
        <v>13</v>
      </c>
      <c r="E3358" s="4" t="s">
        <v>18</v>
      </c>
      <c r="F3358" s="4" t="s">
        <v>10</v>
      </c>
    </row>
    <row r="3359" spans="1:13">
      <c r="A3359" t="n">
        <v>27190</v>
      </c>
      <c r="B3359" s="44" t="n">
        <v>45</v>
      </c>
      <c r="C3359" s="7" t="n">
        <v>11</v>
      </c>
      <c r="D3359" s="7" t="n">
        <v>3</v>
      </c>
      <c r="E3359" s="7" t="n">
        <v>41.0999984741211</v>
      </c>
      <c r="F3359" s="7" t="n">
        <v>0</v>
      </c>
    </row>
    <row r="3360" spans="1:13">
      <c r="A3360" t="s">
        <v>4</v>
      </c>
      <c r="B3360" s="4" t="s">
        <v>5</v>
      </c>
      <c r="C3360" s="4" t="s">
        <v>13</v>
      </c>
      <c r="D3360" s="4" t="s">
        <v>13</v>
      </c>
      <c r="E3360" s="4" t="s">
        <v>18</v>
      </c>
      <c r="F3360" s="4" t="s">
        <v>10</v>
      </c>
    </row>
    <row r="3361" spans="1:9">
      <c r="A3361" t="n">
        <v>27199</v>
      </c>
      <c r="B3361" s="44" t="n">
        <v>45</v>
      </c>
      <c r="C3361" s="7" t="n">
        <v>5</v>
      </c>
      <c r="D3361" s="7" t="n">
        <v>3</v>
      </c>
      <c r="E3361" s="7" t="n">
        <v>6</v>
      </c>
      <c r="F3361" s="7" t="n">
        <v>3000</v>
      </c>
    </row>
    <row r="3362" spans="1:9">
      <c r="A3362" t="s">
        <v>4</v>
      </c>
      <c r="B3362" s="4" t="s">
        <v>5</v>
      </c>
      <c r="C3362" s="4" t="s">
        <v>10</v>
      </c>
      <c r="D3362" s="4" t="s">
        <v>18</v>
      </c>
      <c r="E3362" s="4" t="s">
        <v>18</v>
      </c>
      <c r="F3362" s="4" t="s">
        <v>18</v>
      </c>
      <c r="G3362" s="4" t="s">
        <v>18</v>
      </c>
    </row>
    <row r="3363" spans="1:9">
      <c r="A3363" t="n">
        <v>27208</v>
      </c>
      <c r="B3363" s="21" t="n">
        <v>46</v>
      </c>
      <c r="C3363" s="7" t="n">
        <v>7033</v>
      </c>
      <c r="D3363" s="7" t="n">
        <v>34</v>
      </c>
      <c r="E3363" s="7" t="n">
        <v>9.38000011444092</v>
      </c>
      <c r="F3363" s="7" t="n">
        <v>18.7700004577637</v>
      </c>
      <c r="G3363" s="7" t="n">
        <v>171.399993896484</v>
      </c>
    </row>
    <row r="3364" spans="1:9">
      <c r="A3364" t="s">
        <v>4</v>
      </c>
      <c r="B3364" s="4" t="s">
        <v>5</v>
      </c>
      <c r="C3364" s="4" t="s">
        <v>13</v>
      </c>
      <c r="D3364" s="4" t="s">
        <v>10</v>
      </c>
    </row>
    <row r="3365" spans="1:9">
      <c r="A3365" t="n">
        <v>27227</v>
      </c>
      <c r="B3365" s="38" t="n">
        <v>58</v>
      </c>
      <c r="C3365" s="7" t="n">
        <v>255</v>
      </c>
      <c r="D3365" s="7" t="n">
        <v>0</v>
      </c>
    </row>
    <row r="3366" spans="1:9">
      <c r="A3366" t="s">
        <v>4</v>
      </c>
      <c r="B3366" s="4" t="s">
        <v>5</v>
      </c>
      <c r="C3366" s="4" t="s">
        <v>10</v>
      </c>
      <c r="D3366" s="4" t="s">
        <v>18</v>
      </c>
      <c r="E3366" s="4" t="s">
        <v>18</v>
      </c>
      <c r="F3366" s="4" t="s">
        <v>18</v>
      </c>
      <c r="G3366" s="4" t="s">
        <v>10</v>
      </c>
      <c r="H3366" s="4" t="s">
        <v>10</v>
      </c>
    </row>
    <row r="3367" spans="1:9">
      <c r="A3367" t="n">
        <v>27231</v>
      </c>
      <c r="B3367" s="63" t="n">
        <v>60</v>
      </c>
      <c r="C3367" s="7" t="n">
        <v>1569</v>
      </c>
      <c r="D3367" s="7" t="n">
        <v>0</v>
      </c>
      <c r="E3367" s="7" t="n">
        <v>10</v>
      </c>
      <c r="F3367" s="7" t="n">
        <v>0</v>
      </c>
      <c r="G3367" s="7" t="n">
        <v>500</v>
      </c>
      <c r="H3367" s="7" t="n">
        <v>0</v>
      </c>
    </row>
    <row r="3368" spans="1:9">
      <c r="A3368" t="s">
        <v>4</v>
      </c>
      <c r="B3368" s="4" t="s">
        <v>5</v>
      </c>
      <c r="C3368" s="4" t="s">
        <v>10</v>
      </c>
    </row>
    <row r="3369" spans="1:9">
      <c r="A3369" t="n">
        <v>27250</v>
      </c>
      <c r="B3369" s="27" t="n">
        <v>16</v>
      </c>
      <c r="C3369" s="7" t="n">
        <v>500</v>
      </c>
    </row>
    <row r="3370" spans="1:9">
      <c r="A3370" t="s">
        <v>4</v>
      </c>
      <c r="B3370" s="4" t="s">
        <v>5</v>
      </c>
      <c r="C3370" s="4" t="s">
        <v>6</v>
      </c>
      <c r="D3370" s="4" t="s">
        <v>10</v>
      </c>
    </row>
    <row r="3371" spans="1:9">
      <c r="A3371" t="n">
        <v>27253</v>
      </c>
      <c r="B3371" s="58" t="n">
        <v>29</v>
      </c>
      <c r="C3371" s="7" t="s">
        <v>213</v>
      </c>
      <c r="D3371" s="7" t="n">
        <v>65533</v>
      </c>
    </row>
    <row r="3372" spans="1:9">
      <c r="A3372" t="s">
        <v>4</v>
      </c>
      <c r="B3372" s="4" t="s">
        <v>5</v>
      </c>
      <c r="C3372" s="4" t="s">
        <v>13</v>
      </c>
      <c r="D3372" s="4" t="s">
        <v>18</v>
      </c>
      <c r="E3372" s="4" t="s">
        <v>18</v>
      </c>
      <c r="F3372" s="4" t="s">
        <v>18</v>
      </c>
    </row>
    <row r="3373" spans="1:9">
      <c r="A3373" t="n">
        <v>27272</v>
      </c>
      <c r="B3373" s="44" t="n">
        <v>45</v>
      </c>
      <c r="C3373" s="7" t="n">
        <v>9</v>
      </c>
      <c r="D3373" s="7" t="n">
        <v>0.0199999995529652</v>
      </c>
      <c r="E3373" s="7" t="n">
        <v>0.0199999995529652</v>
      </c>
      <c r="F3373" s="7" t="n">
        <v>0.5</v>
      </c>
    </row>
    <row r="3374" spans="1:9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6</v>
      </c>
    </row>
    <row r="3375" spans="1:9">
      <c r="A3375" t="n">
        <v>27286</v>
      </c>
      <c r="B3375" s="29" t="n">
        <v>51</v>
      </c>
      <c r="C3375" s="7" t="n">
        <v>4</v>
      </c>
      <c r="D3375" s="7" t="n">
        <v>1569</v>
      </c>
      <c r="E3375" s="7" t="s">
        <v>254</v>
      </c>
    </row>
    <row r="3376" spans="1:9">
      <c r="A3376" t="s">
        <v>4</v>
      </c>
      <c r="B3376" s="4" t="s">
        <v>5</v>
      </c>
      <c r="C3376" s="4" t="s">
        <v>10</v>
      </c>
    </row>
    <row r="3377" spans="1:8">
      <c r="A3377" t="n">
        <v>27300</v>
      </c>
      <c r="B3377" s="27" t="n">
        <v>16</v>
      </c>
      <c r="C3377" s="7" t="n">
        <v>0</v>
      </c>
    </row>
    <row r="3378" spans="1:8">
      <c r="A3378" t="s">
        <v>4</v>
      </c>
      <c r="B3378" s="4" t="s">
        <v>5</v>
      </c>
      <c r="C3378" s="4" t="s">
        <v>10</v>
      </c>
      <c r="D3378" s="4" t="s">
        <v>13</v>
      </c>
      <c r="E3378" s="4" t="s">
        <v>9</v>
      </c>
      <c r="F3378" s="4" t="s">
        <v>47</v>
      </c>
      <c r="G3378" s="4" t="s">
        <v>13</v>
      </c>
      <c r="H3378" s="4" t="s">
        <v>13</v>
      </c>
      <c r="I3378" s="4" t="s">
        <v>13</v>
      </c>
      <c r="J3378" s="4" t="s">
        <v>9</v>
      </c>
      <c r="K3378" s="4" t="s">
        <v>47</v>
      </c>
      <c r="L3378" s="4" t="s">
        <v>13</v>
      </c>
      <c r="M3378" s="4" t="s">
        <v>13</v>
      </c>
    </row>
    <row r="3379" spans="1:8">
      <c r="A3379" t="n">
        <v>27303</v>
      </c>
      <c r="B3379" s="30" t="n">
        <v>26</v>
      </c>
      <c r="C3379" s="7" t="n">
        <v>1569</v>
      </c>
      <c r="D3379" s="7" t="n">
        <v>17</v>
      </c>
      <c r="E3379" s="7" t="n">
        <v>63358</v>
      </c>
      <c r="F3379" s="7" t="s">
        <v>255</v>
      </c>
      <c r="G3379" s="7" t="n">
        <v>2</v>
      </c>
      <c r="H3379" s="7" t="n">
        <v>3</v>
      </c>
      <c r="I3379" s="7" t="n">
        <v>17</v>
      </c>
      <c r="J3379" s="7" t="n">
        <v>63359</v>
      </c>
      <c r="K3379" s="7" t="s">
        <v>256</v>
      </c>
      <c r="L3379" s="7" t="n">
        <v>2</v>
      </c>
      <c r="M3379" s="7" t="n">
        <v>0</v>
      </c>
    </row>
    <row r="3380" spans="1:8">
      <c r="A3380" t="s">
        <v>4</v>
      </c>
      <c r="B3380" s="4" t="s">
        <v>5</v>
      </c>
    </row>
    <row r="3381" spans="1:8">
      <c r="A3381" t="n">
        <v>27418</v>
      </c>
      <c r="B3381" s="31" t="n">
        <v>28</v>
      </c>
    </row>
    <row r="3382" spans="1:8">
      <c r="A3382" t="s">
        <v>4</v>
      </c>
      <c r="B3382" s="4" t="s">
        <v>5</v>
      </c>
      <c r="C3382" s="4" t="s">
        <v>10</v>
      </c>
      <c r="D3382" s="4" t="s">
        <v>13</v>
      </c>
    </row>
    <row r="3383" spans="1:8">
      <c r="A3383" t="n">
        <v>27419</v>
      </c>
      <c r="B3383" s="60" t="n">
        <v>89</v>
      </c>
      <c r="C3383" s="7" t="n">
        <v>65533</v>
      </c>
      <c r="D3383" s="7" t="n">
        <v>1</v>
      </c>
    </row>
    <row r="3384" spans="1:8">
      <c r="A3384" t="s">
        <v>4</v>
      </c>
      <c r="B3384" s="4" t="s">
        <v>5</v>
      </c>
      <c r="C3384" s="4" t="s">
        <v>13</v>
      </c>
      <c r="D3384" s="4" t="s">
        <v>10</v>
      </c>
      <c r="E3384" s="4" t="s">
        <v>10</v>
      </c>
      <c r="F3384" s="4" t="s">
        <v>13</v>
      </c>
    </row>
    <row r="3385" spans="1:8">
      <c r="A3385" t="n">
        <v>27423</v>
      </c>
      <c r="B3385" s="59" t="n">
        <v>25</v>
      </c>
      <c r="C3385" s="7" t="n">
        <v>1</v>
      </c>
      <c r="D3385" s="7" t="n">
        <v>65535</v>
      </c>
      <c r="E3385" s="7" t="n">
        <v>65535</v>
      </c>
      <c r="F3385" s="7" t="n">
        <v>0</v>
      </c>
    </row>
    <row r="3386" spans="1:8">
      <c r="A3386" t="s">
        <v>4</v>
      </c>
      <c r="B3386" s="4" t="s">
        <v>5</v>
      </c>
      <c r="C3386" s="4" t="s">
        <v>6</v>
      </c>
      <c r="D3386" s="4" t="s">
        <v>10</v>
      </c>
    </row>
    <row r="3387" spans="1:8">
      <c r="A3387" t="n">
        <v>27430</v>
      </c>
      <c r="B3387" s="58" t="n">
        <v>29</v>
      </c>
      <c r="C3387" s="7" t="s">
        <v>12</v>
      </c>
      <c r="D3387" s="7" t="n">
        <v>65533</v>
      </c>
    </row>
    <row r="3388" spans="1:8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18</v>
      </c>
    </row>
    <row r="3389" spans="1:8">
      <c r="A3389" t="n">
        <v>27434</v>
      </c>
      <c r="B3389" s="38" t="n">
        <v>58</v>
      </c>
      <c r="C3389" s="7" t="n">
        <v>101</v>
      </c>
      <c r="D3389" s="7" t="n">
        <v>300</v>
      </c>
      <c r="E3389" s="7" t="n">
        <v>1</v>
      </c>
    </row>
    <row r="3390" spans="1:8">
      <c r="A3390" t="s">
        <v>4</v>
      </c>
      <c r="B3390" s="4" t="s">
        <v>5</v>
      </c>
      <c r="C3390" s="4" t="s">
        <v>13</v>
      </c>
      <c r="D3390" s="4" t="s">
        <v>10</v>
      </c>
    </row>
    <row r="3391" spans="1:8">
      <c r="A3391" t="n">
        <v>27442</v>
      </c>
      <c r="B3391" s="38" t="n">
        <v>58</v>
      </c>
      <c r="C3391" s="7" t="n">
        <v>254</v>
      </c>
      <c r="D3391" s="7" t="n">
        <v>0</v>
      </c>
    </row>
    <row r="3392" spans="1:8">
      <c r="A3392" t="s">
        <v>4</v>
      </c>
      <c r="B3392" s="4" t="s">
        <v>5</v>
      </c>
      <c r="C3392" s="4" t="s">
        <v>13</v>
      </c>
    </row>
    <row r="3393" spans="1:13">
      <c r="A3393" t="n">
        <v>27446</v>
      </c>
      <c r="B3393" s="44" t="n">
        <v>45</v>
      </c>
      <c r="C3393" s="7" t="n">
        <v>0</v>
      </c>
    </row>
    <row r="3394" spans="1:13">
      <c r="A3394" t="s">
        <v>4</v>
      </c>
      <c r="B3394" s="4" t="s">
        <v>5</v>
      </c>
      <c r="C3394" s="4" t="s">
        <v>10</v>
      </c>
      <c r="D3394" s="4" t="s">
        <v>18</v>
      </c>
      <c r="E3394" s="4" t="s">
        <v>18</v>
      </c>
      <c r="F3394" s="4" t="s">
        <v>18</v>
      </c>
      <c r="G3394" s="4" t="s">
        <v>10</v>
      </c>
      <c r="H3394" s="4" t="s">
        <v>10</v>
      </c>
    </row>
    <row r="3395" spans="1:13">
      <c r="A3395" t="n">
        <v>27448</v>
      </c>
      <c r="B3395" s="63" t="n">
        <v>60</v>
      </c>
      <c r="C3395" s="7" t="n">
        <v>1569</v>
      </c>
      <c r="D3395" s="7" t="n">
        <v>0</v>
      </c>
      <c r="E3395" s="7" t="n">
        <v>0</v>
      </c>
      <c r="F3395" s="7" t="n">
        <v>0</v>
      </c>
      <c r="G3395" s="7" t="n">
        <v>0</v>
      </c>
      <c r="H3395" s="7" t="n">
        <v>0</v>
      </c>
    </row>
    <row r="3396" spans="1:13">
      <c r="A3396" t="s">
        <v>4</v>
      </c>
      <c r="B3396" s="4" t="s">
        <v>5</v>
      </c>
      <c r="C3396" s="4" t="s">
        <v>10</v>
      </c>
      <c r="D3396" s="4" t="s">
        <v>13</v>
      </c>
      <c r="E3396" s="4" t="s">
        <v>6</v>
      </c>
      <c r="F3396" s="4" t="s">
        <v>18</v>
      </c>
      <c r="G3396" s="4" t="s">
        <v>18</v>
      </c>
      <c r="H3396" s="4" t="s">
        <v>18</v>
      </c>
    </row>
    <row r="3397" spans="1:13">
      <c r="A3397" t="n">
        <v>27467</v>
      </c>
      <c r="B3397" s="25" t="n">
        <v>48</v>
      </c>
      <c r="C3397" s="7" t="n">
        <v>1569</v>
      </c>
      <c r="D3397" s="7" t="n">
        <v>0</v>
      </c>
      <c r="E3397" s="7" t="s">
        <v>161</v>
      </c>
      <c r="F3397" s="7" t="n">
        <v>0</v>
      </c>
      <c r="G3397" s="7" t="n">
        <v>1</v>
      </c>
      <c r="H3397" s="7" t="n">
        <v>0</v>
      </c>
    </row>
    <row r="3398" spans="1:13">
      <c r="A3398" t="s">
        <v>4</v>
      </c>
      <c r="B3398" s="4" t="s">
        <v>5</v>
      </c>
      <c r="C3398" s="4" t="s">
        <v>13</v>
      </c>
      <c r="D3398" s="4" t="s">
        <v>10</v>
      </c>
      <c r="E3398" s="4" t="s">
        <v>18</v>
      </c>
      <c r="F3398" s="4" t="s">
        <v>10</v>
      </c>
      <c r="G3398" s="4" t="s">
        <v>9</v>
      </c>
      <c r="H3398" s="4" t="s">
        <v>9</v>
      </c>
      <c r="I3398" s="4" t="s">
        <v>10</v>
      </c>
      <c r="J3398" s="4" t="s">
        <v>10</v>
      </c>
      <c r="K3398" s="4" t="s">
        <v>9</v>
      </c>
      <c r="L3398" s="4" t="s">
        <v>9</v>
      </c>
      <c r="M3398" s="4" t="s">
        <v>9</v>
      </c>
      <c r="N3398" s="4" t="s">
        <v>9</v>
      </c>
      <c r="O3398" s="4" t="s">
        <v>6</v>
      </c>
    </row>
    <row r="3399" spans="1:13">
      <c r="A3399" t="n">
        <v>27494</v>
      </c>
      <c r="B3399" s="11" t="n">
        <v>50</v>
      </c>
      <c r="C3399" s="7" t="n">
        <v>0</v>
      </c>
      <c r="D3399" s="7" t="n">
        <v>2119</v>
      </c>
      <c r="E3399" s="7" t="n">
        <v>0.899999976158142</v>
      </c>
      <c r="F3399" s="7" t="n">
        <v>100</v>
      </c>
      <c r="G3399" s="7" t="n">
        <v>0</v>
      </c>
      <c r="H3399" s="7" t="n">
        <v>-1082130432</v>
      </c>
      <c r="I3399" s="7" t="n">
        <v>1</v>
      </c>
      <c r="J3399" s="7" t="n">
        <v>1569</v>
      </c>
      <c r="K3399" s="7" t="n">
        <v>0</v>
      </c>
      <c r="L3399" s="7" t="n">
        <v>0</v>
      </c>
      <c r="M3399" s="7" t="n">
        <v>0</v>
      </c>
      <c r="N3399" s="7" t="n">
        <v>1112014848</v>
      </c>
      <c r="O3399" s="7" t="s">
        <v>12</v>
      </c>
    </row>
    <row r="3400" spans="1:13">
      <c r="A3400" t="s">
        <v>4</v>
      </c>
      <c r="B3400" s="4" t="s">
        <v>5</v>
      </c>
      <c r="C3400" s="4" t="s">
        <v>10</v>
      </c>
      <c r="D3400" s="4" t="s">
        <v>13</v>
      </c>
      <c r="E3400" s="4" t="s">
        <v>6</v>
      </c>
      <c r="F3400" s="4" t="s">
        <v>18</v>
      </c>
      <c r="G3400" s="4" t="s">
        <v>18</v>
      </c>
      <c r="H3400" s="4" t="s">
        <v>18</v>
      </c>
    </row>
    <row r="3401" spans="1:13">
      <c r="A3401" t="n">
        <v>27533</v>
      </c>
      <c r="B3401" s="25" t="n">
        <v>48</v>
      </c>
      <c r="C3401" s="7" t="n">
        <v>7033</v>
      </c>
      <c r="D3401" s="7" t="n">
        <v>0</v>
      </c>
      <c r="E3401" s="7" t="s">
        <v>150</v>
      </c>
      <c r="F3401" s="7" t="n">
        <v>0</v>
      </c>
      <c r="G3401" s="7" t="n">
        <v>1</v>
      </c>
      <c r="H3401" s="7" t="n">
        <v>0</v>
      </c>
    </row>
    <row r="3402" spans="1:13">
      <c r="A3402" t="s">
        <v>4</v>
      </c>
      <c r="B3402" s="4" t="s">
        <v>5</v>
      </c>
      <c r="C3402" s="4" t="s">
        <v>13</v>
      </c>
      <c r="D3402" s="4" t="s">
        <v>13</v>
      </c>
      <c r="E3402" s="4" t="s">
        <v>18</v>
      </c>
      <c r="F3402" s="4" t="s">
        <v>18</v>
      </c>
      <c r="G3402" s="4" t="s">
        <v>18</v>
      </c>
      <c r="H3402" s="4" t="s">
        <v>10</v>
      </c>
    </row>
    <row r="3403" spans="1:13">
      <c r="A3403" t="n">
        <v>27560</v>
      </c>
      <c r="B3403" s="44" t="n">
        <v>45</v>
      </c>
      <c r="C3403" s="7" t="n">
        <v>2</v>
      </c>
      <c r="D3403" s="7" t="n">
        <v>3</v>
      </c>
      <c r="E3403" s="7" t="n">
        <v>32.8699989318848</v>
      </c>
      <c r="F3403" s="7" t="n">
        <v>16.7299995422363</v>
      </c>
      <c r="G3403" s="7" t="n">
        <v>7.73999977111816</v>
      </c>
      <c r="H3403" s="7" t="n">
        <v>0</v>
      </c>
    </row>
    <row r="3404" spans="1:13">
      <c r="A3404" t="s">
        <v>4</v>
      </c>
      <c r="B3404" s="4" t="s">
        <v>5</v>
      </c>
      <c r="C3404" s="4" t="s">
        <v>13</v>
      </c>
      <c r="D3404" s="4" t="s">
        <v>13</v>
      </c>
      <c r="E3404" s="4" t="s">
        <v>18</v>
      </c>
      <c r="F3404" s="4" t="s">
        <v>18</v>
      </c>
      <c r="G3404" s="4" t="s">
        <v>18</v>
      </c>
      <c r="H3404" s="4" t="s">
        <v>10</v>
      </c>
      <c r="I3404" s="4" t="s">
        <v>13</v>
      </c>
    </row>
    <row r="3405" spans="1:13">
      <c r="A3405" t="n">
        <v>27577</v>
      </c>
      <c r="B3405" s="44" t="n">
        <v>45</v>
      </c>
      <c r="C3405" s="7" t="n">
        <v>4</v>
      </c>
      <c r="D3405" s="7" t="n">
        <v>3</v>
      </c>
      <c r="E3405" s="7" t="n">
        <v>7.48999977111816</v>
      </c>
      <c r="F3405" s="7" t="n">
        <v>357.760009765625</v>
      </c>
      <c r="G3405" s="7" t="n">
        <v>352</v>
      </c>
      <c r="H3405" s="7" t="n">
        <v>0</v>
      </c>
      <c r="I3405" s="7" t="n">
        <v>0</v>
      </c>
    </row>
    <row r="3406" spans="1:13">
      <c r="A3406" t="s">
        <v>4</v>
      </c>
      <c r="B3406" s="4" t="s">
        <v>5</v>
      </c>
      <c r="C3406" s="4" t="s">
        <v>13</v>
      </c>
      <c r="D3406" s="4" t="s">
        <v>13</v>
      </c>
      <c r="E3406" s="4" t="s">
        <v>18</v>
      </c>
      <c r="F3406" s="4" t="s">
        <v>10</v>
      </c>
    </row>
    <row r="3407" spans="1:13">
      <c r="A3407" t="n">
        <v>27595</v>
      </c>
      <c r="B3407" s="44" t="n">
        <v>45</v>
      </c>
      <c r="C3407" s="7" t="n">
        <v>5</v>
      </c>
      <c r="D3407" s="7" t="n">
        <v>3</v>
      </c>
      <c r="E3407" s="7" t="n">
        <v>2.20000004768372</v>
      </c>
      <c r="F3407" s="7" t="n">
        <v>0</v>
      </c>
    </row>
    <row r="3408" spans="1:13">
      <c r="A3408" t="s">
        <v>4</v>
      </c>
      <c r="B3408" s="4" t="s">
        <v>5</v>
      </c>
      <c r="C3408" s="4" t="s">
        <v>13</v>
      </c>
      <c r="D3408" s="4" t="s">
        <v>13</v>
      </c>
      <c r="E3408" s="4" t="s">
        <v>18</v>
      </c>
      <c r="F3408" s="4" t="s">
        <v>10</v>
      </c>
    </row>
    <row r="3409" spans="1:15">
      <c r="A3409" t="n">
        <v>27604</v>
      </c>
      <c r="B3409" s="44" t="n">
        <v>45</v>
      </c>
      <c r="C3409" s="7" t="n">
        <v>11</v>
      </c>
      <c r="D3409" s="7" t="n">
        <v>3</v>
      </c>
      <c r="E3409" s="7" t="n">
        <v>41.0999984741211</v>
      </c>
      <c r="F3409" s="7" t="n">
        <v>0</v>
      </c>
    </row>
    <row r="3410" spans="1:15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10</v>
      </c>
      <c r="F3410" s="4" t="s">
        <v>9</v>
      </c>
    </row>
    <row r="3411" spans="1:15">
      <c r="A3411" t="n">
        <v>27613</v>
      </c>
      <c r="B3411" s="57" t="n">
        <v>84</v>
      </c>
      <c r="C3411" s="7" t="n">
        <v>0</v>
      </c>
      <c r="D3411" s="7" t="n">
        <v>0</v>
      </c>
      <c r="E3411" s="7" t="n">
        <v>0</v>
      </c>
      <c r="F3411" s="7" t="n">
        <v>1045220557</v>
      </c>
    </row>
    <row r="3412" spans="1:15">
      <c r="A3412" t="s">
        <v>4</v>
      </c>
      <c r="B3412" s="4" t="s">
        <v>5</v>
      </c>
      <c r="C3412" s="4" t="s">
        <v>10</v>
      </c>
    </row>
    <row r="3413" spans="1:15">
      <c r="A3413" t="n">
        <v>27623</v>
      </c>
      <c r="B3413" s="27" t="n">
        <v>16</v>
      </c>
      <c r="C3413" s="7" t="n">
        <v>1000</v>
      </c>
    </row>
    <row r="3414" spans="1:15">
      <c r="A3414" t="s">
        <v>4</v>
      </c>
      <c r="B3414" s="4" t="s">
        <v>5</v>
      </c>
      <c r="C3414" s="4" t="s">
        <v>13</v>
      </c>
      <c r="D3414" s="4" t="s">
        <v>13</v>
      </c>
      <c r="E3414" s="4" t="s">
        <v>18</v>
      </c>
      <c r="F3414" s="4" t="s">
        <v>18</v>
      </c>
      <c r="G3414" s="4" t="s">
        <v>18</v>
      </c>
      <c r="H3414" s="4" t="s">
        <v>10</v>
      </c>
    </row>
    <row r="3415" spans="1:15">
      <c r="A3415" t="n">
        <v>27626</v>
      </c>
      <c r="B3415" s="44" t="n">
        <v>45</v>
      </c>
      <c r="C3415" s="7" t="n">
        <v>2</v>
      </c>
      <c r="D3415" s="7" t="n">
        <v>3</v>
      </c>
      <c r="E3415" s="7" t="n">
        <v>32.4500007629395</v>
      </c>
      <c r="F3415" s="7" t="n">
        <v>15</v>
      </c>
      <c r="G3415" s="7" t="n">
        <v>18.8500003814697</v>
      </c>
      <c r="H3415" s="7" t="n">
        <v>500</v>
      </c>
    </row>
    <row r="3416" spans="1:15">
      <c r="A3416" t="s">
        <v>4</v>
      </c>
      <c r="B3416" s="4" t="s">
        <v>5</v>
      </c>
      <c r="C3416" s="4" t="s">
        <v>13</v>
      </c>
      <c r="D3416" s="4" t="s">
        <v>13</v>
      </c>
      <c r="E3416" s="4" t="s">
        <v>18</v>
      </c>
      <c r="F3416" s="4" t="s">
        <v>18</v>
      </c>
      <c r="G3416" s="4" t="s">
        <v>18</v>
      </c>
      <c r="H3416" s="4" t="s">
        <v>10</v>
      </c>
      <c r="I3416" s="4" t="s">
        <v>13</v>
      </c>
    </row>
    <row r="3417" spans="1:15">
      <c r="A3417" t="n">
        <v>27643</v>
      </c>
      <c r="B3417" s="44" t="n">
        <v>45</v>
      </c>
      <c r="C3417" s="7" t="n">
        <v>4</v>
      </c>
      <c r="D3417" s="7" t="n">
        <v>3</v>
      </c>
      <c r="E3417" s="7" t="n">
        <v>21.0300006866455</v>
      </c>
      <c r="F3417" s="7" t="n">
        <v>341.859985351563</v>
      </c>
      <c r="G3417" s="7" t="n">
        <v>352</v>
      </c>
      <c r="H3417" s="7" t="n">
        <v>500</v>
      </c>
      <c r="I3417" s="7" t="n">
        <v>1</v>
      </c>
    </row>
    <row r="3418" spans="1:15">
      <c r="A3418" t="s">
        <v>4</v>
      </c>
      <c r="B3418" s="4" t="s">
        <v>5</v>
      </c>
      <c r="C3418" s="4" t="s">
        <v>13</v>
      </c>
      <c r="D3418" s="4" t="s">
        <v>13</v>
      </c>
      <c r="E3418" s="4" t="s">
        <v>18</v>
      </c>
      <c r="F3418" s="4" t="s">
        <v>10</v>
      </c>
    </row>
    <row r="3419" spans="1:15">
      <c r="A3419" t="n">
        <v>27661</v>
      </c>
      <c r="B3419" s="44" t="n">
        <v>45</v>
      </c>
      <c r="C3419" s="7" t="n">
        <v>5</v>
      </c>
      <c r="D3419" s="7" t="n">
        <v>3</v>
      </c>
      <c r="E3419" s="7" t="n">
        <v>4.5</v>
      </c>
      <c r="F3419" s="7" t="n">
        <v>500</v>
      </c>
    </row>
    <row r="3420" spans="1:15">
      <c r="A3420" t="s">
        <v>4</v>
      </c>
      <c r="B3420" s="4" t="s">
        <v>5</v>
      </c>
      <c r="C3420" s="4" t="s">
        <v>10</v>
      </c>
      <c r="D3420" s="4" t="s">
        <v>10</v>
      </c>
      <c r="E3420" s="4" t="s">
        <v>18</v>
      </c>
      <c r="F3420" s="4" t="s">
        <v>18</v>
      </c>
      <c r="G3420" s="4" t="s">
        <v>18</v>
      </c>
      <c r="H3420" s="4" t="s">
        <v>18</v>
      </c>
      <c r="I3420" s="4" t="s">
        <v>13</v>
      </c>
      <c r="J3420" s="4" t="s">
        <v>10</v>
      </c>
    </row>
    <row r="3421" spans="1:15">
      <c r="A3421" t="n">
        <v>27670</v>
      </c>
      <c r="B3421" s="56" t="n">
        <v>55</v>
      </c>
      <c r="C3421" s="7" t="n">
        <v>1569</v>
      </c>
      <c r="D3421" s="7" t="n">
        <v>65533</v>
      </c>
      <c r="E3421" s="7" t="n">
        <v>32.8600006103516</v>
      </c>
      <c r="F3421" s="7" t="n">
        <v>9.38000011444092</v>
      </c>
      <c r="G3421" s="7" t="n">
        <v>9.82999992370605</v>
      </c>
      <c r="H3421" s="7" t="n">
        <v>60</v>
      </c>
      <c r="I3421" s="7" t="n">
        <v>0</v>
      </c>
      <c r="J3421" s="7" t="n">
        <v>0</v>
      </c>
    </row>
    <row r="3422" spans="1:15">
      <c r="A3422" t="s">
        <v>4</v>
      </c>
      <c r="B3422" s="4" t="s">
        <v>5</v>
      </c>
      <c r="C3422" s="4" t="s">
        <v>13</v>
      </c>
      <c r="D3422" s="4" t="s">
        <v>10</v>
      </c>
      <c r="E3422" s="4" t="s">
        <v>18</v>
      </c>
      <c r="F3422" s="4" t="s">
        <v>10</v>
      </c>
      <c r="G3422" s="4" t="s">
        <v>9</v>
      </c>
      <c r="H3422" s="4" t="s">
        <v>9</v>
      </c>
      <c r="I3422" s="4" t="s">
        <v>10</v>
      </c>
      <c r="J3422" s="4" t="s">
        <v>10</v>
      </c>
      <c r="K3422" s="4" t="s">
        <v>9</v>
      </c>
      <c r="L3422" s="4" t="s">
        <v>9</v>
      </c>
      <c r="M3422" s="4" t="s">
        <v>9</v>
      </c>
      <c r="N3422" s="4" t="s">
        <v>9</v>
      </c>
      <c r="O3422" s="4" t="s">
        <v>6</v>
      </c>
    </row>
    <row r="3423" spans="1:15">
      <c r="A3423" t="n">
        <v>27694</v>
      </c>
      <c r="B3423" s="11" t="n">
        <v>50</v>
      </c>
      <c r="C3423" s="7" t="n">
        <v>0</v>
      </c>
      <c r="D3423" s="7" t="n">
        <v>4431</v>
      </c>
      <c r="E3423" s="7" t="n">
        <v>0.699999988079071</v>
      </c>
      <c r="F3423" s="7" t="n">
        <v>0</v>
      </c>
      <c r="G3423" s="7" t="n">
        <v>0</v>
      </c>
      <c r="H3423" s="7" t="n">
        <v>0</v>
      </c>
      <c r="I3423" s="7" t="n">
        <v>0</v>
      </c>
      <c r="J3423" s="7" t="n">
        <v>65533</v>
      </c>
      <c r="K3423" s="7" t="n">
        <v>0</v>
      </c>
      <c r="L3423" s="7" t="n">
        <v>0</v>
      </c>
      <c r="M3423" s="7" t="n">
        <v>0</v>
      </c>
      <c r="N3423" s="7" t="n">
        <v>0</v>
      </c>
      <c r="O3423" s="7" t="s">
        <v>12</v>
      </c>
    </row>
    <row r="3424" spans="1:15">
      <c r="A3424" t="s">
        <v>4</v>
      </c>
      <c r="B3424" s="4" t="s">
        <v>5</v>
      </c>
      <c r="C3424" s="4" t="s">
        <v>13</v>
      </c>
      <c r="D3424" s="4" t="s">
        <v>10</v>
      </c>
      <c r="E3424" s="4" t="s">
        <v>18</v>
      </c>
      <c r="F3424" s="4" t="s">
        <v>10</v>
      </c>
      <c r="G3424" s="4" t="s">
        <v>9</v>
      </c>
      <c r="H3424" s="4" t="s">
        <v>9</v>
      </c>
      <c r="I3424" s="4" t="s">
        <v>10</v>
      </c>
      <c r="J3424" s="4" t="s">
        <v>10</v>
      </c>
      <c r="K3424" s="4" t="s">
        <v>9</v>
      </c>
      <c r="L3424" s="4" t="s">
        <v>9</v>
      </c>
      <c r="M3424" s="4" t="s">
        <v>9</v>
      </c>
      <c r="N3424" s="4" t="s">
        <v>9</v>
      </c>
      <c r="O3424" s="4" t="s">
        <v>6</v>
      </c>
    </row>
    <row r="3425" spans="1:15">
      <c r="A3425" t="n">
        <v>27733</v>
      </c>
      <c r="B3425" s="11" t="n">
        <v>50</v>
      </c>
      <c r="C3425" s="7" t="n">
        <v>0</v>
      </c>
      <c r="D3425" s="7" t="n">
        <v>4421</v>
      </c>
      <c r="E3425" s="7" t="n">
        <v>1</v>
      </c>
      <c r="F3425" s="7" t="n">
        <v>0</v>
      </c>
      <c r="G3425" s="7" t="n">
        <v>0</v>
      </c>
      <c r="H3425" s="7" t="n">
        <v>0</v>
      </c>
      <c r="I3425" s="7" t="n">
        <v>1</v>
      </c>
      <c r="J3425" s="7" t="n">
        <v>1569</v>
      </c>
      <c r="K3425" s="7" t="n">
        <v>0</v>
      </c>
      <c r="L3425" s="7" t="n">
        <v>0</v>
      </c>
      <c r="M3425" s="7" t="n">
        <v>0</v>
      </c>
      <c r="N3425" s="7" t="n">
        <v>1112014848</v>
      </c>
      <c r="O3425" s="7" t="s">
        <v>12</v>
      </c>
    </row>
    <row r="3426" spans="1:15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10</v>
      </c>
      <c r="G3426" s="4" t="s">
        <v>10</v>
      </c>
      <c r="H3426" s="4" t="s">
        <v>10</v>
      </c>
      <c r="I3426" s="4" t="s">
        <v>6</v>
      </c>
      <c r="J3426" s="4" t="s">
        <v>18</v>
      </c>
      <c r="K3426" s="4" t="s">
        <v>18</v>
      </c>
      <c r="L3426" s="4" t="s">
        <v>18</v>
      </c>
      <c r="M3426" s="4" t="s">
        <v>9</v>
      </c>
      <c r="N3426" s="4" t="s">
        <v>9</v>
      </c>
      <c r="O3426" s="4" t="s">
        <v>18</v>
      </c>
      <c r="P3426" s="4" t="s">
        <v>18</v>
      </c>
      <c r="Q3426" s="4" t="s">
        <v>18</v>
      </c>
      <c r="R3426" s="4" t="s">
        <v>18</v>
      </c>
      <c r="S3426" s="4" t="s">
        <v>13</v>
      </c>
    </row>
    <row r="3427" spans="1:15">
      <c r="A3427" t="n">
        <v>27772</v>
      </c>
      <c r="B3427" s="41" t="n">
        <v>39</v>
      </c>
      <c r="C3427" s="7" t="n">
        <v>12</v>
      </c>
      <c r="D3427" s="7" t="n">
        <v>65533</v>
      </c>
      <c r="E3427" s="7" t="n">
        <v>211</v>
      </c>
      <c r="F3427" s="7" t="n">
        <v>0</v>
      </c>
      <c r="G3427" s="7" t="n">
        <v>1569</v>
      </c>
      <c r="H3427" s="7" t="n">
        <v>259</v>
      </c>
      <c r="I3427" s="7" t="s">
        <v>200</v>
      </c>
      <c r="J3427" s="7" t="n">
        <v>0</v>
      </c>
      <c r="K3427" s="7" t="n">
        <v>0</v>
      </c>
      <c r="L3427" s="7" t="n">
        <v>0</v>
      </c>
      <c r="M3427" s="7" t="n">
        <v>0</v>
      </c>
      <c r="N3427" s="7" t="n">
        <v>1127481344</v>
      </c>
      <c r="O3427" s="7" t="n">
        <v>0</v>
      </c>
      <c r="P3427" s="7" t="n">
        <v>1</v>
      </c>
      <c r="Q3427" s="7" t="n">
        <v>1</v>
      </c>
      <c r="R3427" s="7" t="n">
        <v>1</v>
      </c>
      <c r="S3427" s="7" t="n">
        <v>106</v>
      </c>
    </row>
    <row r="3428" spans="1:15">
      <c r="A3428" t="s">
        <v>4</v>
      </c>
      <c r="B3428" s="4" t="s">
        <v>5</v>
      </c>
      <c r="C3428" s="4" t="s">
        <v>13</v>
      </c>
      <c r="D3428" s="4" t="s">
        <v>10</v>
      </c>
      <c r="E3428" s="4" t="s">
        <v>10</v>
      </c>
      <c r="F3428" s="4" t="s">
        <v>10</v>
      </c>
      <c r="G3428" s="4" t="s">
        <v>10</v>
      </c>
      <c r="H3428" s="4" t="s">
        <v>10</v>
      </c>
      <c r="I3428" s="4" t="s">
        <v>6</v>
      </c>
      <c r="J3428" s="4" t="s">
        <v>18</v>
      </c>
      <c r="K3428" s="4" t="s">
        <v>18</v>
      </c>
      <c r="L3428" s="4" t="s">
        <v>18</v>
      </c>
      <c r="M3428" s="4" t="s">
        <v>9</v>
      </c>
      <c r="N3428" s="4" t="s">
        <v>9</v>
      </c>
      <c r="O3428" s="4" t="s">
        <v>18</v>
      </c>
      <c r="P3428" s="4" t="s">
        <v>18</v>
      </c>
      <c r="Q3428" s="4" t="s">
        <v>18</v>
      </c>
      <c r="R3428" s="4" t="s">
        <v>18</v>
      </c>
      <c r="S3428" s="4" t="s">
        <v>13</v>
      </c>
    </row>
    <row r="3429" spans="1:15">
      <c r="A3429" t="n">
        <v>27834</v>
      </c>
      <c r="B3429" s="41" t="n">
        <v>39</v>
      </c>
      <c r="C3429" s="7" t="n">
        <v>12</v>
      </c>
      <c r="D3429" s="7" t="n">
        <v>65533</v>
      </c>
      <c r="E3429" s="7" t="n">
        <v>211</v>
      </c>
      <c r="F3429" s="7" t="n">
        <v>0</v>
      </c>
      <c r="G3429" s="7" t="n">
        <v>1569</v>
      </c>
      <c r="H3429" s="7" t="n">
        <v>259</v>
      </c>
      <c r="I3429" s="7" t="s">
        <v>201</v>
      </c>
      <c r="J3429" s="7" t="n">
        <v>0</v>
      </c>
      <c r="K3429" s="7" t="n">
        <v>0</v>
      </c>
      <c r="L3429" s="7" t="n">
        <v>0</v>
      </c>
      <c r="M3429" s="7" t="n">
        <v>0</v>
      </c>
      <c r="N3429" s="7" t="n">
        <v>1127481344</v>
      </c>
      <c r="O3429" s="7" t="n">
        <v>0</v>
      </c>
      <c r="P3429" s="7" t="n">
        <v>1</v>
      </c>
      <c r="Q3429" s="7" t="n">
        <v>1</v>
      </c>
      <c r="R3429" s="7" t="n">
        <v>1</v>
      </c>
      <c r="S3429" s="7" t="n">
        <v>107</v>
      </c>
    </row>
    <row r="3430" spans="1:15">
      <c r="A3430" t="s">
        <v>4</v>
      </c>
      <c r="B3430" s="4" t="s">
        <v>5</v>
      </c>
      <c r="C3430" s="4" t="s">
        <v>13</v>
      </c>
      <c r="D3430" s="4" t="s">
        <v>10</v>
      </c>
      <c r="E3430" s="4" t="s">
        <v>10</v>
      </c>
      <c r="F3430" s="4" t="s">
        <v>10</v>
      </c>
      <c r="G3430" s="4" t="s">
        <v>10</v>
      </c>
      <c r="H3430" s="4" t="s">
        <v>10</v>
      </c>
      <c r="I3430" s="4" t="s">
        <v>6</v>
      </c>
      <c r="J3430" s="4" t="s">
        <v>18</v>
      </c>
      <c r="K3430" s="4" t="s">
        <v>18</v>
      </c>
      <c r="L3430" s="4" t="s">
        <v>18</v>
      </c>
      <c r="M3430" s="4" t="s">
        <v>9</v>
      </c>
      <c r="N3430" s="4" t="s">
        <v>9</v>
      </c>
      <c r="O3430" s="4" t="s">
        <v>18</v>
      </c>
      <c r="P3430" s="4" t="s">
        <v>18</v>
      </c>
      <c r="Q3430" s="4" t="s">
        <v>18</v>
      </c>
      <c r="R3430" s="4" t="s">
        <v>18</v>
      </c>
      <c r="S3430" s="4" t="s">
        <v>13</v>
      </c>
    </row>
    <row r="3431" spans="1:15">
      <c r="A3431" t="n">
        <v>27896</v>
      </c>
      <c r="B3431" s="41" t="n">
        <v>39</v>
      </c>
      <c r="C3431" s="7" t="n">
        <v>12</v>
      </c>
      <c r="D3431" s="7" t="n">
        <v>65533</v>
      </c>
      <c r="E3431" s="7" t="n">
        <v>211</v>
      </c>
      <c r="F3431" s="7" t="n">
        <v>0</v>
      </c>
      <c r="G3431" s="7" t="n">
        <v>1569</v>
      </c>
      <c r="H3431" s="7" t="n">
        <v>259</v>
      </c>
      <c r="I3431" s="7" t="s">
        <v>202</v>
      </c>
      <c r="J3431" s="7" t="n">
        <v>0</v>
      </c>
      <c r="K3431" s="7" t="n">
        <v>0</v>
      </c>
      <c r="L3431" s="7" t="n">
        <v>0</v>
      </c>
      <c r="M3431" s="7" t="n">
        <v>0</v>
      </c>
      <c r="N3431" s="7" t="n">
        <v>1127481344</v>
      </c>
      <c r="O3431" s="7" t="n">
        <v>0</v>
      </c>
      <c r="P3431" s="7" t="n">
        <v>1</v>
      </c>
      <c r="Q3431" s="7" t="n">
        <v>1</v>
      </c>
      <c r="R3431" s="7" t="n">
        <v>1</v>
      </c>
      <c r="S3431" s="7" t="n">
        <v>108</v>
      </c>
    </row>
    <row r="3432" spans="1:15">
      <c r="A3432" t="s">
        <v>4</v>
      </c>
      <c r="B3432" s="4" t="s">
        <v>5</v>
      </c>
      <c r="C3432" s="4" t="s">
        <v>13</v>
      </c>
      <c r="D3432" s="4" t="s">
        <v>10</v>
      </c>
      <c r="E3432" s="4" t="s">
        <v>10</v>
      </c>
      <c r="F3432" s="4" t="s">
        <v>10</v>
      </c>
      <c r="G3432" s="4" t="s">
        <v>10</v>
      </c>
      <c r="H3432" s="4" t="s">
        <v>10</v>
      </c>
      <c r="I3432" s="4" t="s">
        <v>6</v>
      </c>
      <c r="J3432" s="4" t="s">
        <v>18</v>
      </c>
      <c r="K3432" s="4" t="s">
        <v>18</v>
      </c>
      <c r="L3432" s="4" t="s">
        <v>18</v>
      </c>
      <c r="M3432" s="4" t="s">
        <v>9</v>
      </c>
      <c r="N3432" s="4" t="s">
        <v>9</v>
      </c>
      <c r="O3432" s="4" t="s">
        <v>18</v>
      </c>
      <c r="P3432" s="4" t="s">
        <v>18</v>
      </c>
      <c r="Q3432" s="4" t="s">
        <v>18</v>
      </c>
      <c r="R3432" s="4" t="s">
        <v>18</v>
      </c>
      <c r="S3432" s="4" t="s">
        <v>13</v>
      </c>
    </row>
    <row r="3433" spans="1:15">
      <c r="A3433" t="n">
        <v>27958</v>
      </c>
      <c r="B3433" s="41" t="n">
        <v>39</v>
      </c>
      <c r="C3433" s="7" t="n">
        <v>12</v>
      </c>
      <c r="D3433" s="7" t="n">
        <v>65533</v>
      </c>
      <c r="E3433" s="7" t="n">
        <v>211</v>
      </c>
      <c r="F3433" s="7" t="n">
        <v>0</v>
      </c>
      <c r="G3433" s="7" t="n">
        <v>1569</v>
      </c>
      <c r="H3433" s="7" t="n">
        <v>259</v>
      </c>
      <c r="I3433" s="7" t="s">
        <v>203</v>
      </c>
      <c r="J3433" s="7" t="n">
        <v>0</v>
      </c>
      <c r="K3433" s="7" t="n">
        <v>0</v>
      </c>
      <c r="L3433" s="7" t="n">
        <v>0</v>
      </c>
      <c r="M3433" s="7" t="n">
        <v>0</v>
      </c>
      <c r="N3433" s="7" t="n">
        <v>1127481344</v>
      </c>
      <c r="O3433" s="7" t="n">
        <v>0</v>
      </c>
      <c r="P3433" s="7" t="n">
        <v>1</v>
      </c>
      <c r="Q3433" s="7" t="n">
        <v>1</v>
      </c>
      <c r="R3433" s="7" t="n">
        <v>1</v>
      </c>
      <c r="S3433" s="7" t="n">
        <v>109</v>
      </c>
    </row>
    <row r="3434" spans="1:15">
      <c r="A3434" t="s">
        <v>4</v>
      </c>
      <c r="B3434" s="4" t="s">
        <v>5</v>
      </c>
      <c r="C3434" s="4" t="s">
        <v>10</v>
      </c>
    </row>
    <row r="3435" spans="1:15">
      <c r="A3435" t="n">
        <v>28020</v>
      </c>
      <c r="B3435" s="27" t="n">
        <v>16</v>
      </c>
      <c r="C3435" s="7" t="n">
        <v>500</v>
      </c>
    </row>
    <row r="3436" spans="1:15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10</v>
      </c>
      <c r="F3436" s="4" t="s">
        <v>9</v>
      </c>
    </row>
    <row r="3437" spans="1:15">
      <c r="A3437" t="n">
        <v>28023</v>
      </c>
      <c r="B3437" s="57" t="n">
        <v>84</v>
      </c>
      <c r="C3437" s="7" t="n">
        <v>1</v>
      </c>
      <c r="D3437" s="7" t="n">
        <v>0</v>
      </c>
      <c r="E3437" s="7" t="n">
        <v>0</v>
      </c>
      <c r="F3437" s="7" t="n">
        <v>0</v>
      </c>
    </row>
    <row r="3438" spans="1:15">
      <c r="A3438" t="s">
        <v>4</v>
      </c>
      <c r="B3438" s="4" t="s">
        <v>5</v>
      </c>
      <c r="C3438" s="4" t="s">
        <v>13</v>
      </c>
    </row>
    <row r="3439" spans="1:15">
      <c r="A3439" t="n">
        <v>28033</v>
      </c>
      <c r="B3439" s="68" t="n">
        <v>78</v>
      </c>
      <c r="C3439" s="7" t="n">
        <v>255</v>
      </c>
    </row>
    <row r="3440" spans="1:15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13</v>
      </c>
    </row>
    <row r="3441" spans="1:19">
      <c r="A3441" t="n">
        <v>28035</v>
      </c>
      <c r="B3441" s="41" t="n">
        <v>39</v>
      </c>
      <c r="C3441" s="7" t="n">
        <v>14</v>
      </c>
      <c r="D3441" s="7" t="n">
        <v>65533</v>
      </c>
      <c r="E3441" s="7" t="n">
        <v>106</v>
      </c>
    </row>
    <row r="3442" spans="1:19">
      <c r="A3442" t="s">
        <v>4</v>
      </c>
      <c r="B3442" s="4" t="s">
        <v>5</v>
      </c>
      <c r="C3442" s="4" t="s">
        <v>13</v>
      </c>
      <c r="D3442" s="4" t="s">
        <v>10</v>
      </c>
      <c r="E3442" s="4" t="s">
        <v>13</v>
      </c>
    </row>
    <row r="3443" spans="1:19">
      <c r="A3443" t="n">
        <v>28040</v>
      </c>
      <c r="B3443" s="41" t="n">
        <v>39</v>
      </c>
      <c r="C3443" s="7" t="n">
        <v>14</v>
      </c>
      <c r="D3443" s="7" t="n">
        <v>65533</v>
      </c>
      <c r="E3443" s="7" t="n">
        <v>107</v>
      </c>
    </row>
    <row r="3444" spans="1:19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13</v>
      </c>
    </row>
    <row r="3445" spans="1:19">
      <c r="A3445" t="n">
        <v>28045</v>
      </c>
      <c r="B3445" s="41" t="n">
        <v>39</v>
      </c>
      <c r="C3445" s="7" t="n">
        <v>14</v>
      </c>
      <c r="D3445" s="7" t="n">
        <v>65533</v>
      </c>
      <c r="E3445" s="7" t="n">
        <v>108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13</v>
      </c>
    </row>
    <row r="3447" spans="1:19">
      <c r="A3447" t="n">
        <v>28050</v>
      </c>
      <c r="B3447" s="41" t="n">
        <v>39</v>
      </c>
      <c r="C3447" s="7" t="n">
        <v>14</v>
      </c>
      <c r="D3447" s="7" t="n">
        <v>65533</v>
      </c>
      <c r="E3447" s="7" t="n">
        <v>109</v>
      </c>
    </row>
    <row r="3448" spans="1:19">
      <c r="A3448" t="s">
        <v>4</v>
      </c>
      <c r="B3448" s="4" t="s">
        <v>5</v>
      </c>
      <c r="C3448" s="4" t="s">
        <v>13</v>
      </c>
      <c r="D3448" s="4" t="s">
        <v>10</v>
      </c>
      <c r="E3448" s="4" t="s">
        <v>13</v>
      </c>
    </row>
    <row r="3449" spans="1:19">
      <c r="A3449" t="n">
        <v>28055</v>
      </c>
      <c r="B3449" s="41" t="n">
        <v>39</v>
      </c>
      <c r="C3449" s="7" t="n">
        <v>11</v>
      </c>
      <c r="D3449" s="7" t="n">
        <v>65533</v>
      </c>
      <c r="E3449" s="7" t="n">
        <v>206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13</v>
      </c>
    </row>
    <row r="3451" spans="1:19">
      <c r="A3451" t="n">
        <v>28060</v>
      </c>
      <c r="B3451" s="41" t="n">
        <v>39</v>
      </c>
      <c r="C3451" s="7" t="n">
        <v>11</v>
      </c>
      <c r="D3451" s="7" t="n">
        <v>65533</v>
      </c>
      <c r="E3451" s="7" t="n">
        <v>207</v>
      </c>
    </row>
    <row r="3452" spans="1:19">
      <c r="A3452" t="s">
        <v>4</v>
      </c>
      <c r="B3452" s="4" t="s">
        <v>5</v>
      </c>
      <c r="C3452" s="4" t="s">
        <v>13</v>
      </c>
      <c r="D3452" s="4" t="s">
        <v>10</v>
      </c>
      <c r="E3452" s="4" t="s">
        <v>13</v>
      </c>
    </row>
    <row r="3453" spans="1:19">
      <c r="A3453" t="n">
        <v>28065</v>
      </c>
      <c r="B3453" s="41" t="n">
        <v>39</v>
      </c>
      <c r="C3453" s="7" t="n">
        <v>11</v>
      </c>
      <c r="D3453" s="7" t="n">
        <v>65533</v>
      </c>
      <c r="E3453" s="7" t="n">
        <v>208</v>
      </c>
    </row>
    <row r="3454" spans="1:19">
      <c r="A3454" t="s">
        <v>4</v>
      </c>
      <c r="B3454" s="4" t="s">
        <v>5</v>
      </c>
      <c r="C3454" s="4" t="s">
        <v>13</v>
      </c>
      <c r="D3454" s="4" t="s">
        <v>10</v>
      </c>
      <c r="E3454" s="4" t="s">
        <v>13</v>
      </c>
    </row>
    <row r="3455" spans="1:19">
      <c r="A3455" t="n">
        <v>28070</v>
      </c>
      <c r="B3455" s="41" t="n">
        <v>39</v>
      </c>
      <c r="C3455" s="7" t="n">
        <v>11</v>
      </c>
      <c r="D3455" s="7" t="n">
        <v>65533</v>
      </c>
      <c r="E3455" s="7" t="n">
        <v>209</v>
      </c>
    </row>
    <row r="3456" spans="1:19">
      <c r="A3456" t="s">
        <v>4</v>
      </c>
      <c r="B3456" s="4" t="s">
        <v>5</v>
      </c>
      <c r="C3456" s="4" t="s">
        <v>13</v>
      </c>
      <c r="D3456" s="4" t="s">
        <v>10</v>
      </c>
      <c r="E3456" s="4" t="s">
        <v>13</v>
      </c>
    </row>
    <row r="3457" spans="1:5">
      <c r="A3457" t="n">
        <v>28075</v>
      </c>
      <c r="B3457" s="41" t="n">
        <v>39</v>
      </c>
      <c r="C3457" s="7" t="n">
        <v>11</v>
      </c>
      <c r="D3457" s="7" t="n">
        <v>65533</v>
      </c>
      <c r="E3457" s="7" t="n">
        <v>210</v>
      </c>
    </row>
    <row r="3458" spans="1:5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13</v>
      </c>
    </row>
    <row r="3459" spans="1:5">
      <c r="A3459" t="n">
        <v>28080</v>
      </c>
      <c r="B3459" s="41" t="n">
        <v>39</v>
      </c>
      <c r="C3459" s="7" t="n">
        <v>11</v>
      </c>
      <c r="D3459" s="7" t="n">
        <v>65533</v>
      </c>
      <c r="E3459" s="7" t="n">
        <v>211</v>
      </c>
    </row>
    <row r="3460" spans="1:5">
      <c r="A3460" t="s">
        <v>4</v>
      </c>
      <c r="B3460" s="4" t="s">
        <v>5</v>
      </c>
      <c r="C3460" s="4" t="s">
        <v>13</v>
      </c>
      <c r="D3460" s="4" t="s">
        <v>10</v>
      </c>
      <c r="E3460" s="4" t="s">
        <v>13</v>
      </c>
    </row>
    <row r="3461" spans="1:5">
      <c r="A3461" t="n">
        <v>28085</v>
      </c>
      <c r="B3461" s="41" t="n">
        <v>39</v>
      </c>
      <c r="C3461" s="7" t="n">
        <v>11</v>
      </c>
      <c r="D3461" s="7" t="n">
        <v>65533</v>
      </c>
      <c r="E3461" s="7" t="n">
        <v>212</v>
      </c>
    </row>
    <row r="3462" spans="1:5">
      <c r="A3462" t="s">
        <v>4</v>
      </c>
      <c r="B3462" s="4" t="s">
        <v>5</v>
      </c>
      <c r="C3462" s="4" t="s">
        <v>9</v>
      </c>
    </row>
    <row r="3463" spans="1:5">
      <c r="A3463" t="n">
        <v>28090</v>
      </c>
      <c r="B3463" s="47" t="n">
        <v>15</v>
      </c>
      <c r="C3463" s="7" t="n">
        <v>256</v>
      </c>
    </row>
    <row r="3464" spans="1:5">
      <c r="A3464" t="s">
        <v>4</v>
      </c>
      <c r="B3464" s="4" t="s">
        <v>5</v>
      </c>
      <c r="C3464" s="4" t="s">
        <v>9</v>
      </c>
    </row>
    <row r="3465" spans="1:5">
      <c r="A3465" t="n">
        <v>28095</v>
      </c>
      <c r="B3465" s="47" t="n">
        <v>15</v>
      </c>
      <c r="C3465" s="7" t="n">
        <v>2097152</v>
      </c>
    </row>
    <row r="3466" spans="1:5">
      <c r="A3466" t="s">
        <v>4</v>
      </c>
      <c r="B3466" s="4" t="s">
        <v>5</v>
      </c>
      <c r="C3466" s="4" t="s">
        <v>13</v>
      </c>
      <c r="D3466" s="4" t="s">
        <v>10</v>
      </c>
      <c r="E3466" s="4" t="s">
        <v>13</v>
      </c>
    </row>
    <row r="3467" spans="1:5">
      <c r="A3467" t="n">
        <v>28100</v>
      </c>
      <c r="B3467" s="22" t="n">
        <v>36</v>
      </c>
      <c r="C3467" s="7" t="n">
        <v>9</v>
      </c>
      <c r="D3467" s="7" t="n">
        <v>0</v>
      </c>
      <c r="E3467" s="7" t="n">
        <v>0</v>
      </c>
    </row>
    <row r="3468" spans="1:5">
      <c r="A3468" t="s">
        <v>4</v>
      </c>
      <c r="B3468" s="4" t="s">
        <v>5</v>
      </c>
      <c r="C3468" s="4" t="s">
        <v>13</v>
      </c>
      <c r="D3468" s="4" t="s">
        <v>10</v>
      </c>
      <c r="E3468" s="4" t="s">
        <v>13</v>
      </c>
    </row>
    <row r="3469" spans="1:5">
      <c r="A3469" t="n">
        <v>28105</v>
      </c>
      <c r="B3469" s="22" t="n">
        <v>36</v>
      </c>
      <c r="C3469" s="7" t="n">
        <v>9</v>
      </c>
      <c r="D3469" s="7" t="n">
        <v>7033</v>
      </c>
      <c r="E3469" s="7" t="n">
        <v>0</v>
      </c>
    </row>
    <row r="3470" spans="1:5">
      <c r="A3470" t="s">
        <v>4</v>
      </c>
      <c r="B3470" s="4" t="s">
        <v>5</v>
      </c>
      <c r="C3470" s="4" t="s">
        <v>13</v>
      </c>
      <c r="D3470" s="4" t="s">
        <v>10</v>
      </c>
      <c r="E3470" s="4" t="s">
        <v>13</v>
      </c>
    </row>
    <row r="3471" spans="1:5">
      <c r="A3471" t="n">
        <v>28110</v>
      </c>
      <c r="B3471" s="22" t="n">
        <v>36</v>
      </c>
      <c r="C3471" s="7" t="n">
        <v>9</v>
      </c>
      <c r="D3471" s="7" t="n">
        <v>1560</v>
      </c>
      <c r="E3471" s="7" t="n">
        <v>0</v>
      </c>
    </row>
    <row r="3472" spans="1:5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13</v>
      </c>
    </row>
    <row r="3473" spans="1:5">
      <c r="A3473" t="n">
        <v>28115</v>
      </c>
      <c r="B3473" s="22" t="n">
        <v>36</v>
      </c>
      <c r="C3473" s="7" t="n">
        <v>9</v>
      </c>
      <c r="D3473" s="7" t="n">
        <v>1561</v>
      </c>
      <c r="E3473" s="7" t="n">
        <v>0</v>
      </c>
    </row>
    <row r="3474" spans="1:5">
      <c r="A3474" t="s">
        <v>4</v>
      </c>
      <c r="B3474" s="4" t="s">
        <v>5</v>
      </c>
      <c r="C3474" s="4" t="s">
        <v>13</v>
      </c>
      <c r="D3474" s="4" t="s">
        <v>10</v>
      </c>
      <c r="E3474" s="4" t="s">
        <v>13</v>
      </c>
    </row>
    <row r="3475" spans="1:5">
      <c r="A3475" t="n">
        <v>28120</v>
      </c>
      <c r="B3475" s="22" t="n">
        <v>36</v>
      </c>
      <c r="C3475" s="7" t="n">
        <v>9</v>
      </c>
      <c r="D3475" s="7" t="n">
        <v>1562</v>
      </c>
      <c r="E3475" s="7" t="n">
        <v>0</v>
      </c>
    </row>
    <row r="3476" spans="1:5">
      <c r="A3476" t="s">
        <v>4</v>
      </c>
      <c r="B3476" s="4" t="s">
        <v>5</v>
      </c>
      <c r="C3476" s="4" t="s">
        <v>13</v>
      </c>
      <c r="D3476" s="4" t="s">
        <v>10</v>
      </c>
      <c r="E3476" s="4" t="s">
        <v>13</v>
      </c>
    </row>
    <row r="3477" spans="1:5">
      <c r="A3477" t="n">
        <v>28125</v>
      </c>
      <c r="B3477" s="22" t="n">
        <v>36</v>
      </c>
      <c r="C3477" s="7" t="n">
        <v>9</v>
      </c>
      <c r="D3477" s="7" t="n">
        <v>1563</v>
      </c>
      <c r="E3477" s="7" t="n">
        <v>0</v>
      </c>
    </row>
    <row r="3478" spans="1:5">
      <c r="A3478" t="s">
        <v>4</v>
      </c>
      <c r="B3478" s="4" t="s">
        <v>5</v>
      </c>
      <c r="C3478" s="4" t="s">
        <v>13</v>
      </c>
      <c r="D3478" s="4" t="s">
        <v>6</v>
      </c>
      <c r="E3478" s="4" t="s">
        <v>10</v>
      </c>
    </row>
    <row r="3479" spans="1:5">
      <c r="A3479" t="n">
        <v>28130</v>
      </c>
      <c r="B3479" s="17" t="n">
        <v>94</v>
      </c>
      <c r="C3479" s="7" t="n">
        <v>1</v>
      </c>
      <c r="D3479" s="7" t="s">
        <v>138</v>
      </c>
      <c r="E3479" s="7" t="n">
        <v>1</v>
      </c>
    </row>
    <row r="3480" spans="1:5">
      <c r="A3480" t="s">
        <v>4</v>
      </c>
      <c r="B3480" s="4" t="s">
        <v>5</v>
      </c>
      <c r="C3480" s="4" t="s">
        <v>13</v>
      </c>
      <c r="D3480" s="4" t="s">
        <v>6</v>
      </c>
      <c r="E3480" s="4" t="s">
        <v>10</v>
      </c>
    </row>
    <row r="3481" spans="1:5">
      <c r="A3481" t="n">
        <v>28143</v>
      </c>
      <c r="B3481" s="17" t="n">
        <v>94</v>
      </c>
      <c r="C3481" s="7" t="n">
        <v>1</v>
      </c>
      <c r="D3481" s="7" t="s">
        <v>138</v>
      </c>
      <c r="E3481" s="7" t="n">
        <v>2</v>
      </c>
    </row>
    <row r="3482" spans="1:5">
      <c r="A3482" t="s">
        <v>4</v>
      </c>
      <c r="B3482" s="4" t="s">
        <v>5</v>
      </c>
      <c r="C3482" s="4" t="s">
        <v>13</v>
      </c>
      <c r="D3482" s="4" t="s">
        <v>6</v>
      </c>
      <c r="E3482" s="4" t="s">
        <v>10</v>
      </c>
    </row>
    <row r="3483" spans="1:5">
      <c r="A3483" t="n">
        <v>28156</v>
      </c>
      <c r="B3483" s="17" t="n">
        <v>94</v>
      </c>
      <c r="C3483" s="7" t="n">
        <v>0</v>
      </c>
      <c r="D3483" s="7" t="s">
        <v>138</v>
      </c>
      <c r="E3483" s="7" t="n">
        <v>4</v>
      </c>
    </row>
    <row r="3484" spans="1:5">
      <c r="A3484" t="s">
        <v>4</v>
      </c>
      <c r="B3484" s="4" t="s">
        <v>5</v>
      </c>
      <c r="C3484" s="4" t="s">
        <v>10</v>
      </c>
    </row>
    <row r="3485" spans="1:5">
      <c r="A3485" t="n">
        <v>28169</v>
      </c>
      <c r="B3485" s="34" t="n">
        <v>12</v>
      </c>
      <c r="C3485" s="7" t="n">
        <v>6465</v>
      </c>
    </row>
    <row r="3486" spans="1:5">
      <c r="A3486" t="s">
        <v>4</v>
      </c>
      <c r="B3486" s="4" t="s">
        <v>5</v>
      </c>
      <c r="C3486" s="4" t="s">
        <v>10</v>
      </c>
    </row>
    <row r="3487" spans="1:5">
      <c r="A3487" t="n">
        <v>28172</v>
      </c>
      <c r="B3487" s="34" t="n">
        <v>12</v>
      </c>
      <c r="C3487" s="7" t="n">
        <v>6446</v>
      </c>
    </row>
    <row r="3488" spans="1:5">
      <c r="A3488" t="s">
        <v>4</v>
      </c>
      <c r="B3488" s="4" t="s">
        <v>5</v>
      </c>
      <c r="C3488" s="4" t="s">
        <v>13</v>
      </c>
      <c r="D3488" s="4" t="s">
        <v>6</v>
      </c>
    </row>
    <row r="3489" spans="1:5">
      <c r="A3489" t="n">
        <v>28175</v>
      </c>
      <c r="B3489" s="9" t="n">
        <v>2</v>
      </c>
      <c r="C3489" s="7" t="n">
        <v>10</v>
      </c>
      <c r="D3489" s="7" t="s">
        <v>257</v>
      </c>
    </row>
    <row r="3490" spans="1:5">
      <c r="A3490" t="s">
        <v>4</v>
      </c>
      <c r="B3490" s="4" t="s">
        <v>5</v>
      </c>
      <c r="C3490" s="4" t="s">
        <v>13</v>
      </c>
      <c r="D3490" s="4" t="s">
        <v>6</v>
      </c>
    </row>
    <row r="3491" spans="1:5">
      <c r="A3491" t="n">
        <v>28206</v>
      </c>
      <c r="B3491" s="9" t="n">
        <v>2</v>
      </c>
      <c r="C3491" s="7" t="n">
        <v>10</v>
      </c>
      <c r="D3491" s="7" t="s">
        <v>258</v>
      </c>
    </row>
    <row r="3492" spans="1:5">
      <c r="A3492" t="s">
        <v>4</v>
      </c>
      <c r="B3492" s="4" t="s">
        <v>5</v>
      </c>
      <c r="C3492" s="4" t="s">
        <v>13</v>
      </c>
      <c r="D3492" s="4" t="s">
        <v>10</v>
      </c>
    </row>
    <row r="3493" spans="1:5">
      <c r="A3493" t="n">
        <v>28230</v>
      </c>
      <c r="B3493" s="33" t="n">
        <v>64</v>
      </c>
      <c r="C3493" s="7" t="n">
        <v>16</v>
      </c>
      <c r="D3493" s="7" t="n">
        <v>0</v>
      </c>
    </row>
    <row r="3494" spans="1:5">
      <c r="A3494" t="s">
        <v>4</v>
      </c>
      <c r="B3494" s="4" t="s">
        <v>5</v>
      </c>
      <c r="C3494" s="4" t="s">
        <v>13</v>
      </c>
      <c r="D3494" s="4" t="s">
        <v>9</v>
      </c>
      <c r="E3494" s="4" t="s">
        <v>13</v>
      </c>
      <c r="F3494" s="4" t="s">
        <v>13</v>
      </c>
      <c r="G3494" s="4" t="s">
        <v>9</v>
      </c>
      <c r="H3494" s="4" t="s">
        <v>13</v>
      </c>
      <c r="I3494" s="4" t="s">
        <v>9</v>
      </c>
      <c r="J3494" s="4" t="s">
        <v>13</v>
      </c>
    </row>
    <row r="3495" spans="1:5">
      <c r="A3495" t="n">
        <v>28234</v>
      </c>
      <c r="B3495" s="69" t="n">
        <v>33</v>
      </c>
      <c r="C3495" s="7" t="n">
        <v>0</v>
      </c>
      <c r="D3495" s="7" t="n">
        <v>1</v>
      </c>
      <c r="E3495" s="7" t="n">
        <v>0</v>
      </c>
      <c r="F3495" s="7" t="n">
        <v>0</v>
      </c>
      <c r="G3495" s="7" t="n">
        <v>-1</v>
      </c>
      <c r="H3495" s="7" t="n">
        <v>0</v>
      </c>
      <c r="I3495" s="7" t="n">
        <v>-1</v>
      </c>
      <c r="J3495" s="7" t="n">
        <v>0</v>
      </c>
    </row>
    <row r="3496" spans="1:5">
      <c r="A3496" t="s">
        <v>4</v>
      </c>
      <c r="B3496" s="4" t="s">
        <v>5</v>
      </c>
    </row>
    <row r="3497" spans="1:5">
      <c r="A3497" t="n">
        <v>28252</v>
      </c>
      <c r="B3497" s="5" t="n">
        <v>1</v>
      </c>
    </row>
    <row r="3498" spans="1:5" s="3" customFormat="1" customHeight="0">
      <c r="A3498" s="3" t="s">
        <v>2</v>
      </c>
      <c r="B3498" s="3" t="s">
        <v>259</v>
      </c>
    </row>
    <row r="3499" spans="1:5">
      <c r="A3499" t="s">
        <v>4</v>
      </c>
      <c r="B3499" s="4" t="s">
        <v>5</v>
      </c>
      <c r="C3499" s="4" t="s">
        <v>13</v>
      </c>
      <c r="D3499" s="4" t="s">
        <v>10</v>
      </c>
      <c r="E3499" s="4" t="s">
        <v>10</v>
      </c>
      <c r="F3499" s="4" t="s">
        <v>10</v>
      </c>
      <c r="G3499" s="4" t="s">
        <v>10</v>
      </c>
      <c r="H3499" s="4" t="s">
        <v>10</v>
      </c>
      <c r="I3499" s="4" t="s">
        <v>6</v>
      </c>
      <c r="J3499" s="4" t="s">
        <v>18</v>
      </c>
      <c r="K3499" s="4" t="s">
        <v>18</v>
      </c>
      <c r="L3499" s="4" t="s">
        <v>18</v>
      </c>
      <c r="M3499" s="4" t="s">
        <v>9</v>
      </c>
      <c r="N3499" s="4" t="s">
        <v>9</v>
      </c>
      <c r="O3499" s="4" t="s">
        <v>18</v>
      </c>
      <c r="P3499" s="4" t="s">
        <v>18</v>
      </c>
      <c r="Q3499" s="4" t="s">
        <v>18</v>
      </c>
      <c r="R3499" s="4" t="s">
        <v>18</v>
      </c>
      <c r="S3499" s="4" t="s">
        <v>13</v>
      </c>
    </row>
    <row r="3500" spans="1:5">
      <c r="A3500" t="n">
        <v>28256</v>
      </c>
      <c r="B3500" s="41" t="n">
        <v>39</v>
      </c>
      <c r="C3500" s="7" t="n">
        <v>12</v>
      </c>
      <c r="D3500" s="7" t="n">
        <v>65533</v>
      </c>
      <c r="E3500" s="7" t="n">
        <v>206</v>
      </c>
      <c r="F3500" s="7" t="n">
        <v>0</v>
      </c>
      <c r="G3500" s="7" t="n">
        <v>65534</v>
      </c>
      <c r="H3500" s="7" t="n">
        <v>1</v>
      </c>
      <c r="I3500" s="7" t="s">
        <v>12</v>
      </c>
      <c r="J3500" s="7" t="n">
        <v>0</v>
      </c>
      <c r="K3500" s="7" t="n">
        <v>0</v>
      </c>
      <c r="L3500" s="7" t="n">
        <v>0</v>
      </c>
      <c r="M3500" s="7" t="n">
        <v>0</v>
      </c>
      <c r="N3500" s="7" t="n">
        <v>0</v>
      </c>
      <c r="O3500" s="7" t="n">
        <v>0</v>
      </c>
      <c r="P3500" s="7" t="n">
        <v>1</v>
      </c>
      <c r="Q3500" s="7" t="n">
        <v>1</v>
      </c>
      <c r="R3500" s="7" t="n">
        <v>1</v>
      </c>
      <c r="S3500" s="7" t="n">
        <v>255</v>
      </c>
    </row>
    <row r="3501" spans="1:5">
      <c r="A3501" t="s">
        <v>4</v>
      </c>
      <c r="B3501" s="4" t="s">
        <v>5</v>
      </c>
      <c r="C3501" s="4" t="s">
        <v>10</v>
      </c>
    </row>
    <row r="3502" spans="1:5">
      <c r="A3502" t="n">
        <v>28306</v>
      </c>
      <c r="B3502" s="27" t="n">
        <v>16</v>
      </c>
      <c r="C3502" s="7" t="n">
        <v>1000</v>
      </c>
    </row>
    <row r="3503" spans="1:5">
      <c r="A3503" t="s">
        <v>4</v>
      </c>
      <c r="B3503" s="4" t="s">
        <v>5</v>
      </c>
      <c r="C3503" s="4" t="s">
        <v>13</v>
      </c>
      <c r="D3503" s="4" t="s">
        <v>10</v>
      </c>
      <c r="E3503" s="4" t="s">
        <v>18</v>
      </c>
      <c r="F3503" s="4" t="s">
        <v>10</v>
      </c>
      <c r="G3503" s="4" t="s">
        <v>9</v>
      </c>
      <c r="H3503" s="4" t="s">
        <v>9</v>
      </c>
      <c r="I3503" s="4" t="s">
        <v>10</v>
      </c>
      <c r="J3503" s="4" t="s">
        <v>10</v>
      </c>
      <c r="K3503" s="4" t="s">
        <v>9</v>
      </c>
      <c r="L3503" s="4" t="s">
        <v>9</v>
      </c>
      <c r="M3503" s="4" t="s">
        <v>9</v>
      </c>
      <c r="N3503" s="4" t="s">
        <v>9</v>
      </c>
      <c r="O3503" s="4" t="s">
        <v>6</v>
      </c>
    </row>
    <row r="3504" spans="1:5">
      <c r="A3504" t="n">
        <v>28309</v>
      </c>
      <c r="B3504" s="11" t="n">
        <v>50</v>
      </c>
      <c r="C3504" s="7" t="n">
        <v>0</v>
      </c>
      <c r="D3504" s="7" t="n">
        <v>5302</v>
      </c>
      <c r="E3504" s="7" t="n">
        <v>0.800000011920929</v>
      </c>
      <c r="F3504" s="7" t="n">
        <v>0</v>
      </c>
      <c r="G3504" s="7" t="n">
        <v>0</v>
      </c>
      <c r="H3504" s="7" t="n">
        <v>-1069547520</v>
      </c>
      <c r="I3504" s="7" t="n">
        <v>1</v>
      </c>
      <c r="J3504" s="7" t="n">
        <v>65534</v>
      </c>
      <c r="K3504" s="7" t="n">
        <v>0</v>
      </c>
      <c r="L3504" s="7" t="n">
        <v>0</v>
      </c>
      <c r="M3504" s="7" t="n">
        <v>0</v>
      </c>
      <c r="N3504" s="7" t="n">
        <v>1120403456</v>
      </c>
      <c r="O3504" s="7" t="s">
        <v>12</v>
      </c>
    </row>
    <row r="3505" spans="1:19">
      <c r="A3505" t="s">
        <v>4</v>
      </c>
      <c r="B3505" s="4" t="s">
        <v>5</v>
      </c>
      <c r="C3505" s="4" t="s">
        <v>10</v>
      </c>
    </row>
    <row r="3506" spans="1:19">
      <c r="A3506" t="n">
        <v>28348</v>
      </c>
      <c r="B3506" s="27" t="n">
        <v>16</v>
      </c>
      <c r="C3506" s="7" t="n">
        <v>800</v>
      </c>
    </row>
    <row r="3507" spans="1:19">
      <c r="A3507" t="s">
        <v>4</v>
      </c>
      <c r="B3507" s="4" t="s">
        <v>5</v>
      </c>
      <c r="C3507" s="4" t="s">
        <v>10</v>
      </c>
      <c r="D3507" s="4" t="s">
        <v>9</v>
      </c>
      <c r="E3507" s="4" t="s">
        <v>9</v>
      </c>
      <c r="F3507" s="4" t="s">
        <v>9</v>
      </c>
      <c r="G3507" s="4" t="s">
        <v>9</v>
      </c>
      <c r="H3507" s="4" t="s">
        <v>10</v>
      </c>
      <c r="I3507" s="4" t="s">
        <v>13</v>
      </c>
    </row>
    <row r="3508" spans="1:19">
      <c r="A3508" t="n">
        <v>28351</v>
      </c>
      <c r="B3508" s="53" t="n">
        <v>66</v>
      </c>
      <c r="C3508" s="7" t="n">
        <v>65534</v>
      </c>
      <c r="D3508" s="7" t="n">
        <v>1065353216</v>
      </c>
      <c r="E3508" s="7" t="n">
        <v>1065353216</v>
      </c>
      <c r="F3508" s="7" t="n">
        <v>1065353216</v>
      </c>
      <c r="G3508" s="7" t="n">
        <v>1065353216</v>
      </c>
      <c r="H3508" s="7" t="n">
        <v>300</v>
      </c>
      <c r="I3508" s="7" t="n">
        <v>3</v>
      </c>
    </row>
    <row r="3509" spans="1:19">
      <c r="A3509" t="s">
        <v>4</v>
      </c>
      <c r="B3509" s="4" t="s">
        <v>5</v>
      </c>
    </row>
    <row r="3510" spans="1:19">
      <c r="A3510" t="n">
        <v>28373</v>
      </c>
      <c r="B3510" s="5" t="n">
        <v>1</v>
      </c>
    </row>
    <row r="3511" spans="1:19" s="3" customFormat="1" customHeight="0">
      <c r="A3511" s="3" t="s">
        <v>2</v>
      </c>
      <c r="B3511" s="3" t="s">
        <v>260</v>
      </c>
    </row>
    <row r="3512" spans="1:19">
      <c r="A3512" t="s">
        <v>4</v>
      </c>
      <c r="B3512" s="4" t="s">
        <v>5</v>
      </c>
      <c r="C3512" s="4" t="s">
        <v>13</v>
      </c>
      <c r="D3512" s="4" t="s">
        <v>10</v>
      </c>
      <c r="E3512" s="4" t="s">
        <v>18</v>
      </c>
      <c r="F3512" s="4" t="s">
        <v>10</v>
      </c>
      <c r="G3512" s="4" t="s">
        <v>9</v>
      </c>
      <c r="H3512" s="4" t="s">
        <v>9</v>
      </c>
      <c r="I3512" s="4" t="s">
        <v>10</v>
      </c>
      <c r="J3512" s="4" t="s">
        <v>10</v>
      </c>
      <c r="K3512" s="4" t="s">
        <v>9</v>
      </c>
      <c r="L3512" s="4" t="s">
        <v>9</v>
      </c>
      <c r="M3512" s="4" t="s">
        <v>9</v>
      </c>
      <c r="N3512" s="4" t="s">
        <v>9</v>
      </c>
      <c r="O3512" s="4" t="s">
        <v>6</v>
      </c>
    </row>
    <row r="3513" spans="1:19">
      <c r="A3513" t="n">
        <v>28376</v>
      </c>
      <c r="B3513" s="11" t="n">
        <v>50</v>
      </c>
      <c r="C3513" s="7" t="n">
        <v>0</v>
      </c>
      <c r="D3513" s="7" t="n">
        <v>4427</v>
      </c>
      <c r="E3513" s="7" t="n">
        <v>1</v>
      </c>
      <c r="F3513" s="7" t="n">
        <v>300</v>
      </c>
      <c r="G3513" s="7" t="n">
        <v>0</v>
      </c>
      <c r="H3513" s="7" t="n">
        <v>1084227584</v>
      </c>
      <c r="I3513" s="7" t="n">
        <v>0</v>
      </c>
      <c r="J3513" s="7" t="n">
        <v>65533</v>
      </c>
      <c r="K3513" s="7" t="n">
        <v>0</v>
      </c>
      <c r="L3513" s="7" t="n">
        <v>0</v>
      </c>
      <c r="M3513" s="7" t="n">
        <v>0</v>
      </c>
      <c r="N3513" s="7" t="n">
        <v>0</v>
      </c>
      <c r="O3513" s="7" t="s">
        <v>12</v>
      </c>
    </row>
    <row r="3514" spans="1:19">
      <c r="A3514" t="s">
        <v>4</v>
      </c>
      <c r="B3514" s="4" t="s">
        <v>5</v>
      </c>
      <c r="C3514" s="4" t="s">
        <v>13</v>
      </c>
      <c r="D3514" s="4" t="s">
        <v>10</v>
      </c>
      <c r="E3514" s="4" t="s">
        <v>18</v>
      </c>
      <c r="F3514" s="4" t="s">
        <v>10</v>
      </c>
      <c r="G3514" s="4" t="s">
        <v>9</v>
      </c>
      <c r="H3514" s="4" t="s">
        <v>9</v>
      </c>
      <c r="I3514" s="4" t="s">
        <v>10</v>
      </c>
      <c r="J3514" s="4" t="s">
        <v>10</v>
      </c>
      <c r="K3514" s="4" t="s">
        <v>9</v>
      </c>
      <c r="L3514" s="4" t="s">
        <v>9</v>
      </c>
      <c r="M3514" s="4" t="s">
        <v>9</v>
      </c>
      <c r="N3514" s="4" t="s">
        <v>9</v>
      </c>
      <c r="O3514" s="4" t="s">
        <v>6</v>
      </c>
    </row>
    <row r="3515" spans="1:19">
      <c r="A3515" t="n">
        <v>28415</v>
      </c>
      <c r="B3515" s="11" t="n">
        <v>50</v>
      </c>
      <c r="C3515" s="7" t="n">
        <v>0</v>
      </c>
      <c r="D3515" s="7" t="n">
        <v>4251</v>
      </c>
      <c r="E3515" s="7" t="n">
        <v>0.600000023841858</v>
      </c>
      <c r="F3515" s="7" t="n">
        <v>0</v>
      </c>
      <c r="G3515" s="7" t="n">
        <v>0</v>
      </c>
      <c r="H3515" s="7" t="n">
        <v>-1061158912</v>
      </c>
      <c r="I3515" s="7" t="n">
        <v>0</v>
      </c>
      <c r="J3515" s="7" t="n">
        <v>65533</v>
      </c>
      <c r="K3515" s="7" t="n">
        <v>0</v>
      </c>
      <c r="L3515" s="7" t="n">
        <v>0</v>
      </c>
      <c r="M3515" s="7" t="n">
        <v>0</v>
      </c>
      <c r="N3515" s="7" t="n">
        <v>0</v>
      </c>
      <c r="O3515" s="7" t="s">
        <v>12</v>
      </c>
    </row>
    <row r="3516" spans="1:19">
      <c r="A3516" t="s">
        <v>4</v>
      </c>
      <c r="B3516" s="4" t="s">
        <v>5</v>
      </c>
      <c r="C3516" s="4" t="s">
        <v>10</v>
      </c>
    </row>
    <row r="3517" spans="1:19">
      <c r="A3517" t="n">
        <v>28454</v>
      </c>
      <c r="B3517" s="27" t="n">
        <v>16</v>
      </c>
      <c r="C3517" s="7" t="n">
        <v>300</v>
      </c>
    </row>
    <row r="3518" spans="1:19">
      <c r="A3518" t="s">
        <v>4</v>
      </c>
      <c r="B3518" s="4" t="s">
        <v>5</v>
      </c>
      <c r="C3518" s="4" t="s">
        <v>13</v>
      </c>
      <c r="D3518" s="4" t="s">
        <v>10</v>
      </c>
      <c r="E3518" s="4" t="s">
        <v>10</v>
      </c>
    </row>
    <row r="3519" spans="1:19">
      <c r="A3519" t="n">
        <v>28457</v>
      </c>
      <c r="B3519" s="11" t="n">
        <v>50</v>
      </c>
      <c r="C3519" s="7" t="n">
        <v>1</v>
      </c>
      <c r="D3519" s="7" t="n">
        <v>4427</v>
      </c>
      <c r="E3519" s="7" t="n">
        <v>500</v>
      </c>
    </row>
    <row r="3520" spans="1:19">
      <c r="A3520" t="s">
        <v>4</v>
      </c>
      <c r="B3520" s="4" t="s">
        <v>5</v>
      </c>
      <c r="C3520" s="4" t="s">
        <v>13</v>
      </c>
      <c r="D3520" s="4" t="s">
        <v>10</v>
      </c>
      <c r="E3520" s="4" t="s">
        <v>10</v>
      </c>
    </row>
    <row r="3521" spans="1:15">
      <c r="A3521" t="n">
        <v>28463</v>
      </c>
      <c r="B3521" s="11" t="n">
        <v>50</v>
      </c>
      <c r="C3521" s="7" t="n">
        <v>1</v>
      </c>
      <c r="D3521" s="7" t="n">
        <v>4251</v>
      </c>
      <c r="E3521" s="7" t="n">
        <v>900</v>
      </c>
    </row>
    <row r="3522" spans="1:15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18</v>
      </c>
      <c r="F3522" s="4" t="s">
        <v>10</v>
      </c>
      <c r="G3522" s="4" t="s">
        <v>9</v>
      </c>
      <c r="H3522" s="4" t="s">
        <v>9</v>
      </c>
      <c r="I3522" s="4" t="s">
        <v>10</v>
      </c>
      <c r="J3522" s="4" t="s">
        <v>10</v>
      </c>
      <c r="K3522" s="4" t="s">
        <v>9</v>
      </c>
      <c r="L3522" s="4" t="s">
        <v>9</v>
      </c>
      <c r="M3522" s="4" t="s">
        <v>9</v>
      </c>
      <c r="N3522" s="4" t="s">
        <v>9</v>
      </c>
      <c r="O3522" s="4" t="s">
        <v>6</v>
      </c>
    </row>
    <row r="3523" spans="1:15">
      <c r="A3523" t="n">
        <v>28469</v>
      </c>
      <c r="B3523" s="11" t="n">
        <v>50</v>
      </c>
      <c r="C3523" s="7" t="n">
        <v>0</v>
      </c>
      <c r="D3523" s="7" t="n">
        <v>4400</v>
      </c>
      <c r="E3523" s="7" t="n">
        <v>0.800000011920929</v>
      </c>
      <c r="F3523" s="7" t="n">
        <v>100</v>
      </c>
      <c r="G3523" s="7" t="n">
        <v>0</v>
      </c>
      <c r="H3523" s="7" t="n">
        <v>1073741824</v>
      </c>
      <c r="I3523" s="7" t="n">
        <v>0</v>
      </c>
      <c r="J3523" s="7" t="n">
        <v>65533</v>
      </c>
      <c r="K3523" s="7" t="n">
        <v>0</v>
      </c>
      <c r="L3523" s="7" t="n">
        <v>0</v>
      </c>
      <c r="M3523" s="7" t="n">
        <v>0</v>
      </c>
      <c r="N3523" s="7" t="n">
        <v>0</v>
      </c>
      <c r="O3523" s="7" t="s">
        <v>12</v>
      </c>
    </row>
    <row r="3524" spans="1:15">
      <c r="A3524" t="s">
        <v>4</v>
      </c>
      <c r="B3524" s="4" t="s">
        <v>5</v>
      </c>
      <c r="C3524" s="4" t="s">
        <v>10</v>
      </c>
    </row>
    <row r="3525" spans="1:15">
      <c r="A3525" t="n">
        <v>28508</v>
      </c>
      <c r="B3525" s="27" t="n">
        <v>16</v>
      </c>
      <c r="C3525" s="7" t="n">
        <v>2333</v>
      </c>
    </row>
    <row r="3526" spans="1:15">
      <c r="A3526" t="s">
        <v>4</v>
      </c>
      <c r="B3526" s="4" t="s">
        <v>5</v>
      </c>
      <c r="C3526" s="4" t="s">
        <v>13</v>
      </c>
      <c r="D3526" s="4" t="s">
        <v>10</v>
      </c>
      <c r="E3526" s="4" t="s">
        <v>18</v>
      </c>
      <c r="F3526" s="4" t="s">
        <v>10</v>
      </c>
      <c r="G3526" s="4" t="s">
        <v>9</v>
      </c>
      <c r="H3526" s="4" t="s">
        <v>9</v>
      </c>
      <c r="I3526" s="4" t="s">
        <v>10</v>
      </c>
      <c r="J3526" s="4" t="s">
        <v>10</v>
      </c>
      <c r="K3526" s="4" t="s">
        <v>9</v>
      </c>
      <c r="L3526" s="4" t="s">
        <v>9</v>
      </c>
      <c r="M3526" s="4" t="s">
        <v>9</v>
      </c>
      <c r="N3526" s="4" t="s">
        <v>9</v>
      </c>
      <c r="O3526" s="4" t="s">
        <v>6</v>
      </c>
    </row>
    <row r="3527" spans="1:15">
      <c r="A3527" t="n">
        <v>28511</v>
      </c>
      <c r="B3527" s="11" t="n">
        <v>50</v>
      </c>
      <c r="C3527" s="7" t="n">
        <v>0</v>
      </c>
      <c r="D3527" s="7" t="n">
        <v>4427</v>
      </c>
      <c r="E3527" s="7" t="n">
        <v>1</v>
      </c>
      <c r="F3527" s="7" t="n">
        <v>300</v>
      </c>
      <c r="G3527" s="7" t="n">
        <v>0</v>
      </c>
      <c r="H3527" s="7" t="n">
        <v>1084227584</v>
      </c>
      <c r="I3527" s="7" t="n">
        <v>0</v>
      </c>
      <c r="J3527" s="7" t="n">
        <v>65533</v>
      </c>
      <c r="K3527" s="7" t="n">
        <v>0</v>
      </c>
      <c r="L3527" s="7" t="n">
        <v>0</v>
      </c>
      <c r="M3527" s="7" t="n">
        <v>0</v>
      </c>
      <c r="N3527" s="7" t="n">
        <v>0</v>
      </c>
      <c r="O3527" s="7" t="s">
        <v>12</v>
      </c>
    </row>
    <row r="3528" spans="1:15">
      <c r="A3528" t="s">
        <v>4</v>
      </c>
      <c r="B3528" s="4" t="s">
        <v>5</v>
      </c>
      <c r="C3528" s="4" t="s">
        <v>13</v>
      </c>
      <c r="D3528" s="4" t="s">
        <v>10</v>
      </c>
      <c r="E3528" s="4" t="s">
        <v>18</v>
      </c>
      <c r="F3528" s="4" t="s">
        <v>10</v>
      </c>
      <c r="G3528" s="4" t="s">
        <v>9</v>
      </c>
      <c r="H3528" s="4" t="s">
        <v>9</v>
      </c>
      <c r="I3528" s="4" t="s">
        <v>10</v>
      </c>
      <c r="J3528" s="4" t="s">
        <v>10</v>
      </c>
      <c r="K3528" s="4" t="s">
        <v>9</v>
      </c>
      <c r="L3528" s="4" t="s">
        <v>9</v>
      </c>
      <c r="M3528" s="4" t="s">
        <v>9</v>
      </c>
      <c r="N3528" s="4" t="s">
        <v>9</v>
      </c>
      <c r="O3528" s="4" t="s">
        <v>6</v>
      </c>
    </row>
    <row r="3529" spans="1:15">
      <c r="A3529" t="n">
        <v>28550</v>
      </c>
      <c r="B3529" s="11" t="n">
        <v>50</v>
      </c>
      <c r="C3529" s="7" t="n">
        <v>0</v>
      </c>
      <c r="D3529" s="7" t="n">
        <v>4251</v>
      </c>
      <c r="E3529" s="7" t="n">
        <v>0.400000005960464</v>
      </c>
      <c r="F3529" s="7" t="n">
        <v>0</v>
      </c>
      <c r="G3529" s="7" t="n">
        <v>0</v>
      </c>
      <c r="H3529" s="7" t="n">
        <v>-1069547520</v>
      </c>
      <c r="I3529" s="7" t="n">
        <v>0</v>
      </c>
      <c r="J3529" s="7" t="n">
        <v>65533</v>
      </c>
      <c r="K3529" s="7" t="n">
        <v>0</v>
      </c>
      <c r="L3529" s="7" t="n">
        <v>0</v>
      </c>
      <c r="M3529" s="7" t="n">
        <v>0</v>
      </c>
      <c r="N3529" s="7" t="n">
        <v>0</v>
      </c>
      <c r="O3529" s="7" t="s">
        <v>12</v>
      </c>
    </row>
    <row r="3530" spans="1:15">
      <c r="A3530" t="s">
        <v>4</v>
      </c>
      <c r="B3530" s="4" t="s">
        <v>5</v>
      </c>
    </row>
    <row r="3531" spans="1:15">
      <c r="A3531" t="n">
        <v>28589</v>
      </c>
      <c r="B3531" s="5" t="n">
        <v>1</v>
      </c>
    </row>
    <row r="3532" spans="1:15" s="3" customFormat="1" customHeight="0">
      <c r="A3532" s="3" t="s">
        <v>2</v>
      </c>
      <c r="B3532" s="3" t="s">
        <v>261</v>
      </c>
    </row>
    <row r="3533" spans="1:15">
      <c r="A3533" t="s">
        <v>4</v>
      </c>
      <c r="B3533" s="4" t="s">
        <v>5</v>
      </c>
      <c r="C3533" s="4" t="s">
        <v>13</v>
      </c>
      <c r="D3533" s="4" t="s">
        <v>13</v>
      </c>
      <c r="E3533" s="4" t="s">
        <v>13</v>
      </c>
      <c r="F3533" s="4" t="s">
        <v>13</v>
      </c>
    </row>
    <row r="3534" spans="1:15">
      <c r="A3534" t="n">
        <v>28592</v>
      </c>
      <c r="B3534" s="8" t="n">
        <v>14</v>
      </c>
      <c r="C3534" s="7" t="n">
        <v>2</v>
      </c>
      <c r="D3534" s="7" t="n">
        <v>0</v>
      </c>
      <c r="E3534" s="7" t="n">
        <v>0</v>
      </c>
      <c r="F3534" s="7" t="n">
        <v>0</v>
      </c>
    </row>
    <row r="3535" spans="1:15">
      <c r="A3535" t="s">
        <v>4</v>
      </c>
      <c r="B3535" s="4" t="s">
        <v>5</v>
      </c>
      <c r="C3535" s="4" t="s">
        <v>13</v>
      </c>
      <c r="D3535" s="32" t="s">
        <v>50</v>
      </c>
      <c r="E3535" s="4" t="s">
        <v>5</v>
      </c>
      <c r="F3535" s="4" t="s">
        <v>13</v>
      </c>
      <c r="G3535" s="4" t="s">
        <v>10</v>
      </c>
      <c r="H3535" s="32" t="s">
        <v>51</v>
      </c>
      <c r="I3535" s="4" t="s">
        <v>13</v>
      </c>
      <c r="J3535" s="4" t="s">
        <v>9</v>
      </c>
      <c r="K3535" s="4" t="s">
        <v>13</v>
      </c>
      <c r="L3535" s="4" t="s">
        <v>13</v>
      </c>
      <c r="M3535" s="32" t="s">
        <v>50</v>
      </c>
      <c r="N3535" s="4" t="s">
        <v>5</v>
      </c>
      <c r="O3535" s="4" t="s">
        <v>13</v>
      </c>
      <c r="P3535" s="4" t="s">
        <v>10</v>
      </c>
      <c r="Q3535" s="32" t="s">
        <v>51</v>
      </c>
      <c r="R3535" s="4" t="s">
        <v>13</v>
      </c>
      <c r="S3535" s="4" t="s">
        <v>9</v>
      </c>
      <c r="T3535" s="4" t="s">
        <v>13</v>
      </c>
      <c r="U3535" s="4" t="s">
        <v>13</v>
      </c>
      <c r="V3535" s="4" t="s">
        <v>13</v>
      </c>
      <c r="W3535" s="4" t="s">
        <v>19</v>
      </c>
    </row>
    <row r="3536" spans="1:15">
      <c r="A3536" t="n">
        <v>28597</v>
      </c>
      <c r="B3536" s="12" t="n">
        <v>5</v>
      </c>
      <c r="C3536" s="7" t="n">
        <v>28</v>
      </c>
      <c r="D3536" s="32" t="s">
        <v>3</v>
      </c>
      <c r="E3536" s="10" t="n">
        <v>162</v>
      </c>
      <c r="F3536" s="7" t="n">
        <v>3</v>
      </c>
      <c r="G3536" s="7" t="n">
        <v>12378</v>
      </c>
      <c r="H3536" s="32" t="s">
        <v>3</v>
      </c>
      <c r="I3536" s="7" t="n">
        <v>0</v>
      </c>
      <c r="J3536" s="7" t="n">
        <v>1</v>
      </c>
      <c r="K3536" s="7" t="n">
        <v>2</v>
      </c>
      <c r="L3536" s="7" t="n">
        <v>28</v>
      </c>
      <c r="M3536" s="32" t="s">
        <v>3</v>
      </c>
      <c r="N3536" s="10" t="n">
        <v>162</v>
      </c>
      <c r="O3536" s="7" t="n">
        <v>3</v>
      </c>
      <c r="P3536" s="7" t="n">
        <v>12378</v>
      </c>
      <c r="Q3536" s="32" t="s">
        <v>3</v>
      </c>
      <c r="R3536" s="7" t="n">
        <v>0</v>
      </c>
      <c r="S3536" s="7" t="n">
        <v>2</v>
      </c>
      <c r="T3536" s="7" t="n">
        <v>2</v>
      </c>
      <c r="U3536" s="7" t="n">
        <v>11</v>
      </c>
      <c r="V3536" s="7" t="n">
        <v>1</v>
      </c>
      <c r="W3536" s="13" t="n">
        <f t="normal" ca="1">A3540</f>
        <v>0</v>
      </c>
    </row>
    <row r="3537" spans="1:23">
      <c r="A3537" t="s">
        <v>4</v>
      </c>
      <c r="B3537" s="4" t="s">
        <v>5</v>
      </c>
      <c r="C3537" s="4" t="s">
        <v>13</v>
      </c>
      <c r="D3537" s="4" t="s">
        <v>10</v>
      </c>
      <c r="E3537" s="4" t="s">
        <v>18</v>
      </c>
    </row>
    <row r="3538" spans="1:23">
      <c r="A3538" t="n">
        <v>28626</v>
      </c>
      <c r="B3538" s="38" t="n">
        <v>58</v>
      </c>
      <c r="C3538" s="7" t="n">
        <v>0</v>
      </c>
      <c r="D3538" s="7" t="n">
        <v>0</v>
      </c>
      <c r="E3538" s="7" t="n">
        <v>1</v>
      </c>
    </row>
    <row r="3539" spans="1:23">
      <c r="A3539" t="s">
        <v>4</v>
      </c>
      <c r="B3539" s="4" t="s">
        <v>5</v>
      </c>
      <c r="C3539" s="4" t="s">
        <v>13</v>
      </c>
      <c r="D3539" s="32" t="s">
        <v>50</v>
      </c>
      <c r="E3539" s="4" t="s">
        <v>5</v>
      </c>
      <c r="F3539" s="4" t="s">
        <v>13</v>
      </c>
      <c r="G3539" s="4" t="s">
        <v>10</v>
      </c>
      <c r="H3539" s="32" t="s">
        <v>51</v>
      </c>
      <c r="I3539" s="4" t="s">
        <v>13</v>
      </c>
      <c r="J3539" s="4" t="s">
        <v>9</v>
      </c>
      <c r="K3539" s="4" t="s">
        <v>13</v>
      </c>
      <c r="L3539" s="4" t="s">
        <v>13</v>
      </c>
      <c r="M3539" s="32" t="s">
        <v>50</v>
      </c>
      <c r="N3539" s="4" t="s">
        <v>5</v>
      </c>
      <c r="O3539" s="4" t="s">
        <v>13</v>
      </c>
      <c r="P3539" s="4" t="s">
        <v>10</v>
      </c>
      <c r="Q3539" s="32" t="s">
        <v>51</v>
      </c>
      <c r="R3539" s="4" t="s">
        <v>13</v>
      </c>
      <c r="S3539" s="4" t="s">
        <v>9</v>
      </c>
      <c r="T3539" s="4" t="s">
        <v>13</v>
      </c>
      <c r="U3539" s="4" t="s">
        <v>13</v>
      </c>
      <c r="V3539" s="4" t="s">
        <v>13</v>
      </c>
      <c r="W3539" s="4" t="s">
        <v>19</v>
      </c>
    </row>
    <row r="3540" spans="1:23">
      <c r="A3540" t="n">
        <v>28634</v>
      </c>
      <c r="B3540" s="12" t="n">
        <v>5</v>
      </c>
      <c r="C3540" s="7" t="n">
        <v>28</v>
      </c>
      <c r="D3540" s="32" t="s">
        <v>3</v>
      </c>
      <c r="E3540" s="10" t="n">
        <v>162</v>
      </c>
      <c r="F3540" s="7" t="n">
        <v>3</v>
      </c>
      <c r="G3540" s="7" t="n">
        <v>12378</v>
      </c>
      <c r="H3540" s="32" t="s">
        <v>3</v>
      </c>
      <c r="I3540" s="7" t="n">
        <v>0</v>
      </c>
      <c r="J3540" s="7" t="n">
        <v>1</v>
      </c>
      <c r="K3540" s="7" t="n">
        <v>3</v>
      </c>
      <c r="L3540" s="7" t="n">
        <v>28</v>
      </c>
      <c r="M3540" s="32" t="s">
        <v>3</v>
      </c>
      <c r="N3540" s="10" t="n">
        <v>162</v>
      </c>
      <c r="O3540" s="7" t="n">
        <v>3</v>
      </c>
      <c r="P3540" s="7" t="n">
        <v>12378</v>
      </c>
      <c r="Q3540" s="32" t="s">
        <v>3</v>
      </c>
      <c r="R3540" s="7" t="n">
        <v>0</v>
      </c>
      <c r="S3540" s="7" t="n">
        <v>2</v>
      </c>
      <c r="T3540" s="7" t="n">
        <v>3</v>
      </c>
      <c r="U3540" s="7" t="n">
        <v>9</v>
      </c>
      <c r="V3540" s="7" t="n">
        <v>1</v>
      </c>
      <c r="W3540" s="13" t="n">
        <f t="normal" ca="1">A3550</f>
        <v>0</v>
      </c>
    </row>
    <row r="3541" spans="1:23">
      <c r="A3541" t="s">
        <v>4</v>
      </c>
      <c r="B3541" s="4" t="s">
        <v>5</v>
      </c>
      <c r="C3541" s="4" t="s">
        <v>13</v>
      </c>
      <c r="D3541" s="32" t="s">
        <v>50</v>
      </c>
      <c r="E3541" s="4" t="s">
        <v>5</v>
      </c>
      <c r="F3541" s="4" t="s">
        <v>10</v>
      </c>
      <c r="G3541" s="4" t="s">
        <v>13</v>
      </c>
      <c r="H3541" s="4" t="s">
        <v>13</v>
      </c>
      <c r="I3541" s="4" t="s">
        <v>6</v>
      </c>
      <c r="J3541" s="32" t="s">
        <v>51</v>
      </c>
      <c r="K3541" s="4" t="s">
        <v>13</v>
      </c>
      <c r="L3541" s="4" t="s">
        <v>13</v>
      </c>
      <c r="M3541" s="32" t="s">
        <v>50</v>
      </c>
      <c r="N3541" s="4" t="s">
        <v>5</v>
      </c>
      <c r="O3541" s="4" t="s">
        <v>13</v>
      </c>
      <c r="P3541" s="32" t="s">
        <v>51</v>
      </c>
      <c r="Q3541" s="4" t="s">
        <v>13</v>
      </c>
      <c r="R3541" s="4" t="s">
        <v>9</v>
      </c>
      <c r="S3541" s="4" t="s">
        <v>13</v>
      </c>
      <c r="T3541" s="4" t="s">
        <v>13</v>
      </c>
      <c r="U3541" s="4" t="s">
        <v>13</v>
      </c>
      <c r="V3541" s="32" t="s">
        <v>50</v>
      </c>
      <c r="W3541" s="4" t="s">
        <v>5</v>
      </c>
      <c r="X3541" s="4" t="s">
        <v>13</v>
      </c>
      <c r="Y3541" s="32" t="s">
        <v>51</v>
      </c>
      <c r="Z3541" s="4" t="s">
        <v>13</v>
      </c>
      <c r="AA3541" s="4" t="s">
        <v>9</v>
      </c>
      <c r="AB3541" s="4" t="s">
        <v>13</v>
      </c>
      <c r="AC3541" s="4" t="s">
        <v>13</v>
      </c>
      <c r="AD3541" s="4" t="s">
        <v>13</v>
      </c>
      <c r="AE3541" s="4" t="s">
        <v>19</v>
      </c>
    </row>
    <row r="3542" spans="1:23">
      <c r="A3542" t="n">
        <v>28663</v>
      </c>
      <c r="B3542" s="12" t="n">
        <v>5</v>
      </c>
      <c r="C3542" s="7" t="n">
        <v>28</v>
      </c>
      <c r="D3542" s="32" t="s">
        <v>3</v>
      </c>
      <c r="E3542" s="23" t="n">
        <v>47</v>
      </c>
      <c r="F3542" s="7" t="n">
        <v>61456</v>
      </c>
      <c r="G3542" s="7" t="n">
        <v>2</v>
      </c>
      <c r="H3542" s="7" t="n">
        <v>0</v>
      </c>
      <c r="I3542" s="7" t="s">
        <v>77</v>
      </c>
      <c r="J3542" s="32" t="s">
        <v>3</v>
      </c>
      <c r="K3542" s="7" t="n">
        <v>8</v>
      </c>
      <c r="L3542" s="7" t="n">
        <v>28</v>
      </c>
      <c r="M3542" s="32" t="s">
        <v>3</v>
      </c>
      <c r="N3542" s="37" t="n">
        <v>74</v>
      </c>
      <c r="O3542" s="7" t="n">
        <v>65</v>
      </c>
      <c r="P3542" s="32" t="s">
        <v>3</v>
      </c>
      <c r="Q3542" s="7" t="n">
        <v>0</v>
      </c>
      <c r="R3542" s="7" t="n">
        <v>1</v>
      </c>
      <c r="S3542" s="7" t="n">
        <v>3</v>
      </c>
      <c r="T3542" s="7" t="n">
        <v>9</v>
      </c>
      <c r="U3542" s="7" t="n">
        <v>28</v>
      </c>
      <c r="V3542" s="32" t="s">
        <v>3</v>
      </c>
      <c r="W3542" s="37" t="n">
        <v>74</v>
      </c>
      <c r="X3542" s="7" t="n">
        <v>65</v>
      </c>
      <c r="Y3542" s="32" t="s">
        <v>3</v>
      </c>
      <c r="Z3542" s="7" t="n">
        <v>0</v>
      </c>
      <c r="AA3542" s="7" t="n">
        <v>2</v>
      </c>
      <c r="AB3542" s="7" t="n">
        <v>3</v>
      </c>
      <c r="AC3542" s="7" t="n">
        <v>9</v>
      </c>
      <c r="AD3542" s="7" t="n">
        <v>1</v>
      </c>
      <c r="AE3542" s="13" t="n">
        <f t="normal" ca="1">A3546</f>
        <v>0</v>
      </c>
    </row>
    <row r="3543" spans="1:23">
      <c r="A3543" t="s">
        <v>4</v>
      </c>
      <c r="B3543" s="4" t="s">
        <v>5</v>
      </c>
      <c r="C3543" s="4" t="s">
        <v>10</v>
      </c>
      <c r="D3543" s="4" t="s">
        <v>13</v>
      </c>
      <c r="E3543" s="4" t="s">
        <v>13</v>
      </c>
      <c r="F3543" s="4" t="s">
        <v>6</v>
      </c>
    </row>
    <row r="3544" spans="1:23">
      <c r="A3544" t="n">
        <v>28711</v>
      </c>
      <c r="B3544" s="23" t="n">
        <v>47</v>
      </c>
      <c r="C3544" s="7" t="n">
        <v>61456</v>
      </c>
      <c r="D3544" s="7" t="n">
        <v>0</v>
      </c>
      <c r="E3544" s="7" t="n">
        <v>0</v>
      </c>
      <c r="F3544" s="7" t="s">
        <v>78</v>
      </c>
    </row>
    <row r="3545" spans="1:23">
      <c r="A3545" t="s">
        <v>4</v>
      </c>
      <c r="B3545" s="4" t="s">
        <v>5</v>
      </c>
      <c r="C3545" s="4" t="s">
        <v>13</v>
      </c>
      <c r="D3545" s="4" t="s">
        <v>10</v>
      </c>
      <c r="E3545" s="4" t="s">
        <v>18</v>
      </c>
    </row>
    <row r="3546" spans="1:23">
      <c r="A3546" t="n">
        <v>28724</v>
      </c>
      <c r="B3546" s="38" t="n">
        <v>58</v>
      </c>
      <c r="C3546" s="7" t="n">
        <v>0</v>
      </c>
      <c r="D3546" s="7" t="n">
        <v>300</v>
      </c>
      <c r="E3546" s="7" t="n">
        <v>1</v>
      </c>
    </row>
    <row r="3547" spans="1:23">
      <c r="A3547" t="s">
        <v>4</v>
      </c>
      <c r="B3547" s="4" t="s">
        <v>5</v>
      </c>
      <c r="C3547" s="4" t="s">
        <v>13</v>
      </c>
      <c r="D3547" s="4" t="s">
        <v>10</v>
      </c>
    </row>
    <row r="3548" spans="1:23">
      <c r="A3548" t="n">
        <v>28732</v>
      </c>
      <c r="B3548" s="38" t="n">
        <v>58</v>
      </c>
      <c r="C3548" s="7" t="n">
        <v>255</v>
      </c>
      <c r="D3548" s="7" t="n">
        <v>0</v>
      </c>
    </row>
    <row r="3549" spans="1:23">
      <c r="A3549" t="s">
        <v>4</v>
      </c>
      <c r="B3549" s="4" t="s">
        <v>5</v>
      </c>
      <c r="C3549" s="4" t="s">
        <v>13</v>
      </c>
      <c r="D3549" s="4" t="s">
        <v>13</v>
      </c>
      <c r="E3549" s="4" t="s">
        <v>13</v>
      </c>
      <c r="F3549" s="4" t="s">
        <v>13</v>
      </c>
    </row>
    <row r="3550" spans="1:23">
      <c r="A3550" t="n">
        <v>28736</v>
      </c>
      <c r="B3550" s="8" t="n">
        <v>14</v>
      </c>
      <c r="C3550" s="7" t="n">
        <v>0</v>
      </c>
      <c r="D3550" s="7" t="n">
        <v>0</v>
      </c>
      <c r="E3550" s="7" t="n">
        <v>0</v>
      </c>
      <c r="F3550" s="7" t="n">
        <v>64</v>
      </c>
    </row>
    <row r="3551" spans="1:23">
      <c r="A3551" t="s">
        <v>4</v>
      </c>
      <c r="B3551" s="4" t="s">
        <v>5</v>
      </c>
      <c r="C3551" s="4" t="s">
        <v>13</v>
      </c>
      <c r="D3551" s="4" t="s">
        <v>10</v>
      </c>
    </row>
    <row r="3552" spans="1:23">
      <c r="A3552" t="n">
        <v>28741</v>
      </c>
      <c r="B3552" s="28" t="n">
        <v>22</v>
      </c>
      <c r="C3552" s="7" t="n">
        <v>0</v>
      </c>
      <c r="D3552" s="7" t="n">
        <v>12378</v>
      </c>
    </row>
    <row r="3553" spans="1:31">
      <c r="A3553" t="s">
        <v>4</v>
      </c>
      <c r="B3553" s="4" t="s">
        <v>5</v>
      </c>
      <c r="C3553" s="4" t="s">
        <v>13</v>
      </c>
      <c r="D3553" s="4" t="s">
        <v>10</v>
      </c>
    </row>
    <row r="3554" spans="1:31">
      <c r="A3554" t="n">
        <v>28745</v>
      </c>
      <c r="B3554" s="38" t="n">
        <v>58</v>
      </c>
      <c r="C3554" s="7" t="n">
        <v>5</v>
      </c>
      <c r="D3554" s="7" t="n">
        <v>300</v>
      </c>
    </row>
    <row r="3555" spans="1:31">
      <c r="A3555" t="s">
        <v>4</v>
      </c>
      <c r="B3555" s="4" t="s">
        <v>5</v>
      </c>
      <c r="C3555" s="4" t="s">
        <v>18</v>
      </c>
      <c r="D3555" s="4" t="s">
        <v>10</v>
      </c>
    </row>
    <row r="3556" spans="1:31">
      <c r="A3556" t="n">
        <v>28749</v>
      </c>
      <c r="B3556" s="39" t="n">
        <v>103</v>
      </c>
      <c r="C3556" s="7" t="n">
        <v>0</v>
      </c>
      <c r="D3556" s="7" t="n">
        <v>300</v>
      </c>
    </row>
    <row r="3557" spans="1:31">
      <c r="A3557" t="s">
        <v>4</v>
      </c>
      <c r="B3557" s="4" t="s">
        <v>5</v>
      </c>
      <c r="C3557" s="4" t="s">
        <v>13</v>
      </c>
    </row>
    <row r="3558" spans="1:31">
      <c r="A3558" t="n">
        <v>28756</v>
      </c>
      <c r="B3558" s="33" t="n">
        <v>64</v>
      </c>
      <c r="C3558" s="7" t="n">
        <v>7</v>
      </c>
    </row>
    <row r="3559" spans="1:31">
      <c r="A3559" t="s">
        <v>4</v>
      </c>
      <c r="B3559" s="4" t="s">
        <v>5</v>
      </c>
      <c r="C3559" s="4" t="s">
        <v>13</v>
      </c>
      <c r="D3559" s="4" t="s">
        <v>10</v>
      </c>
    </row>
    <row r="3560" spans="1:31">
      <c r="A3560" t="n">
        <v>28758</v>
      </c>
      <c r="B3560" s="40" t="n">
        <v>72</v>
      </c>
      <c r="C3560" s="7" t="n">
        <v>5</v>
      </c>
      <c r="D3560" s="7" t="n">
        <v>0</v>
      </c>
    </row>
    <row r="3561" spans="1:31">
      <c r="A3561" t="s">
        <v>4</v>
      </c>
      <c r="B3561" s="4" t="s">
        <v>5</v>
      </c>
      <c r="C3561" s="4" t="s">
        <v>13</v>
      </c>
      <c r="D3561" s="32" t="s">
        <v>50</v>
      </c>
      <c r="E3561" s="4" t="s">
        <v>5</v>
      </c>
      <c r="F3561" s="4" t="s">
        <v>13</v>
      </c>
      <c r="G3561" s="4" t="s">
        <v>10</v>
      </c>
      <c r="H3561" s="32" t="s">
        <v>51</v>
      </c>
      <c r="I3561" s="4" t="s">
        <v>13</v>
      </c>
      <c r="J3561" s="4" t="s">
        <v>9</v>
      </c>
      <c r="K3561" s="4" t="s">
        <v>13</v>
      </c>
      <c r="L3561" s="4" t="s">
        <v>13</v>
      </c>
      <c r="M3561" s="4" t="s">
        <v>19</v>
      </c>
    </row>
    <row r="3562" spans="1:31">
      <c r="A3562" t="n">
        <v>28762</v>
      </c>
      <c r="B3562" s="12" t="n">
        <v>5</v>
      </c>
      <c r="C3562" s="7" t="n">
        <v>28</v>
      </c>
      <c r="D3562" s="32" t="s">
        <v>3</v>
      </c>
      <c r="E3562" s="10" t="n">
        <v>162</v>
      </c>
      <c r="F3562" s="7" t="n">
        <v>4</v>
      </c>
      <c r="G3562" s="7" t="n">
        <v>12378</v>
      </c>
      <c r="H3562" s="32" t="s">
        <v>3</v>
      </c>
      <c r="I3562" s="7" t="n">
        <v>0</v>
      </c>
      <c r="J3562" s="7" t="n">
        <v>1</v>
      </c>
      <c r="K3562" s="7" t="n">
        <v>2</v>
      </c>
      <c r="L3562" s="7" t="n">
        <v>1</v>
      </c>
      <c r="M3562" s="13" t="n">
        <f t="normal" ca="1">A3568</f>
        <v>0</v>
      </c>
    </row>
    <row r="3563" spans="1:31">
      <c r="A3563" t="s">
        <v>4</v>
      </c>
      <c r="B3563" s="4" t="s">
        <v>5</v>
      </c>
      <c r="C3563" s="4" t="s">
        <v>13</v>
      </c>
      <c r="D3563" s="4" t="s">
        <v>6</v>
      </c>
    </row>
    <row r="3564" spans="1:31">
      <c r="A3564" t="n">
        <v>28779</v>
      </c>
      <c r="B3564" s="9" t="n">
        <v>2</v>
      </c>
      <c r="C3564" s="7" t="n">
        <v>10</v>
      </c>
      <c r="D3564" s="7" t="s">
        <v>79</v>
      </c>
    </row>
    <row r="3565" spans="1:31">
      <c r="A3565" t="s">
        <v>4</v>
      </c>
      <c r="B3565" s="4" t="s">
        <v>5</v>
      </c>
      <c r="C3565" s="4" t="s">
        <v>10</v>
      </c>
    </row>
    <row r="3566" spans="1:31">
      <c r="A3566" t="n">
        <v>28796</v>
      </c>
      <c r="B3566" s="27" t="n">
        <v>16</v>
      </c>
      <c r="C3566" s="7" t="n">
        <v>0</v>
      </c>
    </row>
    <row r="3567" spans="1:31">
      <c r="A3567" t="s">
        <v>4</v>
      </c>
      <c r="B3567" s="4" t="s">
        <v>5</v>
      </c>
      <c r="C3567" s="4" t="s">
        <v>13</v>
      </c>
      <c r="D3567" s="4" t="s">
        <v>10</v>
      </c>
      <c r="E3567" s="4" t="s">
        <v>10</v>
      </c>
      <c r="F3567" s="4" t="s">
        <v>10</v>
      </c>
      <c r="G3567" s="4" t="s">
        <v>10</v>
      </c>
      <c r="H3567" s="4" t="s">
        <v>10</v>
      </c>
      <c r="I3567" s="4" t="s">
        <v>10</v>
      </c>
      <c r="J3567" s="4" t="s">
        <v>10</v>
      </c>
      <c r="K3567" s="4" t="s">
        <v>10</v>
      </c>
      <c r="L3567" s="4" t="s">
        <v>10</v>
      </c>
      <c r="M3567" s="4" t="s">
        <v>10</v>
      </c>
      <c r="N3567" s="4" t="s">
        <v>9</v>
      </c>
      <c r="O3567" s="4" t="s">
        <v>9</v>
      </c>
      <c r="P3567" s="4" t="s">
        <v>9</v>
      </c>
      <c r="Q3567" s="4" t="s">
        <v>9</v>
      </c>
      <c r="R3567" s="4" t="s">
        <v>13</v>
      </c>
      <c r="S3567" s="4" t="s">
        <v>6</v>
      </c>
    </row>
    <row r="3568" spans="1:31">
      <c r="A3568" t="n">
        <v>28799</v>
      </c>
      <c r="B3568" s="51" t="n">
        <v>75</v>
      </c>
      <c r="C3568" s="7" t="n">
        <v>0</v>
      </c>
      <c r="D3568" s="7" t="n">
        <v>0</v>
      </c>
      <c r="E3568" s="7" t="n">
        <v>0</v>
      </c>
      <c r="F3568" s="7" t="n">
        <v>1024</v>
      </c>
      <c r="G3568" s="7" t="n">
        <v>720</v>
      </c>
      <c r="H3568" s="7" t="n">
        <v>0</v>
      </c>
      <c r="I3568" s="7" t="n">
        <v>0</v>
      </c>
      <c r="J3568" s="7" t="n">
        <v>0</v>
      </c>
      <c r="K3568" s="7" t="n">
        <v>0</v>
      </c>
      <c r="L3568" s="7" t="n">
        <v>1024</v>
      </c>
      <c r="M3568" s="7" t="n">
        <v>720</v>
      </c>
      <c r="N3568" s="7" t="n">
        <v>1065353216</v>
      </c>
      <c r="O3568" s="7" t="n">
        <v>1065353216</v>
      </c>
      <c r="P3568" s="7" t="n">
        <v>1065353216</v>
      </c>
      <c r="Q3568" s="7" t="n">
        <v>0</v>
      </c>
      <c r="R3568" s="7" t="n">
        <v>0</v>
      </c>
      <c r="S3568" s="7" t="s">
        <v>262</v>
      </c>
    </row>
    <row r="3569" spans="1:19">
      <c r="A3569" t="s">
        <v>4</v>
      </c>
      <c r="B3569" s="4" t="s">
        <v>5</v>
      </c>
      <c r="C3569" s="4" t="s">
        <v>13</v>
      </c>
      <c r="D3569" s="4" t="s">
        <v>13</v>
      </c>
      <c r="E3569" s="4" t="s">
        <v>13</v>
      </c>
      <c r="F3569" s="4" t="s">
        <v>18</v>
      </c>
      <c r="G3569" s="4" t="s">
        <v>18</v>
      </c>
      <c r="H3569" s="4" t="s">
        <v>18</v>
      </c>
      <c r="I3569" s="4" t="s">
        <v>18</v>
      </c>
      <c r="J3569" s="4" t="s">
        <v>18</v>
      </c>
    </row>
    <row r="3570" spans="1:19">
      <c r="A3570" t="n">
        <v>28848</v>
      </c>
      <c r="B3570" s="52" t="n">
        <v>76</v>
      </c>
      <c r="C3570" s="7" t="n">
        <v>0</v>
      </c>
      <c r="D3570" s="7" t="n">
        <v>9</v>
      </c>
      <c r="E3570" s="7" t="n">
        <v>2</v>
      </c>
      <c r="F3570" s="7" t="n">
        <v>0</v>
      </c>
      <c r="G3570" s="7" t="n">
        <v>0</v>
      </c>
      <c r="H3570" s="7" t="n">
        <v>0</v>
      </c>
      <c r="I3570" s="7" t="n">
        <v>0</v>
      </c>
      <c r="J3570" s="7" t="n">
        <v>0</v>
      </c>
    </row>
    <row r="3571" spans="1:19">
      <c r="A3571" t="s">
        <v>4</v>
      </c>
      <c r="B3571" s="4" t="s">
        <v>5</v>
      </c>
      <c r="C3571" s="4" t="s">
        <v>13</v>
      </c>
      <c r="D3571" s="4" t="s">
        <v>10</v>
      </c>
      <c r="E3571" s="4" t="s">
        <v>13</v>
      </c>
      <c r="F3571" s="4" t="s">
        <v>6</v>
      </c>
    </row>
    <row r="3572" spans="1:19">
      <c r="A3572" t="n">
        <v>28872</v>
      </c>
      <c r="B3572" s="41" t="n">
        <v>39</v>
      </c>
      <c r="C3572" s="7" t="n">
        <v>10</v>
      </c>
      <c r="D3572" s="7" t="n">
        <v>65533</v>
      </c>
      <c r="E3572" s="7" t="n">
        <v>202</v>
      </c>
      <c r="F3572" s="7" t="s">
        <v>263</v>
      </c>
    </row>
    <row r="3573" spans="1:19">
      <c r="A3573" t="s">
        <v>4</v>
      </c>
      <c r="B3573" s="4" t="s">
        <v>5</v>
      </c>
      <c r="C3573" s="4" t="s">
        <v>13</v>
      </c>
      <c r="D3573" s="4" t="s">
        <v>10</v>
      </c>
      <c r="E3573" s="4" t="s">
        <v>13</v>
      </c>
      <c r="F3573" s="4" t="s">
        <v>6</v>
      </c>
    </row>
    <row r="3574" spans="1:19">
      <c r="A3574" t="n">
        <v>28897</v>
      </c>
      <c r="B3574" s="41" t="n">
        <v>39</v>
      </c>
      <c r="C3574" s="7" t="n">
        <v>10</v>
      </c>
      <c r="D3574" s="7" t="n">
        <v>65533</v>
      </c>
      <c r="E3574" s="7" t="n">
        <v>203</v>
      </c>
      <c r="F3574" s="7" t="s">
        <v>264</v>
      </c>
    </row>
    <row r="3575" spans="1:19">
      <c r="A3575" t="s">
        <v>4</v>
      </c>
      <c r="B3575" s="4" t="s">
        <v>5</v>
      </c>
      <c r="C3575" s="4" t="s">
        <v>13</v>
      </c>
      <c r="D3575" s="4" t="s">
        <v>10</v>
      </c>
      <c r="E3575" s="4" t="s">
        <v>13</v>
      </c>
      <c r="F3575" s="4" t="s">
        <v>6</v>
      </c>
    </row>
    <row r="3576" spans="1:19">
      <c r="A3576" t="n">
        <v>28921</v>
      </c>
      <c r="B3576" s="41" t="n">
        <v>39</v>
      </c>
      <c r="C3576" s="7" t="n">
        <v>10</v>
      </c>
      <c r="D3576" s="7" t="n">
        <v>65533</v>
      </c>
      <c r="E3576" s="7" t="n">
        <v>206</v>
      </c>
      <c r="F3576" s="7" t="s">
        <v>119</v>
      </c>
    </row>
    <row r="3577" spans="1:19">
      <c r="A3577" t="s">
        <v>4</v>
      </c>
      <c r="B3577" s="4" t="s">
        <v>5</v>
      </c>
      <c r="C3577" s="4" t="s">
        <v>13</v>
      </c>
      <c r="D3577" s="4" t="s">
        <v>10</v>
      </c>
      <c r="E3577" s="4" t="s">
        <v>13</v>
      </c>
      <c r="F3577" s="4" t="s">
        <v>6</v>
      </c>
    </row>
    <row r="3578" spans="1:19">
      <c r="A3578" t="n">
        <v>28943</v>
      </c>
      <c r="B3578" s="41" t="n">
        <v>39</v>
      </c>
      <c r="C3578" s="7" t="n">
        <v>10</v>
      </c>
      <c r="D3578" s="7" t="n">
        <v>65533</v>
      </c>
      <c r="E3578" s="7" t="n">
        <v>207</v>
      </c>
      <c r="F3578" s="7" t="s">
        <v>265</v>
      </c>
    </row>
    <row r="3579" spans="1:19">
      <c r="A3579" t="s">
        <v>4</v>
      </c>
      <c r="B3579" s="4" t="s">
        <v>5</v>
      </c>
      <c r="C3579" s="4" t="s">
        <v>13</v>
      </c>
      <c r="D3579" s="4" t="s">
        <v>10</v>
      </c>
      <c r="E3579" s="4" t="s">
        <v>13</v>
      </c>
      <c r="F3579" s="4" t="s">
        <v>6</v>
      </c>
    </row>
    <row r="3580" spans="1:19">
      <c r="A3580" t="n">
        <v>28967</v>
      </c>
      <c r="B3580" s="41" t="n">
        <v>39</v>
      </c>
      <c r="C3580" s="7" t="n">
        <v>10</v>
      </c>
      <c r="D3580" s="7" t="n">
        <v>65533</v>
      </c>
      <c r="E3580" s="7" t="n">
        <v>208</v>
      </c>
      <c r="F3580" s="7" t="s">
        <v>120</v>
      </c>
    </row>
    <row r="3581" spans="1:19">
      <c r="A3581" t="s">
        <v>4</v>
      </c>
      <c r="B3581" s="4" t="s">
        <v>5</v>
      </c>
      <c r="C3581" s="4" t="s">
        <v>13</v>
      </c>
      <c r="D3581" s="4" t="s">
        <v>10</v>
      </c>
      <c r="E3581" s="4" t="s">
        <v>13</v>
      </c>
      <c r="F3581" s="4" t="s">
        <v>6</v>
      </c>
    </row>
    <row r="3582" spans="1:19">
      <c r="A3582" t="n">
        <v>28991</v>
      </c>
      <c r="B3582" s="41" t="n">
        <v>39</v>
      </c>
      <c r="C3582" s="7" t="n">
        <v>10</v>
      </c>
      <c r="D3582" s="7" t="n">
        <v>65533</v>
      </c>
      <c r="E3582" s="7" t="n">
        <v>209</v>
      </c>
      <c r="F3582" s="7" t="s">
        <v>121</v>
      </c>
    </row>
    <row r="3583" spans="1:19">
      <c r="A3583" t="s">
        <v>4</v>
      </c>
      <c r="B3583" s="4" t="s">
        <v>5</v>
      </c>
      <c r="C3583" s="4" t="s">
        <v>13</v>
      </c>
      <c r="D3583" s="4" t="s">
        <v>10</v>
      </c>
      <c r="E3583" s="4" t="s">
        <v>13</v>
      </c>
      <c r="F3583" s="4" t="s">
        <v>6</v>
      </c>
    </row>
    <row r="3584" spans="1:19">
      <c r="A3584" t="n">
        <v>29015</v>
      </c>
      <c r="B3584" s="41" t="n">
        <v>39</v>
      </c>
      <c r="C3584" s="7" t="n">
        <v>10</v>
      </c>
      <c r="D3584" s="7" t="n">
        <v>65533</v>
      </c>
      <c r="E3584" s="7" t="n">
        <v>210</v>
      </c>
      <c r="F3584" s="7" t="s">
        <v>266</v>
      </c>
    </row>
    <row r="3585" spans="1:10">
      <c r="A3585" t="s">
        <v>4</v>
      </c>
      <c r="B3585" s="4" t="s">
        <v>5</v>
      </c>
      <c r="C3585" s="4" t="s">
        <v>13</v>
      </c>
      <c r="D3585" s="4" t="s">
        <v>10</v>
      </c>
      <c r="E3585" s="4" t="s">
        <v>13</v>
      </c>
      <c r="F3585" s="4" t="s">
        <v>6</v>
      </c>
    </row>
    <row r="3586" spans="1:10">
      <c r="A3586" t="n">
        <v>29039</v>
      </c>
      <c r="B3586" s="41" t="n">
        <v>39</v>
      </c>
      <c r="C3586" s="7" t="n">
        <v>10</v>
      </c>
      <c r="D3586" s="7" t="n">
        <v>65533</v>
      </c>
      <c r="E3586" s="7" t="n">
        <v>211</v>
      </c>
      <c r="F3586" s="7" t="s">
        <v>267</v>
      </c>
    </row>
    <row r="3587" spans="1:10">
      <c r="A3587" t="s">
        <v>4</v>
      </c>
      <c r="B3587" s="4" t="s">
        <v>5</v>
      </c>
      <c r="C3587" s="4" t="s">
        <v>13</v>
      </c>
      <c r="D3587" s="4" t="s">
        <v>10</v>
      </c>
      <c r="E3587" s="4" t="s">
        <v>13</v>
      </c>
      <c r="F3587" s="4" t="s">
        <v>6</v>
      </c>
    </row>
    <row r="3588" spans="1:10">
      <c r="A3588" t="n">
        <v>29063</v>
      </c>
      <c r="B3588" s="41" t="n">
        <v>39</v>
      </c>
      <c r="C3588" s="7" t="n">
        <v>10</v>
      </c>
      <c r="D3588" s="7" t="n">
        <v>65533</v>
      </c>
      <c r="E3588" s="7" t="n">
        <v>212</v>
      </c>
      <c r="F3588" s="7" t="s">
        <v>268</v>
      </c>
    </row>
    <row r="3589" spans="1:10">
      <c r="A3589" t="s">
        <v>4</v>
      </c>
      <c r="B3589" s="4" t="s">
        <v>5</v>
      </c>
      <c r="C3589" s="4" t="s">
        <v>10</v>
      </c>
      <c r="D3589" s="4" t="s">
        <v>6</v>
      </c>
      <c r="E3589" s="4" t="s">
        <v>6</v>
      </c>
      <c r="F3589" s="4" t="s">
        <v>6</v>
      </c>
      <c r="G3589" s="4" t="s">
        <v>13</v>
      </c>
      <c r="H3589" s="4" t="s">
        <v>9</v>
      </c>
      <c r="I3589" s="4" t="s">
        <v>18</v>
      </c>
      <c r="J3589" s="4" t="s">
        <v>18</v>
      </c>
      <c r="K3589" s="4" t="s">
        <v>18</v>
      </c>
      <c r="L3589" s="4" t="s">
        <v>18</v>
      </c>
      <c r="M3589" s="4" t="s">
        <v>18</v>
      </c>
      <c r="N3589" s="4" t="s">
        <v>18</v>
      </c>
      <c r="O3589" s="4" t="s">
        <v>18</v>
      </c>
      <c r="P3589" s="4" t="s">
        <v>6</v>
      </c>
      <c r="Q3589" s="4" t="s">
        <v>6</v>
      </c>
      <c r="R3589" s="4" t="s">
        <v>9</v>
      </c>
      <c r="S3589" s="4" t="s">
        <v>13</v>
      </c>
      <c r="T3589" s="4" t="s">
        <v>9</v>
      </c>
      <c r="U3589" s="4" t="s">
        <v>9</v>
      </c>
      <c r="V3589" s="4" t="s">
        <v>10</v>
      </c>
    </row>
    <row r="3590" spans="1:10">
      <c r="A3590" t="n">
        <v>29087</v>
      </c>
      <c r="B3590" s="42" t="n">
        <v>19</v>
      </c>
      <c r="C3590" s="7" t="n">
        <v>7032</v>
      </c>
      <c r="D3590" s="7" t="s">
        <v>126</v>
      </c>
      <c r="E3590" s="7" t="s">
        <v>127</v>
      </c>
      <c r="F3590" s="7" t="s">
        <v>12</v>
      </c>
      <c r="G3590" s="7" t="n">
        <v>0</v>
      </c>
      <c r="H3590" s="7" t="n">
        <v>513</v>
      </c>
      <c r="I3590" s="7" t="n">
        <v>0</v>
      </c>
      <c r="J3590" s="7" t="n">
        <v>0</v>
      </c>
      <c r="K3590" s="7" t="n">
        <v>0</v>
      </c>
      <c r="L3590" s="7" t="n">
        <v>0</v>
      </c>
      <c r="M3590" s="7" t="n">
        <v>1</v>
      </c>
      <c r="N3590" s="7" t="n">
        <v>1.60000002384186</v>
      </c>
      <c r="O3590" s="7" t="n">
        <v>0.0900000035762787</v>
      </c>
      <c r="P3590" s="7" t="s">
        <v>12</v>
      </c>
      <c r="Q3590" s="7" t="s">
        <v>12</v>
      </c>
      <c r="R3590" s="7" t="n">
        <v>-1</v>
      </c>
      <c r="S3590" s="7" t="n">
        <v>0</v>
      </c>
      <c r="T3590" s="7" t="n">
        <v>0</v>
      </c>
      <c r="U3590" s="7" t="n">
        <v>0</v>
      </c>
      <c r="V3590" s="7" t="n">
        <v>0</v>
      </c>
    </row>
    <row r="3591" spans="1:10">
      <c r="A3591" t="s">
        <v>4</v>
      </c>
      <c r="B3591" s="4" t="s">
        <v>5</v>
      </c>
      <c r="C3591" s="4" t="s">
        <v>10</v>
      </c>
      <c r="D3591" s="4" t="s">
        <v>6</v>
      </c>
      <c r="E3591" s="4" t="s">
        <v>6</v>
      </c>
      <c r="F3591" s="4" t="s">
        <v>6</v>
      </c>
      <c r="G3591" s="4" t="s">
        <v>13</v>
      </c>
      <c r="H3591" s="4" t="s">
        <v>9</v>
      </c>
      <c r="I3591" s="4" t="s">
        <v>18</v>
      </c>
      <c r="J3591" s="4" t="s">
        <v>18</v>
      </c>
      <c r="K3591" s="4" t="s">
        <v>18</v>
      </c>
      <c r="L3591" s="4" t="s">
        <v>18</v>
      </c>
      <c r="M3591" s="4" t="s">
        <v>18</v>
      </c>
      <c r="N3591" s="4" t="s">
        <v>18</v>
      </c>
      <c r="O3591" s="4" t="s">
        <v>18</v>
      </c>
      <c r="P3591" s="4" t="s">
        <v>6</v>
      </c>
      <c r="Q3591" s="4" t="s">
        <v>6</v>
      </c>
      <c r="R3591" s="4" t="s">
        <v>9</v>
      </c>
      <c r="S3591" s="4" t="s">
        <v>13</v>
      </c>
      <c r="T3591" s="4" t="s">
        <v>9</v>
      </c>
      <c r="U3591" s="4" t="s">
        <v>9</v>
      </c>
      <c r="V3591" s="4" t="s">
        <v>10</v>
      </c>
    </row>
    <row r="3592" spans="1:10">
      <c r="A3592" t="n">
        <v>29157</v>
      </c>
      <c r="B3592" s="42" t="n">
        <v>19</v>
      </c>
      <c r="C3592" s="7" t="n">
        <v>7002</v>
      </c>
      <c r="D3592" s="7" t="s">
        <v>269</v>
      </c>
      <c r="E3592" s="7" t="s">
        <v>248</v>
      </c>
      <c r="F3592" s="7" t="s">
        <v>12</v>
      </c>
      <c r="G3592" s="7" t="n">
        <v>0</v>
      </c>
      <c r="H3592" s="7" t="n">
        <v>1</v>
      </c>
      <c r="I3592" s="7" t="n">
        <v>0</v>
      </c>
      <c r="J3592" s="7" t="n">
        <v>0</v>
      </c>
      <c r="K3592" s="7" t="n">
        <v>0</v>
      </c>
      <c r="L3592" s="7" t="n">
        <v>0</v>
      </c>
      <c r="M3592" s="7" t="n">
        <v>1</v>
      </c>
      <c r="N3592" s="7" t="n">
        <v>1.60000002384186</v>
      </c>
      <c r="O3592" s="7" t="n">
        <v>0.0900000035762787</v>
      </c>
      <c r="P3592" s="7" t="s">
        <v>12</v>
      </c>
      <c r="Q3592" s="7" t="s">
        <v>12</v>
      </c>
      <c r="R3592" s="7" t="n">
        <v>-1</v>
      </c>
      <c r="S3592" s="7" t="n">
        <v>0</v>
      </c>
      <c r="T3592" s="7" t="n">
        <v>0</v>
      </c>
      <c r="U3592" s="7" t="n">
        <v>0</v>
      </c>
      <c r="V3592" s="7" t="n">
        <v>0</v>
      </c>
    </row>
    <row r="3593" spans="1:10">
      <c r="A3593" t="s">
        <v>4</v>
      </c>
      <c r="B3593" s="4" t="s">
        <v>5</v>
      </c>
      <c r="C3593" s="4" t="s">
        <v>10</v>
      </c>
      <c r="D3593" s="4" t="s">
        <v>6</v>
      </c>
      <c r="E3593" s="4" t="s">
        <v>6</v>
      </c>
      <c r="F3593" s="4" t="s">
        <v>6</v>
      </c>
      <c r="G3593" s="4" t="s">
        <v>13</v>
      </c>
      <c r="H3593" s="4" t="s">
        <v>9</v>
      </c>
      <c r="I3593" s="4" t="s">
        <v>18</v>
      </c>
      <c r="J3593" s="4" t="s">
        <v>18</v>
      </c>
      <c r="K3593" s="4" t="s">
        <v>18</v>
      </c>
      <c r="L3593" s="4" t="s">
        <v>18</v>
      </c>
      <c r="M3593" s="4" t="s">
        <v>18</v>
      </c>
      <c r="N3593" s="4" t="s">
        <v>18</v>
      </c>
      <c r="O3593" s="4" t="s">
        <v>18</v>
      </c>
      <c r="P3593" s="4" t="s">
        <v>6</v>
      </c>
      <c r="Q3593" s="4" t="s">
        <v>6</v>
      </c>
      <c r="R3593" s="4" t="s">
        <v>9</v>
      </c>
      <c r="S3593" s="4" t="s">
        <v>13</v>
      </c>
      <c r="T3593" s="4" t="s">
        <v>9</v>
      </c>
      <c r="U3593" s="4" t="s">
        <v>9</v>
      </c>
      <c r="V3593" s="4" t="s">
        <v>10</v>
      </c>
    </row>
    <row r="3594" spans="1:10">
      <c r="A3594" t="n">
        <v>29228</v>
      </c>
      <c r="B3594" s="42" t="n">
        <v>19</v>
      </c>
      <c r="C3594" s="7" t="n">
        <v>7033</v>
      </c>
      <c r="D3594" s="7" t="s">
        <v>128</v>
      </c>
      <c r="E3594" s="7" t="s">
        <v>129</v>
      </c>
      <c r="F3594" s="7" t="s">
        <v>12</v>
      </c>
      <c r="G3594" s="7" t="n">
        <v>0</v>
      </c>
      <c r="H3594" s="7" t="n">
        <v>1</v>
      </c>
      <c r="I3594" s="7" t="n">
        <v>0</v>
      </c>
      <c r="J3594" s="7" t="n">
        <v>0</v>
      </c>
      <c r="K3594" s="7" t="n">
        <v>0</v>
      </c>
      <c r="L3594" s="7" t="n">
        <v>0</v>
      </c>
      <c r="M3594" s="7" t="n">
        <v>1</v>
      </c>
      <c r="N3594" s="7" t="n">
        <v>1.60000002384186</v>
      </c>
      <c r="O3594" s="7" t="n">
        <v>0.0900000035762787</v>
      </c>
      <c r="P3594" s="7" t="s">
        <v>12</v>
      </c>
      <c r="Q3594" s="7" t="s">
        <v>12</v>
      </c>
      <c r="R3594" s="7" t="n">
        <v>-1</v>
      </c>
      <c r="S3594" s="7" t="n">
        <v>0</v>
      </c>
      <c r="T3594" s="7" t="n">
        <v>0</v>
      </c>
      <c r="U3594" s="7" t="n">
        <v>0</v>
      </c>
      <c r="V3594" s="7" t="n">
        <v>0</v>
      </c>
    </row>
    <row r="3595" spans="1:10">
      <c r="A3595" t="s">
        <v>4</v>
      </c>
      <c r="B3595" s="4" t="s">
        <v>5</v>
      </c>
      <c r="C3595" s="4" t="s">
        <v>10</v>
      </c>
      <c r="D3595" s="4" t="s">
        <v>6</v>
      </c>
      <c r="E3595" s="4" t="s">
        <v>6</v>
      </c>
      <c r="F3595" s="4" t="s">
        <v>6</v>
      </c>
      <c r="G3595" s="4" t="s">
        <v>13</v>
      </c>
      <c r="H3595" s="4" t="s">
        <v>9</v>
      </c>
      <c r="I3595" s="4" t="s">
        <v>18</v>
      </c>
      <c r="J3595" s="4" t="s">
        <v>18</v>
      </c>
      <c r="K3595" s="4" t="s">
        <v>18</v>
      </c>
      <c r="L3595" s="4" t="s">
        <v>18</v>
      </c>
      <c r="M3595" s="4" t="s">
        <v>18</v>
      </c>
      <c r="N3595" s="4" t="s">
        <v>18</v>
      </c>
      <c r="O3595" s="4" t="s">
        <v>18</v>
      </c>
      <c r="P3595" s="4" t="s">
        <v>6</v>
      </c>
      <c r="Q3595" s="4" t="s">
        <v>6</v>
      </c>
      <c r="R3595" s="4" t="s">
        <v>9</v>
      </c>
      <c r="S3595" s="4" t="s">
        <v>13</v>
      </c>
      <c r="T3595" s="4" t="s">
        <v>9</v>
      </c>
      <c r="U3595" s="4" t="s">
        <v>9</v>
      </c>
      <c r="V3595" s="4" t="s">
        <v>10</v>
      </c>
    </row>
    <row r="3596" spans="1:10">
      <c r="A3596" t="n">
        <v>29299</v>
      </c>
      <c r="B3596" s="42" t="n">
        <v>19</v>
      </c>
      <c r="C3596" s="7" t="n">
        <v>7034</v>
      </c>
      <c r="D3596" s="7" t="s">
        <v>270</v>
      </c>
      <c r="E3596" s="7" t="s">
        <v>271</v>
      </c>
      <c r="F3596" s="7" t="s">
        <v>12</v>
      </c>
      <c r="G3596" s="7" t="n">
        <v>0</v>
      </c>
      <c r="H3596" s="7" t="n">
        <v>513</v>
      </c>
      <c r="I3596" s="7" t="n">
        <v>0</v>
      </c>
      <c r="J3596" s="7" t="n">
        <v>0</v>
      </c>
      <c r="K3596" s="7" t="n">
        <v>0</v>
      </c>
      <c r="L3596" s="7" t="n">
        <v>0</v>
      </c>
      <c r="M3596" s="7" t="n">
        <v>1</v>
      </c>
      <c r="N3596" s="7" t="n">
        <v>1.60000002384186</v>
      </c>
      <c r="O3596" s="7" t="n">
        <v>0.0900000035762787</v>
      </c>
      <c r="P3596" s="7" t="s">
        <v>12</v>
      </c>
      <c r="Q3596" s="7" t="s">
        <v>12</v>
      </c>
      <c r="R3596" s="7" t="n">
        <v>-1</v>
      </c>
      <c r="S3596" s="7" t="n">
        <v>0</v>
      </c>
      <c r="T3596" s="7" t="n">
        <v>0</v>
      </c>
      <c r="U3596" s="7" t="n">
        <v>0</v>
      </c>
      <c r="V3596" s="7" t="n">
        <v>0</v>
      </c>
    </row>
    <row r="3597" spans="1:10">
      <c r="A3597" t="s">
        <v>4</v>
      </c>
      <c r="B3597" s="4" t="s">
        <v>5</v>
      </c>
      <c r="C3597" s="4" t="s">
        <v>10</v>
      </c>
      <c r="D3597" s="4" t="s">
        <v>6</v>
      </c>
      <c r="E3597" s="4" t="s">
        <v>6</v>
      </c>
      <c r="F3597" s="4" t="s">
        <v>6</v>
      </c>
      <c r="G3597" s="4" t="s">
        <v>13</v>
      </c>
      <c r="H3597" s="4" t="s">
        <v>9</v>
      </c>
      <c r="I3597" s="4" t="s">
        <v>18</v>
      </c>
      <c r="J3597" s="4" t="s">
        <v>18</v>
      </c>
      <c r="K3597" s="4" t="s">
        <v>18</v>
      </c>
      <c r="L3597" s="4" t="s">
        <v>18</v>
      </c>
      <c r="M3597" s="4" t="s">
        <v>18</v>
      </c>
      <c r="N3597" s="4" t="s">
        <v>18</v>
      </c>
      <c r="O3597" s="4" t="s">
        <v>18</v>
      </c>
      <c r="P3597" s="4" t="s">
        <v>6</v>
      </c>
      <c r="Q3597" s="4" t="s">
        <v>6</v>
      </c>
      <c r="R3597" s="4" t="s">
        <v>9</v>
      </c>
      <c r="S3597" s="4" t="s">
        <v>13</v>
      </c>
      <c r="T3597" s="4" t="s">
        <v>9</v>
      </c>
      <c r="U3597" s="4" t="s">
        <v>9</v>
      </c>
      <c r="V3597" s="4" t="s">
        <v>10</v>
      </c>
    </row>
    <row r="3598" spans="1:10">
      <c r="A3598" t="n">
        <v>29369</v>
      </c>
      <c r="B3598" s="42" t="n">
        <v>19</v>
      </c>
      <c r="C3598" s="7" t="n">
        <v>1569</v>
      </c>
      <c r="D3598" s="7" t="s">
        <v>131</v>
      </c>
      <c r="E3598" s="7" t="s">
        <v>132</v>
      </c>
      <c r="F3598" s="7" t="s">
        <v>12</v>
      </c>
      <c r="G3598" s="7" t="n">
        <v>0</v>
      </c>
      <c r="H3598" s="7" t="n">
        <v>1</v>
      </c>
      <c r="I3598" s="7" t="n">
        <v>0</v>
      </c>
      <c r="J3598" s="7" t="n">
        <v>0</v>
      </c>
      <c r="K3598" s="7" t="n">
        <v>0</v>
      </c>
      <c r="L3598" s="7" t="n">
        <v>0</v>
      </c>
      <c r="M3598" s="7" t="n">
        <v>1</v>
      </c>
      <c r="N3598" s="7" t="n">
        <v>1.60000002384186</v>
      </c>
      <c r="O3598" s="7" t="n">
        <v>0.0900000035762787</v>
      </c>
      <c r="P3598" s="7" t="s">
        <v>12</v>
      </c>
      <c r="Q3598" s="7" t="s">
        <v>12</v>
      </c>
      <c r="R3598" s="7" t="n">
        <v>-1</v>
      </c>
      <c r="S3598" s="7" t="n">
        <v>0</v>
      </c>
      <c r="T3598" s="7" t="n">
        <v>0</v>
      </c>
      <c r="U3598" s="7" t="n">
        <v>0</v>
      </c>
      <c r="V3598" s="7" t="n">
        <v>0</v>
      </c>
    </row>
    <row r="3599" spans="1:10">
      <c r="A3599" t="s">
        <v>4</v>
      </c>
      <c r="B3599" s="4" t="s">
        <v>5</v>
      </c>
      <c r="C3599" s="4" t="s">
        <v>10</v>
      </c>
      <c r="D3599" s="4" t="s">
        <v>6</v>
      </c>
      <c r="E3599" s="4" t="s">
        <v>6</v>
      </c>
      <c r="F3599" s="4" t="s">
        <v>6</v>
      </c>
      <c r="G3599" s="4" t="s">
        <v>13</v>
      </c>
      <c r="H3599" s="4" t="s">
        <v>9</v>
      </c>
      <c r="I3599" s="4" t="s">
        <v>18</v>
      </c>
      <c r="J3599" s="4" t="s">
        <v>18</v>
      </c>
      <c r="K3599" s="4" t="s">
        <v>18</v>
      </c>
      <c r="L3599" s="4" t="s">
        <v>18</v>
      </c>
      <c r="M3599" s="4" t="s">
        <v>18</v>
      </c>
      <c r="N3599" s="4" t="s">
        <v>18</v>
      </c>
      <c r="O3599" s="4" t="s">
        <v>18</v>
      </c>
      <c r="P3599" s="4" t="s">
        <v>6</v>
      </c>
      <c r="Q3599" s="4" t="s">
        <v>6</v>
      </c>
      <c r="R3599" s="4" t="s">
        <v>9</v>
      </c>
      <c r="S3599" s="4" t="s">
        <v>13</v>
      </c>
      <c r="T3599" s="4" t="s">
        <v>9</v>
      </c>
      <c r="U3599" s="4" t="s">
        <v>9</v>
      </c>
      <c r="V3599" s="4" t="s">
        <v>10</v>
      </c>
    </row>
    <row r="3600" spans="1:10">
      <c r="A3600" t="n">
        <v>29440</v>
      </c>
      <c r="B3600" s="42" t="n">
        <v>19</v>
      </c>
      <c r="C3600" s="7" t="n">
        <v>7036</v>
      </c>
      <c r="D3600" s="7" t="s">
        <v>133</v>
      </c>
      <c r="E3600" s="7" t="s">
        <v>134</v>
      </c>
      <c r="F3600" s="7" t="s">
        <v>12</v>
      </c>
      <c r="G3600" s="7" t="n">
        <v>0</v>
      </c>
      <c r="H3600" s="7" t="n">
        <v>513</v>
      </c>
      <c r="I3600" s="7" t="n">
        <v>0</v>
      </c>
      <c r="J3600" s="7" t="n">
        <v>0</v>
      </c>
      <c r="K3600" s="7" t="n">
        <v>0</v>
      </c>
      <c r="L3600" s="7" t="n">
        <v>0</v>
      </c>
      <c r="M3600" s="7" t="n">
        <v>1</v>
      </c>
      <c r="N3600" s="7" t="n">
        <v>1.60000002384186</v>
      </c>
      <c r="O3600" s="7" t="n">
        <v>0.0900000035762787</v>
      </c>
      <c r="P3600" s="7" t="s">
        <v>12</v>
      </c>
      <c r="Q3600" s="7" t="s">
        <v>12</v>
      </c>
      <c r="R3600" s="7" t="n">
        <v>-1</v>
      </c>
      <c r="S3600" s="7" t="n">
        <v>0</v>
      </c>
      <c r="T3600" s="7" t="n">
        <v>0</v>
      </c>
      <c r="U3600" s="7" t="n">
        <v>0</v>
      </c>
      <c r="V3600" s="7" t="n">
        <v>0</v>
      </c>
    </row>
    <row r="3601" spans="1:22">
      <c r="A3601" t="s">
        <v>4</v>
      </c>
      <c r="B3601" s="4" t="s">
        <v>5</v>
      </c>
      <c r="C3601" s="4" t="s">
        <v>10</v>
      </c>
      <c r="D3601" s="4" t="s">
        <v>6</v>
      </c>
      <c r="E3601" s="4" t="s">
        <v>6</v>
      </c>
      <c r="F3601" s="4" t="s">
        <v>6</v>
      </c>
      <c r="G3601" s="4" t="s">
        <v>13</v>
      </c>
      <c r="H3601" s="4" t="s">
        <v>9</v>
      </c>
      <c r="I3601" s="4" t="s">
        <v>18</v>
      </c>
      <c r="J3601" s="4" t="s">
        <v>18</v>
      </c>
      <c r="K3601" s="4" t="s">
        <v>18</v>
      </c>
      <c r="L3601" s="4" t="s">
        <v>18</v>
      </c>
      <c r="M3601" s="4" t="s">
        <v>18</v>
      </c>
      <c r="N3601" s="4" t="s">
        <v>18</v>
      </c>
      <c r="O3601" s="4" t="s">
        <v>18</v>
      </c>
      <c r="P3601" s="4" t="s">
        <v>6</v>
      </c>
      <c r="Q3601" s="4" t="s">
        <v>6</v>
      </c>
      <c r="R3601" s="4" t="s">
        <v>9</v>
      </c>
      <c r="S3601" s="4" t="s">
        <v>13</v>
      </c>
      <c r="T3601" s="4" t="s">
        <v>9</v>
      </c>
      <c r="U3601" s="4" t="s">
        <v>9</v>
      </c>
      <c r="V3601" s="4" t="s">
        <v>10</v>
      </c>
    </row>
    <row r="3602" spans="1:22">
      <c r="A3602" t="n">
        <v>29513</v>
      </c>
      <c r="B3602" s="42" t="n">
        <v>19</v>
      </c>
      <c r="C3602" s="7" t="n">
        <v>1600</v>
      </c>
      <c r="D3602" s="7" t="s">
        <v>135</v>
      </c>
      <c r="E3602" s="7" t="s">
        <v>136</v>
      </c>
      <c r="F3602" s="7" t="s">
        <v>12</v>
      </c>
      <c r="G3602" s="7" t="n">
        <v>0</v>
      </c>
      <c r="H3602" s="7" t="n">
        <v>1</v>
      </c>
      <c r="I3602" s="7" t="n">
        <v>0</v>
      </c>
      <c r="J3602" s="7" t="n">
        <v>0</v>
      </c>
      <c r="K3602" s="7" t="n">
        <v>0</v>
      </c>
      <c r="L3602" s="7" t="n">
        <v>0</v>
      </c>
      <c r="M3602" s="7" t="n">
        <v>1</v>
      </c>
      <c r="N3602" s="7" t="n">
        <v>1.60000002384186</v>
      </c>
      <c r="O3602" s="7" t="n">
        <v>0.0900000035762787</v>
      </c>
      <c r="P3602" s="7" t="s">
        <v>12</v>
      </c>
      <c r="Q3602" s="7" t="s">
        <v>12</v>
      </c>
      <c r="R3602" s="7" t="n">
        <v>-1</v>
      </c>
      <c r="S3602" s="7" t="n">
        <v>0</v>
      </c>
      <c r="T3602" s="7" t="n">
        <v>0</v>
      </c>
      <c r="U3602" s="7" t="n">
        <v>0</v>
      </c>
      <c r="V3602" s="7" t="n">
        <v>0</v>
      </c>
    </row>
    <row r="3603" spans="1:22">
      <c r="A3603" t="s">
        <v>4</v>
      </c>
      <c r="B3603" s="4" t="s">
        <v>5</v>
      </c>
      <c r="C3603" s="4" t="s">
        <v>10</v>
      </c>
      <c r="D3603" s="4" t="s">
        <v>6</v>
      </c>
      <c r="E3603" s="4" t="s">
        <v>6</v>
      </c>
      <c r="F3603" s="4" t="s">
        <v>6</v>
      </c>
      <c r="G3603" s="4" t="s">
        <v>13</v>
      </c>
      <c r="H3603" s="4" t="s">
        <v>9</v>
      </c>
      <c r="I3603" s="4" t="s">
        <v>18</v>
      </c>
      <c r="J3603" s="4" t="s">
        <v>18</v>
      </c>
      <c r="K3603" s="4" t="s">
        <v>18</v>
      </c>
      <c r="L3603" s="4" t="s">
        <v>18</v>
      </c>
      <c r="M3603" s="4" t="s">
        <v>18</v>
      </c>
      <c r="N3603" s="4" t="s">
        <v>18</v>
      </c>
      <c r="O3603" s="4" t="s">
        <v>18</v>
      </c>
      <c r="P3603" s="4" t="s">
        <v>6</v>
      </c>
      <c r="Q3603" s="4" t="s">
        <v>6</v>
      </c>
      <c r="R3603" s="4" t="s">
        <v>9</v>
      </c>
      <c r="S3603" s="4" t="s">
        <v>13</v>
      </c>
      <c r="T3603" s="4" t="s">
        <v>9</v>
      </c>
      <c r="U3603" s="4" t="s">
        <v>9</v>
      </c>
      <c r="V3603" s="4" t="s">
        <v>10</v>
      </c>
    </row>
    <row r="3604" spans="1:22">
      <c r="A3604" t="n">
        <v>29582</v>
      </c>
      <c r="B3604" s="42" t="n">
        <v>19</v>
      </c>
      <c r="C3604" s="7" t="n">
        <v>1560</v>
      </c>
      <c r="D3604" s="7" t="s">
        <v>85</v>
      </c>
      <c r="E3604" s="7" t="s">
        <v>83</v>
      </c>
      <c r="F3604" s="7" t="s">
        <v>12</v>
      </c>
      <c r="G3604" s="7" t="n">
        <v>0</v>
      </c>
      <c r="H3604" s="7" t="n">
        <v>1</v>
      </c>
      <c r="I3604" s="7" t="n">
        <v>0</v>
      </c>
      <c r="J3604" s="7" t="n">
        <v>0</v>
      </c>
      <c r="K3604" s="7" t="n">
        <v>0</v>
      </c>
      <c r="L3604" s="7" t="n">
        <v>0</v>
      </c>
      <c r="M3604" s="7" t="n">
        <v>1</v>
      </c>
      <c r="N3604" s="7" t="n">
        <v>1.60000002384186</v>
      </c>
      <c r="O3604" s="7" t="n">
        <v>0.0900000035762787</v>
      </c>
      <c r="P3604" s="7" t="s">
        <v>86</v>
      </c>
      <c r="Q3604" s="7" t="s">
        <v>12</v>
      </c>
      <c r="R3604" s="7" t="n">
        <v>-1</v>
      </c>
      <c r="S3604" s="7" t="n">
        <v>0</v>
      </c>
      <c r="T3604" s="7" t="n">
        <v>0</v>
      </c>
      <c r="U3604" s="7" t="n">
        <v>0</v>
      </c>
      <c r="V3604" s="7" t="n">
        <v>0</v>
      </c>
    </row>
    <row r="3605" spans="1:22">
      <c r="A3605" t="s">
        <v>4</v>
      </c>
      <c r="B3605" s="4" t="s">
        <v>5</v>
      </c>
      <c r="C3605" s="4" t="s">
        <v>10</v>
      </c>
      <c r="D3605" s="4" t="s">
        <v>6</v>
      </c>
      <c r="E3605" s="4" t="s">
        <v>6</v>
      </c>
      <c r="F3605" s="4" t="s">
        <v>6</v>
      </c>
      <c r="G3605" s="4" t="s">
        <v>13</v>
      </c>
      <c r="H3605" s="4" t="s">
        <v>9</v>
      </c>
      <c r="I3605" s="4" t="s">
        <v>18</v>
      </c>
      <c r="J3605" s="4" t="s">
        <v>18</v>
      </c>
      <c r="K3605" s="4" t="s">
        <v>18</v>
      </c>
      <c r="L3605" s="4" t="s">
        <v>18</v>
      </c>
      <c r="M3605" s="4" t="s">
        <v>18</v>
      </c>
      <c r="N3605" s="4" t="s">
        <v>18</v>
      </c>
      <c r="O3605" s="4" t="s">
        <v>18</v>
      </c>
      <c r="P3605" s="4" t="s">
        <v>6</v>
      </c>
      <c r="Q3605" s="4" t="s">
        <v>6</v>
      </c>
      <c r="R3605" s="4" t="s">
        <v>9</v>
      </c>
      <c r="S3605" s="4" t="s">
        <v>13</v>
      </c>
      <c r="T3605" s="4" t="s">
        <v>9</v>
      </c>
      <c r="U3605" s="4" t="s">
        <v>9</v>
      </c>
      <c r="V3605" s="4" t="s">
        <v>10</v>
      </c>
    </row>
    <row r="3606" spans="1:22">
      <c r="A3606" t="n">
        <v>29668</v>
      </c>
      <c r="B3606" s="42" t="n">
        <v>19</v>
      </c>
      <c r="C3606" s="7" t="n">
        <v>1561</v>
      </c>
      <c r="D3606" s="7" t="s">
        <v>82</v>
      </c>
      <c r="E3606" s="7" t="s">
        <v>83</v>
      </c>
      <c r="F3606" s="7" t="s">
        <v>12</v>
      </c>
      <c r="G3606" s="7" t="n">
        <v>0</v>
      </c>
      <c r="H3606" s="7" t="n">
        <v>1</v>
      </c>
      <c r="I3606" s="7" t="n">
        <v>0</v>
      </c>
      <c r="J3606" s="7" t="n">
        <v>0</v>
      </c>
      <c r="K3606" s="7" t="n">
        <v>0</v>
      </c>
      <c r="L3606" s="7" t="n">
        <v>0</v>
      </c>
      <c r="M3606" s="7" t="n">
        <v>1</v>
      </c>
      <c r="N3606" s="7" t="n">
        <v>1.60000002384186</v>
      </c>
      <c r="O3606" s="7" t="n">
        <v>0.0900000035762787</v>
      </c>
      <c r="P3606" s="7" t="s">
        <v>84</v>
      </c>
      <c r="Q3606" s="7" t="s">
        <v>12</v>
      </c>
      <c r="R3606" s="7" t="n">
        <v>-1</v>
      </c>
      <c r="S3606" s="7" t="n">
        <v>0</v>
      </c>
      <c r="T3606" s="7" t="n">
        <v>0</v>
      </c>
      <c r="U3606" s="7" t="n">
        <v>0</v>
      </c>
      <c r="V3606" s="7" t="n">
        <v>0</v>
      </c>
    </row>
    <row r="3607" spans="1:22">
      <c r="A3607" t="s">
        <v>4</v>
      </c>
      <c r="B3607" s="4" t="s">
        <v>5</v>
      </c>
      <c r="C3607" s="4" t="s">
        <v>10</v>
      </c>
      <c r="D3607" s="4" t="s">
        <v>6</v>
      </c>
      <c r="E3607" s="4" t="s">
        <v>6</v>
      </c>
      <c r="F3607" s="4" t="s">
        <v>6</v>
      </c>
      <c r="G3607" s="4" t="s">
        <v>13</v>
      </c>
      <c r="H3607" s="4" t="s">
        <v>9</v>
      </c>
      <c r="I3607" s="4" t="s">
        <v>18</v>
      </c>
      <c r="J3607" s="4" t="s">
        <v>18</v>
      </c>
      <c r="K3607" s="4" t="s">
        <v>18</v>
      </c>
      <c r="L3607" s="4" t="s">
        <v>18</v>
      </c>
      <c r="M3607" s="4" t="s">
        <v>18</v>
      </c>
      <c r="N3607" s="4" t="s">
        <v>18</v>
      </c>
      <c r="O3607" s="4" t="s">
        <v>18</v>
      </c>
      <c r="P3607" s="4" t="s">
        <v>6</v>
      </c>
      <c r="Q3607" s="4" t="s">
        <v>6</v>
      </c>
      <c r="R3607" s="4" t="s">
        <v>9</v>
      </c>
      <c r="S3607" s="4" t="s">
        <v>13</v>
      </c>
      <c r="T3607" s="4" t="s">
        <v>9</v>
      </c>
      <c r="U3607" s="4" t="s">
        <v>9</v>
      </c>
      <c r="V3607" s="4" t="s">
        <v>10</v>
      </c>
    </row>
    <row r="3608" spans="1:22">
      <c r="A3608" t="n">
        <v>29746</v>
      </c>
      <c r="B3608" s="42" t="n">
        <v>19</v>
      </c>
      <c r="C3608" s="7" t="n">
        <v>1562</v>
      </c>
      <c r="D3608" s="7" t="s">
        <v>82</v>
      </c>
      <c r="E3608" s="7" t="s">
        <v>83</v>
      </c>
      <c r="F3608" s="7" t="s">
        <v>12</v>
      </c>
      <c r="G3608" s="7" t="n">
        <v>0</v>
      </c>
      <c r="H3608" s="7" t="n">
        <v>1</v>
      </c>
      <c r="I3608" s="7" t="n">
        <v>0</v>
      </c>
      <c r="J3608" s="7" t="n">
        <v>0</v>
      </c>
      <c r="K3608" s="7" t="n">
        <v>0</v>
      </c>
      <c r="L3608" s="7" t="n">
        <v>0</v>
      </c>
      <c r="M3608" s="7" t="n">
        <v>1</v>
      </c>
      <c r="N3608" s="7" t="n">
        <v>1.60000002384186</v>
      </c>
      <c r="O3608" s="7" t="n">
        <v>0.0900000035762787</v>
      </c>
      <c r="P3608" s="7" t="s">
        <v>84</v>
      </c>
      <c r="Q3608" s="7" t="s">
        <v>12</v>
      </c>
      <c r="R3608" s="7" t="n">
        <v>-1</v>
      </c>
      <c r="S3608" s="7" t="n">
        <v>0</v>
      </c>
      <c r="T3608" s="7" t="n">
        <v>0</v>
      </c>
      <c r="U3608" s="7" t="n">
        <v>0</v>
      </c>
      <c r="V3608" s="7" t="n">
        <v>0</v>
      </c>
    </row>
    <row r="3609" spans="1:22">
      <c r="A3609" t="s">
        <v>4</v>
      </c>
      <c r="B3609" s="4" t="s">
        <v>5</v>
      </c>
      <c r="C3609" s="4" t="s">
        <v>10</v>
      </c>
      <c r="D3609" s="4" t="s">
        <v>6</v>
      </c>
      <c r="E3609" s="4" t="s">
        <v>6</v>
      </c>
      <c r="F3609" s="4" t="s">
        <v>6</v>
      </c>
      <c r="G3609" s="4" t="s">
        <v>13</v>
      </c>
      <c r="H3609" s="4" t="s">
        <v>9</v>
      </c>
      <c r="I3609" s="4" t="s">
        <v>18</v>
      </c>
      <c r="J3609" s="4" t="s">
        <v>18</v>
      </c>
      <c r="K3609" s="4" t="s">
        <v>18</v>
      </c>
      <c r="L3609" s="4" t="s">
        <v>18</v>
      </c>
      <c r="M3609" s="4" t="s">
        <v>18</v>
      </c>
      <c r="N3609" s="4" t="s">
        <v>18</v>
      </c>
      <c r="O3609" s="4" t="s">
        <v>18</v>
      </c>
      <c r="P3609" s="4" t="s">
        <v>6</v>
      </c>
      <c r="Q3609" s="4" t="s">
        <v>6</v>
      </c>
      <c r="R3609" s="4" t="s">
        <v>9</v>
      </c>
      <c r="S3609" s="4" t="s">
        <v>13</v>
      </c>
      <c r="T3609" s="4" t="s">
        <v>9</v>
      </c>
      <c r="U3609" s="4" t="s">
        <v>9</v>
      </c>
      <c r="V3609" s="4" t="s">
        <v>10</v>
      </c>
    </row>
    <row r="3610" spans="1:22">
      <c r="A3610" t="n">
        <v>29824</v>
      </c>
      <c r="B3610" s="42" t="n">
        <v>19</v>
      </c>
      <c r="C3610" s="7" t="n">
        <v>12</v>
      </c>
      <c r="D3610" s="7" t="s">
        <v>272</v>
      </c>
      <c r="E3610" s="7" t="s">
        <v>273</v>
      </c>
      <c r="F3610" s="7" t="s">
        <v>12</v>
      </c>
      <c r="G3610" s="7" t="n">
        <v>0</v>
      </c>
      <c r="H3610" s="7" t="n">
        <v>513</v>
      </c>
      <c r="I3610" s="7" t="n">
        <v>0</v>
      </c>
      <c r="J3610" s="7" t="n">
        <v>-10</v>
      </c>
      <c r="K3610" s="7" t="n">
        <v>0</v>
      </c>
      <c r="L3610" s="7" t="n">
        <v>0</v>
      </c>
      <c r="M3610" s="7" t="n">
        <v>1</v>
      </c>
      <c r="N3610" s="7" t="n">
        <v>1.60000002384186</v>
      </c>
      <c r="O3610" s="7" t="n">
        <v>0.0900000035762787</v>
      </c>
      <c r="P3610" s="7" t="s">
        <v>12</v>
      </c>
      <c r="Q3610" s="7" t="s">
        <v>12</v>
      </c>
      <c r="R3610" s="7" t="n">
        <v>-1</v>
      </c>
      <c r="S3610" s="7" t="n">
        <v>0</v>
      </c>
      <c r="T3610" s="7" t="n">
        <v>0</v>
      </c>
      <c r="U3610" s="7" t="n">
        <v>0</v>
      </c>
      <c r="V3610" s="7" t="n">
        <v>0</v>
      </c>
    </row>
    <row r="3611" spans="1:22">
      <c r="A3611" t="s">
        <v>4</v>
      </c>
      <c r="B3611" s="4" t="s">
        <v>5</v>
      </c>
      <c r="C3611" s="4" t="s">
        <v>10</v>
      </c>
      <c r="D3611" s="4" t="s">
        <v>6</v>
      </c>
      <c r="E3611" s="4" t="s">
        <v>6</v>
      </c>
      <c r="F3611" s="4" t="s">
        <v>6</v>
      </c>
      <c r="G3611" s="4" t="s">
        <v>13</v>
      </c>
      <c r="H3611" s="4" t="s">
        <v>9</v>
      </c>
      <c r="I3611" s="4" t="s">
        <v>18</v>
      </c>
      <c r="J3611" s="4" t="s">
        <v>18</v>
      </c>
      <c r="K3611" s="4" t="s">
        <v>18</v>
      </c>
      <c r="L3611" s="4" t="s">
        <v>18</v>
      </c>
      <c r="M3611" s="4" t="s">
        <v>18</v>
      </c>
      <c r="N3611" s="4" t="s">
        <v>18</v>
      </c>
      <c r="O3611" s="4" t="s">
        <v>18</v>
      </c>
      <c r="P3611" s="4" t="s">
        <v>6</v>
      </c>
      <c r="Q3611" s="4" t="s">
        <v>6</v>
      </c>
      <c r="R3611" s="4" t="s">
        <v>9</v>
      </c>
      <c r="S3611" s="4" t="s">
        <v>13</v>
      </c>
      <c r="T3611" s="4" t="s">
        <v>9</v>
      </c>
      <c r="U3611" s="4" t="s">
        <v>9</v>
      </c>
      <c r="V3611" s="4" t="s">
        <v>10</v>
      </c>
    </row>
    <row r="3612" spans="1:22">
      <c r="A3612" t="n">
        <v>29896</v>
      </c>
      <c r="B3612" s="42" t="n">
        <v>19</v>
      </c>
      <c r="C3612" s="7" t="n">
        <v>13</v>
      </c>
      <c r="D3612" s="7" t="s">
        <v>274</v>
      </c>
      <c r="E3612" s="7" t="s">
        <v>275</v>
      </c>
      <c r="F3612" s="7" t="s">
        <v>12</v>
      </c>
      <c r="G3612" s="7" t="n">
        <v>0</v>
      </c>
      <c r="H3612" s="7" t="n">
        <v>513</v>
      </c>
      <c r="I3612" s="7" t="n">
        <v>0</v>
      </c>
      <c r="J3612" s="7" t="n">
        <v>-10</v>
      </c>
      <c r="K3612" s="7" t="n">
        <v>0</v>
      </c>
      <c r="L3612" s="7" t="n">
        <v>0</v>
      </c>
      <c r="M3612" s="7" t="n">
        <v>1</v>
      </c>
      <c r="N3612" s="7" t="n">
        <v>1.60000002384186</v>
      </c>
      <c r="O3612" s="7" t="n">
        <v>0.0900000035762787</v>
      </c>
      <c r="P3612" s="7" t="s">
        <v>12</v>
      </c>
      <c r="Q3612" s="7" t="s">
        <v>12</v>
      </c>
      <c r="R3612" s="7" t="n">
        <v>-1</v>
      </c>
      <c r="S3612" s="7" t="n">
        <v>0</v>
      </c>
      <c r="T3612" s="7" t="n">
        <v>0</v>
      </c>
      <c r="U3612" s="7" t="n">
        <v>0</v>
      </c>
      <c r="V3612" s="7" t="n">
        <v>0</v>
      </c>
    </row>
    <row r="3613" spans="1:22">
      <c r="A3613" t="s">
        <v>4</v>
      </c>
      <c r="B3613" s="4" t="s">
        <v>5</v>
      </c>
      <c r="C3613" s="4" t="s">
        <v>10</v>
      </c>
      <c r="D3613" s="4" t="s">
        <v>6</v>
      </c>
      <c r="E3613" s="4" t="s">
        <v>6</v>
      </c>
      <c r="F3613" s="4" t="s">
        <v>6</v>
      </c>
      <c r="G3613" s="4" t="s">
        <v>13</v>
      </c>
      <c r="H3613" s="4" t="s">
        <v>9</v>
      </c>
      <c r="I3613" s="4" t="s">
        <v>18</v>
      </c>
      <c r="J3613" s="4" t="s">
        <v>18</v>
      </c>
      <c r="K3613" s="4" t="s">
        <v>18</v>
      </c>
      <c r="L3613" s="4" t="s">
        <v>18</v>
      </c>
      <c r="M3613" s="4" t="s">
        <v>18</v>
      </c>
      <c r="N3613" s="4" t="s">
        <v>18</v>
      </c>
      <c r="O3613" s="4" t="s">
        <v>18</v>
      </c>
      <c r="P3613" s="4" t="s">
        <v>6</v>
      </c>
      <c r="Q3613" s="4" t="s">
        <v>6</v>
      </c>
      <c r="R3613" s="4" t="s">
        <v>9</v>
      </c>
      <c r="S3613" s="4" t="s">
        <v>13</v>
      </c>
      <c r="T3613" s="4" t="s">
        <v>9</v>
      </c>
      <c r="U3613" s="4" t="s">
        <v>9</v>
      </c>
      <c r="V3613" s="4" t="s">
        <v>10</v>
      </c>
    </row>
    <row r="3614" spans="1:22">
      <c r="A3614" t="n">
        <v>29979</v>
      </c>
      <c r="B3614" s="42" t="n">
        <v>19</v>
      </c>
      <c r="C3614" s="7" t="n">
        <v>80</v>
      </c>
      <c r="D3614" s="7" t="s">
        <v>276</v>
      </c>
      <c r="E3614" s="7" t="s">
        <v>277</v>
      </c>
      <c r="F3614" s="7" t="s">
        <v>12</v>
      </c>
      <c r="G3614" s="7" t="n">
        <v>0</v>
      </c>
      <c r="H3614" s="7" t="n">
        <v>513</v>
      </c>
      <c r="I3614" s="7" t="n">
        <v>0</v>
      </c>
      <c r="J3614" s="7" t="n">
        <v>-10</v>
      </c>
      <c r="K3614" s="7" t="n">
        <v>0</v>
      </c>
      <c r="L3614" s="7" t="n">
        <v>0</v>
      </c>
      <c r="M3614" s="7" t="n">
        <v>1</v>
      </c>
      <c r="N3614" s="7" t="n">
        <v>1.60000002384186</v>
      </c>
      <c r="O3614" s="7" t="n">
        <v>0.0900000035762787</v>
      </c>
      <c r="P3614" s="7" t="s">
        <v>12</v>
      </c>
      <c r="Q3614" s="7" t="s">
        <v>12</v>
      </c>
      <c r="R3614" s="7" t="n">
        <v>-1</v>
      </c>
      <c r="S3614" s="7" t="n">
        <v>0</v>
      </c>
      <c r="T3614" s="7" t="n">
        <v>0</v>
      </c>
      <c r="U3614" s="7" t="n">
        <v>0</v>
      </c>
      <c r="V3614" s="7" t="n">
        <v>0</v>
      </c>
    </row>
    <row r="3615" spans="1:22">
      <c r="A3615" t="s">
        <v>4</v>
      </c>
      <c r="B3615" s="4" t="s">
        <v>5</v>
      </c>
      <c r="C3615" s="4" t="s">
        <v>10</v>
      </c>
      <c r="D3615" s="4" t="s">
        <v>13</v>
      </c>
      <c r="E3615" s="4" t="s">
        <v>13</v>
      </c>
      <c r="F3615" s="4" t="s">
        <v>6</v>
      </c>
    </row>
    <row r="3616" spans="1:22">
      <c r="A3616" t="n">
        <v>30049</v>
      </c>
      <c r="B3616" s="26" t="n">
        <v>20</v>
      </c>
      <c r="C3616" s="7" t="n">
        <v>0</v>
      </c>
      <c r="D3616" s="7" t="n">
        <v>3</v>
      </c>
      <c r="E3616" s="7" t="n">
        <v>10</v>
      </c>
      <c r="F3616" s="7" t="s">
        <v>89</v>
      </c>
    </row>
    <row r="3617" spans="1:22">
      <c r="A3617" t="s">
        <v>4</v>
      </c>
      <c r="B3617" s="4" t="s">
        <v>5</v>
      </c>
      <c r="C3617" s="4" t="s">
        <v>10</v>
      </c>
    </row>
    <row r="3618" spans="1:22">
      <c r="A3618" t="n">
        <v>30067</v>
      </c>
      <c r="B3618" s="27" t="n">
        <v>16</v>
      </c>
      <c r="C3618" s="7" t="n">
        <v>0</v>
      </c>
    </row>
    <row r="3619" spans="1:22">
      <c r="A3619" t="s">
        <v>4</v>
      </c>
      <c r="B3619" s="4" t="s">
        <v>5</v>
      </c>
      <c r="C3619" s="4" t="s">
        <v>10</v>
      </c>
      <c r="D3619" s="4" t="s">
        <v>13</v>
      </c>
      <c r="E3619" s="4" t="s">
        <v>13</v>
      </c>
      <c r="F3619" s="4" t="s">
        <v>6</v>
      </c>
    </row>
    <row r="3620" spans="1:22">
      <c r="A3620" t="n">
        <v>30070</v>
      </c>
      <c r="B3620" s="26" t="n">
        <v>20</v>
      </c>
      <c r="C3620" s="7" t="n">
        <v>7032</v>
      </c>
      <c r="D3620" s="7" t="n">
        <v>3</v>
      </c>
      <c r="E3620" s="7" t="n">
        <v>10</v>
      </c>
      <c r="F3620" s="7" t="s">
        <v>89</v>
      </c>
    </row>
    <row r="3621" spans="1:22">
      <c r="A3621" t="s">
        <v>4</v>
      </c>
      <c r="B3621" s="4" t="s">
        <v>5</v>
      </c>
      <c r="C3621" s="4" t="s">
        <v>10</v>
      </c>
    </row>
    <row r="3622" spans="1:22">
      <c r="A3622" t="n">
        <v>30088</v>
      </c>
      <c r="B3622" s="27" t="n">
        <v>16</v>
      </c>
      <c r="C3622" s="7" t="n">
        <v>0</v>
      </c>
    </row>
    <row r="3623" spans="1:22">
      <c r="A3623" t="s">
        <v>4</v>
      </c>
      <c r="B3623" s="4" t="s">
        <v>5</v>
      </c>
      <c r="C3623" s="4" t="s">
        <v>10</v>
      </c>
      <c r="D3623" s="4" t="s">
        <v>13</v>
      </c>
      <c r="E3623" s="4" t="s">
        <v>13</v>
      </c>
      <c r="F3623" s="4" t="s">
        <v>6</v>
      </c>
    </row>
    <row r="3624" spans="1:22">
      <c r="A3624" t="n">
        <v>30091</v>
      </c>
      <c r="B3624" s="26" t="n">
        <v>20</v>
      </c>
      <c r="C3624" s="7" t="n">
        <v>11</v>
      </c>
      <c r="D3624" s="7" t="n">
        <v>3</v>
      </c>
      <c r="E3624" s="7" t="n">
        <v>10</v>
      </c>
      <c r="F3624" s="7" t="s">
        <v>89</v>
      </c>
    </row>
    <row r="3625" spans="1:22">
      <c r="A3625" t="s">
        <v>4</v>
      </c>
      <c r="B3625" s="4" t="s">
        <v>5</v>
      </c>
      <c r="C3625" s="4" t="s">
        <v>10</v>
      </c>
    </row>
    <row r="3626" spans="1:22">
      <c r="A3626" t="n">
        <v>30109</v>
      </c>
      <c r="B3626" s="27" t="n">
        <v>16</v>
      </c>
      <c r="C3626" s="7" t="n">
        <v>0</v>
      </c>
    </row>
    <row r="3627" spans="1:22">
      <c r="A3627" t="s">
        <v>4</v>
      </c>
      <c r="B3627" s="4" t="s">
        <v>5</v>
      </c>
      <c r="C3627" s="4" t="s">
        <v>10</v>
      </c>
      <c r="D3627" s="4" t="s">
        <v>13</v>
      </c>
      <c r="E3627" s="4" t="s">
        <v>13</v>
      </c>
      <c r="F3627" s="4" t="s">
        <v>6</v>
      </c>
    </row>
    <row r="3628" spans="1:22">
      <c r="A3628" t="n">
        <v>30112</v>
      </c>
      <c r="B3628" s="26" t="n">
        <v>20</v>
      </c>
      <c r="C3628" s="7" t="n">
        <v>6</v>
      </c>
      <c r="D3628" s="7" t="n">
        <v>3</v>
      </c>
      <c r="E3628" s="7" t="n">
        <v>10</v>
      </c>
      <c r="F3628" s="7" t="s">
        <v>89</v>
      </c>
    </row>
    <row r="3629" spans="1:22">
      <c r="A3629" t="s">
        <v>4</v>
      </c>
      <c r="B3629" s="4" t="s">
        <v>5</v>
      </c>
      <c r="C3629" s="4" t="s">
        <v>10</v>
      </c>
    </row>
    <row r="3630" spans="1:22">
      <c r="A3630" t="n">
        <v>30130</v>
      </c>
      <c r="B3630" s="27" t="n">
        <v>16</v>
      </c>
      <c r="C3630" s="7" t="n">
        <v>0</v>
      </c>
    </row>
    <row r="3631" spans="1:22">
      <c r="A3631" t="s">
        <v>4</v>
      </c>
      <c r="B3631" s="4" t="s">
        <v>5</v>
      </c>
      <c r="C3631" s="4" t="s">
        <v>10</v>
      </c>
      <c r="D3631" s="4" t="s">
        <v>13</v>
      </c>
      <c r="E3631" s="4" t="s">
        <v>13</v>
      </c>
      <c r="F3631" s="4" t="s">
        <v>6</v>
      </c>
    </row>
    <row r="3632" spans="1:22">
      <c r="A3632" t="n">
        <v>30133</v>
      </c>
      <c r="B3632" s="26" t="n">
        <v>20</v>
      </c>
      <c r="C3632" s="7" t="n">
        <v>61491</v>
      </c>
      <c r="D3632" s="7" t="n">
        <v>3</v>
      </c>
      <c r="E3632" s="7" t="n">
        <v>10</v>
      </c>
      <c r="F3632" s="7" t="s">
        <v>89</v>
      </c>
    </row>
    <row r="3633" spans="1:6">
      <c r="A3633" t="s">
        <v>4</v>
      </c>
      <c r="B3633" s="4" t="s">
        <v>5</v>
      </c>
      <c r="C3633" s="4" t="s">
        <v>10</v>
      </c>
    </row>
    <row r="3634" spans="1:6">
      <c r="A3634" t="n">
        <v>30151</v>
      </c>
      <c r="B3634" s="27" t="n">
        <v>16</v>
      </c>
      <c r="C3634" s="7" t="n">
        <v>0</v>
      </c>
    </row>
    <row r="3635" spans="1:6">
      <c r="A3635" t="s">
        <v>4</v>
      </c>
      <c r="B3635" s="4" t="s">
        <v>5</v>
      </c>
      <c r="C3635" s="4" t="s">
        <v>10</v>
      </c>
      <c r="D3635" s="4" t="s">
        <v>13</v>
      </c>
      <c r="E3635" s="4" t="s">
        <v>13</v>
      </c>
      <c r="F3635" s="4" t="s">
        <v>6</v>
      </c>
    </row>
    <row r="3636" spans="1:6">
      <c r="A3636" t="n">
        <v>30154</v>
      </c>
      <c r="B3636" s="26" t="n">
        <v>20</v>
      </c>
      <c r="C3636" s="7" t="n">
        <v>61492</v>
      </c>
      <c r="D3636" s="7" t="n">
        <v>3</v>
      </c>
      <c r="E3636" s="7" t="n">
        <v>10</v>
      </c>
      <c r="F3636" s="7" t="s">
        <v>89</v>
      </c>
    </row>
    <row r="3637" spans="1:6">
      <c r="A3637" t="s">
        <v>4</v>
      </c>
      <c r="B3637" s="4" t="s">
        <v>5</v>
      </c>
      <c r="C3637" s="4" t="s">
        <v>10</v>
      </c>
    </row>
    <row r="3638" spans="1:6">
      <c r="A3638" t="n">
        <v>30172</v>
      </c>
      <c r="B3638" s="27" t="n">
        <v>16</v>
      </c>
      <c r="C3638" s="7" t="n">
        <v>0</v>
      </c>
    </row>
    <row r="3639" spans="1:6">
      <c r="A3639" t="s">
        <v>4</v>
      </c>
      <c r="B3639" s="4" t="s">
        <v>5</v>
      </c>
      <c r="C3639" s="4" t="s">
        <v>10</v>
      </c>
      <c r="D3639" s="4" t="s">
        <v>13</v>
      </c>
      <c r="E3639" s="4" t="s">
        <v>13</v>
      </c>
      <c r="F3639" s="4" t="s">
        <v>6</v>
      </c>
    </row>
    <row r="3640" spans="1:6">
      <c r="A3640" t="n">
        <v>30175</v>
      </c>
      <c r="B3640" s="26" t="n">
        <v>20</v>
      </c>
      <c r="C3640" s="7" t="n">
        <v>61493</v>
      </c>
      <c r="D3640" s="7" t="n">
        <v>3</v>
      </c>
      <c r="E3640" s="7" t="n">
        <v>10</v>
      </c>
      <c r="F3640" s="7" t="s">
        <v>89</v>
      </c>
    </row>
    <row r="3641" spans="1:6">
      <c r="A3641" t="s">
        <v>4</v>
      </c>
      <c r="B3641" s="4" t="s">
        <v>5</v>
      </c>
      <c r="C3641" s="4" t="s">
        <v>10</v>
      </c>
    </row>
    <row r="3642" spans="1:6">
      <c r="A3642" t="n">
        <v>30193</v>
      </c>
      <c r="B3642" s="27" t="n">
        <v>16</v>
      </c>
      <c r="C3642" s="7" t="n">
        <v>0</v>
      </c>
    </row>
    <row r="3643" spans="1:6">
      <c r="A3643" t="s">
        <v>4</v>
      </c>
      <c r="B3643" s="4" t="s">
        <v>5</v>
      </c>
      <c r="C3643" s="4" t="s">
        <v>10</v>
      </c>
      <c r="D3643" s="4" t="s">
        <v>13</v>
      </c>
      <c r="E3643" s="4" t="s">
        <v>13</v>
      </c>
      <c r="F3643" s="4" t="s">
        <v>6</v>
      </c>
    </row>
    <row r="3644" spans="1:6">
      <c r="A3644" t="n">
        <v>30196</v>
      </c>
      <c r="B3644" s="26" t="n">
        <v>20</v>
      </c>
      <c r="C3644" s="7" t="n">
        <v>61494</v>
      </c>
      <c r="D3644" s="7" t="n">
        <v>3</v>
      </c>
      <c r="E3644" s="7" t="n">
        <v>10</v>
      </c>
      <c r="F3644" s="7" t="s">
        <v>89</v>
      </c>
    </row>
    <row r="3645" spans="1:6">
      <c r="A3645" t="s">
        <v>4</v>
      </c>
      <c r="B3645" s="4" t="s">
        <v>5</v>
      </c>
      <c r="C3645" s="4" t="s">
        <v>10</v>
      </c>
    </row>
    <row r="3646" spans="1:6">
      <c r="A3646" t="n">
        <v>30214</v>
      </c>
      <c r="B3646" s="27" t="n">
        <v>16</v>
      </c>
      <c r="C3646" s="7" t="n">
        <v>0</v>
      </c>
    </row>
    <row r="3647" spans="1:6">
      <c r="A3647" t="s">
        <v>4</v>
      </c>
      <c r="B3647" s="4" t="s">
        <v>5</v>
      </c>
      <c r="C3647" s="4" t="s">
        <v>10</v>
      </c>
      <c r="D3647" s="4" t="s">
        <v>13</v>
      </c>
      <c r="E3647" s="4" t="s">
        <v>13</v>
      </c>
      <c r="F3647" s="4" t="s">
        <v>6</v>
      </c>
    </row>
    <row r="3648" spans="1:6">
      <c r="A3648" t="n">
        <v>30217</v>
      </c>
      <c r="B3648" s="26" t="n">
        <v>20</v>
      </c>
      <c r="C3648" s="7" t="n">
        <v>12</v>
      </c>
      <c r="D3648" s="7" t="n">
        <v>3</v>
      </c>
      <c r="E3648" s="7" t="n">
        <v>10</v>
      </c>
      <c r="F3648" s="7" t="s">
        <v>89</v>
      </c>
    </row>
    <row r="3649" spans="1:6">
      <c r="A3649" t="s">
        <v>4</v>
      </c>
      <c r="B3649" s="4" t="s">
        <v>5</v>
      </c>
      <c r="C3649" s="4" t="s">
        <v>10</v>
      </c>
    </row>
    <row r="3650" spans="1:6">
      <c r="A3650" t="n">
        <v>30235</v>
      </c>
      <c r="B3650" s="27" t="n">
        <v>16</v>
      </c>
      <c r="C3650" s="7" t="n">
        <v>0</v>
      </c>
    </row>
    <row r="3651" spans="1:6">
      <c r="A3651" t="s">
        <v>4</v>
      </c>
      <c r="B3651" s="4" t="s">
        <v>5</v>
      </c>
      <c r="C3651" s="4" t="s">
        <v>10</v>
      </c>
      <c r="D3651" s="4" t="s">
        <v>13</v>
      </c>
      <c r="E3651" s="4" t="s">
        <v>13</v>
      </c>
      <c r="F3651" s="4" t="s">
        <v>6</v>
      </c>
    </row>
    <row r="3652" spans="1:6">
      <c r="A3652" t="n">
        <v>30238</v>
      </c>
      <c r="B3652" s="26" t="n">
        <v>20</v>
      </c>
      <c r="C3652" s="7" t="n">
        <v>13</v>
      </c>
      <c r="D3652" s="7" t="n">
        <v>3</v>
      </c>
      <c r="E3652" s="7" t="n">
        <v>10</v>
      </c>
      <c r="F3652" s="7" t="s">
        <v>89</v>
      </c>
    </row>
    <row r="3653" spans="1:6">
      <c r="A3653" t="s">
        <v>4</v>
      </c>
      <c r="B3653" s="4" t="s">
        <v>5</v>
      </c>
      <c r="C3653" s="4" t="s">
        <v>10</v>
      </c>
    </row>
    <row r="3654" spans="1:6">
      <c r="A3654" t="n">
        <v>30256</v>
      </c>
      <c r="B3654" s="27" t="n">
        <v>16</v>
      </c>
      <c r="C3654" s="7" t="n">
        <v>0</v>
      </c>
    </row>
    <row r="3655" spans="1:6">
      <c r="A3655" t="s">
        <v>4</v>
      </c>
      <c r="B3655" s="4" t="s">
        <v>5</v>
      </c>
      <c r="C3655" s="4" t="s">
        <v>10</v>
      </c>
      <c r="D3655" s="4" t="s">
        <v>13</v>
      </c>
      <c r="E3655" s="4" t="s">
        <v>13</v>
      </c>
      <c r="F3655" s="4" t="s">
        <v>6</v>
      </c>
    </row>
    <row r="3656" spans="1:6">
      <c r="A3656" t="n">
        <v>30259</v>
      </c>
      <c r="B3656" s="26" t="n">
        <v>20</v>
      </c>
      <c r="C3656" s="7" t="n">
        <v>80</v>
      </c>
      <c r="D3656" s="7" t="n">
        <v>3</v>
      </c>
      <c r="E3656" s="7" t="n">
        <v>10</v>
      </c>
      <c r="F3656" s="7" t="s">
        <v>89</v>
      </c>
    </row>
    <row r="3657" spans="1:6">
      <c r="A3657" t="s">
        <v>4</v>
      </c>
      <c r="B3657" s="4" t="s">
        <v>5</v>
      </c>
      <c r="C3657" s="4" t="s">
        <v>10</v>
      </c>
    </row>
    <row r="3658" spans="1:6">
      <c r="A3658" t="n">
        <v>30277</v>
      </c>
      <c r="B3658" s="27" t="n">
        <v>16</v>
      </c>
      <c r="C3658" s="7" t="n">
        <v>0</v>
      </c>
    </row>
    <row r="3659" spans="1:6">
      <c r="A3659" t="s">
        <v>4</v>
      </c>
      <c r="B3659" s="4" t="s">
        <v>5</v>
      </c>
      <c r="C3659" s="4" t="s">
        <v>10</v>
      </c>
      <c r="D3659" s="4" t="s">
        <v>13</v>
      </c>
      <c r="E3659" s="4" t="s">
        <v>13</v>
      </c>
      <c r="F3659" s="4" t="s">
        <v>6</v>
      </c>
    </row>
    <row r="3660" spans="1:6">
      <c r="A3660" t="n">
        <v>30280</v>
      </c>
      <c r="B3660" s="26" t="n">
        <v>20</v>
      </c>
      <c r="C3660" s="7" t="n">
        <v>7002</v>
      </c>
      <c r="D3660" s="7" t="n">
        <v>3</v>
      </c>
      <c r="E3660" s="7" t="n">
        <v>10</v>
      </c>
      <c r="F3660" s="7" t="s">
        <v>89</v>
      </c>
    </row>
    <row r="3661" spans="1:6">
      <c r="A3661" t="s">
        <v>4</v>
      </c>
      <c r="B3661" s="4" t="s">
        <v>5</v>
      </c>
      <c r="C3661" s="4" t="s">
        <v>10</v>
      </c>
    </row>
    <row r="3662" spans="1:6">
      <c r="A3662" t="n">
        <v>30298</v>
      </c>
      <c r="B3662" s="27" t="n">
        <v>16</v>
      </c>
      <c r="C3662" s="7" t="n">
        <v>0</v>
      </c>
    </row>
    <row r="3663" spans="1:6">
      <c r="A3663" t="s">
        <v>4</v>
      </c>
      <c r="B3663" s="4" t="s">
        <v>5</v>
      </c>
      <c r="C3663" s="4" t="s">
        <v>10</v>
      </c>
      <c r="D3663" s="4" t="s">
        <v>13</v>
      </c>
      <c r="E3663" s="4" t="s">
        <v>13</v>
      </c>
      <c r="F3663" s="4" t="s">
        <v>6</v>
      </c>
    </row>
    <row r="3664" spans="1:6">
      <c r="A3664" t="n">
        <v>30301</v>
      </c>
      <c r="B3664" s="26" t="n">
        <v>20</v>
      </c>
      <c r="C3664" s="7" t="n">
        <v>7033</v>
      </c>
      <c r="D3664" s="7" t="n">
        <v>3</v>
      </c>
      <c r="E3664" s="7" t="n">
        <v>10</v>
      </c>
      <c r="F3664" s="7" t="s">
        <v>89</v>
      </c>
    </row>
    <row r="3665" spans="1:6">
      <c r="A3665" t="s">
        <v>4</v>
      </c>
      <c r="B3665" s="4" t="s">
        <v>5</v>
      </c>
      <c r="C3665" s="4" t="s">
        <v>10</v>
      </c>
    </row>
    <row r="3666" spans="1:6">
      <c r="A3666" t="n">
        <v>30319</v>
      </c>
      <c r="B3666" s="27" t="n">
        <v>16</v>
      </c>
      <c r="C3666" s="7" t="n">
        <v>0</v>
      </c>
    </row>
    <row r="3667" spans="1:6">
      <c r="A3667" t="s">
        <v>4</v>
      </c>
      <c r="B3667" s="4" t="s">
        <v>5</v>
      </c>
      <c r="C3667" s="4" t="s">
        <v>10</v>
      </c>
      <c r="D3667" s="4" t="s">
        <v>13</v>
      </c>
      <c r="E3667" s="4" t="s">
        <v>13</v>
      </c>
      <c r="F3667" s="4" t="s">
        <v>6</v>
      </c>
    </row>
    <row r="3668" spans="1:6">
      <c r="A3668" t="n">
        <v>30322</v>
      </c>
      <c r="B3668" s="26" t="n">
        <v>20</v>
      </c>
      <c r="C3668" s="7" t="n">
        <v>7034</v>
      </c>
      <c r="D3668" s="7" t="n">
        <v>3</v>
      </c>
      <c r="E3668" s="7" t="n">
        <v>10</v>
      </c>
      <c r="F3668" s="7" t="s">
        <v>89</v>
      </c>
    </row>
    <row r="3669" spans="1:6">
      <c r="A3669" t="s">
        <v>4</v>
      </c>
      <c r="B3669" s="4" t="s">
        <v>5</v>
      </c>
      <c r="C3669" s="4" t="s">
        <v>10</v>
      </c>
    </row>
    <row r="3670" spans="1:6">
      <c r="A3670" t="n">
        <v>30340</v>
      </c>
      <c r="B3670" s="27" t="n">
        <v>16</v>
      </c>
      <c r="C3670" s="7" t="n">
        <v>0</v>
      </c>
    </row>
    <row r="3671" spans="1:6">
      <c r="A3671" t="s">
        <v>4</v>
      </c>
      <c r="B3671" s="4" t="s">
        <v>5</v>
      </c>
      <c r="C3671" s="4" t="s">
        <v>10</v>
      </c>
      <c r="D3671" s="4" t="s">
        <v>13</v>
      </c>
      <c r="E3671" s="4" t="s">
        <v>13</v>
      </c>
      <c r="F3671" s="4" t="s">
        <v>6</v>
      </c>
    </row>
    <row r="3672" spans="1:6">
      <c r="A3672" t="n">
        <v>30343</v>
      </c>
      <c r="B3672" s="26" t="n">
        <v>20</v>
      </c>
      <c r="C3672" s="7" t="n">
        <v>1560</v>
      </c>
      <c r="D3672" s="7" t="n">
        <v>3</v>
      </c>
      <c r="E3672" s="7" t="n">
        <v>10</v>
      </c>
      <c r="F3672" s="7" t="s">
        <v>89</v>
      </c>
    </row>
    <row r="3673" spans="1:6">
      <c r="A3673" t="s">
        <v>4</v>
      </c>
      <c r="B3673" s="4" t="s">
        <v>5</v>
      </c>
      <c r="C3673" s="4" t="s">
        <v>10</v>
      </c>
    </row>
    <row r="3674" spans="1:6">
      <c r="A3674" t="n">
        <v>30361</v>
      </c>
      <c r="B3674" s="27" t="n">
        <v>16</v>
      </c>
      <c r="C3674" s="7" t="n">
        <v>0</v>
      </c>
    </row>
    <row r="3675" spans="1:6">
      <c r="A3675" t="s">
        <v>4</v>
      </c>
      <c r="B3675" s="4" t="s">
        <v>5</v>
      </c>
      <c r="C3675" s="4" t="s">
        <v>10</v>
      </c>
      <c r="D3675" s="4" t="s">
        <v>13</v>
      </c>
      <c r="E3675" s="4" t="s">
        <v>13</v>
      </c>
      <c r="F3675" s="4" t="s">
        <v>6</v>
      </c>
    </row>
    <row r="3676" spans="1:6">
      <c r="A3676" t="n">
        <v>30364</v>
      </c>
      <c r="B3676" s="26" t="n">
        <v>20</v>
      </c>
      <c r="C3676" s="7" t="n">
        <v>1561</v>
      </c>
      <c r="D3676" s="7" t="n">
        <v>3</v>
      </c>
      <c r="E3676" s="7" t="n">
        <v>10</v>
      </c>
      <c r="F3676" s="7" t="s">
        <v>89</v>
      </c>
    </row>
    <row r="3677" spans="1:6">
      <c r="A3677" t="s">
        <v>4</v>
      </c>
      <c r="B3677" s="4" t="s">
        <v>5</v>
      </c>
      <c r="C3677" s="4" t="s">
        <v>10</v>
      </c>
    </row>
    <row r="3678" spans="1:6">
      <c r="A3678" t="n">
        <v>30382</v>
      </c>
      <c r="B3678" s="27" t="n">
        <v>16</v>
      </c>
      <c r="C3678" s="7" t="n">
        <v>0</v>
      </c>
    </row>
    <row r="3679" spans="1:6">
      <c r="A3679" t="s">
        <v>4</v>
      </c>
      <c r="B3679" s="4" t="s">
        <v>5</v>
      </c>
      <c r="C3679" s="4" t="s">
        <v>10</v>
      </c>
      <c r="D3679" s="4" t="s">
        <v>13</v>
      </c>
      <c r="E3679" s="4" t="s">
        <v>13</v>
      </c>
      <c r="F3679" s="4" t="s">
        <v>6</v>
      </c>
    </row>
    <row r="3680" spans="1:6">
      <c r="A3680" t="n">
        <v>30385</v>
      </c>
      <c r="B3680" s="26" t="n">
        <v>20</v>
      </c>
      <c r="C3680" s="7" t="n">
        <v>1562</v>
      </c>
      <c r="D3680" s="7" t="n">
        <v>3</v>
      </c>
      <c r="E3680" s="7" t="n">
        <v>10</v>
      </c>
      <c r="F3680" s="7" t="s">
        <v>89</v>
      </c>
    </row>
    <row r="3681" spans="1:6">
      <c r="A3681" t="s">
        <v>4</v>
      </c>
      <c r="B3681" s="4" t="s">
        <v>5</v>
      </c>
      <c r="C3681" s="4" t="s">
        <v>10</v>
      </c>
    </row>
    <row r="3682" spans="1:6">
      <c r="A3682" t="n">
        <v>30403</v>
      </c>
      <c r="B3682" s="27" t="n">
        <v>16</v>
      </c>
      <c r="C3682" s="7" t="n">
        <v>0</v>
      </c>
    </row>
    <row r="3683" spans="1:6">
      <c r="A3683" t="s">
        <v>4</v>
      </c>
      <c r="B3683" s="4" t="s">
        <v>5</v>
      </c>
      <c r="C3683" s="4" t="s">
        <v>10</v>
      </c>
      <c r="D3683" s="4" t="s">
        <v>13</v>
      </c>
      <c r="E3683" s="4" t="s">
        <v>13</v>
      </c>
      <c r="F3683" s="4" t="s">
        <v>6</v>
      </c>
    </row>
    <row r="3684" spans="1:6">
      <c r="A3684" t="n">
        <v>30406</v>
      </c>
      <c r="B3684" s="26" t="n">
        <v>20</v>
      </c>
      <c r="C3684" s="7" t="n">
        <v>1569</v>
      </c>
      <c r="D3684" s="7" t="n">
        <v>3</v>
      </c>
      <c r="E3684" s="7" t="n">
        <v>10</v>
      </c>
      <c r="F3684" s="7" t="s">
        <v>89</v>
      </c>
    </row>
    <row r="3685" spans="1:6">
      <c r="A3685" t="s">
        <v>4</v>
      </c>
      <c r="B3685" s="4" t="s">
        <v>5</v>
      </c>
      <c r="C3685" s="4" t="s">
        <v>10</v>
      </c>
    </row>
    <row r="3686" spans="1:6">
      <c r="A3686" t="n">
        <v>30424</v>
      </c>
      <c r="B3686" s="27" t="n">
        <v>16</v>
      </c>
      <c r="C3686" s="7" t="n">
        <v>0</v>
      </c>
    </row>
    <row r="3687" spans="1:6">
      <c r="A3687" t="s">
        <v>4</v>
      </c>
      <c r="B3687" s="4" t="s">
        <v>5</v>
      </c>
      <c r="C3687" s="4" t="s">
        <v>10</v>
      </c>
      <c r="D3687" s="4" t="s">
        <v>13</v>
      </c>
      <c r="E3687" s="4" t="s">
        <v>13</v>
      </c>
      <c r="F3687" s="4" t="s">
        <v>6</v>
      </c>
    </row>
    <row r="3688" spans="1:6">
      <c r="A3688" t="n">
        <v>30427</v>
      </c>
      <c r="B3688" s="26" t="n">
        <v>20</v>
      </c>
      <c r="C3688" s="7" t="n">
        <v>7036</v>
      </c>
      <c r="D3688" s="7" t="n">
        <v>3</v>
      </c>
      <c r="E3688" s="7" t="n">
        <v>10</v>
      </c>
      <c r="F3688" s="7" t="s">
        <v>89</v>
      </c>
    </row>
    <row r="3689" spans="1:6">
      <c r="A3689" t="s">
        <v>4</v>
      </c>
      <c r="B3689" s="4" t="s">
        <v>5</v>
      </c>
      <c r="C3689" s="4" t="s">
        <v>10</v>
      </c>
    </row>
    <row r="3690" spans="1:6">
      <c r="A3690" t="n">
        <v>30445</v>
      </c>
      <c r="B3690" s="27" t="n">
        <v>16</v>
      </c>
      <c r="C3690" s="7" t="n">
        <v>0</v>
      </c>
    </row>
    <row r="3691" spans="1:6">
      <c r="A3691" t="s">
        <v>4</v>
      </c>
      <c r="B3691" s="4" t="s">
        <v>5</v>
      </c>
      <c r="C3691" s="4" t="s">
        <v>10</v>
      </c>
      <c r="D3691" s="4" t="s">
        <v>13</v>
      </c>
      <c r="E3691" s="4" t="s">
        <v>13</v>
      </c>
      <c r="F3691" s="4" t="s">
        <v>6</v>
      </c>
    </row>
    <row r="3692" spans="1:6">
      <c r="A3692" t="n">
        <v>30448</v>
      </c>
      <c r="B3692" s="26" t="n">
        <v>20</v>
      </c>
      <c r="C3692" s="7" t="n">
        <v>1600</v>
      </c>
      <c r="D3692" s="7" t="n">
        <v>3</v>
      </c>
      <c r="E3692" s="7" t="n">
        <v>10</v>
      </c>
      <c r="F3692" s="7" t="s">
        <v>89</v>
      </c>
    </row>
    <row r="3693" spans="1:6">
      <c r="A3693" t="s">
        <v>4</v>
      </c>
      <c r="B3693" s="4" t="s">
        <v>5</v>
      </c>
      <c r="C3693" s="4" t="s">
        <v>10</v>
      </c>
    </row>
    <row r="3694" spans="1:6">
      <c r="A3694" t="n">
        <v>30466</v>
      </c>
      <c r="B3694" s="27" t="n">
        <v>16</v>
      </c>
      <c r="C3694" s="7" t="n">
        <v>0</v>
      </c>
    </row>
    <row r="3695" spans="1:6">
      <c r="A3695" t="s">
        <v>4</v>
      </c>
      <c r="B3695" s="4" t="s">
        <v>5</v>
      </c>
      <c r="C3695" s="4" t="s">
        <v>10</v>
      </c>
      <c r="D3695" s="4" t="s">
        <v>9</v>
      </c>
    </row>
    <row r="3696" spans="1:6">
      <c r="A3696" t="n">
        <v>30469</v>
      </c>
      <c r="B3696" s="24" t="n">
        <v>43</v>
      </c>
      <c r="C3696" s="7" t="n">
        <v>0</v>
      </c>
      <c r="D3696" s="7" t="n">
        <v>512</v>
      </c>
    </row>
    <row r="3697" spans="1:6">
      <c r="A3697" t="s">
        <v>4</v>
      </c>
      <c r="B3697" s="4" t="s">
        <v>5</v>
      </c>
      <c r="C3697" s="4" t="s">
        <v>10</v>
      </c>
      <c r="D3697" s="4" t="s">
        <v>9</v>
      </c>
    </row>
    <row r="3698" spans="1:6">
      <c r="A3698" t="n">
        <v>30476</v>
      </c>
      <c r="B3698" s="24" t="n">
        <v>43</v>
      </c>
      <c r="C3698" s="7" t="n">
        <v>0</v>
      </c>
      <c r="D3698" s="7" t="n">
        <v>32</v>
      </c>
    </row>
    <row r="3699" spans="1:6">
      <c r="A3699" t="s">
        <v>4</v>
      </c>
      <c r="B3699" s="4" t="s">
        <v>5</v>
      </c>
      <c r="C3699" s="4" t="s">
        <v>10</v>
      </c>
      <c r="D3699" s="4" t="s">
        <v>9</v>
      </c>
    </row>
    <row r="3700" spans="1:6">
      <c r="A3700" t="n">
        <v>30483</v>
      </c>
      <c r="B3700" s="24" t="n">
        <v>43</v>
      </c>
      <c r="C3700" s="7" t="n">
        <v>11</v>
      </c>
      <c r="D3700" s="7" t="n">
        <v>16</v>
      </c>
    </row>
    <row r="3701" spans="1:6">
      <c r="A3701" t="s">
        <v>4</v>
      </c>
      <c r="B3701" s="4" t="s">
        <v>5</v>
      </c>
      <c r="C3701" s="4" t="s">
        <v>10</v>
      </c>
      <c r="D3701" s="4" t="s">
        <v>13</v>
      </c>
      <c r="E3701" s="4" t="s">
        <v>13</v>
      </c>
      <c r="F3701" s="4" t="s">
        <v>6</v>
      </c>
    </row>
    <row r="3702" spans="1:6">
      <c r="A3702" t="n">
        <v>30490</v>
      </c>
      <c r="B3702" s="23" t="n">
        <v>47</v>
      </c>
      <c r="C3702" s="7" t="n">
        <v>11</v>
      </c>
      <c r="D3702" s="7" t="n">
        <v>0</v>
      </c>
      <c r="E3702" s="7" t="n">
        <v>0</v>
      </c>
      <c r="F3702" s="7" t="s">
        <v>162</v>
      </c>
    </row>
    <row r="3703" spans="1:6">
      <c r="A3703" t="s">
        <v>4</v>
      </c>
      <c r="B3703" s="4" t="s">
        <v>5</v>
      </c>
      <c r="C3703" s="4" t="s">
        <v>10</v>
      </c>
    </row>
    <row r="3704" spans="1:6">
      <c r="A3704" t="n">
        <v>30512</v>
      </c>
      <c r="B3704" s="27" t="n">
        <v>16</v>
      </c>
      <c r="C3704" s="7" t="n">
        <v>0</v>
      </c>
    </row>
    <row r="3705" spans="1:6">
      <c r="A3705" t="s">
        <v>4</v>
      </c>
      <c r="B3705" s="4" t="s">
        <v>5</v>
      </c>
      <c r="C3705" s="4" t="s">
        <v>10</v>
      </c>
      <c r="D3705" s="4" t="s">
        <v>13</v>
      </c>
      <c r="E3705" s="4" t="s">
        <v>6</v>
      </c>
      <c r="F3705" s="4" t="s">
        <v>18</v>
      </c>
      <c r="G3705" s="4" t="s">
        <v>18</v>
      </c>
      <c r="H3705" s="4" t="s">
        <v>18</v>
      </c>
    </row>
    <row r="3706" spans="1:6">
      <c r="A3706" t="n">
        <v>30515</v>
      </c>
      <c r="B3706" s="25" t="n">
        <v>48</v>
      </c>
      <c r="C3706" s="7" t="n">
        <v>11</v>
      </c>
      <c r="D3706" s="7" t="n">
        <v>0</v>
      </c>
      <c r="E3706" s="7" t="s">
        <v>78</v>
      </c>
      <c r="F3706" s="7" t="n">
        <v>0</v>
      </c>
      <c r="G3706" s="7" t="n">
        <v>1</v>
      </c>
      <c r="H3706" s="7" t="n">
        <v>0</v>
      </c>
    </row>
    <row r="3707" spans="1:6">
      <c r="A3707" t="s">
        <v>4</v>
      </c>
      <c r="B3707" s="4" t="s">
        <v>5</v>
      </c>
      <c r="C3707" s="4" t="s">
        <v>10</v>
      </c>
      <c r="D3707" s="4" t="s">
        <v>9</v>
      </c>
    </row>
    <row r="3708" spans="1:6">
      <c r="A3708" t="n">
        <v>30539</v>
      </c>
      <c r="B3708" s="24" t="n">
        <v>43</v>
      </c>
      <c r="C3708" s="7" t="n">
        <v>6</v>
      </c>
      <c r="D3708" s="7" t="n">
        <v>16</v>
      </c>
    </row>
    <row r="3709" spans="1:6">
      <c r="A3709" t="s">
        <v>4</v>
      </c>
      <c r="B3709" s="4" t="s">
        <v>5</v>
      </c>
      <c r="C3709" s="4" t="s">
        <v>10</v>
      </c>
      <c r="D3709" s="4" t="s">
        <v>13</v>
      </c>
      <c r="E3709" s="4" t="s">
        <v>13</v>
      </c>
      <c r="F3709" s="4" t="s">
        <v>6</v>
      </c>
    </row>
    <row r="3710" spans="1:6">
      <c r="A3710" t="n">
        <v>30546</v>
      </c>
      <c r="B3710" s="23" t="n">
        <v>47</v>
      </c>
      <c r="C3710" s="7" t="n">
        <v>6</v>
      </c>
      <c r="D3710" s="7" t="n">
        <v>0</v>
      </c>
      <c r="E3710" s="7" t="n">
        <v>0</v>
      </c>
      <c r="F3710" s="7" t="s">
        <v>162</v>
      </c>
    </row>
    <row r="3711" spans="1:6">
      <c r="A3711" t="s">
        <v>4</v>
      </c>
      <c r="B3711" s="4" t="s">
        <v>5</v>
      </c>
      <c r="C3711" s="4" t="s">
        <v>10</v>
      </c>
    </row>
    <row r="3712" spans="1:6">
      <c r="A3712" t="n">
        <v>30568</v>
      </c>
      <c r="B3712" s="27" t="n">
        <v>16</v>
      </c>
      <c r="C3712" s="7" t="n">
        <v>0</v>
      </c>
    </row>
    <row r="3713" spans="1:8">
      <c r="A3713" t="s">
        <v>4</v>
      </c>
      <c r="B3713" s="4" t="s">
        <v>5</v>
      </c>
      <c r="C3713" s="4" t="s">
        <v>10</v>
      </c>
      <c r="D3713" s="4" t="s">
        <v>13</v>
      </c>
      <c r="E3713" s="4" t="s">
        <v>6</v>
      </c>
      <c r="F3713" s="4" t="s">
        <v>18</v>
      </c>
      <c r="G3713" s="4" t="s">
        <v>18</v>
      </c>
      <c r="H3713" s="4" t="s">
        <v>18</v>
      </c>
    </row>
    <row r="3714" spans="1:8">
      <c r="A3714" t="n">
        <v>30571</v>
      </c>
      <c r="B3714" s="25" t="n">
        <v>48</v>
      </c>
      <c r="C3714" s="7" t="n">
        <v>6</v>
      </c>
      <c r="D3714" s="7" t="n">
        <v>0</v>
      </c>
      <c r="E3714" s="7" t="s">
        <v>78</v>
      </c>
      <c r="F3714" s="7" t="n">
        <v>0</v>
      </c>
      <c r="G3714" s="7" t="n">
        <v>1</v>
      </c>
      <c r="H3714" s="7" t="n">
        <v>0</v>
      </c>
    </row>
    <row r="3715" spans="1:8">
      <c r="A3715" t="s">
        <v>4</v>
      </c>
      <c r="B3715" s="4" t="s">
        <v>5</v>
      </c>
      <c r="C3715" s="4" t="s">
        <v>10</v>
      </c>
      <c r="D3715" s="4" t="s">
        <v>9</v>
      </c>
    </row>
    <row r="3716" spans="1:8">
      <c r="A3716" t="n">
        <v>30595</v>
      </c>
      <c r="B3716" s="24" t="n">
        <v>43</v>
      </c>
      <c r="C3716" s="7" t="n">
        <v>61491</v>
      </c>
      <c r="D3716" s="7" t="n">
        <v>16</v>
      </c>
    </row>
    <row r="3717" spans="1:8">
      <c r="A3717" t="s">
        <v>4</v>
      </c>
      <c r="B3717" s="4" t="s">
        <v>5</v>
      </c>
      <c r="C3717" s="4" t="s">
        <v>10</v>
      </c>
      <c r="D3717" s="4" t="s">
        <v>13</v>
      </c>
      <c r="E3717" s="4" t="s">
        <v>13</v>
      </c>
      <c r="F3717" s="4" t="s">
        <v>6</v>
      </c>
    </row>
    <row r="3718" spans="1:8">
      <c r="A3718" t="n">
        <v>30602</v>
      </c>
      <c r="B3718" s="23" t="n">
        <v>47</v>
      </c>
      <c r="C3718" s="7" t="n">
        <v>61491</v>
      </c>
      <c r="D3718" s="7" t="n">
        <v>0</v>
      </c>
      <c r="E3718" s="7" t="n">
        <v>0</v>
      </c>
      <c r="F3718" s="7" t="s">
        <v>162</v>
      </c>
    </row>
    <row r="3719" spans="1:8">
      <c r="A3719" t="s">
        <v>4</v>
      </c>
      <c r="B3719" s="4" t="s">
        <v>5</v>
      </c>
      <c r="C3719" s="4" t="s">
        <v>10</v>
      </c>
    </row>
    <row r="3720" spans="1:8">
      <c r="A3720" t="n">
        <v>30624</v>
      </c>
      <c r="B3720" s="27" t="n">
        <v>16</v>
      </c>
      <c r="C3720" s="7" t="n">
        <v>0</v>
      </c>
    </row>
    <row r="3721" spans="1:8">
      <c r="A3721" t="s">
        <v>4</v>
      </c>
      <c r="B3721" s="4" t="s">
        <v>5</v>
      </c>
      <c r="C3721" s="4" t="s">
        <v>10</v>
      </c>
      <c r="D3721" s="4" t="s">
        <v>13</v>
      </c>
      <c r="E3721" s="4" t="s">
        <v>6</v>
      </c>
      <c r="F3721" s="4" t="s">
        <v>18</v>
      </c>
      <c r="G3721" s="4" t="s">
        <v>18</v>
      </c>
      <c r="H3721" s="4" t="s">
        <v>18</v>
      </c>
    </row>
    <row r="3722" spans="1:8">
      <c r="A3722" t="n">
        <v>30627</v>
      </c>
      <c r="B3722" s="25" t="n">
        <v>48</v>
      </c>
      <c r="C3722" s="7" t="n">
        <v>61491</v>
      </c>
      <c r="D3722" s="7" t="n">
        <v>0</v>
      </c>
      <c r="E3722" s="7" t="s">
        <v>78</v>
      </c>
      <c r="F3722" s="7" t="n">
        <v>0</v>
      </c>
      <c r="G3722" s="7" t="n">
        <v>1</v>
      </c>
      <c r="H3722" s="7" t="n">
        <v>0</v>
      </c>
    </row>
    <row r="3723" spans="1:8">
      <c r="A3723" t="s">
        <v>4</v>
      </c>
      <c r="B3723" s="4" t="s">
        <v>5</v>
      </c>
      <c r="C3723" s="4" t="s">
        <v>10</v>
      </c>
      <c r="D3723" s="4" t="s">
        <v>9</v>
      </c>
    </row>
    <row r="3724" spans="1:8">
      <c r="A3724" t="n">
        <v>30651</v>
      </c>
      <c r="B3724" s="24" t="n">
        <v>43</v>
      </c>
      <c r="C3724" s="7" t="n">
        <v>61492</v>
      </c>
      <c r="D3724" s="7" t="n">
        <v>16</v>
      </c>
    </row>
    <row r="3725" spans="1:8">
      <c r="A3725" t="s">
        <v>4</v>
      </c>
      <c r="B3725" s="4" t="s">
        <v>5</v>
      </c>
      <c r="C3725" s="4" t="s">
        <v>10</v>
      </c>
      <c r="D3725" s="4" t="s">
        <v>13</v>
      </c>
      <c r="E3725" s="4" t="s">
        <v>13</v>
      </c>
      <c r="F3725" s="4" t="s">
        <v>6</v>
      </c>
    </row>
    <row r="3726" spans="1:8">
      <c r="A3726" t="n">
        <v>30658</v>
      </c>
      <c r="B3726" s="23" t="n">
        <v>47</v>
      </c>
      <c r="C3726" s="7" t="n">
        <v>61492</v>
      </c>
      <c r="D3726" s="7" t="n">
        <v>0</v>
      </c>
      <c r="E3726" s="7" t="n">
        <v>0</v>
      </c>
      <c r="F3726" s="7" t="s">
        <v>162</v>
      </c>
    </row>
    <row r="3727" spans="1:8">
      <c r="A3727" t="s">
        <v>4</v>
      </c>
      <c r="B3727" s="4" t="s">
        <v>5</v>
      </c>
      <c r="C3727" s="4" t="s">
        <v>10</v>
      </c>
    </row>
    <row r="3728" spans="1:8">
      <c r="A3728" t="n">
        <v>30680</v>
      </c>
      <c r="B3728" s="27" t="n">
        <v>16</v>
      </c>
      <c r="C3728" s="7" t="n">
        <v>0</v>
      </c>
    </row>
    <row r="3729" spans="1:8">
      <c r="A3729" t="s">
        <v>4</v>
      </c>
      <c r="B3729" s="4" t="s">
        <v>5</v>
      </c>
      <c r="C3729" s="4" t="s">
        <v>10</v>
      </c>
      <c r="D3729" s="4" t="s">
        <v>13</v>
      </c>
      <c r="E3729" s="4" t="s">
        <v>6</v>
      </c>
      <c r="F3729" s="4" t="s">
        <v>18</v>
      </c>
      <c r="G3729" s="4" t="s">
        <v>18</v>
      </c>
      <c r="H3729" s="4" t="s">
        <v>18</v>
      </c>
    </row>
    <row r="3730" spans="1:8">
      <c r="A3730" t="n">
        <v>30683</v>
      </c>
      <c r="B3730" s="25" t="n">
        <v>48</v>
      </c>
      <c r="C3730" s="7" t="n">
        <v>61492</v>
      </c>
      <c r="D3730" s="7" t="n">
        <v>0</v>
      </c>
      <c r="E3730" s="7" t="s">
        <v>78</v>
      </c>
      <c r="F3730" s="7" t="n">
        <v>0</v>
      </c>
      <c r="G3730" s="7" t="n">
        <v>1</v>
      </c>
      <c r="H3730" s="7" t="n">
        <v>0</v>
      </c>
    </row>
    <row r="3731" spans="1:8">
      <c r="A3731" t="s">
        <v>4</v>
      </c>
      <c r="B3731" s="4" t="s">
        <v>5</v>
      </c>
      <c r="C3731" s="4" t="s">
        <v>10</v>
      </c>
      <c r="D3731" s="4" t="s">
        <v>9</v>
      </c>
    </row>
    <row r="3732" spans="1:8">
      <c r="A3732" t="n">
        <v>30707</v>
      </c>
      <c r="B3732" s="24" t="n">
        <v>43</v>
      </c>
      <c r="C3732" s="7" t="n">
        <v>61493</v>
      </c>
      <c r="D3732" s="7" t="n">
        <v>16</v>
      </c>
    </row>
    <row r="3733" spans="1:8">
      <c r="A3733" t="s">
        <v>4</v>
      </c>
      <c r="B3733" s="4" t="s">
        <v>5</v>
      </c>
      <c r="C3733" s="4" t="s">
        <v>10</v>
      </c>
      <c r="D3733" s="4" t="s">
        <v>13</v>
      </c>
      <c r="E3733" s="4" t="s">
        <v>13</v>
      </c>
      <c r="F3733" s="4" t="s">
        <v>6</v>
      </c>
    </row>
    <row r="3734" spans="1:8">
      <c r="A3734" t="n">
        <v>30714</v>
      </c>
      <c r="B3734" s="23" t="n">
        <v>47</v>
      </c>
      <c r="C3734" s="7" t="n">
        <v>61493</v>
      </c>
      <c r="D3734" s="7" t="n">
        <v>0</v>
      </c>
      <c r="E3734" s="7" t="n">
        <v>0</v>
      </c>
      <c r="F3734" s="7" t="s">
        <v>162</v>
      </c>
    </row>
    <row r="3735" spans="1:8">
      <c r="A3735" t="s">
        <v>4</v>
      </c>
      <c r="B3735" s="4" t="s">
        <v>5</v>
      </c>
      <c r="C3735" s="4" t="s">
        <v>10</v>
      </c>
    </row>
    <row r="3736" spans="1:8">
      <c r="A3736" t="n">
        <v>30736</v>
      </c>
      <c r="B3736" s="27" t="n">
        <v>16</v>
      </c>
      <c r="C3736" s="7" t="n">
        <v>0</v>
      </c>
    </row>
    <row r="3737" spans="1:8">
      <c r="A3737" t="s">
        <v>4</v>
      </c>
      <c r="B3737" s="4" t="s">
        <v>5</v>
      </c>
      <c r="C3737" s="4" t="s">
        <v>10</v>
      </c>
      <c r="D3737" s="4" t="s">
        <v>13</v>
      </c>
      <c r="E3737" s="4" t="s">
        <v>6</v>
      </c>
      <c r="F3737" s="4" t="s">
        <v>18</v>
      </c>
      <c r="G3737" s="4" t="s">
        <v>18</v>
      </c>
      <c r="H3737" s="4" t="s">
        <v>18</v>
      </c>
    </row>
    <row r="3738" spans="1:8">
      <c r="A3738" t="n">
        <v>30739</v>
      </c>
      <c r="B3738" s="25" t="n">
        <v>48</v>
      </c>
      <c r="C3738" s="7" t="n">
        <v>61493</v>
      </c>
      <c r="D3738" s="7" t="n">
        <v>0</v>
      </c>
      <c r="E3738" s="7" t="s">
        <v>78</v>
      </c>
      <c r="F3738" s="7" t="n">
        <v>0</v>
      </c>
      <c r="G3738" s="7" t="n">
        <v>1</v>
      </c>
      <c r="H3738" s="7" t="n">
        <v>0</v>
      </c>
    </row>
    <row r="3739" spans="1:8">
      <c r="A3739" t="s">
        <v>4</v>
      </c>
      <c r="B3739" s="4" t="s">
        <v>5</v>
      </c>
      <c r="C3739" s="4" t="s">
        <v>10</v>
      </c>
      <c r="D3739" s="4" t="s">
        <v>9</v>
      </c>
    </row>
    <row r="3740" spans="1:8">
      <c r="A3740" t="n">
        <v>30763</v>
      </c>
      <c r="B3740" s="24" t="n">
        <v>43</v>
      </c>
      <c r="C3740" s="7" t="n">
        <v>61494</v>
      </c>
      <c r="D3740" s="7" t="n">
        <v>16</v>
      </c>
    </row>
    <row r="3741" spans="1:8">
      <c r="A3741" t="s">
        <v>4</v>
      </c>
      <c r="B3741" s="4" t="s">
        <v>5</v>
      </c>
      <c r="C3741" s="4" t="s">
        <v>10</v>
      </c>
      <c r="D3741" s="4" t="s">
        <v>13</v>
      </c>
      <c r="E3741" s="4" t="s">
        <v>13</v>
      </c>
      <c r="F3741" s="4" t="s">
        <v>6</v>
      </c>
    </row>
    <row r="3742" spans="1:8">
      <c r="A3742" t="n">
        <v>30770</v>
      </c>
      <c r="B3742" s="23" t="n">
        <v>47</v>
      </c>
      <c r="C3742" s="7" t="n">
        <v>61494</v>
      </c>
      <c r="D3742" s="7" t="n">
        <v>0</v>
      </c>
      <c r="E3742" s="7" t="n">
        <v>0</v>
      </c>
      <c r="F3742" s="7" t="s">
        <v>162</v>
      </c>
    </row>
    <row r="3743" spans="1:8">
      <c r="A3743" t="s">
        <v>4</v>
      </c>
      <c r="B3743" s="4" t="s">
        <v>5</v>
      </c>
      <c r="C3743" s="4" t="s">
        <v>10</v>
      </c>
    </row>
    <row r="3744" spans="1:8">
      <c r="A3744" t="n">
        <v>30792</v>
      </c>
      <c r="B3744" s="27" t="n">
        <v>16</v>
      </c>
      <c r="C3744" s="7" t="n">
        <v>0</v>
      </c>
    </row>
    <row r="3745" spans="1:8">
      <c r="A3745" t="s">
        <v>4</v>
      </c>
      <c r="B3745" s="4" t="s">
        <v>5</v>
      </c>
      <c r="C3745" s="4" t="s">
        <v>10</v>
      </c>
      <c r="D3745" s="4" t="s">
        <v>13</v>
      </c>
      <c r="E3745" s="4" t="s">
        <v>6</v>
      </c>
      <c r="F3745" s="4" t="s">
        <v>18</v>
      </c>
      <c r="G3745" s="4" t="s">
        <v>18</v>
      </c>
      <c r="H3745" s="4" t="s">
        <v>18</v>
      </c>
    </row>
    <row r="3746" spans="1:8">
      <c r="A3746" t="n">
        <v>30795</v>
      </c>
      <c r="B3746" s="25" t="n">
        <v>48</v>
      </c>
      <c r="C3746" s="7" t="n">
        <v>61494</v>
      </c>
      <c r="D3746" s="7" t="n">
        <v>0</v>
      </c>
      <c r="E3746" s="7" t="s">
        <v>78</v>
      </c>
      <c r="F3746" s="7" t="n">
        <v>0</v>
      </c>
      <c r="G3746" s="7" t="n">
        <v>1</v>
      </c>
      <c r="H3746" s="7" t="n">
        <v>0</v>
      </c>
    </row>
    <row r="3747" spans="1:8">
      <c r="A3747" t="s">
        <v>4</v>
      </c>
      <c r="B3747" s="4" t="s">
        <v>5</v>
      </c>
      <c r="C3747" s="4" t="s">
        <v>10</v>
      </c>
      <c r="D3747" s="4" t="s">
        <v>9</v>
      </c>
    </row>
    <row r="3748" spans="1:8">
      <c r="A3748" t="n">
        <v>30819</v>
      </c>
      <c r="B3748" s="24" t="n">
        <v>43</v>
      </c>
      <c r="C3748" s="7" t="n">
        <v>1600</v>
      </c>
      <c r="D3748" s="7" t="n">
        <v>128</v>
      </c>
    </row>
    <row r="3749" spans="1:8">
      <c r="A3749" t="s">
        <v>4</v>
      </c>
      <c r="B3749" s="4" t="s">
        <v>5</v>
      </c>
      <c r="C3749" s="4" t="s">
        <v>10</v>
      </c>
      <c r="D3749" s="4" t="s">
        <v>9</v>
      </c>
    </row>
    <row r="3750" spans="1:8">
      <c r="A3750" t="n">
        <v>30826</v>
      </c>
      <c r="B3750" s="24" t="n">
        <v>43</v>
      </c>
      <c r="C3750" s="7" t="n">
        <v>1600</v>
      </c>
      <c r="D3750" s="7" t="n">
        <v>32</v>
      </c>
    </row>
    <row r="3751" spans="1:8">
      <c r="A3751" t="s">
        <v>4</v>
      </c>
      <c r="B3751" s="4" t="s">
        <v>5</v>
      </c>
      <c r="C3751" s="4" t="s">
        <v>10</v>
      </c>
      <c r="D3751" s="4" t="s">
        <v>9</v>
      </c>
    </row>
    <row r="3752" spans="1:8">
      <c r="A3752" t="n">
        <v>30833</v>
      </c>
      <c r="B3752" s="24" t="n">
        <v>43</v>
      </c>
      <c r="C3752" s="7" t="n">
        <v>7034</v>
      </c>
      <c r="D3752" s="7" t="n">
        <v>1</v>
      </c>
    </row>
    <row r="3753" spans="1:8">
      <c r="A3753" t="s">
        <v>4</v>
      </c>
      <c r="B3753" s="4" t="s">
        <v>5</v>
      </c>
      <c r="C3753" s="4" t="s">
        <v>13</v>
      </c>
      <c r="D3753" s="4" t="s">
        <v>6</v>
      </c>
      <c r="E3753" s="4" t="s">
        <v>10</v>
      </c>
    </row>
    <row r="3754" spans="1:8">
      <c r="A3754" t="n">
        <v>30840</v>
      </c>
      <c r="B3754" s="17" t="n">
        <v>94</v>
      </c>
      <c r="C3754" s="7" t="n">
        <v>1</v>
      </c>
      <c r="D3754" s="7" t="s">
        <v>30</v>
      </c>
      <c r="E3754" s="7" t="n">
        <v>1</v>
      </c>
    </row>
    <row r="3755" spans="1:8">
      <c r="A3755" t="s">
        <v>4</v>
      </c>
      <c r="B3755" s="4" t="s">
        <v>5</v>
      </c>
      <c r="C3755" s="4" t="s">
        <v>13</v>
      </c>
      <c r="D3755" s="4" t="s">
        <v>6</v>
      </c>
      <c r="E3755" s="4" t="s">
        <v>10</v>
      </c>
    </row>
    <row r="3756" spans="1:8">
      <c r="A3756" t="n">
        <v>30854</v>
      </c>
      <c r="B3756" s="17" t="n">
        <v>94</v>
      </c>
      <c r="C3756" s="7" t="n">
        <v>1</v>
      </c>
      <c r="D3756" s="7" t="s">
        <v>30</v>
      </c>
      <c r="E3756" s="7" t="n">
        <v>2</v>
      </c>
    </row>
    <row r="3757" spans="1:8">
      <c r="A3757" t="s">
        <v>4</v>
      </c>
      <c r="B3757" s="4" t="s">
        <v>5</v>
      </c>
      <c r="C3757" s="4" t="s">
        <v>13</v>
      </c>
      <c r="D3757" s="4" t="s">
        <v>6</v>
      </c>
      <c r="E3757" s="4" t="s">
        <v>10</v>
      </c>
    </row>
    <row r="3758" spans="1:8">
      <c r="A3758" t="n">
        <v>30868</v>
      </c>
      <c r="B3758" s="17" t="n">
        <v>94</v>
      </c>
      <c r="C3758" s="7" t="n">
        <v>0</v>
      </c>
      <c r="D3758" s="7" t="s">
        <v>30</v>
      </c>
      <c r="E3758" s="7" t="n">
        <v>4</v>
      </c>
    </row>
    <row r="3759" spans="1:8">
      <c r="A3759" t="s">
        <v>4</v>
      </c>
      <c r="B3759" s="4" t="s">
        <v>5</v>
      </c>
      <c r="C3759" s="4" t="s">
        <v>13</v>
      </c>
      <c r="D3759" s="4" t="s">
        <v>6</v>
      </c>
      <c r="E3759" s="4" t="s">
        <v>10</v>
      </c>
    </row>
    <row r="3760" spans="1:8">
      <c r="A3760" t="n">
        <v>30882</v>
      </c>
      <c r="B3760" s="17" t="n">
        <v>94</v>
      </c>
      <c r="C3760" s="7" t="n">
        <v>1</v>
      </c>
      <c r="D3760" s="7" t="s">
        <v>29</v>
      </c>
      <c r="E3760" s="7" t="n">
        <v>1</v>
      </c>
    </row>
    <row r="3761" spans="1:8">
      <c r="A3761" t="s">
        <v>4</v>
      </c>
      <c r="B3761" s="4" t="s">
        <v>5</v>
      </c>
      <c r="C3761" s="4" t="s">
        <v>13</v>
      </c>
      <c r="D3761" s="4" t="s">
        <v>6</v>
      </c>
      <c r="E3761" s="4" t="s">
        <v>10</v>
      </c>
    </row>
    <row r="3762" spans="1:8">
      <c r="A3762" t="n">
        <v>30896</v>
      </c>
      <c r="B3762" s="17" t="n">
        <v>94</v>
      </c>
      <c r="C3762" s="7" t="n">
        <v>1</v>
      </c>
      <c r="D3762" s="7" t="s">
        <v>29</v>
      </c>
      <c r="E3762" s="7" t="n">
        <v>2</v>
      </c>
    </row>
    <row r="3763" spans="1:8">
      <c r="A3763" t="s">
        <v>4</v>
      </c>
      <c r="B3763" s="4" t="s">
        <v>5</v>
      </c>
      <c r="C3763" s="4" t="s">
        <v>13</v>
      </c>
      <c r="D3763" s="4" t="s">
        <v>6</v>
      </c>
      <c r="E3763" s="4" t="s">
        <v>10</v>
      </c>
    </row>
    <row r="3764" spans="1:8">
      <c r="A3764" t="n">
        <v>30910</v>
      </c>
      <c r="B3764" s="17" t="n">
        <v>94</v>
      </c>
      <c r="C3764" s="7" t="n">
        <v>0</v>
      </c>
      <c r="D3764" s="7" t="s">
        <v>29</v>
      </c>
      <c r="E3764" s="7" t="n">
        <v>4</v>
      </c>
    </row>
    <row r="3765" spans="1:8">
      <c r="A3765" t="s">
        <v>4</v>
      </c>
      <c r="B3765" s="4" t="s">
        <v>5</v>
      </c>
      <c r="C3765" s="4" t="s">
        <v>13</v>
      </c>
      <c r="D3765" s="4" t="s">
        <v>6</v>
      </c>
      <c r="E3765" s="4" t="s">
        <v>10</v>
      </c>
    </row>
    <row r="3766" spans="1:8">
      <c r="A3766" t="n">
        <v>30924</v>
      </c>
      <c r="B3766" s="17" t="n">
        <v>94</v>
      </c>
      <c r="C3766" s="7" t="n">
        <v>1</v>
      </c>
      <c r="D3766" s="7" t="s">
        <v>22</v>
      </c>
      <c r="E3766" s="7" t="n">
        <v>1</v>
      </c>
    </row>
    <row r="3767" spans="1:8">
      <c r="A3767" t="s">
        <v>4</v>
      </c>
      <c r="B3767" s="4" t="s">
        <v>5</v>
      </c>
      <c r="C3767" s="4" t="s">
        <v>13</v>
      </c>
      <c r="D3767" s="4" t="s">
        <v>6</v>
      </c>
      <c r="E3767" s="4" t="s">
        <v>10</v>
      </c>
    </row>
    <row r="3768" spans="1:8">
      <c r="A3768" t="n">
        <v>30938</v>
      </c>
      <c r="B3768" s="17" t="n">
        <v>94</v>
      </c>
      <c r="C3768" s="7" t="n">
        <v>1</v>
      </c>
      <c r="D3768" s="7" t="s">
        <v>22</v>
      </c>
      <c r="E3768" s="7" t="n">
        <v>2</v>
      </c>
    </row>
    <row r="3769" spans="1:8">
      <c r="A3769" t="s">
        <v>4</v>
      </c>
      <c r="B3769" s="4" t="s">
        <v>5</v>
      </c>
      <c r="C3769" s="4" t="s">
        <v>13</v>
      </c>
      <c r="D3769" s="4" t="s">
        <v>6</v>
      </c>
      <c r="E3769" s="4" t="s">
        <v>10</v>
      </c>
    </row>
    <row r="3770" spans="1:8">
      <c r="A3770" t="n">
        <v>30952</v>
      </c>
      <c r="B3770" s="17" t="n">
        <v>94</v>
      </c>
      <c r="C3770" s="7" t="n">
        <v>0</v>
      </c>
      <c r="D3770" s="7" t="s">
        <v>22</v>
      </c>
      <c r="E3770" s="7" t="n">
        <v>4</v>
      </c>
    </row>
    <row r="3771" spans="1:8">
      <c r="A3771" t="s">
        <v>4</v>
      </c>
      <c r="B3771" s="4" t="s">
        <v>5</v>
      </c>
      <c r="C3771" s="4" t="s">
        <v>13</v>
      </c>
      <c r="D3771" s="4" t="s">
        <v>6</v>
      </c>
      <c r="E3771" s="4" t="s">
        <v>10</v>
      </c>
    </row>
    <row r="3772" spans="1:8">
      <c r="A3772" t="n">
        <v>30966</v>
      </c>
      <c r="B3772" s="17" t="n">
        <v>94</v>
      </c>
      <c r="C3772" s="7" t="n">
        <v>1</v>
      </c>
      <c r="D3772" s="7" t="s">
        <v>31</v>
      </c>
      <c r="E3772" s="7" t="n">
        <v>1</v>
      </c>
    </row>
    <row r="3773" spans="1:8">
      <c r="A3773" t="s">
        <v>4</v>
      </c>
      <c r="B3773" s="4" t="s">
        <v>5</v>
      </c>
      <c r="C3773" s="4" t="s">
        <v>13</v>
      </c>
      <c r="D3773" s="4" t="s">
        <v>6</v>
      </c>
      <c r="E3773" s="4" t="s">
        <v>10</v>
      </c>
    </row>
    <row r="3774" spans="1:8">
      <c r="A3774" t="n">
        <v>30980</v>
      </c>
      <c r="B3774" s="17" t="n">
        <v>94</v>
      </c>
      <c r="C3774" s="7" t="n">
        <v>1</v>
      </c>
      <c r="D3774" s="7" t="s">
        <v>31</v>
      </c>
      <c r="E3774" s="7" t="n">
        <v>2</v>
      </c>
    </row>
    <row r="3775" spans="1:8">
      <c r="A3775" t="s">
        <v>4</v>
      </c>
      <c r="B3775" s="4" t="s">
        <v>5</v>
      </c>
      <c r="C3775" s="4" t="s">
        <v>13</v>
      </c>
      <c r="D3775" s="4" t="s">
        <v>6</v>
      </c>
      <c r="E3775" s="4" t="s">
        <v>10</v>
      </c>
    </row>
    <row r="3776" spans="1:8">
      <c r="A3776" t="n">
        <v>30994</v>
      </c>
      <c r="B3776" s="17" t="n">
        <v>94</v>
      </c>
      <c r="C3776" s="7" t="n">
        <v>0</v>
      </c>
      <c r="D3776" s="7" t="s">
        <v>31</v>
      </c>
      <c r="E3776" s="7" t="n">
        <v>4</v>
      </c>
    </row>
    <row r="3777" spans="1:5">
      <c r="A3777" t="s">
        <v>4</v>
      </c>
      <c r="B3777" s="4" t="s">
        <v>5</v>
      </c>
      <c r="C3777" s="4" t="s">
        <v>13</v>
      </c>
      <c r="D3777" s="4" t="s">
        <v>6</v>
      </c>
      <c r="E3777" s="4" t="s">
        <v>10</v>
      </c>
    </row>
    <row r="3778" spans="1:5">
      <c r="A3778" t="n">
        <v>31008</v>
      </c>
      <c r="B3778" s="17" t="n">
        <v>94</v>
      </c>
      <c r="C3778" s="7" t="n">
        <v>1</v>
      </c>
      <c r="D3778" s="7" t="s">
        <v>32</v>
      </c>
      <c r="E3778" s="7" t="n">
        <v>1</v>
      </c>
    </row>
    <row r="3779" spans="1:5">
      <c r="A3779" t="s">
        <v>4</v>
      </c>
      <c r="B3779" s="4" t="s">
        <v>5</v>
      </c>
      <c r="C3779" s="4" t="s">
        <v>13</v>
      </c>
      <c r="D3779" s="4" t="s">
        <v>6</v>
      </c>
      <c r="E3779" s="4" t="s">
        <v>10</v>
      </c>
    </row>
    <row r="3780" spans="1:5">
      <c r="A3780" t="n">
        <v>31022</v>
      </c>
      <c r="B3780" s="17" t="n">
        <v>94</v>
      </c>
      <c r="C3780" s="7" t="n">
        <v>1</v>
      </c>
      <c r="D3780" s="7" t="s">
        <v>32</v>
      </c>
      <c r="E3780" s="7" t="n">
        <v>2</v>
      </c>
    </row>
    <row r="3781" spans="1:5">
      <c r="A3781" t="s">
        <v>4</v>
      </c>
      <c r="B3781" s="4" t="s">
        <v>5</v>
      </c>
      <c r="C3781" s="4" t="s">
        <v>13</v>
      </c>
      <c r="D3781" s="4" t="s">
        <v>6</v>
      </c>
      <c r="E3781" s="4" t="s">
        <v>10</v>
      </c>
    </row>
    <row r="3782" spans="1:5">
      <c r="A3782" t="n">
        <v>31036</v>
      </c>
      <c r="B3782" s="17" t="n">
        <v>94</v>
      </c>
      <c r="C3782" s="7" t="n">
        <v>0</v>
      </c>
      <c r="D3782" s="7" t="s">
        <v>32</v>
      </c>
      <c r="E3782" s="7" t="n">
        <v>4</v>
      </c>
    </row>
    <row r="3783" spans="1:5">
      <c r="A3783" t="s">
        <v>4</v>
      </c>
      <c r="B3783" s="4" t="s">
        <v>5</v>
      </c>
      <c r="C3783" s="4" t="s">
        <v>13</v>
      </c>
      <c r="D3783" s="4" t="s">
        <v>6</v>
      </c>
      <c r="E3783" s="4" t="s">
        <v>10</v>
      </c>
    </row>
    <row r="3784" spans="1:5">
      <c r="A3784" t="n">
        <v>31050</v>
      </c>
      <c r="B3784" s="17" t="n">
        <v>94</v>
      </c>
      <c r="C3784" s="7" t="n">
        <v>0</v>
      </c>
      <c r="D3784" s="7" t="s">
        <v>138</v>
      </c>
      <c r="E3784" s="7" t="n">
        <v>1</v>
      </c>
    </row>
    <row r="3785" spans="1:5">
      <c r="A3785" t="s">
        <v>4</v>
      </c>
      <c r="B3785" s="4" t="s">
        <v>5</v>
      </c>
      <c r="C3785" s="4" t="s">
        <v>13</v>
      </c>
      <c r="D3785" s="4" t="s">
        <v>6</v>
      </c>
      <c r="E3785" s="4" t="s">
        <v>10</v>
      </c>
    </row>
    <row r="3786" spans="1:5">
      <c r="A3786" t="n">
        <v>31063</v>
      </c>
      <c r="B3786" s="17" t="n">
        <v>94</v>
      </c>
      <c r="C3786" s="7" t="n">
        <v>0</v>
      </c>
      <c r="D3786" s="7" t="s">
        <v>138</v>
      </c>
      <c r="E3786" s="7" t="n">
        <v>2</v>
      </c>
    </row>
    <row r="3787" spans="1:5">
      <c r="A3787" t="s">
        <v>4</v>
      </c>
      <c r="B3787" s="4" t="s">
        <v>5</v>
      </c>
      <c r="C3787" s="4" t="s">
        <v>13</v>
      </c>
      <c r="D3787" s="4" t="s">
        <v>6</v>
      </c>
      <c r="E3787" s="4" t="s">
        <v>10</v>
      </c>
    </row>
    <row r="3788" spans="1:5">
      <c r="A3788" t="n">
        <v>31076</v>
      </c>
      <c r="B3788" s="17" t="n">
        <v>94</v>
      </c>
      <c r="C3788" s="7" t="n">
        <v>1</v>
      </c>
      <c r="D3788" s="7" t="s">
        <v>138</v>
      </c>
      <c r="E3788" s="7" t="n">
        <v>4</v>
      </c>
    </row>
    <row r="3789" spans="1:5">
      <c r="A3789" t="s">
        <v>4</v>
      </c>
      <c r="B3789" s="4" t="s">
        <v>5</v>
      </c>
      <c r="C3789" s="4" t="s">
        <v>13</v>
      </c>
      <c r="D3789" s="4" t="s">
        <v>6</v>
      </c>
    </row>
    <row r="3790" spans="1:5">
      <c r="A3790" t="n">
        <v>31089</v>
      </c>
      <c r="B3790" s="17" t="n">
        <v>94</v>
      </c>
      <c r="C3790" s="7" t="n">
        <v>5</v>
      </c>
      <c r="D3790" s="7" t="s">
        <v>138</v>
      </c>
    </row>
    <row r="3791" spans="1:5">
      <c r="A3791" t="s">
        <v>4</v>
      </c>
      <c r="B3791" s="4" t="s">
        <v>5</v>
      </c>
      <c r="C3791" s="4" t="s">
        <v>13</v>
      </c>
      <c r="D3791" s="4" t="s">
        <v>6</v>
      </c>
      <c r="E3791" s="4" t="s">
        <v>10</v>
      </c>
    </row>
    <row r="3792" spans="1:5">
      <c r="A3792" t="n">
        <v>31100</v>
      </c>
      <c r="B3792" s="17" t="n">
        <v>94</v>
      </c>
      <c r="C3792" s="7" t="n">
        <v>0</v>
      </c>
      <c r="D3792" s="7" t="s">
        <v>138</v>
      </c>
      <c r="E3792" s="7" t="n">
        <v>1</v>
      </c>
    </row>
    <row r="3793" spans="1:5">
      <c r="A3793" t="s">
        <v>4</v>
      </c>
      <c r="B3793" s="4" t="s">
        <v>5</v>
      </c>
      <c r="C3793" s="4" t="s">
        <v>13</v>
      </c>
      <c r="D3793" s="4" t="s">
        <v>6</v>
      </c>
      <c r="E3793" s="4" t="s">
        <v>10</v>
      </c>
    </row>
    <row r="3794" spans="1:5">
      <c r="A3794" t="n">
        <v>31113</v>
      </c>
      <c r="B3794" s="17" t="n">
        <v>94</v>
      </c>
      <c r="C3794" s="7" t="n">
        <v>0</v>
      </c>
      <c r="D3794" s="7" t="s">
        <v>138</v>
      </c>
      <c r="E3794" s="7" t="n">
        <v>2</v>
      </c>
    </row>
    <row r="3795" spans="1:5">
      <c r="A3795" t="s">
        <v>4</v>
      </c>
      <c r="B3795" s="4" t="s">
        <v>5</v>
      </c>
      <c r="C3795" s="4" t="s">
        <v>13</v>
      </c>
      <c r="D3795" s="4" t="s">
        <v>6</v>
      </c>
      <c r="E3795" s="4" t="s">
        <v>10</v>
      </c>
    </row>
    <row r="3796" spans="1:5">
      <c r="A3796" t="n">
        <v>31126</v>
      </c>
      <c r="B3796" s="17" t="n">
        <v>94</v>
      </c>
      <c r="C3796" s="7" t="n">
        <v>1</v>
      </c>
      <c r="D3796" s="7" t="s">
        <v>138</v>
      </c>
      <c r="E3796" s="7" t="n">
        <v>4</v>
      </c>
    </row>
    <row r="3797" spans="1:5">
      <c r="A3797" t="s">
        <v>4</v>
      </c>
      <c r="B3797" s="4" t="s">
        <v>5</v>
      </c>
      <c r="C3797" s="4" t="s">
        <v>10</v>
      </c>
      <c r="D3797" s="4" t="s">
        <v>18</v>
      </c>
      <c r="E3797" s="4" t="s">
        <v>18</v>
      </c>
      <c r="F3797" s="4" t="s">
        <v>18</v>
      </c>
      <c r="G3797" s="4" t="s">
        <v>18</v>
      </c>
    </row>
    <row r="3798" spans="1:5">
      <c r="A3798" t="n">
        <v>31139</v>
      </c>
      <c r="B3798" s="21" t="n">
        <v>46</v>
      </c>
      <c r="C3798" s="7" t="n">
        <v>0</v>
      </c>
      <c r="D3798" s="7" t="n">
        <v>0</v>
      </c>
      <c r="E3798" s="7" t="n">
        <v>-20</v>
      </c>
      <c r="F3798" s="7" t="n">
        <v>-0.370000004768372</v>
      </c>
      <c r="G3798" s="7" t="n">
        <v>0</v>
      </c>
    </row>
    <row r="3799" spans="1:5">
      <c r="A3799" t="s">
        <v>4</v>
      </c>
      <c r="B3799" s="4" t="s">
        <v>5</v>
      </c>
      <c r="C3799" s="4" t="s">
        <v>10</v>
      </c>
      <c r="D3799" s="4" t="s">
        <v>18</v>
      </c>
      <c r="E3799" s="4" t="s">
        <v>18</v>
      </c>
      <c r="F3799" s="4" t="s">
        <v>18</v>
      </c>
      <c r="G3799" s="4" t="s">
        <v>18</v>
      </c>
    </row>
    <row r="3800" spans="1:5">
      <c r="A3800" t="n">
        <v>31158</v>
      </c>
      <c r="B3800" s="21" t="n">
        <v>46</v>
      </c>
      <c r="C3800" s="7" t="n">
        <v>7032</v>
      </c>
      <c r="D3800" s="7" t="n">
        <v>0.540000021457672</v>
      </c>
      <c r="E3800" s="7" t="n">
        <v>-19.5</v>
      </c>
      <c r="F3800" s="7" t="n">
        <v>-0.540000021457672</v>
      </c>
      <c r="G3800" s="7" t="n">
        <v>0</v>
      </c>
    </row>
    <row r="3801" spans="1:5">
      <c r="A3801" t="s">
        <v>4</v>
      </c>
      <c r="B3801" s="4" t="s">
        <v>5</v>
      </c>
      <c r="C3801" s="4" t="s">
        <v>10</v>
      </c>
      <c r="D3801" s="4" t="s">
        <v>18</v>
      </c>
      <c r="E3801" s="4" t="s">
        <v>18</v>
      </c>
      <c r="F3801" s="4" t="s">
        <v>18</v>
      </c>
      <c r="G3801" s="4" t="s">
        <v>18</v>
      </c>
    </row>
    <row r="3802" spans="1:5">
      <c r="A3802" t="n">
        <v>31177</v>
      </c>
      <c r="B3802" s="21" t="n">
        <v>46</v>
      </c>
      <c r="C3802" s="7" t="n">
        <v>11</v>
      </c>
      <c r="D3802" s="7" t="n">
        <v>24.5</v>
      </c>
      <c r="E3802" s="7" t="n">
        <v>9.38000011444092</v>
      </c>
      <c r="F3802" s="7" t="n">
        <v>19.0400009155273</v>
      </c>
      <c r="G3802" s="7" t="n">
        <v>150</v>
      </c>
    </row>
    <row r="3803" spans="1:5">
      <c r="A3803" t="s">
        <v>4</v>
      </c>
      <c r="B3803" s="4" t="s">
        <v>5</v>
      </c>
      <c r="C3803" s="4" t="s">
        <v>10</v>
      </c>
      <c r="D3803" s="4" t="s">
        <v>18</v>
      </c>
      <c r="E3803" s="4" t="s">
        <v>18</v>
      </c>
      <c r="F3803" s="4" t="s">
        <v>18</v>
      </c>
      <c r="G3803" s="4" t="s">
        <v>18</v>
      </c>
    </row>
    <row r="3804" spans="1:5">
      <c r="A3804" t="n">
        <v>31196</v>
      </c>
      <c r="B3804" s="21" t="n">
        <v>46</v>
      </c>
      <c r="C3804" s="7" t="n">
        <v>6</v>
      </c>
      <c r="D3804" s="7" t="n">
        <v>23.7700004577637</v>
      </c>
      <c r="E3804" s="7" t="n">
        <v>9.38000011444092</v>
      </c>
      <c r="F3804" s="7" t="n">
        <v>17.4799995422363</v>
      </c>
      <c r="G3804" s="7" t="n">
        <v>150</v>
      </c>
    </row>
    <row r="3805" spans="1:5">
      <c r="A3805" t="s">
        <v>4</v>
      </c>
      <c r="B3805" s="4" t="s">
        <v>5</v>
      </c>
      <c r="C3805" s="4" t="s">
        <v>10</v>
      </c>
      <c r="D3805" s="4" t="s">
        <v>18</v>
      </c>
      <c r="E3805" s="4" t="s">
        <v>18</v>
      </c>
      <c r="F3805" s="4" t="s">
        <v>18</v>
      </c>
      <c r="G3805" s="4" t="s">
        <v>18</v>
      </c>
    </row>
    <row r="3806" spans="1:5">
      <c r="A3806" t="n">
        <v>31215</v>
      </c>
      <c r="B3806" s="21" t="n">
        <v>46</v>
      </c>
      <c r="C3806" s="7" t="n">
        <v>61491</v>
      </c>
      <c r="D3806" s="7" t="n">
        <v>21.9500007629395</v>
      </c>
      <c r="E3806" s="7" t="n">
        <v>9.38000011444092</v>
      </c>
      <c r="F3806" s="7" t="n">
        <v>20.3799991607666</v>
      </c>
      <c r="G3806" s="7" t="n">
        <v>150</v>
      </c>
    </row>
    <row r="3807" spans="1:5">
      <c r="A3807" t="s">
        <v>4</v>
      </c>
      <c r="B3807" s="4" t="s">
        <v>5</v>
      </c>
      <c r="C3807" s="4" t="s">
        <v>10</v>
      </c>
      <c r="D3807" s="4" t="s">
        <v>18</v>
      </c>
      <c r="E3807" s="4" t="s">
        <v>18</v>
      </c>
      <c r="F3807" s="4" t="s">
        <v>18</v>
      </c>
      <c r="G3807" s="4" t="s">
        <v>18</v>
      </c>
    </row>
    <row r="3808" spans="1:5">
      <c r="A3808" t="n">
        <v>31234</v>
      </c>
      <c r="B3808" s="21" t="n">
        <v>46</v>
      </c>
      <c r="C3808" s="7" t="n">
        <v>61492</v>
      </c>
      <c r="D3808" s="7" t="n">
        <v>21.9799995422363</v>
      </c>
      <c r="E3808" s="7" t="n">
        <v>9.38000011444092</v>
      </c>
      <c r="F3808" s="7" t="n">
        <v>17.0599994659424</v>
      </c>
      <c r="G3808" s="7" t="n">
        <v>150</v>
      </c>
    </row>
    <row r="3809" spans="1:7">
      <c r="A3809" t="s">
        <v>4</v>
      </c>
      <c r="B3809" s="4" t="s">
        <v>5</v>
      </c>
      <c r="C3809" s="4" t="s">
        <v>10</v>
      </c>
      <c r="D3809" s="4" t="s">
        <v>18</v>
      </c>
      <c r="E3809" s="4" t="s">
        <v>18</v>
      </c>
      <c r="F3809" s="4" t="s">
        <v>18</v>
      </c>
      <c r="G3809" s="4" t="s">
        <v>18</v>
      </c>
    </row>
    <row r="3810" spans="1:7">
      <c r="A3810" t="n">
        <v>31253</v>
      </c>
      <c r="B3810" s="21" t="n">
        <v>46</v>
      </c>
      <c r="C3810" s="7" t="n">
        <v>61493</v>
      </c>
      <c r="D3810" s="7" t="n">
        <v>21.9699993133545</v>
      </c>
      <c r="E3810" s="7" t="n">
        <v>9.38000011444092</v>
      </c>
      <c r="F3810" s="7" t="n">
        <v>18.5200004577637</v>
      </c>
      <c r="G3810" s="7" t="n">
        <v>150</v>
      </c>
    </row>
    <row r="3811" spans="1:7">
      <c r="A3811" t="s">
        <v>4</v>
      </c>
      <c r="B3811" s="4" t="s">
        <v>5</v>
      </c>
      <c r="C3811" s="4" t="s">
        <v>10</v>
      </c>
      <c r="D3811" s="4" t="s">
        <v>18</v>
      </c>
      <c r="E3811" s="4" t="s">
        <v>18</v>
      </c>
      <c r="F3811" s="4" t="s">
        <v>18</v>
      </c>
      <c r="G3811" s="4" t="s">
        <v>18</v>
      </c>
    </row>
    <row r="3812" spans="1:7">
      <c r="A3812" t="n">
        <v>31272</v>
      </c>
      <c r="B3812" s="21" t="n">
        <v>46</v>
      </c>
      <c r="C3812" s="7" t="n">
        <v>61494</v>
      </c>
      <c r="D3812" s="7" t="n">
        <v>23.1800003051758</v>
      </c>
      <c r="E3812" s="7" t="n">
        <v>9.38000011444092</v>
      </c>
      <c r="F3812" s="7" t="n">
        <v>20.9899997711182</v>
      </c>
      <c r="G3812" s="7" t="n">
        <v>150</v>
      </c>
    </row>
    <row r="3813" spans="1:7">
      <c r="A3813" t="s">
        <v>4</v>
      </c>
      <c r="B3813" s="4" t="s">
        <v>5</v>
      </c>
      <c r="C3813" s="4" t="s">
        <v>10</v>
      </c>
      <c r="D3813" s="4" t="s">
        <v>18</v>
      </c>
      <c r="E3813" s="4" t="s">
        <v>18</v>
      </c>
      <c r="F3813" s="4" t="s">
        <v>18</v>
      </c>
      <c r="G3813" s="4" t="s">
        <v>18</v>
      </c>
    </row>
    <row r="3814" spans="1:7">
      <c r="A3814" t="n">
        <v>31291</v>
      </c>
      <c r="B3814" s="21" t="n">
        <v>46</v>
      </c>
      <c r="C3814" s="7" t="n">
        <v>7033</v>
      </c>
      <c r="D3814" s="7" t="n">
        <v>34</v>
      </c>
      <c r="E3814" s="7" t="n">
        <v>9.38000011444092</v>
      </c>
      <c r="F3814" s="7" t="n">
        <v>18.7700004577637</v>
      </c>
      <c r="G3814" s="7" t="n">
        <v>180</v>
      </c>
    </row>
    <row r="3815" spans="1:7">
      <c r="A3815" t="s">
        <v>4</v>
      </c>
      <c r="B3815" s="4" t="s">
        <v>5</v>
      </c>
      <c r="C3815" s="4" t="s">
        <v>10</v>
      </c>
      <c r="D3815" s="4" t="s">
        <v>18</v>
      </c>
      <c r="E3815" s="4" t="s">
        <v>18</v>
      </c>
      <c r="F3815" s="4" t="s">
        <v>18</v>
      </c>
      <c r="G3815" s="4" t="s">
        <v>18</v>
      </c>
    </row>
    <row r="3816" spans="1:7">
      <c r="A3816" t="n">
        <v>31310</v>
      </c>
      <c r="B3816" s="21" t="n">
        <v>46</v>
      </c>
      <c r="C3816" s="7" t="n">
        <v>7002</v>
      </c>
      <c r="D3816" s="7" t="n">
        <v>26.0499992370605</v>
      </c>
      <c r="E3816" s="7" t="n">
        <v>16.5499992370605</v>
      </c>
      <c r="F3816" s="7" t="n">
        <v>97.0500030517578</v>
      </c>
      <c r="G3816" s="7" t="n">
        <v>173.600006103516</v>
      </c>
    </row>
    <row r="3817" spans="1:7">
      <c r="A3817" t="s">
        <v>4</v>
      </c>
      <c r="B3817" s="4" t="s">
        <v>5</v>
      </c>
      <c r="C3817" s="4" t="s">
        <v>10</v>
      </c>
      <c r="D3817" s="4" t="s">
        <v>18</v>
      </c>
      <c r="E3817" s="4" t="s">
        <v>18</v>
      </c>
      <c r="F3817" s="4" t="s">
        <v>18</v>
      </c>
      <c r="G3817" s="4" t="s">
        <v>18</v>
      </c>
    </row>
    <row r="3818" spans="1:7">
      <c r="A3818" t="n">
        <v>31329</v>
      </c>
      <c r="B3818" s="21" t="n">
        <v>46</v>
      </c>
      <c r="C3818" s="7" t="n">
        <v>7034</v>
      </c>
      <c r="D3818" s="7" t="n">
        <v>-42.25</v>
      </c>
      <c r="E3818" s="7" t="n">
        <v>20</v>
      </c>
      <c r="F3818" s="7" t="n">
        <v>15.5</v>
      </c>
      <c r="G3818" s="7" t="n">
        <v>90</v>
      </c>
    </row>
    <row r="3819" spans="1:7">
      <c r="A3819" t="s">
        <v>4</v>
      </c>
      <c r="B3819" s="4" t="s">
        <v>5</v>
      </c>
      <c r="C3819" s="4" t="s">
        <v>10</v>
      </c>
      <c r="D3819" s="4" t="s">
        <v>18</v>
      </c>
      <c r="E3819" s="4" t="s">
        <v>18</v>
      </c>
      <c r="F3819" s="4" t="s">
        <v>18</v>
      </c>
      <c r="G3819" s="4" t="s">
        <v>18</v>
      </c>
    </row>
    <row r="3820" spans="1:7">
      <c r="A3820" t="n">
        <v>31348</v>
      </c>
      <c r="B3820" s="21" t="n">
        <v>46</v>
      </c>
      <c r="C3820" s="7" t="n">
        <v>1560</v>
      </c>
      <c r="D3820" s="7" t="n">
        <v>6.8600001335144</v>
      </c>
      <c r="E3820" s="7" t="n">
        <v>9.38000011444092</v>
      </c>
      <c r="F3820" s="7" t="n">
        <v>7.88000011444092</v>
      </c>
      <c r="G3820" s="7" t="n">
        <v>293.899993896484</v>
      </c>
    </row>
    <row r="3821" spans="1:7">
      <c r="A3821" t="s">
        <v>4</v>
      </c>
      <c r="B3821" s="4" t="s">
        <v>5</v>
      </c>
      <c r="C3821" s="4" t="s">
        <v>10</v>
      </c>
      <c r="D3821" s="4" t="s">
        <v>18</v>
      </c>
      <c r="E3821" s="4" t="s">
        <v>18</v>
      </c>
      <c r="F3821" s="4" t="s">
        <v>18</v>
      </c>
      <c r="G3821" s="4" t="s">
        <v>18</v>
      </c>
    </row>
    <row r="3822" spans="1:7">
      <c r="A3822" t="n">
        <v>31367</v>
      </c>
      <c r="B3822" s="21" t="n">
        <v>46</v>
      </c>
      <c r="C3822" s="7" t="n">
        <v>1561</v>
      </c>
      <c r="D3822" s="7" t="n">
        <v>13.789999961853</v>
      </c>
      <c r="E3822" s="7" t="n">
        <v>9.38000011444092</v>
      </c>
      <c r="F3822" s="7" t="n">
        <v>3.28999996185303</v>
      </c>
      <c r="G3822" s="7" t="n">
        <v>285.299987792969</v>
      </c>
    </row>
    <row r="3823" spans="1:7">
      <c r="A3823" t="s">
        <v>4</v>
      </c>
      <c r="B3823" s="4" t="s">
        <v>5</v>
      </c>
      <c r="C3823" s="4" t="s">
        <v>10</v>
      </c>
      <c r="D3823" s="4" t="s">
        <v>18</v>
      </c>
      <c r="E3823" s="4" t="s">
        <v>18</v>
      </c>
      <c r="F3823" s="4" t="s">
        <v>18</v>
      </c>
      <c r="G3823" s="4" t="s">
        <v>18</v>
      </c>
    </row>
    <row r="3824" spans="1:7">
      <c r="A3824" t="n">
        <v>31386</v>
      </c>
      <c r="B3824" s="21" t="n">
        <v>46</v>
      </c>
      <c r="C3824" s="7" t="n">
        <v>1562</v>
      </c>
      <c r="D3824" s="7" t="n">
        <v>11.0299997329712</v>
      </c>
      <c r="E3824" s="7" t="n">
        <v>9.38000011444092</v>
      </c>
      <c r="F3824" s="7" t="n">
        <v>22.7800006866455</v>
      </c>
      <c r="G3824" s="7" t="n">
        <v>248.100006103516</v>
      </c>
    </row>
    <row r="3825" spans="1:7">
      <c r="A3825" t="s">
        <v>4</v>
      </c>
      <c r="B3825" s="4" t="s">
        <v>5</v>
      </c>
      <c r="C3825" s="4" t="s">
        <v>10</v>
      </c>
      <c r="D3825" s="4" t="s">
        <v>18</v>
      </c>
      <c r="E3825" s="4" t="s">
        <v>18</v>
      </c>
      <c r="F3825" s="4" t="s">
        <v>18</v>
      </c>
      <c r="G3825" s="4" t="s">
        <v>18</v>
      </c>
    </row>
    <row r="3826" spans="1:7">
      <c r="A3826" t="n">
        <v>31405</v>
      </c>
      <c r="B3826" s="21" t="n">
        <v>46</v>
      </c>
      <c r="C3826" s="7" t="n">
        <v>1569</v>
      </c>
      <c r="D3826" s="7" t="n">
        <v>33.5999984741211</v>
      </c>
      <c r="E3826" s="7" t="n">
        <v>9.37800025939941</v>
      </c>
      <c r="F3826" s="7" t="n">
        <v>3</v>
      </c>
      <c r="G3826" s="7" t="n">
        <v>0</v>
      </c>
    </row>
    <row r="3827" spans="1:7">
      <c r="A3827" t="s">
        <v>4</v>
      </c>
      <c r="B3827" s="4" t="s">
        <v>5</v>
      </c>
      <c r="C3827" s="4" t="s">
        <v>10</v>
      </c>
      <c r="D3827" s="4" t="s">
        <v>18</v>
      </c>
      <c r="E3827" s="4" t="s">
        <v>18</v>
      </c>
      <c r="F3827" s="4" t="s">
        <v>18</v>
      </c>
      <c r="G3827" s="4" t="s">
        <v>18</v>
      </c>
    </row>
    <row r="3828" spans="1:7">
      <c r="A3828" t="n">
        <v>31424</v>
      </c>
      <c r="B3828" s="21" t="n">
        <v>46</v>
      </c>
      <c r="C3828" s="7" t="n">
        <v>7036</v>
      </c>
      <c r="D3828" s="7" t="n">
        <v>11.4200000762939</v>
      </c>
      <c r="E3828" s="7" t="n">
        <v>44.0999984741211</v>
      </c>
      <c r="F3828" s="7" t="n">
        <v>64.370002746582</v>
      </c>
      <c r="G3828" s="7" t="n">
        <v>245.199996948242</v>
      </c>
    </row>
    <row r="3829" spans="1:7">
      <c r="A3829" t="s">
        <v>4</v>
      </c>
      <c r="B3829" s="4" t="s">
        <v>5</v>
      </c>
      <c r="C3829" s="4" t="s">
        <v>10</v>
      </c>
      <c r="D3829" s="4" t="s">
        <v>18</v>
      </c>
      <c r="E3829" s="4" t="s">
        <v>18</v>
      </c>
      <c r="F3829" s="4" t="s">
        <v>18</v>
      </c>
      <c r="G3829" s="4" t="s">
        <v>18</v>
      </c>
    </row>
    <row r="3830" spans="1:7">
      <c r="A3830" t="n">
        <v>31443</v>
      </c>
      <c r="B3830" s="21" t="n">
        <v>46</v>
      </c>
      <c r="C3830" s="7" t="n">
        <v>1600</v>
      </c>
      <c r="D3830" s="7" t="n">
        <v>26.0499992370605</v>
      </c>
      <c r="E3830" s="7" t="n">
        <v>16.5499992370605</v>
      </c>
      <c r="F3830" s="7" t="n">
        <v>97.0500030517578</v>
      </c>
      <c r="G3830" s="7" t="n">
        <v>173.600006103516</v>
      </c>
    </row>
    <row r="3831" spans="1:7">
      <c r="A3831" t="s">
        <v>4</v>
      </c>
      <c r="B3831" s="4" t="s">
        <v>5</v>
      </c>
      <c r="C3831" s="4" t="s">
        <v>13</v>
      </c>
      <c r="D3831" s="4" t="s">
        <v>10</v>
      </c>
      <c r="E3831" s="4" t="s">
        <v>6</v>
      </c>
      <c r="F3831" s="4" t="s">
        <v>6</v>
      </c>
      <c r="G3831" s="4" t="s">
        <v>6</v>
      </c>
      <c r="H3831" s="4" t="s">
        <v>6</v>
      </c>
    </row>
    <row r="3832" spans="1:7">
      <c r="A3832" t="n">
        <v>31462</v>
      </c>
      <c r="B3832" s="29" t="n">
        <v>51</v>
      </c>
      <c r="C3832" s="7" t="n">
        <v>3</v>
      </c>
      <c r="D3832" s="7" t="n">
        <v>0</v>
      </c>
      <c r="E3832" s="7" t="s">
        <v>139</v>
      </c>
      <c r="F3832" s="7" t="s">
        <v>140</v>
      </c>
      <c r="G3832" s="7" t="s">
        <v>141</v>
      </c>
      <c r="H3832" s="7" t="s">
        <v>142</v>
      </c>
    </row>
    <row r="3833" spans="1:7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6</v>
      </c>
      <c r="F3833" s="4" t="s">
        <v>6</v>
      </c>
      <c r="G3833" s="4" t="s">
        <v>6</v>
      </c>
      <c r="H3833" s="4" t="s">
        <v>6</v>
      </c>
    </row>
    <row r="3834" spans="1:7">
      <c r="A3834" t="n">
        <v>31475</v>
      </c>
      <c r="B3834" s="29" t="n">
        <v>51</v>
      </c>
      <c r="C3834" s="7" t="n">
        <v>3</v>
      </c>
      <c r="D3834" s="7" t="n">
        <v>11</v>
      </c>
      <c r="E3834" s="7" t="s">
        <v>139</v>
      </c>
      <c r="F3834" s="7" t="s">
        <v>140</v>
      </c>
      <c r="G3834" s="7" t="s">
        <v>141</v>
      </c>
      <c r="H3834" s="7" t="s">
        <v>142</v>
      </c>
    </row>
    <row r="3835" spans="1:7">
      <c r="A3835" t="s">
        <v>4</v>
      </c>
      <c r="B3835" s="4" t="s">
        <v>5</v>
      </c>
      <c r="C3835" s="4" t="s">
        <v>13</v>
      </c>
      <c r="D3835" s="4" t="s">
        <v>10</v>
      </c>
      <c r="E3835" s="4" t="s">
        <v>6</v>
      </c>
      <c r="F3835" s="4" t="s">
        <v>6</v>
      </c>
      <c r="G3835" s="4" t="s">
        <v>6</v>
      </c>
      <c r="H3835" s="4" t="s">
        <v>6</v>
      </c>
    </row>
    <row r="3836" spans="1:7">
      <c r="A3836" t="n">
        <v>31488</v>
      </c>
      <c r="B3836" s="29" t="n">
        <v>51</v>
      </c>
      <c r="C3836" s="7" t="n">
        <v>3</v>
      </c>
      <c r="D3836" s="7" t="n">
        <v>6</v>
      </c>
      <c r="E3836" s="7" t="s">
        <v>139</v>
      </c>
      <c r="F3836" s="7" t="s">
        <v>140</v>
      </c>
      <c r="G3836" s="7" t="s">
        <v>141</v>
      </c>
      <c r="H3836" s="7" t="s">
        <v>142</v>
      </c>
    </row>
    <row r="3837" spans="1:7">
      <c r="A3837" t="s">
        <v>4</v>
      </c>
      <c r="B3837" s="4" t="s">
        <v>5</v>
      </c>
      <c r="C3837" s="4" t="s">
        <v>13</v>
      </c>
      <c r="D3837" s="4" t="s">
        <v>10</v>
      </c>
      <c r="E3837" s="4" t="s">
        <v>6</v>
      </c>
      <c r="F3837" s="4" t="s">
        <v>6</v>
      </c>
      <c r="G3837" s="4" t="s">
        <v>6</v>
      </c>
      <c r="H3837" s="4" t="s">
        <v>6</v>
      </c>
    </row>
    <row r="3838" spans="1:7">
      <c r="A3838" t="n">
        <v>31501</v>
      </c>
      <c r="B3838" s="29" t="n">
        <v>51</v>
      </c>
      <c r="C3838" s="7" t="n">
        <v>3</v>
      </c>
      <c r="D3838" s="7" t="n">
        <v>7032</v>
      </c>
      <c r="E3838" s="7" t="s">
        <v>139</v>
      </c>
      <c r="F3838" s="7" t="s">
        <v>140</v>
      </c>
      <c r="G3838" s="7" t="s">
        <v>141</v>
      </c>
      <c r="H3838" s="7" t="s">
        <v>142</v>
      </c>
    </row>
    <row r="3839" spans="1:7">
      <c r="A3839" t="s">
        <v>4</v>
      </c>
      <c r="B3839" s="4" t="s">
        <v>5</v>
      </c>
      <c r="C3839" s="4" t="s">
        <v>13</v>
      </c>
      <c r="D3839" s="4" t="s">
        <v>10</v>
      </c>
      <c r="E3839" s="4" t="s">
        <v>6</v>
      </c>
      <c r="F3839" s="4" t="s">
        <v>6</v>
      </c>
      <c r="G3839" s="4" t="s">
        <v>6</v>
      </c>
      <c r="H3839" s="4" t="s">
        <v>6</v>
      </c>
    </row>
    <row r="3840" spans="1:7">
      <c r="A3840" t="n">
        <v>31514</v>
      </c>
      <c r="B3840" s="29" t="n">
        <v>51</v>
      </c>
      <c r="C3840" s="7" t="n">
        <v>3</v>
      </c>
      <c r="D3840" s="7" t="n">
        <v>7002</v>
      </c>
      <c r="E3840" s="7" t="s">
        <v>278</v>
      </c>
      <c r="F3840" s="7" t="s">
        <v>140</v>
      </c>
      <c r="G3840" s="7" t="s">
        <v>141</v>
      </c>
      <c r="H3840" s="7" t="s">
        <v>142</v>
      </c>
    </row>
    <row r="3841" spans="1:8">
      <c r="A3841" t="s">
        <v>4</v>
      </c>
      <c r="B3841" s="4" t="s">
        <v>5</v>
      </c>
      <c r="C3841" s="4" t="s">
        <v>13</v>
      </c>
      <c r="D3841" s="4" t="s">
        <v>10</v>
      </c>
      <c r="E3841" s="4" t="s">
        <v>6</v>
      </c>
      <c r="F3841" s="4" t="s">
        <v>6</v>
      </c>
      <c r="G3841" s="4" t="s">
        <v>6</v>
      </c>
      <c r="H3841" s="4" t="s">
        <v>6</v>
      </c>
    </row>
    <row r="3842" spans="1:8">
      <c r="A3842" t="n">
        <v>31527</v>
      </c>
      <c r="B3842" s="29" t="n">
        <v>51</v>
      </c>
      <c r="C3842" s="7" t="n">
        <v>3</v>
      </c>
      <c r="D3842" s="7" t="n">
        <v>61491</v>
      </c>
      <c r="E3842" s="7" t="s">
        <v>139</v>
      </c>
      <c r="F3842" s="7" t="s">
        <v>140</v>
      </c>
      <c r="G3842" s="7" t="s">
        <v>141</v>
      </c>
      <c r="H3842" s="7" t="s">
        <v>142</v>
      </c>
    </row>
    <row r="3843" spans="1:8">
      <c r="A3843" t="s">
        <v>4</v>
      </c>
      <c r="B3843" s="4" t="s">
        <v>5</v>
      </c>
      <c r="C3843" s="4" t="s">
        <v>13</v>
      </c>
      <c r="D3843" s="4" t="s">
        <v>10</v>
      </c>
      <c r="E3843" s="4" t="s">
        <v>6</v>
      </c>
      <c r="F3843" s="4" t="s">
        <v>6</v>
      </c>
      <c r="G3843" s="4" t="s">
        <v>6</v>
      </c>
      <c r="H3843" s="4" t="s">
        <v>6</v>
      </c>
    </row>
    <row r="3844" spans="1:8">
      <c r="A3844" t="n">
        <v>31540</v>
      </c>
      <c r="B3844" s="29" t="n">
        <v>51</v>
      </c>
      <c r="C3844" s="7" t="n">
        <v>3</v>
      </c>
      <c r="D3844" s="7" t="n">
        <v>61492</v>
      </c>
      <c r="E3844" s="7" t="s">
        <v>139</v>
      </c>
      <c r="F3844" s="7" t="s">
        <v>140</v>
      </c>
      <c r="G3844" s="7" t="s">
        <v>141</v>
      </c>
      <c r="H3844" s="7" t="s">
        <v>142</v>
      </c>
    </row>
    <row r="3845" spans="1:8">
      <c r="A3845" t="s">
        <v>4</v>
      </c>
      <c r="B3845" s="4" t="s">
        <v>5</v>
      </c>
      <c r="C3845" s="4" t="s">
        <v>13</v>
      </c>
      <c r="D3845" s="4" t="s">
        <v>10</v>
      </c>
      <c r="E3845" s="4" t="s">
        <v>6</v>
      </c>
      <c r="F3845" s="4" t="s">
        <v>6</v>
      </c>
      <c r="G3845" s="4" t="s">
        <v>6</v>
      </c>
      <c r="H3845" s="4" t="s">
        <v>6</v>
      </c>
    </row>
    <row r="3846" spans="1:8">
      <c r="A3846" t="n">
        <v>31553</v>
      </c>
      <c r="B3846" s="29" t="n">
        <v>51</v>
      </c>
      <c r="C3846" s="7" t="n">
        <v>3</v>
      </c>
      <c r="D3846" s="7" t="n">
        <v>61493</v>
      </c>
      <c r="E3846" s="7" t="s">
        <v>139</v>
      </c>
      <c r="F3846" s="7" t="s">
        <v>140</v>
      </c>
      <c r="G3846" s="7" t="s">
        <v>141</v>
      </c>
      <c r="H3846" s="7" t="s">
        <v>142</v>
      </c>
    </row>
    <row r="3847" spans="1:8">
      <c r="A3847" t="s">
        <v>4</v>
      </c>
      <c r="B3847" s="4" t="s">
        <v>5</v>
      </c>
      <c r="C3847" s="4" t="s">
        <v>13</v>
      </c>
      <c r="D3847" s="4" t="s">
        <v>10</v>
      </c>
      <c r="E3847" s="4" t="s">
        <v>6</v>
      </c>
      <c r="F3847" s="4" t="s">
        <v>6</v>
      </c>
      <c r="G3847" s="4" t="s">
        <v>6</v>
      </c>
      <c r="H3847" s="4" t="s">
        <v>6</v>
      </c>
    </row>
    <row r="3848" spans="1:8">
      <c r="A3848" t="n">
        <v>31566</v>
      </c>
      <c r="B3848" s="29" t="n">
        <v>51</v>
      </c>
      <c r="C3848" s="7" t="n">
        <v>3</v>
      </c>
      <c r="D3848" s="7" t="n">
        <v>61494</v>
      </c>
      <c r="E3848" s="7" t="s">
        <v>139</v>
      </c>
      <c r="F3848" s="7" t="s">
        <v>140</v>
      </c>
      <c r="G3848" s="7" t="s">
        <v>141</v>
      </c>
      <c r="H3848" s="7" t="s">
        <v>142</v>
      </c>
    </row>
    <row r="3849" spans="1:8">
      <c r="A3849" t="s">
        <v>4</v>
      </c>
      <c r="B3849" s="4" t="s">
        <v>5</v>
      </c>
      <c r="C3849" s="4" t="s">
        <v>13</v>
      </c>
      <c r="D3849" s="4" t="s">
        <v>6</v>
      </c>
    </row>
    <row r="3850" spans="1:8">
      <c r="A3850" t="n">
        <v>31579</v>
      </c>
      <c r="B3850" s="17" t="n">
        <v>94</v>
      </c>
      <c r="C3850" s="7" t="n">
        <v>5</v>
      </c>
      <c r="D3850" s="7" t="s">
        <v>279</v>
      </c>
    </row>
    <row r="3851" spans="1:8">
      <c r="A3851" t="s">
        <v>4</v>
      </c>
      <c r="B3851" s="4" t="s">
        <v>5</v>
      </c>
      <c r="C3851" s="4" t="s">
        <v>13</v>
      </c>
      <c r="D3851" s="4" t="s">
        <v>6</v>
      </c>
      <c r="E3851" s="4" t="s">
        <v>10</v>
      </c>
    </row>
    <row r="3852" spans="1:8">
      <c r="A3852" t="n">
        <v>31588</v>
      </c>
      <c r="B3852" s="17" t="n">
        <v>94</v>
      </c>
      <c r="C3852" s="7" t="n">
        <v>0</v>
      </c>
      <c r="D3852" s="7" t="s">
        <v>279</v>
      </c>
      <c r="E3852" s="7" t="n">
        <v>1</v>
      </c>
    </row>
    <row r="3853" spans="1:8">
      <c r="A3853" t="s">
        <v>4</v>
      </c>
      <c r="B3853" s="4" t="s">
        <v>5</v>
      </c>
      <c r="C3853" s="4" t="s">
        <v>13</v>
      </c>
      <c r="D3853" s="4" t="s">
        <v>6</v>
      </c>
      <c r="E3853" s="4" t="s">
        <v>10</v>
      </c>
    </row>
    <row r="3854" spans="1:8">
      <c r="A3854" t="n">
        <v>31599</v>
      </c>
      <c r="B3854" s="17" t="n">
        <v>94</v>
      </c>
      <c r="C3854" s="7" t="n">
        <v>0</v>
      </c>
      <c r="D3854" s="7" t="s">
        <v>279</v>
      </c>
      <c r="E3854" s="7" t="n">
        <v>2</v>
      </c>
    </row>
    <row r="3855" spans="1:8">
      <c r="A3855" t="s">
        <v>4</v>
      </c>
      <c r="B3855" s="4" t="s">
        <v>5</v>
      </c>
      <c r="C3855" s="4" t="s">
        <v>13</v>
      </c>
      <c r="D3855" s="4" t="s">
        <v>6</v>
      </c>
      <c r="E3855" s="4" t="s">
        <v>10</v>
      </c>
    </row>
    <row r="3856" spans="1:8">
      <c r="A3856" t="n">
        <v>31610</v>
      </c>
      <c r="B3856" s="17" t="n">
        <v>94</v>
      </c>
      <c r="C3856" s="7" t="n">
        <v>1</v>
      </c>
      <c r="D3856" s="7" t="s">
        <v>279</v>
      </c>
      <c r="E3856" s="7" t="n">
        <v>4</v>
      </c>
    </row>
    <row r="3857" spans="1:8">
      <c r="A3857" t="s">
        <v>4</v>
      </c>
      <c r="B3857" s="4" t="s">
        <v>5</v>
      </c>
      <c r="C3857" s="4" t="s">
        <v>13</v>
      </c>
      <c r="D3857" s="4" t="s">
        <v>6</v>
      </c>
      <c r="E3857" s="4" t="s">
        <v>18</v>
      </c>
      <c r="F3857" s="4" t="s">
        <v>18</v>
      </c>
      <c r="G3857" s="4" t="s">
        <v>18</v>
      </c>
    </row>
    <row r="3858" spans="1:8">
      <c r="A3858" t="n">
        <v>31621</v>
      </c>
      <c r="B3858" s="17" t="n">
        <v>94</v>
      </c>
      <c r="C3858" s="7" t="n">
        <v>2</v>
      </c>
      <c r="D3858" s="7" t="s">
        <v>279</v>
      </c>
      <c r="E3858" s="7" t="n">
        <v>33.5999984741211</v>
      </c>
      <c r="F3858" s="7" t="n">
        <v>-9.38000011444092</v>
      </c>
      <c r="G3858" s="7" t="n">
        <v>3</v>
      </c>
    </row>
    <row r="3859" spans="1:8">
      <c r="A3859" t="s">
        <v>4</v>
      </c>
      <c r="B3859" s="4" t="s">
        <v>5</v>
      </c>
      <c r="C3859" s="4" t="s">
        <v>10</v>
      </c>
      <c r="D3859" s="4" t="s">
        <v>6</v>
      </c>
      <c r="E3859" s="4" t="s">
        <v>13</v>
      </c>
      <c r="F3859" s="4" t="s">
        <v>13</v>
      </c>
      <c r="G3859" s="4" t="s">
        <v>13</v>
      </c>
      <c r="H3859" s="4" t="s">
        <v>13</v>
      </c>
      <c r="I3859" s="4" t="s">
        <v>13</v>
      </c>
      <c r="J3859" s="4" t="s">
        <v>18</v>
      </c>
      <c r="K3859" s="4" t="s">
        <v>18</v>
      </c>
      <c r="L3859" s="4" t="s">
        <v>18</v>
      </c>
      <c r="M3859" s="4" t="s">
        <v>18</v>
      </c>
      <c r="N3859" s="4" t="s">
        <v>13</v>
      </c>
    </row>
    <row r="3860" spans="1:8">
      <c r="A3860" t="n">
        <v>31642</v>
      </c>
      <c r="B3860" s="50" t="n">
        <v>34</v>
      </c>
      <c r="C3860" s="7" t="n">
        <v>7036</v>
      </c>
      <c r="D3860" s="7" t="s">
        <v>144</v>
      </c>
      <c r="E3860" s="7" t="n">
        <v>1</v>
      </c>
      <c r="F3860" s="7" t="n">
        <v>0</v>
      </c>
      <c r="G3860" s="7" t="n">
        <v>0</v>
      </c>
      <c r="H3860" s="7" t="n">
        <v>0</v>
      </c>
      <c r="I3860" s="7" t="n">
        <v>0</v>
      </c>
      <c r="J3860" s="7" t="n">
        <v>0</v>
      </c>
      <c r="K3860" s="7" t="n">
        <v>-1</v>
      </c>
      <c r="L3860" s="7" t="n">
        <v>-1</v>
      </c>
      <c r="M3860" s="7" t="n">
        <v>-1</v>
      </c>
      <c r="N3860" s="7" t="n">
        <v>0</v>
      </c>
    </row>
    <row r="3861" spans="1:8">
      <c r="A3861" t="s">
        <v>4</v>
      </c>
      <c r="B3861" s="4" t="s">
        <v>5</v>
      </c>
      <c r="C3861" s="4" t="s">
        <v>13</v>
      </c>
      <c r="D3861" s="4" t="s">
        <v>10</v>
      </c>
      <c r="E3861" s="4" t="s">
        <v>13</v>
      </c>
      <c r="F3861" s="4" t="s">
        <v>6</v>
      </c>
      <c r="G3861" s="4" t="s">
        <v>6</v>
      </c>
      <c r="H3861" s="4" t="s">
        <v>6</v>
      </c>
      <c r="I3861" s="4" t="s">
        <v>6</v>
      </c>
      <c r="J3861" s="4" t="s">
        <v>6</v>
      </c>
      <c r="K3861" s="4" t="s">
        <v>6</v>
      </c>
      <c r="L3861" s="4" t="s">
        <v>6</v>
      </c>
      <c r="M3861" s="4" t="s">
        <v>6</v>
      </c>
      <c r="N3861" s="4" t="s">
        <v>6</v>
      </c>
      <c r="O3861" s="4" t="s">
        <v>6</v>
      </c>
      <c r="P3861" s="4" t="s">
        <v>6</v>
      </c>
      <c r="Q3861" s="4" t="s">
        <v>6</v>
      </c>
      <c r="R3861" s="4" t="s">
        <v>6</v>
      </c>
      <c r="S3861" s="4" t="s">
        <v>6</v>
      </c>
      <c r="T3861" s="4" t="s">
        <v>6</v>
      </c>
      <c r="U3861" s="4" t="s">
        <v>6</v>
      </c>
    </row>
    <row r="3862" spans="1:8">
      <c r="A3862" t="n">
        <v>31674</v>
      </c>
      <c r="B3862" s="22" t="n">
        <v>36</v>
      </c>
      <c r="C3862" s="7" t="n">
        <v>8</v>
      </c>
      <c r="D3862" s="7" t="n">
        <v>0</v>
      </c>
      <c r="E3862" s="7" t="n">
        <v>0</v>
      </c>
      <c r="F3862" s="7" t="s">
        <v>145</v>
      </c>
      <c r="G3862" s="7" t="s">
        <v>280</v>
      </c>
      <c r="H3862" s="7" t="s">
        <v>12</v>
      </c>
      <c r="I3862" s="7" t="s">
        <v>12</v>
      </c>
      <c r="J3862" s="7" t="s">
        <v>12</v>
      </c>
      <c r="K3862" s="7" t="s">
        <v>12</v>
      </c>
      <c r="L3862" s="7" t="s">
        <v>12</v>
      </c>
      <c r="M3862" s="7" t="s">
        <v>12</v>
      </c>
      <c r="N3862" s="7" t="s">
        <v>12</v>
      </c>
      <c r="O3862" s="7" t="s">
        <v>12</v>
      </c>
      <c r="P3862" s="7" t="s">
        <v>12</v>
      </c>
      <c r="Q3862" s="7" t="s">
        <v>12</v>
      </c>
      <c r="R3862" s="7" t="s">
        <v>12</v>
      </c>
      <c r="S3862" s="7" t="s">
        <v>12</v>
      </c>
      <c r="T3862" s="7" t="s">
        <v>12</v>
      </c>
      <c r="U3862" s="7" t="s">
        <v>12</v>
      </c>
    </row>
    <row r="3863" spans="1:8">
      <c r="A3863" t="s">
        <v>4</v>
      </c>
      <c r="B3863" s="4" t="s">
        <v>5</v>
      </c>
      <c r="C3863" s="4" t="s">
        <v>13</v>
      </c>
      <c r="D3863" s="4" t="s">
        <v>10</v>
      </c>
      <c r="E3863" s="4" t="s">
        <v>13</v>
      </c>
      <c r="F3863" s="4" t="s">
        <v>6</v>
      </c>
      <c r="G3863" s="4" t="s">
        <v>6</v>
      </c>
      <c r="H3863" s="4" t="s">
        <v>6</v>
      </c>
      <c r="I3863" s="4" t="s">
        <v>6</v>
      </c>
      <c r="J3863" s="4" t="s">
        <v>6</v>
      </c>
      <c r="K3863" s="4" t="s">
        <v>6</v>
      </c>
      <c r="L3863" s="4" t="s">
        <v>6</v>
      </c>
      <c r="M3863" s="4" t="s">
        <v>6</v>
      </c>
      <c r="N3863" s="4" t="s">
        <v>6</v>
      </c>
      <c r="O3863" s="4" t="s">
        <v>6</v>
      </c>
      <c r="P3863" s="4" t="s">
        <v>6</v>
      </c>
      <c r="Q3863" s="4" t="s">
        <v>6</v>
      </c>
      <c r="R3863" s="4" t="s">
        <v>6</v>
      </c>
      <c r="S3863" s="4" t="s">
        <v>6</v>
      </c>
      <c r="T3863" s="4" t="s">
        <v>6</v>
      </c>
      <c r="U3863" s="4" t="s">
        <v>6</v>
      </c>
    </row>
    <row r="3864" spans="1:8">
      <c r="A3864" t="n">
        <v>31713</v>
      </c>
      <c r="B3864" s="22" t="n">
        <v>36</v>
      </c>
      <c r="C3864" s="7" t="n">
        <v>8</v>
      </c>
      <c r="D3864" s="7" t="n">
        <v>7002</v>
      </c>
      <c r="E3864" s="7" t="n">
        <v>0</v>
      </c>
      <c r="F3864" s="7" t="s">
        <v>281</v>
      </c>
      <c r="G3864" s="7" t="s">
        <v>12</v>
      </c>
      <c r="H3864" s="7" t="s">
        <v>12</v>
      </c>
      <c r="I3864" s="7" t="s">
        <v>12</v>
      </c>
      <c r="J3864" s="7" t="s">
        <v>12</v>
      </c>
      <c r="K3864" s="7" t="s">
        <v>12</v>
      </c>
      <c r="L3864" s="7" t="s">
        <v>12</v>
      </c>
      <c r="M3864" s="7" t="s">
        <v>12</v>
      </c>
      <c r="N3864" s="7" t="s">
        <v>12</v>
      </c>
      <c r="O3864" s="7" t="s">
        <v>12</v>
      </c>
      <c r="P3864" s="7" t="s">
        <v>12</v>
      </c>
      <c r="Q3864" s="7" t="s">
        <v>12</v>
      </c>
      <c r="R3864" s="7" t="s">
        <v>12</v>
      </c>
      <c r="S3864" s="7" t="s">
        <v>12</v>
      </c>
      <c r="T3864" s="7" t="s">
        <v>12</v>
      </c>
      <c r="U3864" s="7" t="s">
        <v>12</v>
      </c>
    </row>
    <row r="3865" spans="1:8">
      <c r="A3865" t="s">
        <v>4</v>
      </c>
      <c r="B3865" s="4" t="s">
        <v>5</v>
      </c>
      <c r="C3865" s="4" t="s">
        <v>13</v>
      </c>
      <c r="D3865" s="4" t="s">
        <v>10</v>
      </c>
      <c r="E3865" s="4" t="s">
        <v>13</v>
      </c>
      <c r="F3865" s="4" t="s">
        <v>6</v>
      </c>
      <c r="G3865" s="4" t="s">
        <v>6</v>
      </c>
      <c r="H3865" s="4" t="s">
        <v>6</v>
      </c>
      <c r="I3865" s="4" t="s">
        <v>6</v>
      </c>
      <c r="J3865" s="4" t="s">
        <v>6</v>
      </c>
      <c r="K3865" s="4" t="s">
        <v>6</v>
      </c>
      <c r="L3865" s="4" t="s">
        <v>6</v>
      </c>
      <c r="M3865" s="4" t="s">
        <v>6</v>
      </c>
      <c r="N3865" s="4" t="s">
        <v>6</v>
      </c>
      <c r="O3865" s="4" t="s">
        <v>6</v>
      </c>
      <c r="P3865" s="4" t="s">
        <v>6</v>
      </c>
      <c r="Q3865" s="4" t="s">
        <v>6</v>
      </c>
      <c r="R3865" s="4" t="s">
        <v>6</v>
      </c>
      <c r="S3865" s="4" t="s">
        <v>6</v>
      </c>
      <c r="T3865" s="4" t="s">
        <v>6</v>
      </c>
      <c r="U3865" s="4" t="s">
        <v>6</v>
      </c>
    </row>
    <row r="3866" spans="1:8">
      <c r="A3866" t="n">
        <v>31743</v>
      </c>
      <c r="B3866" s="22" t="n">
        <v>36</v>
      </c>
      <c r="C3866" s="7" t="n">
        <v>8</v>
      </c>
      <c r="D3866" s="7" t="n">
        <v>11</v>
      </c>
      <c r="E3866" s="7" t="n">
        <v>0</v>
      </c>
      <c r="F3866" s="7" t="s">
        <v>146</v>
      </c>
      <c r="G3866" s="7" t="s">
        <v>282</v>
      </c>
      <c r="H3866" s="7" t="s">
        <v>283</v>
      </c>
      <c r="I3866" s="7" t="s">
        <v>12</v>
      </c>
      <c r="J3866" s="7" t="s">
        <v>12</v>
      </c>
      <c r="K3866" s="7" t="s">
        <v>12</v>
      </c>
      <c r="L3866" s="7" t="s">
        <v>12</v>
      </c>
      <c r="M3866" s="7" t="s">
        <v>12</v>
      </c>
      <c r="N3866" s="7" t="s">
        <v>12</v>
      </c>
      <c r="O3866" s="7" t="s">
        <v>12</v>
      </c>
      <c r="P3866" s="7" t="s">
        <v>12</v>
      </c>
      <c r="Q3866" s="7" t="s">
        <v>12</v>
      </c>
      <c r="R3866" s="7" t="s">
        <v>12</v>
      </c>
      <c r="S3866" s="7" t="s">
        <v>12</v>
      </c>
      <c r="T3866" s="7" t="s">
        <v>12</v>
      </c>
      <c r="U3866" s="7" t="s">
        <v>12</v>
      </c>
    </row>
    <row r="3867" spans="1:8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13</v>
      </c>
      <c r="F3867" s="4" t="s">
        <v>6</v>
      </c>
      <c r="G3867" s="4" t="s">
        <v>6</v>
      </c>
      <c r="H3867" s="4" t="s">
        <v>6</v>
      </c>
      <c r="I3867" s="4" t="s">
        <v>6</v>
      </c>
      <c r="J3867" s="4" t="s">
        <v>6</v>
      </c>
      <c r="K3867" s="4" t="s">
        <v>6</v>
      </c>
      <c r="L3867" s="4" t="s">
        <v>6</v>
      </c>
      <c r="M3867" s="4" t="s">
        <v>6</v>
      </c>
      <c r="N3867" s="4" t="s">
        <v>6</v>
      </c>
      <c r="O3867" s="4" t="s">
        <v>6</v>
      </c>
      <c r="P3867" s="4" t="s">
        <v>6</v>
      </c>
      <c r="Q3867" s="4" t="s">
        <v>6</v>
      </c>
      <c r="R3867" s="4" t="s">
        <v>6</v>
      </c>
      <c r="S3867" s="4" t="s">
        <v>6</v>
      </c>
      <c r="T3867" s="4" t="s">
        <v>6</v>
      </c>
      <c r="U3867" s="4" t="s">
        <v>6</v>
      </c>
    </row>
    <row r="3868" spans="1:8">
      <c r="A3868" t="n">
        <v>31796</v>
      </c>
      <c r="B3868" s="22" t="n">
        <v>36</v>
      </c>
      <c r="C3868" s="7" t="n">
        <v>8</v>
      </c>
      <c r="D3868" s="7" t="n">
        <v>6</v>
      </c>
      <c r="E3868" s="7" t="n">
        <v>0</v>
      </c>
      <c r="F3868" s="7" t="s">
        <v>146</v>
      </c>
      <c r="G3868" s="7" t="s">
        <v>284</v>
      </c>
      <c r="H3868" s="7" t="s">
        <v>283</v>
      </c>
      <c r="I3868" s="7" t="s">
        <v>12</v>
      </c>
      <c r="J3868" s="7" t="s">
        <v>12</v>
      </c>
      <c r="K3868" s="7" t="s">
        <v>12</v>
      </c>
      <c r="L3868" s="7" t="s">
        <v>12</v>
      </c>
      <c r="M3868" s="7" t="s">
        <v>12</v>
      </c>
      <c r="N3868" s="7" t="s">
        <v>12</v>
      </c>
      <c r="O3868" s="7" t="s">
        <v>12</v>
      </c>
      <c r="P3868" s="7" t="s">
        <v>12</v>
      </c>
      <c r="Q3868" s="7" t="s">
        <v>12</v>
      </c>
      <c r="R3868" s="7" t="s">
        <v>12</v>
      </c>
      <c r="S3868" s="7" t="s">
        <v>12</v>
      </c>
      <c r="T3868" s="7" t="s">
        <v>12</v>
      </c>
      <c r="U3868" s="7" t="s">
        <v>12</v>
      </c>
    </row>
    <row r="3869" spans="1:8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13</v>
      </c>
      <c r="F3869" s="4" t="s">
        <v>6</v>
      </c>
      <c r="G3869" s="4" t="s">
        <v>6</v>
      </c>
      <c r="H3869" s="4" t="s">
        <v>6</v>
      </c>
      <c r="I3869" s="4" t="s">
        <v>6</v>
      </c>
      <c r="J3869" s="4" t="s">
        <v>6</v>
      </c>
      <c r="K3869" s="4" t="s">
        <v>6</v>
      </c>
      <c r="L3869" s="4" t="s">
        <v>6</v>
      </c>
      <c r="M3869" s="4" t="s">
        <v>6</v>
      </c>
      <c r="N3869" s="4" t="s">
        <v>6</v>
      </c>
      <c r="O3869" s="4" t="s">
        <v>6</v>
      </c>
      <c r="P3869" s="4" t="s">
        <v>6</v>
      </c>
      <c r="Q3869" s="4" t="s">
        <v>6</v>
      </c>
      <c r="R3869" s="4" t="s">
        <v>6</v>
      </c>
      <c r="S3869" s="4" t="s">
        <v>6</v>
      </c>
      <c r="T3869" s="4" t="s">
        <v>6</v>
      </c>
      <c r="U3869" s="4" t="s">
        <v>6</v>
      </c>
    </row>
    <row r="3870" spans="1:8">
      <c r="A3870" t="n">
        <v>31848</v>
      </c>
      <c r="B3870" s="22" t="n">
        <v>36</v>
      </c>
      <c r="C3870" s="7" t="n">
        <v>8</v>
      </c>
      <c r="D3870" s="7" t="n">
        <v>61491</v>
      </c>
      <c r="E3870" s="7" t="n">
        <v>0</v>
      </c>
      <c r="F3870" s="7" t="s">
        <v>146</v>
      </c>
      <c r="G3870" s="7" t="s">
        <v>285</v>
      </c>
      <c r="H3870" s="7" t="s">
        <v>12</v>
      </c>
      <c r="I3870" s="7" t="s">
        <v>12</v>
      </c>
      <c r="J3870" s="7" t="s">
        <v>12</v>
      </c>
      <c r="K3870" s="7" t="s">
        <v>12</v>
      </c>
      <c r="L3870" s="7" t="s">
        <v>12</v>
      </c>
      <c r="M3870" s="7" t="s">
        <v>12</v>
      </c>
      <c r="N3870" s="7" t="s">
        <v>12</v>
      </c>
      <c r="O3870" s="7" t="s">
        <v>12</v>
      </c>
      <c r="P3870" s="7" t="s">
        <v>12</v>
      </c>
      <c r="Q3870" s="7" t="s">
        <v>12</v>
      </c>
      <c r="R3870" s="7" t="s">
        <v>12</v>
      </c>
      <c r="S3870" s="7" t="s">
        <v>12</v>
      </c>
      <c r="T3870" s="7" t="s">
        <v>12</v>
      </c>
      <c r="U3870" s="7" t="s">
        <v>12</v>
      </c>
    </row>
    <row r="3871" spans="1:8">
      <c r="A3871" t="s">
        <v>4</v>
      </c>
      <c r="B3871" s="4" t="s">
        <v>5</v>
      </c>
      <c r="C3871" s="4" t="s">
        <v>13</v>
      </c>
      <c r="D3871" s="4" t="s">
        <v>10</v>
      </c>
      <c r="E3871" s="4" t="s">
        <v>13</v>
      </c>
      <c r="F3871" s="4" t="s">
        <v>6</v>
      </c>
      <c r="G3871" s="4" t="s">
        <v>6</v>
      </c>
      <c r="H3871" s="4" t="s">
        <v>6</v>
      </c>
      <c r="I3871" s="4" t="s">
        <v>6</v>
      </c>
      <c r="J3871" s="4" t="s">
        <v>6</v>
      </c>
      <c r="K3871" s="4" t="s">
        <v>6</v>
      </c>
      <c r="L3871" s="4" t="s">
        <v>6</v>
      </c>
      <c r="M3871" s="4" t="s">
        <v>6</v>
      </c>
      <c r="N3871" s="4" t="s">
        <v>6</v>
      </c>
      <c r="O3871" s="4" t="s">
        <v>6</v>
      </c>
      <c r="P3871" s="4" t="s">
        <v>6</v>
      </c>
      <c r="Q3871" s="4" t="s">
        <v>6</v>
      </c>
      <c r="R3871" s="4" t="s">
        <v>6</v>
      </c>
      <c r="S3871" s="4" t="s">
        <v>6</v>
      </c>
      <c r="T3871" s="4" t="s">
        <v>6</v>
      </c>
      <c r="U3871" s="4" t="s">
        <v>6</v>
      </c>
    </row>
    <row r="3872" spans="1:8">
      <c r="A3872" t="n">
        <v>31893</v>
      </c>
      <c r="B3872" s="22" t="n">
        <v>36</v>
      </c>
      <c r="C3872" s="7" t="n">
        <v>8</v>
      </c>
      <c r="D3872" s="7" t="n">
        <v>61492</v>
      </c>
      <c r="E3872" s="7" t="n">
        <v>0</v>
      </c>
      <c r="F3872" s="7" t="s">
        <v>146</v>
      </c>
      <c r="G3872" s="7" t="s">
        <v>284</v>
      </c>
      <c r="H3872" s="7" t="s">
        <v>12</v>
      </c>
      <c r="I3872" s="7" t="s">
        <v>12</v>
      </c>
      <c r="J3872" s="7" t="s">
        <v>12</v>
      </c>
      <c r="K3872" s="7" t="s">
        <v>12</v>
      </c>
      <c r="L3872" s="7" t="s">
        <v>12</v>
      </c>
      <c r="M3872" s="7" t="s">
        <v>12</v>
      </c>
      <c r="N3872" s="7" t="s">
        <v>12</v>
      </c>
      <c r="O3872" s="7" t="s">
        <v>12</v>
      </c>
      <c r="P3872" s="7" t="s">
        <v>12</v>
      </c>
      <c r="Q3872" s="7" t="s">
        <v>12</v>
      </c>
      <c r="R3872" s="7" t="s">
        <v>12</v>
      </c>
      <c r="S3872" s="7" t="s">
        <v>12</v>
      </c>
      <c r="T3872" s="7" t="s">
        <v>12</v>
      </c>
      <c r="U3872" s="7" t="s">
        <v>12</v>
      </c>
    </row>
    <row r="3873" spans="1:21">
      <c r="A3873" t="s">
        <v>4</v>
      </c>
      <c r="B3873" s="4" t="s">
        <v>5</v>
      </c>
      <c r="C3873" s="4" t="s">
        <v>13</v>
      </c>
      <c r="D3873" s="4" t="s">
        <v>10</v>
      </c>
      <c r="E3873" s="4" t="s">
        <v>13</v>
      </c>
      <c r="F3873" s="4" t="s">
        <v>6</v>
      </c>
      <c r="G3873" s="4" t="s">
        <v>6</v>
      </c>
      <c r="H3873" s="4" t="s">
        <v>6</v>
      </c>
      <c r="I3873" s="4" t="s">
        <v>6</v>
      </c>
      <c r="J3873" s="4" t="s">
        <v>6</v>
      </c>
      <c r="K3873" s="4" t="s">
        <v>6</v>
      </c>
      <c r="L3873" s="4" t="s">
        <v>6</v>
      </c>
      <c r="M3873" s="4" t="s">
        <v>6</v>
      </c>
      <c r="N3873" s="4" t="s">
        <v>6</v>
      </c>
      <c r="O3873" s="4" t="s">
        <v>6</v>
      </c>
      <c r="P3873" s="4" t="s">
        <v>6</v>
      </c>
      <c r="Q3873" s="4" t="s">
        <v>6</v>
      </c>
      <c r="R3873" s="4" t="s">
        <v>6</v>
      </c>
      <c r="S3873" s="4" t="s">
        <v>6</v>
      </c>
      <c r="T3873" s="4" t="s">
        <v>6</v>
      </c>
      <c r="U3873" s="4" t="s">
        <v>6</v>
      </c>
    </row>
    <row r="3874" spans="1:21">
      <c r="A3874" t="n">
        <v>31937</v>
      </c>
      <c r="B3874" s="22" t="n">
        <v>36</v>
      </c>
      <c r="C3874" s="7" t="n">
        <v>8</v>
      </c>
      <c r="D3874" s="7" t="n">
        <v>61493</v>
      </c>
      <c r="E3874" s="7" t="n">
        <v>0</v>
      </c>
      <c r="F3874" s="7" t="s">
        <v>146</v>
      </c>
      <c r="G3874" s="7" t="s">
        <v>285</v>
      </c>
      <c r="H3874" s="7" t="s">
        <v>12</v>
      </c>
      <c r="I3874" s="7" t="s">
        <v>12</v>
      </c>
      <c r="J3874" s="7" t="s">
        <v>12</v>
      </c>
      <c r="K3874" s="7" t="s">
        <v>12</v>
      </c>
      <c r="L3874" s="7" t="s">
        <v>12</v>
      </c>
      <c r="M3874" s="7" t="s">
        <v>12</v>
      </c>
      <c r="N3874" s="7" t="s">
        <v>12</v>
      </c>
      <c r="O3874" s="7" t="s">
        <v>12</v>
      </c>
      <c r="P3874" s="7" t="s">
        <v>12</v>
      </c>
      <c r="Q3874" s="7" t="s">
        <v>12</v>
      </c>
      <c r="R3874" s="7" t="s">
        <v>12</v>
      </c>
      <c r="S3874" s="7" t="s">
        <v>12</v>
      </c>
      <c r="T3874" s="7" t="s">
        <v>12</v>
      </c>
      <c r="U3874" s="7" t="s">
        <v>12</v>
      </c>
    </row>
    <row r="3875" spans="1:21">
      <c r="A3875" t="s">
        <v>4</v>
      </c>
      <c r="B3875" s="4" t="s">
        <v>5</v>
      </c>
      <c r="C3875" s="4" t="s">
        <v>13</v>
      </c>
      <c r="D3875" s="4" t="s">
        <v>10</v>
      </c>
      <c r="E3875" s="4" t="s">
        <v>13</v>
      </c>
      <c r="F3875" s="4" t="s">
        <v>6</v>
      </c>
      <c r="G3875" s="4" t="s">
        <v>6</v>
      </c>
      <c r="H3875" s="4" t="s">
        <v>6</v>
      </c>
      <c r="I3875" s="4" t="s">
        <v>6</v>
      </c>
      <c r="J3875" s="4" t="s">
        <v>6</v>
      </c>
      <c r="K3875" s="4" t="s">
        <v>6</v>
      </c>
      <c r="L3875" s="4" t="s">
        <v>6</v>
      </c>
      <c r="M3875" s="4" t="s">
        <v>6</v>
      </c>
      <c r="N3875" s="4" t="s">
        <v>6</v>
      </c>
      <c r="O3875" s="4" t="s">
        <v>6</v>
      </c>
      <c r="P3875" s="4" t="s">
        <v>6</v>
      </c>
      <c r="Q3875" s="4" t="s">
        <v>6</v>
      </c>
      <c r="R3875" s="4" t="s">
        <v>6</v>
      </c>
      <c r="S3875" s="4" t="s">
        <v>6</v>
      </c>
      <c r="T3875" s="4" t="s">
        <v>6</v>
      </c>
      <c r="U3875" s="4" t="s">
        <v>6</v>
      </c>
    </row>
    <row r="3876" spans="1:21">
      <c r="A3876" t="n">
        <v>31982</v>
      </c>
      <c r="B3876" s="22" t="n">
        <v>36</v>
      </c>
      <c r="C3876" s="7" t="n">
        <v>8</v>
      </c>
      <c r="D3876" s="7" t="n">
        <v>61494</v>
      </c>
      <c r="E3876" s="7" t="n">
        <v>0</v>
      </c>
      <c r="F3876" s="7" t="s">
        <v>146</v>
      </c>
      <c r="G3876" s="7" t="s">
        <v>282</v>
      </c>
      <c r="H3876" s="7" t="s">
        <v>12</v>
      </c>
      <c r="I3876" s="7" t="s">
        <v>12</v>
      </c>
      <c r="J3876" s="7" t="s">
        <v>12</v>
      </c>
      <c r="K3876" s="7" t="s">
        <v>12</v>
      </c>
      <c r="L3876" s="7" t="s">
        <v>12</v>
      </c>
      <c r="M3876" s="7" t="s">
        <v>12</v>
      </c>
      <c r="N3876" s="7" t="s">
        <v>12</v>
      </c>
      <c r="O3876" s="7" t="s">
        <v>12</v>
      </c>
      <c r="P3876" s="7" t="s">
        <v>12</v>
      </c>
      <c r="Q3876" s="7" t="s">
        <v>12</v>
      </c>
      <c r="R3876" s="7" t="s">
        <v>12</v>
      </c>
      <c r="S3876" s="7" t="s">
        <v>12</v>
      </c>
      <c r="T3876" s="7" t="s">
        <v>12</v>
      </c>
      <c r="U3876" s="7" t="s">
        <v>12</v>
      </c>
    </row>
    <row r="3877" spans="1:21">
      <c r="A3877" t="s">
        <v>4</v>
      </c>
      <c r="B3877" s="4" t="s">
        <v>5</v>
      </c>
      <c r="C3877" s="4" t="s">
        <v>13</v>
      </c>
      <c r="D3877" s="4" t="s">
        <v>10</v>
      </c>
      <c r="E3877" s="4" t="s">
        <v>13</v>
      </c>
      <c r="F3877" s="4" t="s">
        <v>6</v>
      </c>
      <c r="G3877" s="4" t="s">
        <v>6</v>
      </c>
      <c r="H3877" s="4" t="s">
        <v>6</v>
      </c>
      <c r="I3877" s="4" t="s">
        <v>6</v>
      </c>
      <c r="J3877" s="4" t="s">
        <v>6</v>
      </c>
      <c r="K3877" s="4" t="s">
        <v>6</v>
      </c>
      <c r="L3877" s="4" t="s">
        <v>6</v>
      </c>
      <c r="M3877" s="4" t="s">
        <v>6</v>
      </c>
      <c r="N3877" s="4" t="s">
        <v>6</v>
      </c>
      <c r="O3877" s="4" t="s">
        <v>6</v>
      </c>
      <c r="P3877" s="4" t="s">
        <v>6</v>
      </c>
      <c r="Q3877" s="4" t="s">
        <v>6</v>
      </c>
      <c r="R3877" s="4" t="s">
        <v>6</v>
      </c>
      <c r="S3877" s="4" t="s">
        <v>6</v>
      </c>
      <c r="T3877" s="4" t="s">
        <v>6</v>
      </c>
      <c r="U3877" s="4" t="s">
        <v>6</v>
      </c>
    </row>
    <row r="3878" spans="1:21">
      <c r="A3878" t="n">
        <v>32027</v>
      </c>
      <c r="B3878" s="22" t="n">
        <v>36</v>
      </c>
      <c r="C3878" s="7" t="n">
        <v>8</v>
      </c>
      <c r="D3878" s="7" t="n">
        <v>7033</v>
      </c>
      <c r="E3878" s="7" t="n">
        <v>0</v>
      </c>
      <c r="F3878" s="7" t="s">
        <v>286</v>
      </c>
      <c r="G3878" s="7" t="s">
        <v>287</v>
      </c>
      <c r="H3878" s="7" t="s">
        <v>150</v>
      </c>
      <c r="I3878" s="7" t="s">
        <v>288</v>
      </c>
      <c r="J3878" s="7" t="s">
        <v>289</v>
      </c>
      <c r="K3878" s="7" t="s">
        <v>290</v>
      </c>
      <c r="L3878" s="7" t="s">
        <v>291</v>
      </c>
      <c r="M3878" s="7" t="s">
        <v>292</v>
      </c>
      <c r="N3878" s="7" t="s">
        <v>12</v>
      </c>
      <c r="O3878" s="7" t="s">
        <v>12</v>
      </c>
      <c r="P3878" s="7" t="s">
        <v>12</v>
      </c>
      <c r="Q3878" s="7" t="s">
        <v>12</v>
      </c>
      <c r="R3878" s="7" t="s">
        <v>12</v>
      </c>
      <c r="S3878" s="7" t="s">
        <v>12</v>
      </c>
      <c r="T3878" s="7" t="s">
        <v>12</v>
      </c>
      <c r="U3878" s="7" t="s">
        <v>12</v>
      </c>
    </row>
    <row r="3879" spans="1:21">
      <c r="A3879" t="s">
        <v>4</v>
      </c>
      <c r="B3879" s="4" t="s">
        <v>5</v>
      </c>
      <c r="C3879" s="4" t="s">
        <v>13</v>
      </c>
      <c r="D3879" s="4" t="s">
        <v>10</v>
      </c>
      <c r="E3879" s="4" t="s">
        <v>13</v>
      </c>
      <c r="F3879" s="4" t="s">
        <v>6</v>
      </c>
      <c r="G3879" s="4" t="s">
        <v>6</v>
      </c>
      <c r="H3879" s="4" t="s">
        <v>6</v>
      </c>
      <c r="I3879" s="4" t="s">
        <v>6</v>
      </c>
      <c r="J3879" s="4" t="s">
        <v>6</v>
      </c>
      <c r="K3879" s="4" t="s">
        <v>6</v>
      </c>
      <c r="L3879" s="4" t="s">
        <v>6</v>
      </c>
      <c r="M3879" s="4" t="s">
        <v>6</v>
      </c>
      <c r="N3879" s="4" t="s">
        <v>6</v>
      </c>
      <c r="O3879" s="4" t="s">
        <v>6</v>
      </c>
      <c r="P3879" s="4" t="s">
        <v>6</v>
      </c>
      <c r="Q3879" s="4" t="s">
        <v>6</v>
      </c>
      <c r="R3879" s="4" t="s">
        <v>6</v>
      </c>
      <c r="S3879" s="4" t="s">
        <v>6</v>
      </c>
      <c r="T3879" s="4" t="s">
        <v>6</v>
      </c>
      <c r="U3879" s="4" t="s">
        <v>6</v>
      </c>
    </row>
    <row r="3880" spans="1:21">
      <c r="A3880" t="n">
        <v>32128</v>
      </c>
      <c r="B3880" s="22" t="n">
        <v>36</v>
      </c>
      <c r="C3880" s="7" t="n">
        <v>8</v>
      </c>
      <c r="D3880" s="7" t="n">
        <v>7034</v>
      </c>
      <c r="E3880" s="7" t="n">
        <v>0</v>
      </c>
      <c r="F3880" s="7" t="s">
        <v>293</v>
      </c>
      <c r="G3880" s="7" t="s">
        <v>294</v>
      </c>
      <c r="H3880" s="7" t="s">
        <v>157</v>
      </c>
      <c r="I3880" s="7" t="s">
        <v>158</v>
      </c>
      <c r="J3880" s="7" t="s">
        <v>295</v>
      </c>
      <c r="K3880" s="7" t="s">
        <v>296</v>
      </c>
      <c r="L3880" s="7" t="s">
        <v>12</v>
      </c>
      <c r="M3880" s="7" t="s">
        <v>12</v>
      </c>
      <c r="N3880" s="7" t="s">
        <v>12</v>
      </c>
      <c r="O3880" s="7" t="s">
        <v>12</v>
      </c>
      <c r="P3880" s="7" t="s">
        <v>12</v>
      </c>
      <c r="Q3880" s="7" t="s">
        <v>12</v>
      </c>
      <c r="R3880" s="7" t="s">
        <v>12</v>
      </c>
      <c r="S3880" s="7" t="s">
        <v>12</v>
      </c>
      <c r="T3880" s="7" t="s">
        <v>12</v>
      </c>
      <c r="U3880" s="7" t="s">
        <v>12</v>
      </c>
    </row>
    <row r="3881" spans="1:21">
      <c r="A3881" t="s">
        <v>4</v>
      </c>
      <c r="B3881" s="4" t="s">
        <v>5</v>
      </c>
      <c r="C3881" s="4" t="s">
        <v>13</v>
      </c>
      <c r="D3881" s="4" t="s">
        <v>10</v>
      </c>
      <c r="E3881" s="4" t="s">
        <v>13</v>
      </c>
      <c r="F3881" s="4" t="s">
        <v>6</v>
      </c>
      <c r="G3881" s="4" t="s">
        <v>6</v>
      </c>
      <c r="H3881" s="4" t="s">
        <v>6</v>
      </c>
      <c r="I3881" s="4" t="s">
        <v>6</v>
      </c>
      <c r="J3881" s="4" t="s">
        <v>6</v>
      </c>
      <c r="K3881" s="4" t="s">
        <v>6</v>
      </c>
      <c r="L3881" s="4" t="s">
        <v>6</v>
      </c>
      <c r="M3881" s="4" t="s">
        <v>6</v>
      </c>
      <c r="N3881" s="4" t="s">
        <v>6</v>
      </c>
      <c r="O3881" s="4" t="s">
        <v>6</v>
      </c>
      <c r="P3881" s="4" t="s">
        <v>6</v>
      </c>
      <c r="Q3881" s="4" t="s">
        <v>6</v>
      </c>
      <c r="R3881" s="4" t="s">
        <v>6</v>
      </c>
      <c r="S3881" s="4" t="s">
        <v>6</v>
      </c>
      <c r="T3881" s="4" t="s">
        <v>6</v>
      </c>
      <c r="U3881" s="4" t="s">
        <v>6</v>
      </c>
    </row>
    <row r="3882" spans="1:21">
      <c r="A3882" t="n">
        <v>32209</v>
      </c>
      <c r="B3882" s="22" t="n">
        <v>36</v>
      </c>
      <c r="C3882" s="7" t="n">
        <v>8</v>
      </c>
      <c r="D3882" s="7" t="n">
        <v>1560</v>
      </c>
      <c r="E3882" s="7" t="n">
        <v>0</v>
      </c>
      <c r="F3882" s="7" t="s">
        <v>297</v>
      </c>
      <c r="G3882" s="7" t="s">
        <v>12</v>
      </c>
      <c r="H3882" s="7" t="s">
        <v>12</v>
      </c>
      <c r="I3882" s="7" t="s">
        <v>12</v>
      </c>
      <c r="J3882" s="7" t="s">
        <v>12</v>
      </c>
      <c r="K3882" s="7" t="s">
        <v>12</v>
      </c>
      <c r="L3882" s="7" t="s">
        <v>12</v>
      </c>
      <c r="M3882" s="7" t="s">
        <v>12</v>
      </c>
      <c r="N3882" s="7" t="s">
        <v>12</v>
      </c>
      <c r="O3882" s="7" t="s">
        <v>12</v>
      </c>
      <c r="P3882" s="7" t="s">
        <v>12</v>
      </c>
      <c r="Q3882" s="7" t="s">
        <v>12</v>
      </c>
      <c r="R3882" s="7" t="s">
        <v>12</v>
      </c>
      <c r="S3882" s="7" t="s">
        <v>12</v>
      </c>
      <c r="T3882" s="7" t="s">
        <v>12</v>
      </c>
      <c r="U3882" s="7" t="s">
        <v>12</v>
      </c>
    </row>
    <row r="3883" spans="1:21">
      <c r="A3883" t="s">
        <v>4</v>
      </c>
      <c r="B3883" s="4" t="s">
        <v>5</v>
      </c>
      <c r="C3883" s="4" t="s">
        <v>13</v>
      </c>
      <c r="D3883" s="4" t="s">
        <v>10</v>
      </c>
      <c r="E3883" s="4" t="s">
        <v>13</v>
      </c>
      <c r="F3883" s="4" t="s">
        <v>6</v>
      </c>
      <c r="G3883" s="4" t="s">
        <v>6</v>
      </c>
      <c r="H3883" s="4" t="s">
        <v>6</v>
      </c>
      <c r="I3883" s="4" t="s">
        <v>6</v>
      </c>
      <c r="J3883" s="4" t="s">
        <v>6</v>
      </c>
      <c r="K3883" s="4" t="s">
        <v>6</v>
      </c>
      <c r="L3883" s="4" t="s">
        <v>6</v>
      </c>
      <c r="M3883" s="4" t="s">
        <v>6</v>
      </c>
      <c r="N3883" s="4" t="s">
        <v>6</v>
      </c>
      <c r="O3883" s="4" t="s">
        <v>6</v>
      </c>
      <c r="P3883" s="4" t="s">
        <v>6</v>
      </c>
      <c r="Q3883" s="4" t="s">
        <v>6</v>
      </c>
      <c r="R3883" s="4" t="s">
        <v>6</v>
      </c>
      <c r="S3883" s="4" t="s">
        <v>6</v>
      </c>
      <c r="T3883" s="4" t="s">
        <v>6</v>
      </c>
      <c r="U3883" s="4" t="s">
        <v>6</v>
      </c>
    </row>
    <row r="3884" spans="1:21">
      <c r="A3884" t="n">
        <v>32241</v>
      </c>
      <c r="B3884" s="22" t="n">
        <v>36</v>
      </c>
      <c r="C3884" s="7" t="n">
        <v>8</v>
      </c>
      <c r="D3884" s="7" t="n">
        <v>1561</v>
      </c>
      <c r="E3884" s="7" t="n">
        <v>0</v>
      </c>
      <c r="F3884" s="7" t="s">
        <v>297</v>
      </c>
      <c r="G3884" s="7" t="s">
        <v>12</v>
      </c>
      <c r="H3884" s="7" t="s">
        <v>12</v>
      </c>
      <c r="I3884" s="7" t="s">
        <v>12</v>
      </c>
      <c r="J3884" s="7" t="s">
        <v>12</v>
      </c>
      <c r="K3884" s="7" t="s">
        <v>12</v>
      </c>
      <c r="L3884" s="7" t="s">
        <v>12</v>
      </c>
      <c r="M3884" s="7" t="s">
        <v>12</v>
      </c>
      <c r="N3884" s="7" t="s">
        <v>12</v>
      </c>
      <c r="O3884" s="7" t="s">
        <v>12</v>
      </c>
      <c r="P3884" s="7" t="s">
        <v>12</v>
      </c>
      <c r="Q3884" s="7" t="s">
        <v>12</v>
      </c>
      <c r="R3884" s="7" t="s">
        <v>12</v>
      </c>
      <c r="S3884" s="7" t="s">
        <v>12</v>
      </c>
      <c r="T3884" s="7" t="s">
        <v>12</v>
      </c>
      <c r="U3884" s="7" t="s">
        <v>12</v>
      </c>
    </row>
    <row r="3885" spans="1:21">
      <c r="A3885" t="s">
        <v>4</v>
      </c>
      <c r="B3885" s="4" t="s">
        <v>5</v>
      </c>
      <c r="C3885" s="4" t="s">
        <v>13</v>
      </c>
      <c r="D3885" s="4" t="s">
        <v>10</v>
      </c>
      <c r="E3885" s="4" t="s">
        <v>13</v>
      </c>
      <c r="F3885" s="4" t="s">
        <v>6</v>
      </c>
      <c r="G3885" s="4" t="s">
        <v>6</v>
      </c>
      <c r="H3885" s="4" t="s">
        <v>6</v>
      </c>
      <c r="I3885" s="4" t="s">
        <v>6</v>
      </c>
      <c r="J3885" s="4" t="s">
        <v>6</v>
      </c>
      <c r="K3885" s="4" t="s">
        <v>6</v>
      </c>
      <c r="L3885" s="4" t="s">
        <v>6</v>
      </c>
      <c r="M3885" s="4" t="s">
        <v>6</v>
      </c>
      <c r="N3885" s="4" t="s">
        <v>6</v>
      </c>
      <c r="O3885" s="4" t="s">
        <v>6</v>
      </c>
      <c r="P3885" s="4" t="s">
        <v>6</v>
      </c>
      <c r="Q3885" s="4" t="s">
        <v>6</v>
      </c>
      <c r="R3885" s="4" t="s">
        <v>6</v>
      </c>
      <c r="S3885" s="4" t="s">
        <v>6</v>
      </c>
      <c r="T3885" s="4" t="s">
        <v>6</v>
      </c>
      <c r="U3885" s="4" t="s">
        <v>6</v>
      </c>
    </row>
    <row r="3886" spans="1:21">
      <c r="A3886" t="n">
        <v>32273</v>
      </c>
      <c r="B3886" s="22" t="n">
        <v>36</v>
      </c>
      <c r="C3886" s="7" t="n">
        <v>8</v>
      </c>
      <c r="D3886" s="7" t="n">
        <v>1562</v>
      </c>
      <c r="E3886" s="7" t="n">
        <v>0</v>
      </c>
      <c r="F3886" s="7" t="s">
        <v>297</v>
      </c>
      <c r="G3886" s="7" t="s">
        <v>12</v>
      </c>
      <c r="H3886" s="7" t="s">
        <v>12</v>
      </c>
      <c r="I3886" s="7" t="s">
        <v>12</v>
      </c>
      <c r="J3886" s="7" t="s">
        <v>12</v>
      </c>
      <c r="K3886" s="7" t="s">
        <v>12</v>
      </c>
      <c r="L3886" s="7" t="s">
        <v>12</v>
      </c>
      <c r="M3886" s="7" t="s">
        <v>12</v>
      </c>
      <c r="N3886" s="7" t="s">
        <v>12</v>
      </c>
      <c r="O3886" s="7" t="s">
        <v>12</v>
      </c>
      <c r="P3886" s="7" t="s">
        <v>12</v>
      </c>
      <c r="Q3886" s="7" t="s">
        <v>12</v>
      </c>
      <c r="R3886" s="7" t="s">
        <v>12</v>
      </c>
      <c r="S3886" s="7" t="s">
        <v>12</v>
      </c>
      <c r="T3886" s="7" t="s">
        <v>12</v>
      </c>
      <c r="U3886" s="7" t="s">
        <v>12</v>
      </c>
    </row>
    <row r="3887" spans="1:21">
      <c r="A3887" t="s">
        <v>4</v>
      </c>
      <c r="B3887" s="4" t="s">
        <v>5</v>
      </c>
      <c r="C3887" s="4" t="s">
        <v>13</v>
      </c>
      <c r="D3887" s="4" t="s">
        <v>10</v>
      </c>
      <c r="E3887" s="4" t="s">
        <v>13</v>
      </c>
      <c r="F3887" s="4" t="s">
        <v>6</v>
      </c>
      <c r="G3887" s="4" t="s">
        <v>6</v>
      </c>
      <c r="H3887" s="4" t="s">
        <v>6</v>
      </c>
      <c r="I3887" s="4" t="s">
        <v>6</v>
      </c>
      <c r="J3887" s="4" t="s">
        <v>6</v>
      </c>
      <c r="K3887" s="4" t="s">
        <v>6</v>
      </c>
      <c r="L3887" s="4" t="s">
        <v>6</v>
      </c>
      <c r="M3887" s="4" t="s">
        <v>6</v>
      </c>
      <c r="N3887" s="4" t="s">
        <v>6</v>
      </c>
      <c r="O3887" s="4" t="s">
        <v>6</v>
      </c>
      <c r="P3887" s="4" t="s">
        <v>6</v>
      </c>
      <c r="Q3887" s="4" t="s">
        <v>6</v>
      </c>
      <c r="R3887" s="4" t="s">
        <v>6</v>
      </c>
      <c r="S3887" s="4" t="s">
        <v>6</v>
      </c>
      <c r="T3887" s="4" t="s">
        <v>6</v>
      </c>
      <c r="U3887" s="4" t="s">
        <v>6</v>
      </c>
    </row>
    <row r="3888" spans="1:21">
      <c r="A3888" t="n">
        <v>32305</v>
      </c>
      <c r="B3888" s="22" t="n">
        <v>36</v>
      </c>
      <c r="C3888" s="7" t="n">
        <v>8</v>
      </c>
      <c r="D3888" s="7" t="n">
        <v>1569</v>
      </c>
      <c r="E3888" s="7" t="n">
        <v>0</v>
      </c>
      <c r="F3888" s="7" t="s">
        <v>293</v>
      </c>
      <c r="G3888" s="7" t="s">
        <v>12</v>
      </c>
      <c r="H3888" s="7" t="s">
        <v>12</v>
      </c>
      <c r="I3888" s="7" t="s">
        <v>12</v>
      </c>
      <c r="J3888" s="7" t="s">
        <v>12</v>
      </c>
      <c r="K3888" s="7" t="s">
        <v>12</v>
      </c>
      <c r="L3888" s="7" t="s">
        <v>12</v>
      </c>
      <c r="M3888" s="7" t="s">
        <v>12</v>
      </c>
      <c r="N3888" s="7" t="s">
        <v>12</v>
      </c>
      <c r="O3888" s="7" t="s">
        <v>12</v>
      </c>
      <c r="P3888" s="7" t="s">
        <v>12</v>
      </c>
      <c r="Q3888" s="7" t="s">
        <v>12</v>
      </c>
      <c r="R3888" s="7" t="s">
        <v>12</v>
      </c>
      <c r="S3888" s="7" t="s">
        <v>12</v>
      </c>
      <c r="T3888" s="7" t="s">
        <v>12</v>
      </c>
      <c r="U3888" s="7" t="s">
        <v>12</v>
      </c>
    </row>
    <row r="3889" spans="1:21">
      <c r="A3889" t="s">
        <v>4</v>
      </c>
      <c r="B3889" s="4" t="s">
        <v>5</v>
      </c>
      <c r="C3889" s="4" t="s">
        <v>10</v>
      </c>
      <c r="D3889" s="4" t="s">
        <v>13</v>
      </c>
      <c r="E3889" s="4" t="s">
        <v>6</v>
      </c>
      <c r="F3889" s="4" t="s">
        <v>18</v>
      </c>
      <c r="G3889" s="4" t="s">
        <v>18</v>
      </c>
      <c r="H3889" s="4" t="s">
        <v>18</v>
      </c>
    </row>
    <row r="3890" spans="1:21">
      <c r="A3890" t="n">
        <v>32336</v>
      </c>
      <c r="B3890" s="25" t="n">
        <v>48</v>
      </c>
      <c r="C3890" s="7" t="n">
        <v>0</v>
      </c>
      <c r="D3890" s="7" t="n">
        <v>0</v>
      </c>
      <c r="E3890" s="7" t="s">
        <v>145</v>
      </c>
      <c r="F3890" s="7" t="n">
        <v>0</v>
      </c>
      <c r="G3890" s="7" t="n">
        <v>1</v>
      </c>
      <c r="H3890" s="7" t="n">
        <v>0</v>
      </c>
    </row>
    <row r="3891" spans="1:21">
      <c r="A3891" t="s">
        <v>4</v>
      </c>
      <c r="B3891" s="4" t="s">
        <v>5</v>
      </c>
      <c r="C3891" s="4" t="s">
        <v>10</v>
      </c>
      <c r="D3891" s="4" t="s">
        <v>13</v>
      </c>
      <c r="E3891" s="4" t="s">
        <v>6</v>
      </c>
      <c r="F3891" s="4" t="s">
        <v>18</v>
      </c>
      <c r="G3891" s="4" t="s">
        <v>18</v>
      </c>
      <c r="H3891" s="4" t="s">
        <v>18</v>
      </c>
    </row>
    <row r="3892" spans="1:21">
      <c r="A3892" t="n">
        <v>32362</v>
      </c>
      <c r="B3892" s="25" t="n">
        <v>48</v>
      </c>
      <c r="C3892" s="7" t="n">
        <v>7002</v>
      </c>
      <c r="D3892" s="7" t="n">
        <v>0</v>
      </c>
      <c r="E3892" s="7" t="s">
        <v>281</v>
      </c>
      <c r="F3892" s="7" t="n">
        <v>0</v>
      </c>
      <c r="G3892" s="7" t="n">
        <v>1</v>
      </c>
      <c r="H3892" s="7" t="n">
        <v>0</v>
      </c>
    </row>
    <row r="3893" spans="1:21">
      <c r="A3893" t="s">
        <v>4</v>
      </c>
      <c r="B3893" s="4" t="s">
        <v>5</v>
      </c>
      <c r="C3893" s="4" t="s">
        <v>10</v>
      </c>
      <c r="D3893" s="4" t="s">
        <v>13</v>
      </c>
      <c r="E3893" s="4" t="s">
        <v>6</v>
      </c>
      <c r="F3893" s="4" t="s">
        <v>18</v>
      </c>
      <c r="G3893" s="4" t="s">
        <v>18</v>
      </c>
      <c r="H3893" s="4" t="s">
        <v>18</v>
      </c>
    </row>
    <row r="3894" spans="1:21">
      <c r="A3894" t="n">
        <v>32388</v>
      </c>
      <c r="B3894" s="25" t="n">
        <v>48</v>
      </c>
      <c r="C3894" s="7" t="n">
        <v>7032</v>
      </c>
      <c r="D3894" s="7" t="n">
        <v>0</v>
      </c>
      <c r="E3894" s="7" t="s">
        <v>78</v>
      </c>
      <c r="F3894" s="7" t="n">
        <v>0</v>
      </c>
      <c r="G3894" s="7" t="n">
        <v>1</v>
      </c>
      <c r="H3894" s="7" t="n">
        <v>0</v>
      </c>
    </row>
    <row r="3895" spans="1:21">
      <c r="A3895" t="s">
        <v>4</v>
      </c>
      <c r="B3895" s="4" t="s">
        <v>5</v>
      </c>
      <c r="C3895" s="4" t="s">
        <v>10</v>
      </c>
      <c r="D3895" s="4" t="s">
        <v>13</v>
      </c>
      <c r="E3895" s="4" t="s">
        <v>6</v>
      </c>
      <c r="F3895" s="4" t="s">
        <v>18</v>
      </c>
      <c r="G3895" s="4" t="s">
        <v>18</v>
      </c>
      <c r="H3895" s="4" t="s">
        <v>18</v>
      </c>
    </row>
    <row r="3896" spans="1:21">
      <c r="A3896" t="n">
        <v>32412</v>
      </c>
      <c r="B3896" s="25" t="n">
        <v>48</v>
      </c>
      <c r="C3896" s="7" t="n">
        <v>11</v>
      </c>
      <c r="D3896" s="7" t="n">
        <v>0</v>
      </c>
      <c r="E3896" s="7" t="s">
        <v>146</v>
      </c>
      <c r="F3896" s="7" t="n">
        <v>0</v>
      </c>
      <c r="G3896" s="7" t="n">
        <v>1</v>
      </c>
      <c r="H3896" s="7" t="n">
        <v>0</v>
      </c>
    </row>
    <row r="3897" spans="1:21">
      <c r="A3897" t="s">
        <v>4</v>
      </c>
      <c r="B3897" s="4" t="s">
        <v>5</v>
      </c>
      <c r="C3897" s="4" t="s">
        <v>10</v>
      </c>
      <c r="D3897" s="4" t="s">
        <v>13</v>
      </c>
      <c r="E3897" s="4" t="s">
        <v>6</v>
      </c>
      <c r="F3897" s="4" t="s">
        <v>18</v>
      </c>
      <c r="G3897" s="4" t="s">
        <v>18</v>
      </c>
      <c r="H3897" s="4" t="s">
        <v>18</v>
      </c>
    </row>
    <row r="3898" spans="1:21">
      <c r="A3898" t="n">
        <v>32439</v>
      </c>
      <c r="B3898" s="25" t="n">
        <v>48</v>
      </c>
      <c r="C3898" s="7" t="n">
        <v>6</v>
      </c>
      <c r="D3898" s="7" t="n">
        <v>0</v>
      </c>
      <c r="E3898" s="7" t="s">
        <v>146</v>
      </c>
      <c r="F3898" s="7" t="n">
        <v>0</v>
      </c>
      <c r="G3898" s="7" t="n">
        <v>1</v>
      </c>
      <c r="H3898" s="7" t="n">
        <v>0</v>
      </c>
    </row>
    <row r="3899" spans="1:21">
      <c r="A3899" t="s">
        <v>4</v>
      </c>
      <c r="B3899" s="4" t="s">
        <v>5</v>
      </c>
      <c r="C3899" s="4" t="s">
        <v>10</v>
      </c>
      <c r="D3899" s="4" t="s">
        <v>13</v>
      </c>
      <c r="E3899" s="4" t="s">
        <v>6</v>
      </c>
      <c r="F3899" s="4" t="s">
        <v>18</v>
      </c>
      <c r="G3899" s="4" t="s">
        <v>18</v>
      </c>
      <c r="H3899" s="4" t="s">
        <v>18</v>
      </c>
    </row>
    <row r="3900" spans="1:21">
      <c r="A3900" t="n">
        <v>32466</v>
      </c>
      <c r="B3900" s="25" t="n">
        <v>48</v>
      </c>
      <c r="C3900" s="7" t="n">
        <v>61491</v>
      </c>
      <c r="D3900" s="7" t="n">
        <v>0</v>
      </c>
      <c r="E3900" s="7" t="s">
        <v>146</v>
      </c>
      <c r="F3900" s="7" t="n">
        <v>0</v>
      </c>
      <c r="G3900" s="7" t="n">
        <v>1</v>
      </c>
      <c r="H3900" s="7" t="n">
        <v>0</v>
      </c>
    </row>
    <row r="3901" spans="1:21">
      <c r="A3901" t="s">
        <v>4</v>
      </c>
      <c r="B3901" s="4" t="s">
        <v>5</v>
      </c>
      <c r="C3901" s="4" t="s">
        <v>10</v>
      </c>
      <c r="D3901" s="4" t="s">
        <v>13</v>
      </c>
      <c r="E3901" s="4" t="s">
        <v>6</v>
      </c>
      <c r="F3901" s="4" t="s">
        <v>18</v>
      </c>
      <c r="G3901" s="4" t="s">
        <v>18</v>
      </c>
      <c r="H3901" s="4" t="s">
        <v>18</v>
      </c>
    </row>
    <row r="3902" spans="1:21">
      <c r="A3902" t="n">
        <v>32493</v>
      </c>
      <c r="B3902" s="25" t="n">
        <v>48</v>
      </c>
      <c r="C3902" s="7" t="n">
        <v>61492</v>
      </c>
      <c r="D3902" s="7" t="n">
        <v>0</v>
      </c>
      <c r="E3902" s="7" t="s">
        <v>146</v>
      </c>
      <c r="F3902" s="7" t="n">
        <v>0</v>
      </c>
      <c r="G3902" s="7" t="n">
        <v>1</v>
      </c>
      <c r="H3902" s="7" t="n">
        <v>0</v>
      </c>
    </row>
    <row r="3903" spans="1:21">
      <c r="A3903" t="s">
        <v>4</v>
      </c>
      <c r="B3903" s="4" t="s">
        <v>5</v>
      </c>
      <c r="C3903" s="4" t="s">
        <v>10</v>
      </c>
      <c r="D3903" s="4" t="s">
        <v>13</v>
      </c>
      <c r="E3903" s="4" t="s">
        <v>6</v>
      </c>
      <c r="F3903" s="4" t="s">
        <v>18</v>
      </c>
      <c r="G3903" s="4" t="s">
        <v>18</v>
      </c>
      <c r="H3903" s="4" t="s">
        <v>18</v>
      </c>
    </row>
    <row r="3904" spans="1:21">
      <c r="A3904" t="n">
        <v>32520</v>
      </c>
      <c r="B3904" s="25" t="n">
        <v>48</v>
      </c>
      <c r="C3904" s="7" t="n">
        <v>61493</v>
      </c>
      <c r="D3904" s="7" t="n">
        <v>0</v>
      </c>
      <c r="E3904" s="7" t="s">
        <v>146</v>
      </c>
      <c r="F3904" s="7" t="n">
        <v>0</v>
      </c>
      <c r="G3904" s="7" t="n">
        <v>1</v>
      </c>
      <c r="H3904" s="7" t="n">
        <v>0</v>
      </c>
    </row>
    <row r="3905" spans="1:8">
      <c r="A3905" t="s">
        <v>4</v>
      </c>
      <c r="B3905" s="4" t="s">
        <v>5</v>
      </c>
      <c r="C3905" s="4" t="s">
        <v>10</v>
      </c>
      <c r="D3905" s="4" t="s">
        <v>13</v>
      </c>
      <c r="E3905" s="4" t="s">
        <v>6</v>
      </c>
      <c r="F3905" s="4" t="s">
        <v>18</v>
      </c>
      <c r="G3905" s="4" t="s">
        <v>18</v>
      </c>
      <c r="H3905" s="4" t="s">
        <v>18</v>
      </c>
    </row>
    <row r="3906" spans="1:8">
      <c r="A3906" t="n">
        <v>32547</v>
      </c>
      <c r="B3906" s="25" t="n">
        <v>48</v>
      </c>
      <c r="C3906" s="7" t="n">
        <v>61494</v>
      </c>
      <c r="D3906" s="7" t="n">
        <v>0</v>
      </c>
      <c r="E3906" s="7" t="s">
        <v>146</v>
      </c>
      <c r="F3906" s="7" t="n">
        <v>0</v>
      </c>
      <c r="G3906" s="7" t="n">
        <v>1</v>
      </c>
      <c r="H3906" s="7" t="n">
        <v>0</v>
      </c>
    </row>
    <row r="3907" spans="1:8">
      <c r="A3907" t="s">
        <v>4</v>
      </c>
      <c r="B3907" s="4" t="s">
        <v>5</v>
      </c>
      <c r="C3907" s="4" t="s">
        <v>10</v>
      </c>
      <c r="D3907" s="4" t="s">
        <v>13</v>
      </c>
      <c r="E3907" s="4" t="s">
        <v>6</v>
      </c>
      <c r="F3907" s="4" t="s">
        <v>18</v>
      </c>
      <c r="G3907" s="4" t="s">
        <v>18</v>
      </c>
      <c r="H3907" s="4" t="s">
        <v>18</v>
      </c>
    </row>
    <row r="3908" spans="1:8">
      <c r="A3908" t="n">
        <v>32574</v>
      </c>
      <c r="B3908" s="25" t="n">
        <v>48</v>
      </c>
      <c r="C3908" s="7" t="n">
        <v>1560</v>
      </c>
      <c r="D3908" s="7" t="n">
        <v>0</v>
      </c>
      <c r="E3908" s="7" t="s">
        <v>297</v>
      </c>
      <c r="F3908" s="7" t="n">
        <v>0</v>
      </c>
      <c r="G3908" s="7" t="n">
        <v>1</v>
      </c>
      <c r="H3908" s="7" t="n">
        <v>0</v>
      </c>
    </row>
    <row r="3909" spans="1:8">
      <c r="A3909" t="s">
        <v>4</v>
      </c>
      <c r="B3909" s="4" t="s">
        <v>5</v>
      </c>
      <c r="C3909" s="4" t="s">
        <v>10</v>
      </c>
      <c r="D3909" s="4" t="s">
        <v>13</v>
      </c>
      <c r="E3909" s="4" t="s">
        <v>6</v>
      </c>
      <c r="F3909" s="4" t="s">
        <v>18</v>
      </c>
      <c r="G3909" s="4" t="s">
        <v>18</v>
      </c>
      <c r="H3909" s="4" t="s">
        <v>18</v>
      </c>
    </row>
    <row r="3910" spans="1:8">
      <c r="A3910" t="n">
        <v>32602</v>
      </c>
      <c r="B3910" s="25" t="n">
        <v>48</v>
      </c>
      <c r="C3910" s="7" t="n">
        <v>1561</v>
      </c>
      <c r="D3910" s="7" t="n">
        <v>0</v>
      </c>
      <c r="E3910" s="7" t="s">
        <v>297</v>
      </c>
      <c r="F3910" s="7" t="n">
        <v>0</v>
      </c>
      <c r="G3910" s="7" t="n">
        <v>1</v>
      </c>
      <c r="H3910" s="7" t="n">
        <v>0</v>
      </c>
    </row>
    <row r="3911" spans="1:8">
      <c r="A3911" t="s">
        <v>4</v>
      </c>
      <c r="B3911" s="4" t="s">
        <v>5</v>
      </c>
      <c r="C3911" s="4" t="s">
        <v>10</v>
      </c>
      <c r="D3911" s="4" t="s">
        <v>13</v>
      </c>
      <c r="E3911" s="4" t="s">
        <v>6</v>
      </c>
      <c r="F3911" s="4" t="s">
        <v>18</v>
      </c>
      <c r="G3911" s="4" t="s">
        <v>18</v>
      </c>
      <c r="H3911" s="4" t="s">
        <v>18</v>
      </c>
    </row>
    <row r="3912" spans="1:8">
      <c r="A3912" t="n">
        <v>32630</v>
      </c>
      <c r="B3912" s="25" t="n">
        <v>48</v>
      </c>
      <c r="C3912" s="7" t="n">
        <v>1562</v>
      </c>
      <c r="D3912" s="7" t="n">
        <v>0</v>
      </c>
      <c r="E3912" s="7" t="s">
        <v>297</v>
      </c>
      <c r="F3912" s="7" t="n">
        <v>0</v>
      </c>
      <c r="G3912" s="7" t="n">
        <v>1</v>
      </c>
      <c r="H3912" s="7" t="n">
        <v>0</v>
      </c>
    </row>
    <row r="3913" spans="1:8">
      <c r="A3913" t="s">
        <v>4</v>
      </c>
      <c r="B3913" s="4" t="s">
        <v>5</v>
      </c>
      <c r="C3913" s="4" t="s">
        <v>10</v>
      </c>
      <c r="D3913" s="4" t="s">
        <v>13</v>
      </c>
      <c r="E3913" s="4" t="s">
        <v>6</v>
      </c>
      <c r="F3913" s="4" t="s">
        <v>18</v>
      </c>
      <c r="G3913" s="4" t="s">
        <v>18</v>
      </c>
      <c r="H3913" s="4" t="s">
        <v>18</v>
      </c>
    </row>
    <row r="3914" spans="1:8">
      <c r="A3914" t="n">
        <v>32658</v>
      </c>
      <c r="B3914" s="25" t="n">
        <v>48</v>
      </c>
      <c r="C3914" s="7" t="n">
        <v>7033</v>
      </c>
      <c r="D3914" s="7" t="n">
        <v>0</v>
      </c>
      <c r="E3914" s="7" t="s">
        <v>176</v>
      </c>
      <c r="F3914" s="7" t="n">
        <v>0</v>
      </c>
      <c r="G3914" s="7" t="n">
        <v>1</v>
      </c>
      <c r="H3914" s="7" t="n">
        <v>0</v>
      </c>
    </row>
    <row r="3915" spans="1:8">
      <c r="A3915" t="s">
        <v>4</v>
      </c>
      <c r="B3915" s="4" t="s">
        <v>5</v>
      </c>
      <c r="C3915" s="4" t="s">
        <v>10</v>
      </c>
    </row>
    <row r="3916" spans="1:8">
      <c r="A3916" t="n">
        <v>32694</v>
      </c>
      <c r="B3916" s="70" t="n">
        <v>13</v>
      </c>
      <c r="C3916" s="7" t="n">
        <v>6465</v>
      </c>
    </row>
    <row r="3917" spans="1:8">
      <c r="A3917" t="s">
        <v>4</v>
      </c>
      <c r="B3917" s="4" t="s">
        <v>5</v>
      </c>
      <c r="C3917" s="4" t="s">
        <v>10</v>
      </c>
      <c r="D3917" s="4" t="s">
        <v>9</v>
      </c>
    </row>
    <row r="3918" spans="1:8">
      <c r="A3918" t="n">
        <v>32697</v>
      </c>
      <c r="B3918" s="24" t="n">
        <v>43</v>
      </c>
      <c r="C3918" s="7" t="n">
        <v>0</v>
      </c>
      <c r="D3918" s="7" t="n">
        <v>32768</v>
      </c>
    </row>
    <row r="3919" spans="1:8">
      <c r="A3919" t="s">
        <v>4</v>
      </c>
      <c r="B3919" s="4" t="s">
        <v>5</v>
      </c>
      <c r="C3919" s="4" t="s">
        <v>10</v>
      </c>
      <c r="D3919" s="4" t="s">
        <v>9</v>
      </c>
    </row>
    <row r="3920" spans="1:8">
      <c r="A3920" t="n">
        <v>32704</v>
      </c>
      <c r="B3920" s="24" t="n">
        <v>43</v>
      </c>
      <c r="C3920" s="7" t="n">
        <v>11</v>
      </c>
      <c r="D3920" s="7" t="n">
        <v>32768</v>
      </c>
    </row>
    <row r="3921" spans="1:8">
      <c r="A3921" t="s">
        <v>4</v>
      </c>
      <c r="B3921" s="4" t="s">
        <v>5</v>
      </c>
      <c r="C3921" s="4" t="s">
        <v>10</v>
      </c>
      <c r="D3921" s="4" t="s">
        <v>9</v>
      </c>
    </row>
    <row r="3922" spans="1:8">
      <c r="A3922" t="n">
        <v>32711</v>
      </c>
      <c r="B3922" s="24" t="n">
        <v>43</v>
      </c>
      <c r="C3922" s="7" t="n">
        <v>6</v>
      </c>
      <c r="D3922" s="7" t="n">
        <v>32768</v>
      </c>
    </row>
    <row r="3923" spans="1:8">
      <c r="A3923" t="s">
        <v>4</v>
      </c>
      <c r="B3923" s="4" t="s">
        <v>5</v>
      </c>
      <c r="C3923" s="4" t="s">
        <v>10</v>
      </c>
      <c r="D3923" s="4" t="s">
        <v>9</v>
      </c>
    </row>
    <row r="3924" spans="1:8">
      <c r="A3924" t="n">
        <v>32718</v>
      </c>
      <c r="B3924" s="24" t="n">
        <v>43</v>
      </c>
      <c r="C3924" s="7" t="n">
        <v>61491</v>
      </c>
      <c r="D3924" s="7" t="n">
        <v>32768</v>
      </c>
    </row>
    <row r="3925" spans="1:8">
      <c r="A3925" t="s">
        <v>4</v>
      </c>
      <c r="B3925" s="4" t="s">
        <v>5</v>
      </c>
      <c r="C3925" s="4" t="s">
        <v>10</v>
      </c>
      <c r="D3925" s="4" t="s">
        <v>9</v>
      </c>
    </row>
    <row r="3926" spans="1:8">
      <c r="A3926" t="n">
        <v>32725</v>
      </c>
      <c r="B3926" s="24" t="n">
        <v>43</v>
      </c>
      <c r="C3926" s="7" t="n">
        <v>61492</v>
      </c>
      <c r="D3926" s="7" t="n">
        <v>32768</v>
      </c>
    </row>
    <row r="3927" spans="1:8">
      <c r="A3927" t="s">
        <v>4</v>
      </c>
      <c r="B3927" s="4" t="s">
        <v>5</v>
      </c>
      <c r="C3927" s="4" t="s">
        <v>10</v>
      </c>
      <c r="D3927" s="4" t="s">
        <v>9</v>
      </c>
    </row>
    <row r="3928" spans="1:8">
      <c r="A3928" t="n">
        <v>32732</v>
      </c>
      <c r="B3928" s="24" t="n">
        <v>43</v>
      </c>
      <c r="C3928" s="7" t="n">
        <v>61493</v>
      </c>
      <c r="D3928" s="7" t="n">
        <v>32768</v>
      </c>
    </row>
    <row r="3929" spans="1:8">
      <c r="A3929" t="s">
        <v>4</v>
      </c>
      <c r="B3929" s="4" t="s">
        <v>5</v>
      </c>
      <c r="C3929" s="4" t="s">
        <v>10</v>
      </c>
      <c r="D3929" s="4" t="s">
        <v>9</v>
      </c>
    </row>
    <row r="3930" spans="1:8">
      <c r="A3930" t="n">
        <v>32739</v>
      </c>
      <c r="B3930" s="24" t="n">
        <v>43</v>
      </c>
      <c r="C3930" s="7" t="n">
        <v>61494</v>
      </c>
      <c r="D3930" s="7" t="n">
        <v>32768</v>
      </c>
    </row>
    <row r="3931" spans="1:8">
      <c r="A3931" t="s">
        <v>4</v>
      </c>
      <c r="B3931" s="4" t="s">
        <v>5</v>
      </c>
      <c r="C3931" s="4" t="s">
        <v>13</v>
      </c>
      <c r="D3931" s="4" t="s">
        <v>13</v>
      </c>
      <c r="E3931" s="4" t="s">
        <v>13</v>
      </c>
      <c r="F3931" s="4" t="s">
        <v>13</v>
      </c>
    </row>
    <row r="3932" spans="1:8">
      <c r="A3932" t="n">
        <v>32746</v>
      </c>
      <c r="B3932" s="8" t="n">
        <v>14</v>
      </c>
      <c r="C3932" s="7" t="n">
        <v>0</v>
      </c>
      <c r="D3932" s="7" t="n">
        <v>1</v>
      </c>
      <c r="E3932" s="7" t="n">
        <v>0</v>
      </c>
      <c r="F3932" s="7" t="n">
        <v>0</v>
      </c>
    </row>
    <row r="3933" spans="1:8">
      <c r="A3933" t="s">
        <v>4</v>
      </c>
      <c r="B3933" s="4" t="s">
        <v>5</v>
      </c>
      <c r="C3933" s="4" t="s">
        <v>13</v>
      </c>
      <c r="D3933" s="4" t="s">
        <v>13</v>
      </c>
      <c r="E3933" s="4" t="s">
        <v>13</v>
      </c>
      <c r="F3933" s="4" t="s">
        <v>13</v>
      </c>
    </row>
    <row r="3934" spans="1:8">
      <c r="A3934" t="n">
        <v>32751</v>
      </c>
      <c r="B3934" s="8" t="n">
        <v>14</v>
      </c>
      <c r="C3934" s="7" t="n">
        <v>0</v>
      </c>
      <c r="D3934" s="7" t="n">
        <v>0</v>
      </c>
      <c r="E3934" s="7" t="n">
        <v>32</v>
      </c>
      <c r="F3934" s="7" t="n">
        <v>0</v>
      </c>
    </row>
    <row r="3935" spans="1:8">
      <c r="A3935" t="s">
        <v>4</v>
      </c>
      <c r="B3935" s="4" t="s">
        <v>5</v>
      </c>
      <c r="C3935" s="4" t="s">
        <v>13</v>
      </c>
    </row>
    <row r="3936" spans="1:8">
      <c r="A3936" t="n">
        <v>32756</v>
      </c>
      <c r="B3936" s="43" t="n">
        <v>116</v>
      </c>
      <c r="C3936" s="7" t="n">
        <v>0</v>
      </c>
    </row>
    <row r="3937" spans="1:6">
      <c r="A3937" t="s">
        <v>4</v>
      </c>
      <c r="B3937" s="4" t="s">
        <v>5</v>
      </c>
      <c r="C3937" s="4" t="s">
        <v>13</v>
      </c>
      <c r="D3937" s="4" t="s">
        <v>10</v>
      </c>
    </row>
    <row r="3938" spans="1:6">
      <c r="A3938" t="n">
        <v>32758</v>
      </c>
      <c r="B3938" s="43" t="n">
        <v>116</v>
      </c>
      <c r="C3938" s="7" t="n">
        <v>2</v>
      </c>
      <c r="D3938" s="7" t="n">
        <v>1</v>
      </c>
    </row>
    <row r="3939" spans="1:6">
      <c r="A3939" t="s">
        <v>4</v>
      </c>
      <c r="B3939" s="4" t="s">
        <v>5</v>
      </c>
      <c r="C3939" s="4" t="s">
        <v>13</v>
      </c>
      <c r="D3939" s="4" t="s">
        <v>9</v>
      </c>
    </row>
    <row r="3940" spans="1:6">
      <c r="A3940" t="n">
        <v>32762</v>
      </c>
      <c r="B3940" s="43" t="n">
        <v>116</v>
      </c>
      <c r="C3940" s="7" t="n">
        <v>5</v>
      </c>
      <c r="D3940" s="7" t="n">
        <v>1112014848</v>
      </c>
    </row>
    <row r="3941" spans="1:6">
      <c r="A3941" t="s">
        <v>4</v>
      </c>
      <c r="B3941" s="4" t="s">
        <v>5</v>
      </c>
      <c r="C3941" s="4" t="s">
        <v>13</v>
      </c>
      <c r="D3941" s="4" t="s">
        <v>10</v>
      </c>
    </row>
    <row r="3942" spans="1:6">
      <c r="A3942" t="n">
        <v>32768</v>
      </c>
      <c r="B3942" s="43" t="n">
        <v>116</v>
      </c>
      <c r="C3942" s="7" t="n">
        <v>6</v>
      </c>
      <c r="D3942" s="7" t="n">
        <v>1</v>
      </c>
    </row>
    <row r="3943" spans="1:6">
      <c r="A3943" t="s">
        <v>4</v>
      </c>
      <c r="B3943" s="4" t="s">
        <v>5</v>
      </c>
      <c r="C3943" s="4" t="s">
        <v>13</v>
      </c>
      <c r="D3943" s="4" t="s">
        <v>13</v>
      </c>
      <c r="E3943" s="4" t="s">
        <v>18</v>
      </c>
      <c r="F3943" s="4" t="s">
        <v>18</v>
      </c>
      <c r="G3943" s="4" t="s">
        <v>18</v>
      </c>
      <c r="H3943" s="4" t="s">
        <v>10</v>
      </c>
    </row>
    <row r="3944" spans="1:6">
      <c r="A3944" t="n">
        <v>32772</v>
      </c>
      <c r="B3944" s="44" t="n">
        <v>45</v>
      </c>
      <c r="C3944" s="7" t="n">
        <v>2</v>
      </c>
      <c r="D3944" s="7" t="n">
        <v>3</v>
      </c>
      <c r="E3944" s="7" t="n">
        <v>33.2999992370605</v>
      </c>
      <c r="F3944" s="7" t="n">
        <v>13.9200000762939</v>
      </c>
      <c r="G3944" s="7" t="n">
        <v>1.10000002384186</v>
      </c>
      <c r="H3944" s="7" t="n">
        <v>0</v>
      </c>
    </row>
    <row r="3945" spans="1:6">
      <c r="A3945" t="s">
        <v>4</v>
      </c>
      <c r="B3945" s="4" t="s">
        <v>5</v>
      </c>
      <c r="C3945" s="4" t="s">
        <v>13</v>
      </c>
      <c r="D3945" s="4" t="s">
        <v>13</v>
      </c>
      <c r="E3945" s="4" t="s">
        <v>18</v>
      </c>
      <c r="F3945" s="4" t="s">
        <v>18</v>
      </c>
      <c r="G3945" s="4" t="s">
        <v>18</v>
      </c>
      <c r="H3945" s="4" t="s">
        <v>10</v>
      </c>
      <c r="I3945" s="4" t="s">
        <v>13</v>
      </c>
    </row>
    <row r="3946" spans="1:6">
      <c r="A3946" t="n">
        <v>32789</v>
      </c>
      <c r="B3946" s="44" t="n">
        <v>45</v>
      </c>
      <c r="C3946" s="7" t="n">
        <v>4</v>
      </c>
      <c r="D3946" s="7" t="n">
        <v>3</v>
      </c>
      <c r="E3946" s="7" t="n">
        <v>337.890014648438</v>
      </c>
      <c r="F3946" s="7" t="n">
        <v>346.679992675781</v>
      </c>
      <c r="G3946" s="7" t="n">
        <v>354</v>
      </c>
      <c r="H3946" s="7" t="n">
        <v>0</v>
      </c>
      <c r="I3946" s="7" t="n">
        <v>1</v>
      </c>
    </row>
    <row r="3947" spans="1:6">
      <c r="A3947" t="s">
        <v>4</v>
      </c>
      <c r="B3947" s="4" t="s">
        <v>5</v>
      </c>
      <c r="C3947" s="4" t="s">
        <v>13</v>
      </c>
      <c r="D3947" s="4" t="s">
        <v>13</v>
      </c>
      <c r="E3947" s="4" t="s">
        <v>18</v>
      </c>
      <c r="F3947" s="4" t="s">
        <v>10</v>
      </c>
    </row>
    <row r="3948" spans="1:6">
      <c r="A3948" t="n">
        <v>32807</v>
      </c>
      <c r="B3948" s="44" t="n">
        <v>45</v>
      </c>
      <c r="C3948" s="7" t="n">
        <v>5</v>
      </c>
      <c r="D3948" s="7" t="n">
        <v>3</v>
      </c>
      <c r="E3948" s="7" t="n">
        <v>9.80000019073486</v>
      </c>
      <c r="F3948" s="7" t="n">
        <v>0</v>
      </c>
    </row>
    <row r="3949" spans="1:6">
      <c r="A3949" t="s">
        <v>4</v>
      </c>
      <c r="B3949" s="4" t="s">
        <v>5</v>
      </c>
      <c r="C3949" s="4" t="s">
        <v>13</v>
      </c>
      <c r="D3949" s="4" t="s">
        <v>13</v>
      </c>
      <c r="E3949" s="4" t="s">
        <v>18</v>
      </c>
      <c r="F3949" s="4" t="s">
        <v>10</v>
      </c>
    </row>
    <row r="3950" spans="1:6">
      <c r="A3950" t="n">
        <v>32816</v>
      </c>
      <c r="B3950" s="44" t="n">
        <v>45</v>
      </c>
      <c r="C3950" s="7" t="n">
        <v>11</v>
      </c>
      <c r="D3950" s="7" t="n">
        <v>3</v>
      </c>
      <c r="E3950" s="7" t="n">
        <v>39.4000015258789</v>
      </c>
      <c r="F3950" s="7" t="n">
        <v>0</v>
      </c>
    </row>
    <row r="3951" spans="1:6">
      <c r="A3951" t="s">
        <v>4</v>
      </c>
      <c r="B3951" s="4" t="s">
        <v>5</v>
      </c>
      <c r="C3951" s="4" t="s">
        <v>13</v>
      </c>
      <c r="D3951" s="4" t="s">
        <v>10</v>
      </c>
      <c r="E3951" s="4" t="s">
        <v>10</v>
      </c>
      <c r="F3951" s="4" t="s">
        <v>9</v>
      </c>
    </row>
    <row r="3952" spans="1:6">
      <c r="A3952" t="n">
        <v>32825</v>
      </c>
      <c r="B3952" s="57" t="n">
        <v>84</v>
      </c>
      <c r="C3952" s="7" t="n">
        <v>0</v>
      </c>
      <c r="D3952" s="7" t="n">
        <v>2</v>
      </c>
      <c r="E3952" s="7" t="n">
        <v>100</v>
      </c>
      <c r="F3952" s="7" t="n">
        <v>1053609165</v>
      </c>
    </row>
    <row r="3953" spans="1:9">
      <c r="A3953" t="s">
        <v>4</v>
      </c>
      <c r="B3953" s="4" t="s">
        <v>5</v>
      </c>
      <c r="C3953" s="4" t="s">
        <v>10</v>
      </c>
      <c r="D3953" s="4" t="s">
        <v>13</v>
      </c>
      <c r="E3953" s="4" t="s">
        <v>6</v>
      </c>
      <c r="F3953" s="4" t="s">
        <v>18</v>
      </c>
      <c r="G3953" s="4" t="s">
        <v>18</v>
      </c>
      <c r="H3953" s="4" t="s">
        <v>18</v>
      </c>
    </row>
    <row r="3954" spans="1:9">
      <c r="A3954" t="n">
        <v>32835</v>
      </c>
      <c r="B3954" s="25" t="n">
        <v>48</v>
      </c>
      <c r="C3954" s="7" t="n">
        <v>1569</v>
      </c>
      <c r="D3954" s="7" t="n">
        <v>0</v>
      </c>
      <c r="E3954" s="7" t="s">
        <v>293</v>
      </c>
      <c r="F3954" s="7" t="n">
        <v>-1</v>
      </c>
      <c r="G3954" s="7" t="n">
        <v>1</v>
      </c>
      <c r="H3954" s="7" t="n">
        <v>0</v>
      </c>
    </row>
    <row r="3955" spans="1:9">
      <c r="A3955" t="s">
        <v>4</v>
      </c>
      <c r="B3955" s="4" t="s">
        <v>5</v>
      </c>
      <c r="C3955" s="4" t="s">
        <v>13</v>
      </c>
      <c r="D3955" s="4" t="s">
        <v>10</v>
      </c>
      <c r="E3955" s="4" t="s">
        <v>10</v>
      </c>
      <c r="F3955" s="4" t="s">
        <v>10</v>
      </c>
      <c r="G3955" s="4" t="s">
        <v>10</v>
      </c>
      <c r="H3955" s="4" t="s">
        <v>10</v>
      </c>
      <c r="I3955" s="4" t="s">
        <v>6</v>
      </c>
      <c r="J3955" s="4" t="s">
        <v>18</v>
      </c>
      <c r="K3955" s="4" t="s">
        <v>18</v>
      </c>
      <c r="L3955" s="4" t="s">
        <v>18</v>
      </c>
      <c r="M3955" s="4" t="s">
        <v>9</v>
      </c>
      <c r="N3955" s="4" t="s">
        <v>9</v>
      </c>
      <c r="O3955" s="4" t="s">
        <v>18</v>
      </c>
      <c r="P3955" s="4" t="s">
        <v>18</v>
      </c>
      <c r="Q3955" s="4" t="s">
        <v>18</v>
      </c>
      <c r="R3955" s="4" t="s">
        <v>18</v>
      </c>
      <c r="S3955" s="4" t="s">
        <v>13</v>
      </c>
    </row>
    <row r="3956" spans="1:9">
      <c r="A3956" t="n">
        <v>32862</v>
      </c>
      <c r="B3956" s="41" t="n">
        <v>39</v>
      </c>
      <c r="C3956" s="7" t="n">
        <v>12</v>
      </c>
      <c r="D3956" s="7" t="n">
        <v>65533</v>
      </c>
      <c r="E3956" s="7" t="n">
        <v>206</v>
      </c>
      <c r="F3956" s="7" t="n">
        <v>0</v>
      </c>
      <c r="G3956" s="7" t="n">
        <v>65533</v>
      </c>
      <c r="H3956" s="7" t="n">
        <v>0</v>
      </c>
      <c r="I3956" s="7" t="s">
        <v>12</v>
      </c>
      <c r="J3956" s="7" t="n">
        <v>33.5999984741211</v>
      </c>
      <c r="K3956" s="7" t="n">
        <v>12.3780002593994</v>
      </c>
      <c r="L3956" s="7" t="n">
        <v>3</v>
      </c>
      <c r="M3956" s="7" t="n">
        <v>0</v>
      </c>
      <c r="N3956" s="7" t="n">
        <v>0</v>
      </c>
      <c r="O3956" s="7" t="n">
        <v>0</v>
      </c>
      <c r="P3956" s="7" t="n">
        <v>2.5</v>
      </c>
      <c r="Q3956" s="7" t="n">
        <v>2.5</v>
      </c>
      <c r="R3956" s="7" t="n">
        <v>2.5</v>
      </c>
      <c r="S3956" s="7" t="n">
        <v>100</v>
      </c>
    </row>
    <row r="3957" spans="1:9">
      <c r="A3957" t="s">
        <v>4</v>
      </c>
      <c r="B3957" s="4" t="s">
        <v>5</v>
      </c>
      <c r="C3957" s="4" t="s">
        <v>13</v>
      </c>
      <c r="D3957" s="4" t="s">
        <v>13</v>
      </c>
      <c r="E3957" s="4" t="s">
        <v>18</v>
      </c>
      <c r="F3957" s="4" t="s">
        <v>18</v>
      </c>
      <c r="G3957" s="4" t="s">
        <v>18</v>
      </c>
      <c r="H3957" s="4" t="s">
        <v>10</v>
      </c>
    </row>
    <row r="3958" spans="1:9">
      <c r="A3958" t="n">
        <v>32912</v>
      </c>
      <c r="B3958" s="44" t="n">
        <v>45</v>
      </c>
      <c r="C3958" s="7" t="n">
        <v>2</v>
      </c>
      <c r="D3958" s="7" t="n">
        <v>3</v>
      </c>
      <c r="E3958" s="7" t="n">
        <v>33.3199996948242</v>
      </c>
      <c r="F3958" s="7" t="n">
        <v>12.0500001907349</v>
      </c>
      <c r="G3958" s="7" t="n">
        <v>2.66000008583069</v>
      </c>
      <c r="H3958" s="7" t="n">
        <v>7000</v>
      </c>
    </row>
    <row r="3959" spans="1:9">
      <c r="A3959" t="s">
        <v>4</v>
      </c>
      <c r="B3959" s="4" t="s">
        <v>5</v>
      </c>
      <c r="C3959" s="4" t="s">
        <v>13</v>
      </c>
      <c r="D3959" s="4" t="s">
        <v>13</v>
      </c>
      <c r="E3959" s="4" t="s">
        <v>18</v>
      </c>
      <c r="F3959" s="4" t="s">
        <v>18</v>
      </c>
      <c r="G3959" s="4" t="s">
        <v>18</v>
      </c>
      <c r="H3959" s="4" t="s">
        <v>10</v>
      </c>
      <c r="I3959" s="4" t="s">
        <v>13</v>
      </c>
    </row>
    <row r="3960" spans="1:9">
      <c r="A3960" t="n">
        <v>32929</v>
      </c>
      <c r="B3960" s="44" t="n">
        <v>45</v>
      </c>
      <c r="C3960" s="7" t="n">
        <v>4</v>
      </c>
      <c r="D3960" s="7" t="n">
        <v>3</v>
      </c>
      <c r="E3960" s="7" t="n">
        <v>339.089996337891</v>
      </c>
      <c r="F3960" s="7" t="n">
        <v>350</v>
      </c>
      <c r="G3960" s="7" t="n">
        <v>354</v>
      </c>
      <c r="H3960" s="7" t="n">
        <v>7000</v>
      </c>
      <c r="I3960" s="7" t="n">
        <v>1</v>
      </c>
    </row>
    <row r="3961" spans="1:9">
      <c r="A3961" t="s">
        <v>4</v>
      </c>
      <c r="B3961" s="4" t="s">
        <v>5</v>
      </c>
      <c r="C3961" s="4" t="s">
        <v>13</v>
      </c>
      <c r="D3961" s="4" t="s">
        <v>13</v>
      </c>
      <c r="E3961" s="4" t="s">
        <v>18</v>
      </c>
      <c r="F3961" s="4" t="s">
        <v>10</v>
      </c>
    </row>
    <row r="3962" spans="1:9">
      <c r="A3962" t="n">
        <v>32947</v>
      </c>
      <c r="B3962" s="44" t="n">
        <v>45</v>
      </c>
      <c r="C3962" s="7" t="n">
        <v>5</v>
      </c>
      <c r="D3962" s="7" t="n">
        <v>3</v>
      </c>
      <c r="E3962" s="7" t="n">
        <v>7.30000019073486</v>
      </c>
      <c r="F3962" s="7" t="n">
        <v>7000</v>
      </c>
    </row>
    <row r="3963" spans="1:9">
      <c r="A3963" t="s">
        <v>4</v>
      </c>
      <c r="B3963" s="4" t="s">
        <v>5</v>
      </c>
      <c r="C3963" s="4" t="s">
        <v>13</v>
      </c>
      <c r="D3963" s="4" t="s">
        <v>13</v>
      </c>
      <c r="E3963" s="4" t="s">
        <v>18</v>
      </c>
      <c r="F3963" s="4" t="s">
        <v>10</v>
      </c>
    </row>
    <row r="3964" spans="1:9">
      <c r="A3964" t="n">
        <v>32956</v>
      </c>
      <c r="B3964" s="44" t="n">
        <v>45</v>
      </c>
      <c r="C3964" s="7" t="n">
        <v>11</v>
      </c>
      <c r="D3964" s="7" t="n">
        <v>3</v>
      </c>
      <c r="E3964" s="7" t="n">
        <v>41.7000007629395</v>
      </c>
      <c r="F3964" s="7" t="n">
        <v>7000</v>
      </c>
    </row>
    <row r="3965" spans="1:9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18</v>
      </c>
    </row>
    <row r="3966" spans="1:9">
      <c r="A3966" t="n">
        <v>32965</v>
      </c>
      <c r="B3966" s="38" t="n">
        <v>58</v>
      </c>
      <c r="C3966" s="7" t="n">
        <v>100</v>
      </c>
      <c r="D3966" s="7" t="n">
        <v>1000</v>
      </c>
      <c r="E3966" s="7" t="n">
        <v>1</v>
      </c>
    </row>
    <row r="3967" spans="1:9">
      <c r="A3967" t="s">
        <v>4</v>
      </c>
      <c r="B3967" s="4" t="s">
        <v>5</v>
      </c>
      <c r="C3967" s="4" t="s">
        <v>13</v>
      </c>
      <c r="D3967" s="4" t="s">
        <v>10</v>
      </c>
      <c r="E3967" s="4" t="s">
        <v>18</v>
      </c>
      <c r="F3967" s="4" t="s">
        <v>10</v>
      </c>
      <c r="G3967" s="4" t="s">
        <v>9</v>
      </c>
      <c r="H3967" s="4" t="s">
        <v>9</v>
      </c>
      <c r="I3967" s="4" t="s">
        <v>10</v>
      </c>
      <c r="J3967" s="4" t="s">
        <v>10</v>
      </c>
      <c r="K3967" s="4" t="s">
        <v>9</v>
      </c>
      <c r="L3967" s="4" t="s">
        <v>9</v>
      </c>
      <c r="M3967" s="4" t="s">
        <v>9</v>
      </c>
      <c r="N3967" s="4" t="s">
        <v>9</v>
      </c>
      <c r="O3967" s="4" t="s">
        <v>6</v>
      </c>
    </row>
    <row r="3968" spans="1:9">
      <c r="A3968" t="n">
        <v>32973</v>
      </c>
      <c r="B3968" s="11" t="n">
        <v>50</v>
      </c>
      <c r="C3968" s="7" t="n">
        <v>0</v>
      </c>
      <c r="D3968" s="7" t="n">
        <v>4524</v>
      </c>
      <c r="E3968" s="7" t="n">
        <v>0.5</v>
      </c>
      <c r="F3968" s="7" t="n">
        <v>1000</v>
      </c>
      <c r="G3968" s="7" t="n">
        <v>0</v>
      </c>
      <c r="H3968" s="7" t="n">
        <v>0</v>
      </c>
      <c r="I3968" s="7" t="n">
        <v>1</v>
      </c>
      <c r="J3968" s="7" t="n">
        <v>7036</v>
      </c>
      <c r="K3968" s="7" t="n">
        <v>0</v>
      </c>
      <c r="L3968" s="7" t="n">
        <v>0</v>
      </c>
      <c r="M3968" s="7" t="n">
        <v>0</v>
      </c>
      <c r="N3968" s="7" t="n">
        <v>1119092736</v>
      </c>
      <c r="O3968" s="7" t="s">
        <v>12</v>
      </c>
    </row>
    <row r="3969" spans="1:19">
      <c r="A3969" t="s">
        <v>4</v>
      </c>
      <c r="B3969" s="4" t="s">
        <v>5</v>
      </c>
      <c r="C3969" s="4" t="s">
        <v>13</v>
      </c>
      <c r="D3969" s="4" t="s">
        <v>10</v>
      </c>
      <c r="E3969" s="4" t="s">
        <v>18</v>
      </c>
      <c r="F3969" s="4" t="s">
        <v>10</v>
      </c>
      <c r="G3969" s="4" t="s">
        <v>9</v>
      </c>
      <c r="H3969" s="4" t="s">
        <v>9</v>
      </c>
      <c r="I3969" s="4" t="s">
        <v>10</v>
      </c>
      <c r="J3969" s="4" t="s">
        <v>10</v>
      </c>
      <c r="K3969" s="4" t="s">
        <v>9</v>
      </c>
      <c r="L3969" s="4" t="s">
        <v>9</v>
      </c>
      <c r="M3969" s="4" t="s">
        <v>9</v>
      </c>
      <c r="N3969" s="4" t="s">
        <v>9</v>
      </c>
      <c r="O3969" s="4" t="s">
        <v>6</v>
      </c>
    </row>
    <row r="3970" spans="1:19">
      <c r="A3970" t="n">
        <v>33012</v>
      </c>
      <c r="B3970" s="11" t="n">
        <v>50</v>
      </c>
      <c r="C3970" s="7" t="n">
        <v>0</v>
      </c>
      <c r="D3970" s="7" t="n">
        <v>4546</v>
      </c>
      <c r="E3970" s="7" t="n">
        <v>0.200000002980232</v>
      </c>
      <c r="F3970" s="7" t="n">
        <v>300</v>
      </c>
      <c r="G3970" s="7" t="n">
        <v>0</v>
      </c>
      <c r="H3970" s="7" t="n">
        <v>-1073741824</v>
      </c>
      <c r="I3970" s="7" t="n">
        <v>1</v>
      </c>
      <c r="J3970" s="7" t="n">
        <v>1569</v>
      </c>
      <c r="K3970" s="7" t="n">
        <v>0</v>
      </c>
      <c r="L3970" s="7" t="n">
        <v>0</v>
      </c>
      <c r="M3970" s="7" t="n">
        <v>0</v>
      </c>
      <c r="N3970" s="7" t="n">
        <v>1114636288</v>
      </c>
      <c r="O3970" s="7" t="s">
        <v>12</v>
      </c>
    </row>
    <row r="3971" spans="1:19">
      <c r="A3971" t="s">
        <v>4</v>
      </c>
      <c r="B3971" s="4" t="s">
        <v>5</v>
      </c>
      <c r="C3971" s="4" t="s">
        <v>13</v>
      </c>
      <c r="D3971" s="4" t="s">
        <v>10</v>
      </c>
      <c r="E3971" s="4" t="s">
        <v>18</v>
      </c>
      <c r="F3971" s="4" t="s">
        <v>10</v>
      </c>
      <c r="G3971" s="4" t="s">
        <v>9</v>
      </c>
      <c r="H3971" s="4" t="s">
        <v>9</v>
      </c>
      <c r="I3971" s="4" t="s">
        <v>10</v>
      </c>
      <c r="J3971" s="4" t="s">
        <v>10</v>
      </c>
      <c r="K3971" s="4" t="s">
        <v>9</v>
      </c>
      <c r="L3971" s="4" t="s">
        <v>9</v>
      </c>
      <c r="M3971" s="4" t="s">
        <v>9</v>
      </c>
      <c r="N3971" s="4" t="s">
        <v>9</v>
      </c>
      <c r="O3971" s="4" t="s">
        <v>6</v>
      </c>
    </row>
    <row r="3972" spans="1:19">
      <c r="A3972" t="n">
        <v>33051</v>
      </c>
      <c r="B3972" s="11" t="n">
        <v>50</v>
      </c>
      <c r="C3972" s="7" t="n">
        <v>0</v>
      </c>
      <c r="D3972" s="7" t="n">
        <v>4522</v>
      </c>
      <c r="E3972" s="7" t="n">
        <v>0.159999996423721</v>
      </c>
      <c r="F3972" s="7" t="n">
        <v>300</v>
      </c>
      <c r="G3972" s="7" t="n">
        <v>0</v>
      </c>
      <c r="H3972" s="7" t="n">
        <v>-1073741824</v>
      </c>
      <c r="I3972" s="7" t="n">
        <v>1</v>
      </c>
      <c r="J3972" s="7" t="n">
        <v>1569</v>
      </c>
      <c r="K3972" s="7" t="n">
        <v>0</v>
      </c>
      <c r="L3972" s="7" t="n">
        <v>0</v>
      </c>
      <c r="M3972" s="7" t="n">
        <v>0</v>
      </c>
      <c r="N3972" s="7" t="n">
        <v>1114636288</v>
      </c>
      <c r="O3972" s="7" t="s">
        <v>12</v>
      </c>
    </row>
    <row r="3973" spans="1:19">
      <c r="A3973" t="s">
        <v>4</v>
      </c>
      <c r="B3973" s="4" t="s">
        <v>5</v>
      </c>
      <c r="C3973" s="4" t="s">
        <v>13</v>
      </c>
      <c r="D3973" s="4" t="s">
        <v>10</v>
      </c>
    </row>
    <row r="3974" spans="1:19">
      <c r="A3974" t="n">
        <v>33090</v>
      </c>
      <c r="B3974" s="38" t="n">
        <v>58</v>
      </c>
      <c r="C3974" s="7" t="n">
        <v>255</v>
      </c>
      <c r="D3974" s="7" t="n">
        <v>0</v>
      </c>
    </row>
    <row r="3975" spans="1:19">
      <c r="A3975" t="s">
        <v>4</v>
      </c>
      <c r="B3975" s="4" t="s">
        <v>5</v>
      </c>
      <c r="C3975" s="4" t="s">
        <v>10</v>
      </c>
    </row>
    <row r="3976" spans="1:19">
      <c r="A3976" t="n">
        <v>33094</v>
      </c>
      <c r="B3976" s="27" t="n">
        <v>16</v>
      </c>
      <c r="C3976" s="7" t="n">
        <v>1500</v>
      </c>
    </row>
    <row r="3977" spans="1:19">
      <c r="A3977" t="s">
        <v>4</v>
      </c>
      <c r="B3977" s="4" t="s">
        <v>5</v>
      </c>
      <c r="C3977" s="4" t="s">
        <v>13</v>
      </c>
      <c r="D3977" s="4" t="s">
        <v>18</v>
      </c>
      <c r="E3977" s="4" t="s">
        <v>18</v>
      </c>
      <c r="F3977" s="4" t="s">
        <v>18</v>
      </c>
    </row>
    <row r="3978" spans="1:19">
      <c r="A3978" t="n">
        <v>33097</v>
      </c>
      <c r="B3978" s="44" t="n">
        <v>45</v>
      </c>
      <c r="C3978" s="7" t="n">
        <v>9</v>
      </c>
      <c r="D3978" s="7" t="n">
        <v>0.0399999991059303</v>
      </c>
      <c r="E3978" s="7" t="n">
        <v>0.100000001490116</v>
      </c>
      <c r="F3978" s="7" t="n">
        <v>0.75</v>
      </c>
    </row>
    <row r="3979" spans="1:19">
      <c r="A3979" t="s">
        <v>4</v>
      </c>
      <c r="B3979" s="4" t="s">
        <v>5</v>
      </c>
      <c r="C3979" s="4" t="s">
        <v>13</v>
      </c>
      <c r="D3979" s="4" t="s">
        <v>10</v>
      </c>
      <c r="E3979" s="4" t="s">
        <v>10</v>
      </c>
      <c r="F3979" s="4" t="s">
        <v>9</v>
      </c>
    </row>
    <row r="3980" spans="1:19">
      <c r="A3980" t="n">
        <v>33111</v>
      </c>
      <c r="B3980" s="57" t="n">
        <v>84</v>
      </c>
      <c r="C3980" s="7" t="n">
        <v>1</v>
      </c>
      <c r="D3980" s="7" t="n">
        <v>0</v>
      </c>
      <c r="E3980" s="7" t="n">
        <v>1000</v>
      </c>
      <c r="F3980" s="7" t="n">
        <v>0</v>
      </c>
    </row>
    <row r="3981" spans="1:19">
      <c r="A3981" t="s">
        <v>4</v>
      </c>
      <c r="B3981" s="4" t="s">
        <v>5</v>
      </c>
      <c r="C3981" s="4" t="s">
        <v>13</v>
      </c>
      <c r="D3981" s="4" t="s">
        <v>10</v>
      </c>
    </row>
    <row r="3982" spans="1:19">
      <c r="A3982" t="n">
        <v>33121</v>
      </c>
      <c r="B3982" s="44" t="n">
        <v>45</v>
      </c>
      <c r="C3982" s="7" t="n">
        <v>7</v>
      </c>
      <c r="D3982" s="7" t="n">
        <v>255</v>
      </c>
    </row>
    <row r="3983" spans="1:19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18</v>
      </c>
    </row>
    <row r="3984" spans="1:19">
      <c r="A3984" t="n">
        <v>33125</v>
      </c>
      <c r="B3984" s="38" t="n">
        <v>58</v>
      </c>
      <c r="C3984" s="7" t="n">
        <v>101</v>
      </c>
      <c r="D3984" s="7" t="n">
        <v>500</v>
      </c>
      <c r="E3984" s="7" t="n">
        <v>1</v>
      </c>
    </row>
    <row r="3985" spans="1:15">
      <c r="A3985" t="s">
        <v>4</v>
      </c>
      <c r="B3985" s="4" t="s">
        <v>5</v>
      </c>
      <c r="C3985" s="4" t="s">
        <v>13</v>
      </c>
      <c r="D3985" s="4" t="s">
        <v>10</v>
      </c>
    </row>
    <row r="3986" spans="1:15">
      <c r="A3986" t="n">
        <v>33133</v>
      </c>
      <c r="B3986" s="38" t="n">
        <v>58</v>
      </c>
      <c r="C3986" s="7" t="n">
        <v>254</v>
      </c>
      <c r="D3986" s="7" t="n">
        <v>0</v>
      </c>
    </row>
    <row r="3987" spans="1:15">
      <c r="A3987" t="s">
        <v>4</v>
      </c>
      <c r="B3987" s="4" t="s">
        <v>5</v>
      </c>
      <c r="C3987" s="4" t="s">
        <v>13</v>
      </c>
    </row>
    <row r="3988" spans="1:15">
      <c r="A3988" t="n">
        <v>33137</v>
      </c>
      <c r="B3988" s="44" t="n">
        <v>45</v>
      </c>
      <c r="C3988" s="7" t="n">
        <v>0</v>
      </c>
    </row>
    <row r="3989" spans="1:15">
      <c r="A3989" t="s">
        <v>4</v>
      </c>
      <c r="B3989" s="4" t="s">
        <v>5</v>
      </c>
      <c r="C3989" s="4" t="s">
        <v>13</v>
      </c>
      <c r="D3989" s="4" t="s">
        <v>13</v>
      </c>
      <c r="E3989" s="4" t="s">
        <v>18</v>
      </c>
      <c r="F3989" s="4" t="s">
        <v>18</v>
      </c>
      <c r="G3989" s="4" t="s">
        <v>18</v>
      </c>
      <c r="H3989" s="4" t="s">
        <v>10</v>
      </c>
    </row>
    <row r="3990" spans="1:15">
      <c r="A3990" t="n">
        <v>33139</v>
      </c>
      <c r="B3990" s="44" t="n">
        <v>45</v>
      </c>
      <c r="C3990" s="7" t="n">
        <v>2</v>
      </c>
      <c r="D3990" s="7" t="n">
        <v>3</v>
      </c>
      <c r="E3990" s="7" t="n">
        <v>23.6900005340576</v>
      </c>
      <c r="F3990" s="7" t="n">
        <v>10.7200002670288</v>
      </c>
      <c r="G3990" s="7" t="n">
        <v>18.8500003814697</v>
      </c>
      <c r="H3990" s="7" t="n">
        <v>0</v>
      </c>
    </row>
    <row r="3991" spans="1:15">
      <c r="A3991" t="s">
        <v>4</v>
      </c>
      <c r="B3991" s="4" t="s">
        <v>5</v>
      </c>
      <c r="C3991" s="4" t="s">
        <v>13</v>
      </c>
      <c r="D3991" s="4" t="s">
        <v>13</v>
      </c>
      <c r="E3991" s="4" t="s">
        <v>18</v>
      </c>
      <c r="F3991" s="4" t="s">
        <v>18</v>
      </c>
      <c r="G3991" s="4" t="s">
        <v>18</v>
      </c>
      <c r="H3991" s="4" t="s">
        <v>10</v>
      </c>
      <c r="I3991" s="4" t="s">
        <v>13</v>
      </c>
    </row>
    <row r="3992" spans="1:15">
      <c r="A3992" t="n">
        <v>33156</v>
      </c>
      <c r="B3992" s="44" t="n">
        <v>45</v>
      </c>
      <c r="C3992" s="7" t="n">
        <v>4</v>
      </c>
      <c r="D3992" s="7" t="n">
        <v>3</v>
      </c>
      <c r="E3992" s="7" t="n">
        <v>356.910003662109</v>
      </c>
      <c r="F3992" s="7" t="n">
        <v>158.869995117188</v>
      </c>
      <c r="G3992" s="7" t="n">
        <v>358</v>
      </c>
      <c r="H3992" s="7" t="n">
        <v>0</v>
      </c>
      <c r="I3992" s="7" t="n">
        <v>1</v>
      </c>
    </row>
    <row r="3993" spans="1:15">
      <c r="A3993" t="s">
        <v>4</v>
      </c>
      <c r="B3993" s="4" t="s">
        <v>5</v>
      </c>
      <c r="C3993" s="4" t="s">
        <v>13</v>
      </c>
      <c r="D3993" s="4" t="s">
        <v>13</v>
      </c>
      <c r="E3993" s="4" t="s">
        <v>18</v>
      </c>
      <c r="F3993" s="4" t="s">
        <v>10</v>
      </c>
    </row>
    <row r="3994" spans="1:15">
      <c r="A3994" t="n">
        <v>33174</v>
      </c>
      <c r="B3994" s="44" t="n">
        <v>45</v>
      </c>
      <c r="C3994" s="7" t="n">
        <v>5</v>
      </c>
      <c r="D3994" s="7" t="n">
        <v>3</v>
      </c>
      <c r="E3994" s="7" t="n">
        <v>3.09999990463257</v>
      </c>
      <c r="F3994" s="7" t="n">
        <v>0</v>
      </c>
    </row>
    <row r="3995" spans="1:15">
      <c r="A3995" t="s">
        <v>4</v>
      </c>
      <c r="B3995" s="4" t="s">
        <v>5</v>
      </c>
      <c r="C3995" s="4" t="s">
        <v>13</v>
      </c>
      <c r="D3995" s="4" t="s">
        <v>13</v>
      </c>
      <c r="E3995" s="4" t="s">
        <v>18</v>
      </c>
      <c r="F3995" s="4" t="s">
        <v>10</v>
      </c>
    </row>
    <row r="3996" spans="1:15">
      <c r="A3996" t="n">
        <v>33183</v>
      </c>
      <c r="B3996" s="44" t="n">
        <v>45</v>
      </c>
      <c r="C3996" s="7" t="n">
        <v>11</v>
      </c>
      <c r="D3996" s="7" t="n">
        <v>3</v>
      </c>
      <c r="E3996" s="7" t="n">
        <v>39.4000015258789</v>
      </c>
      <c r="F3996" s="7" t="n">
        <v>0</v>
      </c>
    </row>
    <row r="3997" spans="1:15">
      <c r="A3997" t="s">
        <v>4</v>
      </c>
      <c r="B3997" s="4" t="s">
        <v>5</v>
      </c>
      <c r="C3997" s="4" t="s">
        <v>13</v>
      </c>
      <c r="D3997" s="4" t="s">
        <v>18</v>
      </c>
      <c r="E3997" s="4" t="s">
        <v>10</v>
      </c>
      <c r="F3997" s="4" t="s">
        <v>13</v>
      </c>
    </row>
    <row r="3998" spans="1:15">
      <c r="A3998" t="n">
        <v>33192</v>
      </c>
      <c r="B3998" s="14" t="n">
        <v>49</v>
      </c>
      <c r="C3998" s="7" t="n">
        <v>3</v>
      </c>
      <c r="D3998" s="7" t="n">
        <v>0.699999988079071</v>
      </c>
      <c r="E3998" s="7" t="n">
        <v>500</v>
      </c>
      <c r="F3998" s="7" t="n">
        <v>0</v>
      </c>
    </row>
    <row r="3999" spans="1:15">
      <c r="A3999" t="s">
        <v>4</v>
      </c>
      <c r="B3999" s="4" t="s">
        <v>5</v>
      </c>
      <c r="C3999" s="4" t="s">
        <v>13</v>
      </c>
      <c r="D3999" s="4" t="s">
        <v>13</v>
      </c>
      <c r="E3999" s="4" t="s">
        <v>18</v>
      </c>
      <c r="F3999" s="4" t="s">
        <v>18</v>
      </c>
      <c r="G3999" s="4" t="s">
        <v>18</v>
      </c>
      <c r="H3999" s="4" t="s">
        <v>10</v>
      </c>
    </row>
    <row r="4000" spans="1:15">
      <c r="A4000" t="n">
        <v>33201</v>
      </c>
      <c r="B4000" s="44" t="n">
        <v>45</v>
      </c>
      <c r="C4000" s="7" t="n">
        <v>2</v>
      </c>
      <c r="D4000" s="7" t="n">
        <v>3</v>
      </c>
      <c r="E4000" s="7" t="n">
        <v>23.7199993133545</v>
      </c>
      <c r="F4000" s="7" t="n">
        <v>10.7200002670288</v>
      </c>
      <c r="G4000" s="7" t="n">
        <v>18.8500003814697</v>
      </c>
      <c r="H4000" s="7" t="n">
        <v>8000</v>
      </c>
    </row>
    <row r="4001" spans="1:9">
      <c r="A4001" t="s">
        <v>4</v>
      </c>
      <c r="B4001" s="4" t="s">
        <v>5</v>
      </c>
      <c r="C4001" s="4" t="s">
        <v>13</v>
      </c>
      <c r="D4001" s="4" t="s">
        <v>13</v>
      </c>
      <c r="E4001" s="4" t="s">
        <v>18</v>
      </c>
      <c r="F4001" s="4" t="s">
        <v>18</v>
      </c>
      <c r="G4001" s="4" t="s">
        <v>18</v>
      </c>
      <c r="H4001" s="4" t="s">
        <v>10</v>
      </c>
      <c r="I4001" s="4" t="s">
        <v>13</v>
      </c>
    </row>
    <row r="4002" spans="1:9">
      <c r="A4002" t="n">
        <v>33218</v>
      </c>
      <c r="B4002" s="44" t="n">
        <v>45</v>
      </c>
      <c r="C4002" s="7" t="n">
        <v>4</v>
      </c>
      <c r="D4002" s="7" t="n">
        <v>3</v>
      </c>
      <c r="E4002" s="7" t="n">
        <v>356.910003662109</v>
      </c>
      <c r="F4002" s="7" t="n">
        <v>153.679992675781</v>
      </c>
      <c r="G4002" s="7" t="n">
        <v>358</v>
      </c>
      <c r="H4002" s="7" t="n">
        <v>8000</v>
      </c>
      <c r="I4002" s="7" t="n">
        <v>1</v>
      </c>
    </row>
    <row r="4003" spans="1:9">
      <c r="A4003" t="s">
        <v>4</v>
      </c>
      <c r="B4003" s="4" t="s">
        <v>5</v>
      </c>
      <c r="C4003" s="4" t="s">
        <v>13</v>
      </c>
      <c r="D4003" s="4" t="s">
        <v>13</v>
      </c>
      <c r="E4003" s="4" t="s">
        <v>18</v>
      </c>
      <c r="F4003" s="4" t="s">
        <v>10</v>
      </c>
    </row>
    <row r="4004" spans="1:9">
      <c r="A4004" t="n">
        <v>33236</v>
      </c>
      <c r="B4004" s="44" t="n">
        <v>45</v>
      </c>
      <c r="C4004" s="7" t="n">
        <v>5</v>
      </c>
      <c r="D4004" s="7" t="n">
        <v>3</v>
      </c>
      <c r="E4004" s="7" t="n">
        <v>3</v>
      </c>
      <c r="F4004" s="7" t="n">
        <v>8000</v>
      </c>
    </row>
    <row r="4005" spans="1:9">
      <c r="A4005" t="s">
        <v>4</v>
      </c>
      <c r="B4005" s="4" t="s">
        <v>5</v>
      </c>
      <c r="C4005" s="4" t="s">
        <v>13</v>
      </c>
      <c r="D4005" s="4" t="s">
        <v>13</v>
      </c>
      <c r="E4005" s="4" t="s">
        <v>18</v>
      </c>
      <c r="F4005" s="4" t="s">
        <v>10</v>
      </c>
    </row>
    <row r="4006" spans="1:9">
      <c r="A4006" t="n">
        <v>33245</v>
      </c>
      <c r="B4006" s="44" t="n">
        <v>45</v>
      </c>
      <c r="C4006" s="7" t="n">
        <v>11</v>
      </c>
      <c r="D4006" s="7" t="n">
        <v>3</v>
      </c>
      <c r="E4006" s="7" t="n">
        <v>39.4000015258789</v>
      </c>
      <c r="F4006" s="7" t="n">
        <v>8000</v>
      </c>
    </row>
    <row r="4007" spans="1:9">
      <c r="A4007" t="s">
        <v>4</v>
      </c>
      <c r="B4007" s="4" t="s">
        <v>5</v>
      </c>
      <c r="C4007" s="4" t="s">
        <v>13</v>
      </c>
      <c r="D4007" s="4" t="s">
        <v>10</v>
      </c>
    </row>
    <row r="4008" spans="1:9">
      <c r="A4008" t="n">
        <v>33254</v>
      </c>
      <c r="B4008" s="38" t="n">
        <v>58</v>
      </c>
      <c r="C4008" s="7" t="n">
        <v>255</v>
      </c>
      <c r="D4008" s="7" t="n">
        <v>0</v>
      </c>
    </row>
    <row r="4009" spans="1:9">
      <c r="A4009" t="s">
        <v>4</v>
      </c>
      <c r="B4009" s="4" t="s">
        <v>5</v>
      </c>
      <c r="C4009" s="4" t="s">
        <v>13</v>
      </c>
      <c r="D4009" s="4" t="s">
        <v>10</v>
      </c>
      <c r="E4009" s="4" t="s">
        <v>6</v>
      </c>
    </row>
    <row r="4010" spans="1:9">
      <c r="A4010" t="n">
        <v>33258</v>
      </c>
      <c r="B4010" s="29" t="n">
        <v>51</v>
      </c>
      <c r="C4010" s="7" t="n">
        <v>4</v>
      </c>
      <c r="D4010" s="7" t="n">
        <v>6</v>
      </c>
      <c r="E4010" s="7" t="s">
        <v>298</v>
      </c>
    </row>
    <row r="4011" spans="1:9">
      <c r="A4011" t="s">
        <v>4</v>
      </c>
      <c r="B4011" s="4" t="s">
        <v>5</v>
      </c>
      <c r="C4011" s="4" t="s">
        <v>10</v>
      </c>
    </row>
    <row r="4012" spans="1:9">
      <c r="A4012" t="n">
        <v>33271</v>
      </c>
      <c r="B4012" s="27" t="n">
        <v>16</v>
      </c>
      <c r="C4012" s="7" t="n">
        <v>0</v>
      </c>
    </row>
    <row r="4013" spans="1:9">
      <c r="A4013" t="s">
        <v>4</v>
      </c>
      <c r="B4013" s="4" t="s">
        <v>5</v>
      </c>
      <c r="C4013" s="4" t="s">
        <v>10</v>
      </c>
      <c r="D4013" s="4" t="s">
        <v>13</v>
      </c>
      <c r="E4013" s="4" t="s">
        <v>9</v>
      </c>
      <c r="F4013" s="4" t="s">
        <v>47</v>
      </c>
      <c r="G4013" s="4" t="s">
        <v>13</v>
      </c>
      <c r="H4013" s="4" t="s">
        <v>13</v>
      </c>
    </row>
    <row r="4014" spans="1:9">
      <c r="A4014" t="n">
        <v>33274</v>
      </c>
      <c r="B4014" s="30" t="n">
        <v>26</v>
      </c>
      <c r="C4014" s="7" t="n">
        <v>6</v>
      </c>
      <c r="D4014" s="7" t="n">
        <v>17</v>
      </c>
      <c r="E4014" s="7" t="n">
        <v>8415</v>
      </c>
      <c r="F4014" s="7" t="s">
        <v>299</v>
      </c>
      <c r="G4014" s="7" t="n">
        <v>2</v>
      </c>
      <c r="H4014" s="7" t="n">
        <v>0</v>
      </c>
    </row>
    <row r="4015" spans="1:9">
      <c r="A4015" t="s">
        <v>4</v>
      </c>
      <c r="B4015" s="4" t="s">
        <v>5</v>
      </c>
    </row>
    <row r="4016" spans="1:9">
      <c r="A4016" t="n">
        <v>33297</v>
      </c>
      <c r="B4016" s="31" t="n">
        <v>28</v>
      </c>
    </row>
    <row r="4017" spans="1:9">
      <c r="A4017" t="s">
        <v>4</v>
      </c>
      <c r="B4017" s="4" t="s">
        <v>5</v>
      </c>
      <c r="C4017" s="4" t="s">
        <v>10</v>
      </c>
      <c r="D4017" s="4" t="s">
        <v>18</v>
      </c>
      <c r="E4017" s="4" t="s">
        <v>18</v>
      </c>
      <c r="F4017" s="4" t="s">
        <v>18</v>
      </c>
      <c r="G4017" s="4" t="s">
        <v>10</v>
      </c>
      <c r="H4017" s="4" t="s">
        <v>10</v>
      </c>
    </row>
    <row r="4018" spans="1:9">
      <c r="A4018" t="n">
        <v>33298</v>
      </c>
      <c r="B4018" s="63" t="n">
        <v>60</v>
      </c>
      <c r="C4018" s="7" t="n">
        <v>11</v>
      </c>
      <c r="D4018" s="7" t="n">
        <v>-20</v>
      </c>
      <c r="E4018" s="7" t="n">
        <v>15</v>
      </c>
      <c r="F4018" s="7" t="n">
        <v>0</v>
      </c>
      <c r="G4018" s="7" t="n">
        <v>800</v>
      </c>
      <c r="H4018" s="7" t="n">
        <v>0</v>
      </c>
    </row>
    <row r="4019" spans="1:9">
      <c r="A4019" t="s">
        <v>4</v>
      </c>
      <c r="B4019" s="4" t="s">
        <v>5</v>
      </c>
      <c r="C4019" s="4" t="s">
        <v>10</v>
      </c>
    </row>
    <row r="4020" spans="1:9">
      <c r="A4020" t="n">
        <v>33317</v>
      </c>
      <c r="B4020" s="27" t="n">
        <v>16</v>
      </c>
      <c r="C4020" s="7" t="n">
        <v>800</v>
      </c>
    </row>
    <row r="4021" spans="1:9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</row>
    <row r="4022" spans="1:9">
      <c r="A4022" t="n">
        <v>33320</v>
      </c>
      <c r="B4022" s="29" t="n">
        <v>51</v>
      </c>
      <c r="C4022" s="7" t="n">
        <v>4</v>
      </c>
      <c r="D4022" s="7" t="n">
        <v>11</v>
      </c>
      <c r="E4022" s="7" t="s">
        <v>185</v>
      </c>
    </row>
    <row r="4023" spans="1:9">
      <c r="A4023" t="s">
        <v>4</v>
      </c>
      <c r="B4023" s="4" t="s">
        <v>5</v>
      </c>
      <c r="C4023" s="4" t="s">
        <v>10</v>
      </c>
    </row>
    <row r="4024" spans="1:9">
      <c r="A4024" t="n">
        <v>33333</v>
      </c>
      <c r="B4024" s="27" t="n">
        <v>16</v>
      </c>
      <c r="C4024" s="7" t="n">
        <v>0</v>
      </c>
    </row>
    <row r="4025" spans="1:9">
      <c r="A4025" t="s">
        <v>4</v>
      </c>
      <c r="B4025" s="4" t="s">
        <v>5</v>
      </c>
      <c r="C4025" s="4" t="s">
        <v>10</v>
      </c>
      <c r="D4025" s="4" t="s">
        <v>13</v>
      </c>
      <c r="E4025" s="4" t="s">
        <v>9</v>
      </c>
      <c r="F4025" s="4" t="s">
        <v>47</v>
      </c>
      <c r="G4025" s="4" t="s">
        <v>13</v>
      </c>
      <c r="H4025" s="4" t="s">
        <v>13</v>
      </c>
    </row>
    <row r="4026" spans="1:9">
      <c r="A4026" t="n">
        <v>33336</v>
      </c>
      <c r="B4026" s="30" t="n">
        <v>26</v>
      </c>
      <c r="C4026" s="7" t="n">
        <v>11</v>
      </c>
      <c r="D4026" s="7" t="n">
        <v>17</v>
      </c>
      <c r="E4026" s="7" t="n">
        <v>10347</v>
      </c>
      <c r="F4026" s="7" t="s">
        <v>300</v>
      </c>
      <c r="G4026" s="7" t="n">
        <v>2</v>
      </c>
      <c r="H4026" s="7" t="n">
        <v>0</v>
      </c>
    </row>
    <row r="4027" spans="1:9">
      <c r="A4027" t="s">
        <v>4</v>
      </c>
      <c r="B4027" s="4" t="s">
        <v>5</v>
      </c>
    </row>
    <row r="4028" spans="1:9">
      <c r="A4028" t="n">
        <v>33365</v>
      </c>
      <c r="B4028" s="31" t="n">
        <v>28</v>
      </c>
    </row>
    <row r="4029" spans="1:9">
      <c r="A4029" t="s">
        <v>4</v>
      </c>
      <c r="B4029" s="4" t="s">
        <v>5</v>
      </c>
      <c r="C4029" s="4" t="s">
        <v>10</v>
      </c>
      <c r="D4029" s="4" t="s">
        <v>13</v>
      </c>
    </row>
    <row r="4030" spans="1:9">
      <c r="A4030" t="n">
        <v>33366</v>
      </c>
      <c r="B4030" s="60" t="n">
        <v>89</v>
      </c>
      <c r="C4030" s="7" t="n">
        <v>65533</v>
      </c>
      <c r="D4030" s="7" t="n">
        <v>1</v>
      </c>
    </row>
    <row r="4031" spans="1:9">
      <c r="A4031" t="s">
        <v>4</v>
      </c>
      <c r="B4031" s="4" t="s">
        <v>5</v>
      </c>
      <c r="C4031" s="4" t="s">
        <v>13</v>
      </c>
      <c r="D4031" s="4" t="s">
        <v>10</v>
      </c>
      <c r="E4031" s="4" t="s">
        <v>18</v>
      </c>
    </row>
    <row r="4032" spans="1:9">
      <c r="A4032" t="n">
        <v>33370</v>
      </c>
      <c r="B4032" s="38" t="n">
        <v>58</v>
      </c>
      <c r="C4032" s="7" t="n">
        <v>101</v>
      </c>
      <c r="D4032" s="7" t="n">
        <v>300</v>
      </c>
      <c r="E4032" s="7" t="n">
        <v>1</v>
      </c>
    </row>
    <row r="4033" spans="1:8">
      <c r="A4033" t="s">
        <v>4</v>
      </c>
      <c r="B4033" s="4" t="s">
        <v>5</v>
      </c>
      <c r="C4033" s="4" t="s">
        <v>13</v>
      </c>
      <c r="D4033" s="4" t="s">
        <v>10</v>
      </c>
    </row>
    <row r="4034" spans="1:8">
      <c r="A4034" t="n">
        <v>33378</v>
      </c>
      <c r="B4034" s="38" t="n">
        <v>58</v>
      </c>
      <c r="C4034" s="7" t="n">
        <v>254</v>
      </c>
      <c r="D4034" s="7" t="n">
        <v>0</v>
      </c>
    </row>
    <row r="4035" spans="1:8">
      <c r="A4035" t="s">
        <v>4</v>
      </c>
      <c r="B4035" s="4" t="s">
        <v>5</v>
      </c>
      <c r="C4035" s="4" t="s">
        <v>13</v>
      </c>
    </row>
    <row r="4036" spans="1:8">
      <c r="A4036" t="n">
        <v>33382</v>
      </c>
      <c r="B4036" s="44" t="n">
        <v>45</v>
      </c>
      <c r="C4036" s="7" t="n">
        <v>0</v>
      </c>
    </row>
    <row r="4037" spans="1:8">
      <c r="A4037" t="s">
        <v>4</v>
      </c>
      <c r="B4037" s="4" t="s">
        <v>5</v>
      </c>
      <c r="C4037" s="4" t="s">
        <v>13</v>
      </c>
      <c r="D4037" s="4" t="s">
        <v>13</v>
      </c>
      <c r="E4037" s="4" t="s">
        <v>18</v>
      </c>
      <c r="F4037" s="4" t="s">
        <v>18</v>
      </c>
      <c r="G4037" s="4" t="s">
        <v>18</v>
      </c>
      <c r="H4037" s="4" t="s">
        <v>10</v>
      </c>
    </row>
    <row r="4038" spans="1:8">
      <c r="A4038" t="n">
        <v>33384</v>
      </c>
      <c r="B4038" s="44" t="n">
        <v>45</v>
      </c>
      <c r="C4038" s="7" t="n">
        <v>2</v>
      </c>
      <c r="D4038" s="7" t="n">
        <v>3</v>
      </c>
      <c r="E4038" s="7" t="n">
        <v>33.7200012207031</v>
      </c>
      <c r="F4038" s="7" t="n">
        <v>12.1199998855591</v>
      </c>
      <c r="G4038" s="7" t="n">
        <v>2.26999998092651</v>
      </c>
      <c r="H4038" s="7" t="n">
        <v>0</v>
      </c>
    </row>
    <row r="4039" spans="1:8">
      <c r="A4039" t="s">
        <v>4</v>
      </c>
      <c r="B4039" s="4" t="s">
        <v>5</v>
      </c>
      <c r="C4039" s="4" t="s">
        <v>13</v>
      </c>
      <c r="D4039" s="4" t="s">
        <v>13</v>
      </c>
      <c r="E4039" s="4" t="s">
        <v>18</v>
      </c>
      <c r="F4039" s="4" t="s">
        <v>18</v>
      </c>
      <c r="G4039" s="4" t="s">
        <v>18</v>
      </c>
      <c r="H4039" s="4" t="s">
        <v>10</v>
      </c>
      <c r="I4039" s="4" t="s">
        <v>13</v>
      </c>
    </row>
    <row r="4040" spans="1:8">
      <c r="A4040" t="n">
        <v>33401</v>
      </c>
      <c r="B4040" s="44" t="n">
        <v>45</v>
      </c>
      <c r="C4040" s="7" t="n">
        <v>4</v>
      </c>
      <c r="D4040" s="7" t="n">
        <v>3</v>
      </c>
      <c r="E4040" s="7" t="n">
        <v>19.7399997711182</v>
      </c>
      <c r="F4040" s="7" t="n">
        <v>349.600006103516</v>
      </c>
      <c r="G4040" s="7" t="n">
        <v>358</v>
      </c>
      <c r="H4040" s="7" t="n">
        <v>0</v>
      </c>
      <c r="I4040" s="7" t="n">
        <v>1</v>
      </c>
    </row>
    <row r="4041" spans="1:8">
      <c r="A4041" t="s">
        <v>4</v>
      </c>
      <c r="B4041" s="4" t="s">
        <v>5</v>
      </c>
      <c r="C4041" s="4" t="s">
        <v>13</v>
      </c>
      <c r="D4041" s="4" t="s">
        <v>13</v>
      </c>
      <c r="E4041" s="4" t="s">
        <v>18</v>
      </c>
      <c r="F4041" s="4" t="s">
        <v>10</v>
      </c>
    </row>
    <row r="4042" spans="1:8">
      <c r="A4042" t="n">
        <v>33419</v>
      </c>
      <c r="B4042" s="44" t="n">
        <v>45</v>
      </c>
      <c r="C4042" s="7" t="n">
        <v>5</v>
      </c>
      <c r="D4042" s="7" t="n">
        <v>3</v>
      </c>
      <c r="E4042" s="7" t="n">
        <v>6.80000019073486</v>
      </c>
      <c r="F4042" s="7" t="n">
        <v>0</v>
      </c>
    </row>
    <row r="4043" spans="1:8">
      <c r="A4043" t="s">
        <v>4</v>
      </c>
      <c r="B4043" s="4" t="s">
        <v>5</v>
      </c>
      <c r="C4043" s="4" t="s">
        <v>13</v>
      </c>
      <c r="D4043" s="4" t="s">
        <v>13</v>
      </c>
      <c r="E4043" s="4" t="s">
        <v>18</v>
      </c>
      <c r="F4043" s="4" t="s">
        <v>10</v>
      </c>
    </row>
    <row r="4044" spans="1:8">
      <c r="A4044" t="n">
        <v>33428</v>
      </c>
      <c r="B4044" s="44" t="n">
        <v>45</v>
      </c>
      <c r="C4044" s="7" t="n">
        <v>11</v>
      </c>
      <c r="D4044" s="7" t="n">
        <v>3</v>
      </c>
      <c r="E4044" s="7" t="n">
        <v>38.2999992370605</v>
      </c>
      <c r="F4044" s="7" t="n">
        <v>0</v>
      </c>
    </row>
    <row r="4045" spans="1:8">
      <c r="A4045" t="s">
        <v>4</v>
      </c>
      <c r="B4045" s="4" t="s">
        <v>5</v>
      </c>
      <c r="C4045" s="4" t="s">
        <v>10</v>
      </c>
      <c r="D4045" s="4" t="s">
        <v>18</v>
      </c>
      <c r="E4045" s="4" t="s">
        <v>18</v>
      </c>
      <c r="F4045" s="4" t="s">
        <v>18</v>
      </c>
      <c r="G4045" s="4" t="s">
        <v>10</v>
      </c>
      <c r="H4045" s="4" t="s">
        <v>10</v>
      </c>
    </row>
    <row r="4046" spans="1:8">
      <c r="A4046" t="n">
        <v>33437</v>
      </c>
      <c r="B4046" s="63" t="n">
        <v>60</v>
      </c>
      <c r="C4046" s="7" t="n">
        <v>11</v>
      </c>
      <c r="D4046" s="7" t="n">
        <v>0</v>
      </c>
      <c r="E4046" s="7" t="n">
        <v>0</v>
      </c>
      <c r="F4046" s="7" t="n">
        <v>0</v>
      </c>
      <c r="G4046" s="7" t="n">
        <v>0</v>
      </c>
      <c r="H4046" s="7" t="n">
        <v>0</v>
      </c>
    </row>
    <row r="4047" spans="1:8">
      <c r="A4047" t="s">
        <v>4</v>
      </c>
      <c r="B4047" s="4" t="s">
        <v>5</v>
      </c>
      <c r="C4047" s="4" t="s">
        <v>13</v>
      </c>
      <c r="D4047" s="4" t="s">
        <v>10</v>
      </c>
      <c r="E4047" s="4" t="s">
        <v>6</v>
      </c>
      <c r="F4047" s="4" t="s">
        <v>6</v>
      </c>
      <c r="G4047" s="4" t="s">
        <v>6</v>
      </c>
      <c r="H4047" s="4" t="s">
        <v>6</v>
      </c>
    </row>
    <row r="4048" spans="1:8">
      <c r="A4048" t="n">
        <v>33456</v>
      </c>
      <c r="B4048" s="29" t="n">
        <v>51</v>
      </c>
      <c r="C4048" s="7" t="n">
        <v>3</v>
      </c>
      <c r="D4048" s="7" t="n">
        <v>11</v>
      </c>
      <c r="E4048" s="7" t="s">
        <v>139</v>
      </c>
      <c r="F4048" s="7" t="s">
        <v>140</v>
      </c>
      <c r="G4048" s="7" t="s">
        <v>141</v>
      </c>
      <c r="H4048" s="7" t="s">
        <v>142</v>
      </c>
    </row>
    <row r="4049" spans="1:9">
      <c r="A4049" t="s">
        <v>4</v>
      </c>
      <c r="B4049" s="4" t="s">
        <v>5</v>
      </c>
      <c r="C4049" s="4" t="s">
        <v>13</v>
      </c>
      <c r="D4049" s="4" t="s">
        <v>13</v>
      </c>
      <c r="E4049" s="4" t="s">
        <v>18</v>
      </c>
      <c r="F4049" s="4" t="s">
        <v>18</v>
      </c>
      <c r="G4049" s="4" t="s">
        <v>18</v>
      </c>
      <c r="H4049" s="4" t="s">
        <v>10</v>
      </c>
    </row>
    <row r="4050" spans="1:9">
      <c r="A4050" t="n">
        <v>33469</v>
      </c>
      <c r="B4050" s="44" t="n">
        <v>45</v>
      </c>
      <c r="C4050" s="7" t="n">
        <v>2</v>
      </c>
      <c r="D4050" s="7" t="n">
        <v>3</v>
      </c>
      <c r="E4050" s="7" t="n">
        <v>33.5099983215332</v>
      </c>
      <c r="F4050" s="7" t="n">
        <v>12.1199998855591</v>
      </c>
      <c r="G4050" s="7" t="n">
        <v>2.26999998092651</v>
      </c>
      <c r="H4050" s="7" t="n">
        <v>10000</v>
      </c>
    </row>
    <row r="4051" spans="1:9">
      <c r="A4051" t="s">
        <v>4</v>
      </c>
      <c r="B4051" s="4" t="s">
        <v>5</v>
      </c>
      <c r="C4051" s="4" t="s">
        <v>13</v>
      </c>
      <c r="D4051" s="4" t="s">
        <v>13</v>
      </c>
      <c r="E4051" s="4" t="s">
        <v>18</v>
      </c>
      <c r="F4051" s="4" t="s">
        <v>18</v>
      </c>
      <c r="G4051" s="4" t="s">
        <v>18</v>
      </c>
      <c r="H4051" s="4" t="s">
        <v>10</v>
      </c>
      <c r="I4051" s="4" t="s">
        <v>13</v>
      </c>
    </row>
    <row r="4052" spans="1:9">
      <c r="A4052" t="n">
        <v>33486</v>
      </c>
      <c r="B4052" s="44" t="n">
        <v>45</v>
      </c>
      <c r="C4052" s="7" t="n">
        <v>4</v>
      </c>
      <c r="D4052" s="7" t="n">
        <v>3</v>
      </c>
      <c r="E4052" s="7" t="n">
        <v>19.7399997711182</v>
      </c>
      <c r="F4052" s="7" t="n">
        <v>4.51000022888184</v>
      </c>
      <c r="G4052" s="7" t="n">
        <v>358</v>
      </c>
      <c r="H4052" s="7" t="n">
        <v>10000</v>
      </c>
      <c r="I4052" s="7" t="n">
        <v>1</v>
      </c>
    </row>
    <row r="4053" spans="1:9">
      <c r="A4053" t="s">
        <v>4</v>
      </c>
      <c r="B4053" s="4" t="s">
        <v>5</v>
      </c>
      <c r="C4053" s="4" t="s">
        <v>13</v>
      </c>
      <c r="D4053" s="4" t="s">
        <v>13</v>
      </c>
      <c r="E4053" s="4" t="s">
        <v>18</v>
      </c>
      <c r="F4053" s="4" t="s">
        <v>10</v>
      </c>
    </row>
    <row r="4054" spans="1:9">
      <c r="A4054" t="n">
        <v>33504</v>
      </c>
      <c r="B4054" s="44" t="n">
        <v>45</v>
      </c>
      <c r="C4054" s="7" t="n">
        <v>5</v>
      </c>
      <c r="D4054" s="7" t="n">
        <v>3</v>
      </c>
      <c r="E4054" s="7" t="n">
        <v>6.59999990463257</v>
      </c>
      <c r="F4054" s="7" t="n">
        <v>10000</v>
      </c>
    </row>
    <row r="4055" spans="1:9">
      <c r="A4055" t="s">
        <v>4</v>
      </c>
      <c r="B4055" s="4" t="s">
        <v>5</v>
      </c>
      <c r="C4055" s="4" t="s">
        <v>13</v>
      </c>
      <c r="D4055" s="4" t="s">
        <v>13</v>
      </c>
      <c r="E4055" s="4" t="s">
        <v>18</v>
      </c>
      <c r="F4055" s="4" t="s">
        <v>10</v>
      </c>
    </row>
    <row r="4056" spans="1:9">
      <c r="A4056" t="n">
        <v>33513</v>
      </c>
      <c r="B4056" s="44" t="n">
        <v>45</v>
      </c>
      <c r="C4056" s="7" t="n">
        <v>11</v>
      </c>
      <c r="D4056" s="7" t="n">
        <v>3</v>
      </c>
      <c r="E4056" s="7" t="n">
        <v>38.2999992370605</v>
      </c>
      <c r="F4056" s="7" t="n">
        <v>10000</v>
      </c>
    </row>
    <row r="4057" spans="1:9">
      <c r="A4057" t="s">
        <v>4</v>
      </c>
      <c r="B4057" s="4" t="s">
        <v>5</v>
      </c>
      <c r="C4057" s="4" t="s">
        <v>13</v>
      </c>
      <c r="D4057" s="4" t="s">
        <v>10</v>
      </c>
    </row>
    <row r="4058" spans="1:9">
      <c r="A4058" t="n">
        <v>33522</v>
      </c>
      <c r="B4058" s="38" t="n">
        <v>58</v>
      </c>
      <c r="C4058" s="7" t="n">
        <v>255</v>
      </c>
      <c r="D4058" s="7" t="n">
        <v>0</v>
      </c>
    </row>
    <row r="4059" spans="1:9">
      <c r="A4059" t="s">
        <v>4</v>
      </c>
      <c r="B4059" s="4" t="s">
        <v>5</v>
      </c>
      <c r="C4059" s="4" t="s">
        <v>6</v>
      </c>
      <c r="D4059" s="4" t="s">
        <v>10</v>
      </c>
    </row>
    <row r="4060" spans="1:9">
      <c r="A4060" t="n">
        <v>33526</v>
      </c>
      <c r="B4060" s="58" t="n">
        <v>29</v>
      </c>
      <c r="C4060" s="7" t="s">
        <v>213</v>
      </c>
      <c r="D4060" s="7" t="n">
        <v>65533</v>
      </c>
    </row>
    <row r="4061" spans="1:9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6</v>
      </c>
    </row>
    <row r="4062" spans="1:9">
      <c r="A4062" t="n">
        <v>33545</v>
      </c>
      <c r="B4062" s="29" t="n">
        <v>51</v>
      </c>
      <c r="C4062" s="7" t="n">
        <v>4</v>
      </c>
      <c r="D4062" s="7" t="n">
        <v>1569</v>
      </c>
      <c r="E4062" s="7" t="s">
        <v>243</v>
      </c>
    </row>
    <row r="4063" spans="1:9">
      <c r="A4063" t="s">
        <v>4</v>
      </c>
      <c r="B4063" s="4" t="s">
        <v>5</v>
      </c>
      <c r="C4063" s="4" t="s">
        <v>10</v>
      </c>
    </row>
    <row r="4064" spans="1:9">
      <c r="A4064" t="n">
        <v>33558</v>
      </c>
      <c r="B4064" s="27" t="n">
        <v>16</v>
      </c>
      <c r="C4064" s="7" t="n">
        <v>0</v>
      </c>
    </row>
    <row r="4065" spans="1:9">
      <c r="A4065" t="s">
        <v>4</v>
      </c>
      <c r="B4065" s="4" t="s">
        <v>5</v>
      </c>
      <c r="C4065" s="4" t="s">
        <v>10</v>
      </c>
      <c r="D4065" s="4" t="s">
        <v>13</v>
      </c>
      <c r="E4065" s="4" t="s">
        <v>9</v>
      </c>
      <c r="F4065" s="4" t="s">
        <v>47</v>
      </c>
      <c r="G4065" s="4" t="s">
        <v>13</v>
      </c>
      <c r="H4065" s="4" t="s">
        <v>13</v>
      </c>
      <c r="I4065" s="4" t="s">
        <v>13</v>
      </c>
      <c r="J4065" s="4" t="s">
        <v>9</v>
      </c>
      <c r="K4065" s="4" t="s">
        <v>47</v>
      </c>
      <c r="L4065" s="4" t="s">
        <v>13</v>
      </c>
      <c r="M4065" s="4" t="s">
        <v>13</v>
      </c>
      <c r="N4065" s="4" t="s">
        <v>13</v>
      </c>
      <c r="O4065" s="4" t="s">
        <v>9</v>
      </c>
      <c r="P4065" s="4" t="s">
        <v>47</v>
      </c>
      <c r="Q4065" s="4" t="s">
        <v>13</v>
      </c>
      <c r="R4065" s="4" t="s">
        <v>13</v>
      </c>
    </row>
    <row r="4066" spans="1:9">
      <c r="A4066" t="n">
        <v>33561</v>
      </c>
      <c r="B4066" s="30" t="n">
        <v>26</v>
      </c>
      <c r="C4066" s="7" t="n">
        <v>1569</v>
      </c>
      <c r="D4066" s="7" t="n">
        <v>17</v>
      </c>
      <c r="E4066" s="7" t="n">
        <v>63360</v>
      </c>
      <c r="F4066" s="7" t="s">
        <v>301</v>
      </c>
      <c r="G4066" s="7" t="n">
        <v>2</v>
      </c>
      <c r="H4066" s="7" t="n">
        <v>3</v>
      </c>
      <c r="I4066" s="7" t="n">
        <v>17</v>
      </c>
      <c r="J4066" s="7" t="n">
        <v>63361</v>
      </c>
      <c r="K4066" s="7" t="s">
        <v>302</v>
      </c>
      <c r="L4066" s="7" t="n">
        <v>2</v>
      </c>
      <c r="M4066" s="7" t="n">
        <v>3</v>
      </c>
      <c r="N4066" s="7" t="n">
        <v>17</v>
      </c>
      <c r="O4066" s="7" t="n">
        <v>63362</v>
      </c>
      <c r="P4066" s="7" t="s">
        <v>303</v>
      </c>
      <c r="Q4066" s="7" t="n">
        <v>2</v>
      </c>
      <c r="R4066" s="7" t="n">
        <v>0</v>
      </c>
    </row>
    <row r="4067" spans="1:9">
      <c r="A4067" t="s">
        <v>4</v>
      </c>
      <c r="B4067" s="4" t="s">
        <v>5</v>
      </c>
    </row>
    <row r="4068" spans="1:9">
      <c r="A4068" t="n">
        <v>33751</v>
      </c>
      <c r="B4068" s="31" t="n">
        <v>28</v>
      </c>
    </row>
    <row r="4069" spans="1:9">
      <c r="A4069" t="s">
        <v>4</v>
      </c>
      <c r="B4069" s="4" t="s">
        <v>5</v>
      </c>
      <c r="C4069" s="4" t="s">
        <v>6</v>
      </c>
      <c r="D4069" s="4" t="s">
        <v>10</v>
      </c>
    </row>
    <row r="4070" spans="1:9">
      <c r="A4070" t="n">
        <v>33752</v>
      </c>
      <c r="B4070" s="58" t="n">
        <v>29</v>
      </c>
      <c r="C4070" s="7" t="s">
        <v>12</v>
      </c>
      <c r="D4070" s="7" t="n">
        <v>65533</v>
      </c>
    </row>
    <row r="4071" spans="1:9">
      <c r="A4071" t="s">
        <v>4</v>
      </c>
      <c r="B4071" s="4" t="s">
        <v>5</v>
      </c>
      <c r="C4071" s="4" t="s">
        <v>10</v>
      </c>
      <c r="D4071" s="4" t="s">
        <v>13</v>
      </c>
    </row>
    <row r="4072" spans="1:9">
      <c r="A4072" t="n">
        <v>33756</v>
      </c>
      <c r="B4072" s="60" t="n">
        <v>89</v>
      </c>
      <c r="C4072" s="7" t="n">
        <v>65533</v>
      </c>
      <c r="D4072" s="7" t="n">
        <v>1</v>
      </c>
    </row>
    <row r="4073" spans="1:9">
      <c r="A4073" t="s">
        <v>4</v>
      </c>
      <c r="B4073" s="4" t="s">
        <v>5</v>
      </c>
      <c r="C4073" s="4" t="s">
        <v>13</v>
      </c>
      <c r="D4073" s="4" t="s">
        <v>10</v>
      </c>
      <c r="E4073" s="4" t="s">
        <v>18</v>
      </c>
    </row>
    <row r="4074" spans="1:9">
      <c r="A4074" t="n">
        <v>33760</v>
      </c>
      <c r="B4074" s="38" t="n">
        <v>58</v>
      </c>
      <c r="C4074" s="7" t="n">
        <v>101</v>
      </c>
      <c r="D4074" s="7" t="n">
        <v>300</v>
      </c>
      <c r="E4074" s="7" t="n">
        <v>1</v>
      </c>
    </row>
    <row r="4075" spans="1:9">
      <c r="A4075" t="s">
        <v>4</v>
      </c>
      <c r="B4075" s="4" t="s">
        <v>5</v>
      </c>
      <c r="C4075" s="4" t="s">
        <v>13</v>
      </c>
      <c r="D4075" s="4" t="s">
        <v>10</v>
      </c>
    </row>
    <row r="4076" spans="1:9">
      <c r="A4076" t="n">
        <v>33768</v>
      </c>
      <c r="B4076" s="38" t="n">
        <v>58</v>
      </c>
      <c r="C4076" s="7" t="n">
        <v>254</v>
      </c>
      <c r="D4076" s="7" t="n">
        <v>0</v>
      </c>
    </row>
    <row r="4077" spans="1:9">
      <c r="A4077" t="s">
        <v>4</v>
      </c>
      <c r="B4077" s="4" t="s">
        <v>5</v>
      </c>
      <c r="C4077" s="4" t="s">
        <v>13</v>
      </c>
    </row>
    <row r="4078" spans="1:9">
      <c r="A4078" t="n">
        <v>33772</v>
      </c>
      <c r="B4078" s="44" t="n">
        <v>45</v>
      </c>
      <c r="C4078" s="7" t="n">
        <v>0</v>
      </c>
    </row>
    <row r="4079" spans="1:9">
      <c r="A4079" t="s">
        <v>4</v>
      </c>
      <c r="B4079" s="4" t="s">
        <v>5</v>
      </c>
      <c r="C4079" s="4" t="s">
        <v>13</v>
      </c>
      <c r="D4079" s="4" t="s">
        <v>13</v>
      </c>
      <c r="E4079" s="4" t="s">
        <v>18</v>
      </c>
      <c r="F4079" s="4" t="s">
        <v>18</v>
      </c>
      <c r="G4079" s="4" t="s">
        <v>18</v>
      </c>
      <c r="H4079" s="4" t="s">
        <v>10</v>
      </c>
    </row>
    <row r="4080" spans="1:9">
      <c r="A4080" t="n">
        <v>33774</v>
      </c>
      <c r="B4080" s="44" t="n">
        <v>45</v>
      </c>
      <c r="C4080" s="7" t="n">
        <v>2</v>
      </c>
      <c r="D4080" s="7" t="n">
        <v>3</v>
      </c>
      <c r="E4080" s="7" t="n">
        <v>28.9799995422363</v>
      </c>
      <c r="F4080" s="7" t="n">
        <v>24.8600006103516</v>
      </c>
      <c r="G4080" s="7" t="n">
        <v>37.689998626709</v>
      </c>
      <c r="H4080" s="7" t="n">
        <v>0</v>
      </c>
    </row>
    <row r="4081" spans="1:18">
      <c r="A4081" t="s">
        <v>4</v>
      </c>
      <c r="B4081" s="4" t="s">
        <v>5</v>
      </c>
      <c r="C4081" s="4" t="s">
        <v>13</v>
      </c>
      <c r="D4081" s="4" t="s">
        <v>13</v>
      </c>
      <c r="E4081" s="4" t="s">
        <v>18</v>
      </c>
      <c r="F4081" s="4" t="s">
        <v>18</v>
      </c>
      <c r="G4081" s="4" t="s">
        <v>18</v>
      </c>
      <c r="H4081" s="4" t="s">
        <v>10</v>
      </c>
      <c r="I4081" s="4" t="s">
        <v>13</v>
      </c>
    </row>
    <row r="4082" spans="1:18">
      <c r="A4082" t="n">
        <v>33791</v>
      </c>
      <c r="B4082" s="44" t="n">
        <v>45</v>
      </c>
      <c r="C4082" s="7" t="n">
        <v>4</v>
      </c>
      <c r="D4082" s="7" t="n">
        <v>3</v>
      </c>
      <c r="E4082" s="7" t="n">
        <v>333.510009765625</v>
      </c>
      <c r="F4082" s="7" t="n">
        <v>173.899993896484</v>
      </c>
      <c r="G4082" s="7" t="n">
        <v>0</v>
      </c>
      <c r="H4082" s="7" t="n">
        <v>0</v>
      </c>
      <c r="I4082" s="7" t="n">
        <v>1</v>
      </c>
    </row>
    <row r="4083" spans="1:18">
      <c r="A4083" t="s">
        <v>4</v>
      </c>
      <c r="B4083" s="4" t="s">
        <v>5</v>
      </c>
      <c r="C4083" s="4" t="s">
        <v>13</v>
      </c>
      <c r="D4083" s="4" t="s">
        <v>13</v>
      </c>
      <c r="E4083" s="4" t="s">
        <v>18</v>
      </c>
      <c r="F4083" s="4" t="s">
        <v>10</v>
      </c>
    </row>
    <row r="4084" spans="1:18">
      <c r="A4084" t="n">
        <v>33809</v>
      </c>
      <c r="B4084" s="44" t="n">
        <v>45</v>
      </c>
      <c r="C4084" s="7" t="n">
        <v>5</v>
      </c>
      <c r="D4084" s="7" t="n">
        <v>3</v>
      </c>
      <c r="E4084" s="7" t="n">
        <v>27.2999992370605</v>
      </c>
      <c r="F4084" s="7" t="n">
        <v>0</v>
      </c>
    </row>
    <row r="4085" spans="1:18">
      <c r="A4085" t="s">
        <v>4</v>
      </c>
      <c r="B4085" s="4" t="s">
        <v>5</v>
      </c>
      <c r="C4085" s="4" t="s">
        <v>13</v>
      </c>
      <c r="D4085" s="4" t="s">
        <v>13</v>
      </c>
      <c r="E4085" s="4" t="s">
        <v>18</v>
      </c>
      <c r="F4085" s="4" t="s">
        <v>10</v>
      </c>
    </row>
    <row r="4086" spans="1:18">
      <c r="A4086" t="n">
        <v>33818</v>
      </c>
      <c r="B4086" s="44" t="n">
        <v>45</v>
      </c>
      <c r="C4086" s="7" t="n">
        <v>11</v>
      </c>
      <c r="D4086" s="7" t="n">
        <v>3</v>
      </c>
      <c r="E4086" s="7" t="n">
        <v>58.9000015258789</v>
      </c>
      <c r="F4086" s="7" t="n">
        <v>0</v>
      </c>
    </row>
    <row r="4087" spans="1:18">
      <c r="A4087" t="s">
        <v>4</v>
      </c>
      <c r="B4087" s="4" t="s">
        <v>5</v>
      </c>
      <c r="C4087" s="4" t="s">
        <v>13</v>
      </c>
      <c r="D4087" s="4" t="s">
        <v>13</v>
      </c>
      <c r="E4087" s="4" t="s">
        <v>18</v>
      </c>
      <c r="F4087" s="4" t="s">
        <v>18</v>
      </c>
      <c r="G4087" s="4" t="s">
        <v>18</v>
      </c>
      <c r="H4087" s="4" t="s">
        <v>10</v>
      </c>
    </row>
    <row r="4088" spans="1:18">
      <c r="A4088" t="n">
        <v>33827</v>
      </c>
      <c r="B4088" s="44" t="n">
        <v>45</v>
      </c>
      <c r="C4088" s="7" t="n">
        <v>2</v>
      </c>
      <c r="D4088" s="7" t="n">
        <v>3</v>
      </c>
      <c r="E4088" s="7" t="n">
        <v>29.6100006103516</v>
      </c>
      <c r="F4088" s="7" t="n">
        <v>24.8600006103516</v>
      </c>
      <c r="G4088" s="7" t="n">
        <v>37.75</v>
      </c>
      <c r="H4088" s="7" t="n">
        <v>10000</v>
      </c>
    </row>
    <row r="4089" spans="1:18">
      <c r="A4089" t="s">
        <v>4</v>
      </c>
      <c r="B4089" s="4" t="s">
        <v>5</v>
      </c>
      <c r="C4089" s="4" t="s">
        <v>13</v>
      </c>
      <c r="D4089" s="4" t="s">
        <v>13</v>
      </c>
      <c r="E4089" s="4" t="s">
        <v>18</v>
      </c>
      <c r="F4089" s="4" t="s">
        <v>18</v>
      </c>
      <c r="G4089" s="4" t="s">
        <v>18</v>
      </c>
      <c r="H4089" s="4" t="s">
        <v>10</v>
      </c>
      <c r="I4089" s="4" t="s">
        <v>13</v>
      </c>
    </row>
    <row r="4090" spans="1:18">
      <c r="A4090" t="n">
        <v>33844</v>
      </c>
      <c r="B4090" s="44" t="n">
        <v>45</v>
      </c>
      <c r="C4090" s="7" t="n">
        <v>4</v>
      </c>
      <c r="D4090" s="7" t="n">
        <v>3</v>
      </c>
      <c r="E4090" s="7" t="n">
        <v>333.510009765625</v>
      </c>
      <c r="F4090" s="7" t="n">
        <v>172.070007324219</v>
      </c>
      <c r="G4090" s="7" t="n">
        <v>0</v>
      </c>
      <c r="H4090" s="7" t="n">
        <v>10000</v>
      </c>
      <c r="I4090" s="7" t="n">
        <v>1</v>
      </c>
    </row>
    <row r="4091" spans="1:18">
      <c r="A4091" t="s">
        <v>4</v>
      </c>
      <c r="B4091" s="4" t="s">
        <v>5</v>
      </c>
      <c r="C4091" s="4" t="s">
        <v>13</v>
      </c>
      <c r="D4091" s="4" t="s">
        <v>13</v>
      </c>
      <c r="E4091" s="4" t="s">
        <v>18</v>
      </c>
      <c r="F4091" s="4" t="s">
        <v>10</v>
      </c>
    </row>
    <row r="4092" spans="1:18">
      <c r="A4092" t="n">
        <v>33862</v>
      </c>
      <c r="B4092" s="44" t="n">
        <v>45</v>
      </c>
      <c r="C4092" s="7" t="n">
        <v>5</v>
      </c>
      <c r="D4092" s="7" t="n">
        <v>3</v>
      </c>
      <c r="E4092" s="7" t="n">
        <v>27.2999992370605</v>
      </c>
      <c r="F4092" s="7" t="n">
        <v>10000</v>
      </c>
    </row>
    <row r="4093" spans="1:18">
      <c r="A4093" t="s">
        <v>4</v>
      </c>
      <c r="B4093" s="4" t="s">
        <v>5</v>
      </c>
      <c r="C4093" s="4" t="s">
        <v>13</v>
      </c>
      <c r="D4093" s="4" t="s">
        <v>13</v>
      </c>
      <c r="E4093" s="4" t="s">
        <v>18</v>
      </c>
      <c r="F4093" s="4" t="s">
        <v>10</v>
      </c>
    </row>
    <row r="4094" spans="1:18">
      <c r="A4094" t="n">
        <v>33871</v>
      </c>
      <c r="B4094" s="44" t="n">
        <v>45</v>
      </c>
      <c r="C4094" s="7" t="n">
        <v>11</v>
      </c>
      <c r="D4094" s="7" t="n">
        <v>3</v>
      </c>
      <c r="E4094" s="7" t="n">
        <v>58.9000015258789</v>
      </c>
      <c r="F4094" s="7" t="n">
        <v>10000</v>
      </c>
    </row>
    <row r="4095" spans="1:18">
      <c r="A4095" t="s">
        <v>4</v>
      </c>
      <c r="B4095" s="4" t="s">
        <v>5</v>
      </c>
      <c r="C4095" s="4" t="s">
        <v>13</v>
      </c>
    </row>
    <row r="4096" spans="1:18">
      <c r="A4096" t="n">
        <v>33880</v>
      </c>
      <c r="B4096" s="43" t="n">
        <v>116</v>
      </c>
      <c r="C4096" s="7" t="n">
        <v>1</v>
      </c>
    </row>
    <row r="4097" spans="1:9">
      <c r="A4097" t="s">
        <v>4</v>
      </c>
      <c r="B4097" s="4" t="s">
        <v>5</v>
      </c>
      <c r="C4097" s="4" t="s">
        <v>13</v>
      </c>
      <c r="D4097" s="4" t="s">
        <v>10</v>
      </c>
      <c r="E4097" s="4" t="s">
        <v>10</v>
      </c>
      <c r="F4097" s="4" t="s">
        <v>9</v>
      </c>
    </row>
    <row r="4098" spans="1:9">
      <c r="A4098" t="n">
        <v>33882</v>
      </c>
      <c r="B4098" s="57" t="n">
        <v>84</v>
      </c>
      <c r="C4098" s="7" t="n">
        <v>0</v>
      </c>
      <c r="D4098" s="7" t="n">
        <v>0</v>
      </c>
      <c r="E4098" s="7" t="n">
        <v>0</v>
      </c>
      <c r="F4098" s="7" t="n">
        <v>1036831949</v>
      </c>
    </row>
    <row r="4099" spans="1:9">
      <c r="A4099" t="s">
        <v>4</v>
      </c>
      <c r="B4099" s="4" t="s">
        <v>5</v>
      </c>
      <c r="C4099" s="4" t="s">
        <v>13</v>
      </c>
      <c r="D4099" s="4" t="s">
        <v>10</v>
      </c>
    </row>
    <row r="4100" spans="1:9">
      <c r="A4100" t="n">
        <v>33892</v>
      </c>
      <c r="B4100" s="38" t="n">
        <v>58</v>
      </c>
      <c r="C4100" s="7" t="n">
        <v>255</v>
      </c>
      <c r="D4100" s="7" t="n">
        <v>0</v>
      </c>
    </row>
    <row r="4101" spans="1:9">
      <c r="A4101" t="s">
        <v>4</v>
      </c>
      <c r="B4101" s="4" t="s">
        <v>5</v>
      </c>
      <c r="C4101" s="4" t="s">
        <v>13</v>
      </c>
      <c r="D4101" s="4" t="s">
        <v>13</v>
      </c>
      <c r="E4101" s="4" t="s">
        <v>13</v>
      </c>
      <c r="F4101" s="4" t="s">
        <v>13</v>
      </c>
    </row>
    <row r="4102" spans="1:9">
      <c r="A4102" t="n">
        <v>33896</v>
      </c>
      <c r="B4102" s="8" t="n">
        <v>14</v>
      </c>
      <c r="C4102" s="7" t="n">
        <v>0</v>
      </c>
      <c r="D4102" s="7" t="n">
        <v>128</v>
      </c>
      <c r="E4102" s="7" t="n">
        <v>0</v>
      </c>
      <c r="F4102" s="7" t="n">
        <v>0</v>
      </c>
    </row>
    <row r="4103" spans="1:9">
      <c r="A4103" t="s">
        <v>4</v>
      </c>
      <c r="B4103" s="4" t="s">
        <v>5</v>
      </c>
      <c r="C4103" s="4" t="s">
        <v>13</v>
      </c>
      <c r="D4103" s="4" t="s">
        <v>10</v>
      </c>
      <c r="E4103" s="4" t="s">
        <v>10</v>
      </c>
      <c r="F4103" s="4" t="s">
        <v>13</v>
      </c>
    </row>
    <row r="4104" spans="1:9">
      <c r="A4104" t="n">
        <v>33901</v>
      </c>
      <c r="B4104" s="59" t="n">
        <v>25</v>
      </c>
      <c r="C4104" s="7" t="n">
        <v>1</v>
      </c>
      <c r="D4104" s="7" t="n">
        <v>600</v>
      </c>
      <c r="E4104" s="7" t="n">
        <v>50</v>
      </c>
      <c r="F4104" s="7" t="n">
        <v>5</v>
      </c>
    </row>
    <row r="4105" spans="1:9">
      <c r="A4105" t="s">
        <v>4</v>
      </c>
      <c r="B4105" s="4" t="s">
        <v>5</v>
      </c>
      <c r="C4105" s="4" t="s">
        <v>13</v>
      </c>
      <c r="D4105" s="4" t="s">
        <v>18</v>
      </c>
      <c r="E4105" s="4" t="s">
        <v>18</v>
      </c>
      <c r="F4105" s="4" t="s">
        <v>18</v>
      </c>
    </row>
    <row r="4106" spans="1:9">
      <c r="A4106" t="n">
        <v>33908</v>
      </c>
      <c r="B4106" s="44" t="n">
        <v>45</v>
      </c>
      <c r="C4106" s="7" t="n">
        <v>9</v>
      </c>
      <c r="D4106" s="7" t="n">
        <v>0.0199999995529652</v>
      </c>
      <c r="E4106" s="7" t="n">
        <v>0.0299999993294477</v>
      </c>
      <c r="F4106" s="7" t="n">
        <v>0.5</v>
      </c>
    </row>
    <row r="4107" spans="1:9">
      <c r="A4107" t="s">
        <v>4</v>
      </c>
      <c r="B4107" s="4" t="s">
        <v>5</v>
      </c>
      <c r="C4107" s="4" t="s">
        <v>6</v>
      </c>
      <c r="D4107" s="4" t="s">
        <v>10</v>
      </c>
    </row>
    <row r="4108" spans="1:9">
      <c r="A4108" t="n">
        <v>33922</v>
      </c>
      <c r="B4108" s="58" t="n">
        <v>29</v>
      </c>
      <c r="C4108" s="7" t="s">
        <v>304</v>
      </c>
      <c r="D4108" s="7" t="n">
        <v>65533</v>
      </c>
    </row>
    <row r="4109" spans="1:9">
      <c r="A4109" t="s">
        <v>4</v>
      </c>
      <c r="B4109" s="4" t="s">
        <v>5</v>
      </c>
      <c r="C4109" s="4" t="s">
        <v>13</v>
      </c>
      <c r="D4109" s="4" t="s">
        <v>10</v>
      </c>
      <c r="E4109" s="4" t="s">
        <v>6</v>
      </c>
    </row>
    <row r="4110" spans="1:9">
      <c r="A4110" t="n">
        <v>33940</v>
      </c>
      <c r="B4110" s="29" t="n">
        <v>51</v>
      </c>
      <c r="C4110" s="7" t="n">
        <v>4</v>
      </c>
      <c r="D4110" s="7" t="n">
        <v>1600</v>
      </c>
      <c r="E4110" s="7" t="s">
        <v>46</v>
      </c>
    </row>
    <row r="4111" spans="1:9">
      <c r="A4111" t="s">
        <v>4</v>
      </c>
      <c r="B4111" s="4" t="s">
        <v>5</v>
      </c>
      <c r="C4111" s="4" t="s">
        <v>10</v>
      </c>
    </row>
    <row r="4112" spans="1:9">
      <c r="A4112" t="n">
        <v>33953</v>
      </c>
      <c r="B4112" s="27" t="n">
        <v>16</v>
      </c>
      <c r="C4112" s="7" t="n">
        <v>0</v>
      </c>
    </row>
    <row r="4113" spans="1:6">
      <c r="A4113" t="s">
        <v>4</v>
      </c>
      <c r="B4113" s="4" t="s">
        <v>5</v>
      </c>
      <c r="C4113" s="4" t="s">
        <v>10</v>
      </c>
      <c r="D4113" s="4" t="s">
        <v>13</v>
      </c>
      <c r="E4113" s="4" t="s">
        <v>9</v>
      </c>
      <c r="F4113" s="4" t="s">
        <v>47</v>
      </c>
      <c r="G4113" s="4" t="s">
        <v>13</v>
      </c>
      <c r="H4113" s="4" t="s">
        <v>13</v>
      </c>
      <c r="I4113" s="4" t="s">
        <v>13</v>
      </c>
      <c r="J4113" s="4" t="s">
        <v>9</v>
      </c>
      <c r="K4113" s="4" t="s">
        <v>47</v>
      </c>
      <c r="L4113" s="4" t="s">
        <v>13</v>
      </c>
      <c r="M4113" s="4" t="s">
        <v>13</v>
      </c>
      <c r="N4113" s="4" t="s">
        <v>13</v>
      </c>
      <c r="O4113" s="4" t="s">
        <v>9</v>
      </c>
      <c r="P4113" s="4" t="s">
        <v>47</v>
      </c>
      <c r="Q4113" s="4" t="s">
        <v>13</v>
      </c>
      <c r="R4113" s="4" t="s">
        <v>13</v>
      </c>
    </row>
    <row r="4114" spans="1:6">
      <c r="A4114" t="n">
        <v>33956</v>
      </c>
      <c r="B4114" s="30" t="n">
        <v>26</v>
      </c>
      <c r="C4114" s="7" t="n">
        <v>1600</v>
      </c>
      <c r="D4114" s="7" t="n">
        <v>17</v>
      </c>
      <c r="E4114" s="7" t="n">
        <v>25311</v>
      </c>
      <c r="F4114" s="7" t="s">
        <v>305</v>
      </c>
      <c r="G4114" s="7" t="n">
        <v>2</v>
      </c>
      <c r="H4114" s="7" t="n">
        <v>3</v>
      </c>
      <c r="I4114" s="7" t="n">
        <v>17</v>
      </c>
      <c r="J4114" s="7" t="n">
        <v>25312</v>
      </c>
      <c r="K4114" s="7" t="s">
        <v>306</v>
      </c>
      <c r="L4114" s="7" t="n">
        <v>2</v>
      </c>
      <c r="M4114" s="7" t="n">
        <v>3</v>
      </c>
      <c r="N4114" s="7" t="n">
        <v>17</v>
      </c>
      <c r="O4114" s="7" t="n">
        <v>25313</v>
      </c>
      <c r="P4114" s="7" t="s">
        <v>307</v>
      </c>
      <c r="Q4114" s="7" t="n">
        <v>2</v>
      </c>
      <c r="R4114" s="7" t="n">
        <v>0</v>
      </c>
    </row>
    <row r="4115" spans="1:6">
      <c r="A4115" t="s">
        <v>4</v>
      </c>
      <c r="B4115" s="4" t="s">
        <v>5</v>
      </c>
    </row>
    <row r="4116" spans="1:6">
      <c r="A4116" t="n">
        <v>34193</v>
      </c>
      <c r="B4116" s="31" t="n">
        <v>28</v>
      </c>
    </row>
    <row r="4117" spans="1:6">
      <c r="A4117" t="s">
        <v>4</v>
      </c>
      <c r="B4117" s="4" t="s">
        <v>5</v>
      </c>
      <c r="C4117" s="4" t="s">
        <v>10</v>
      </c>
      <c r="D4117" s="4" t="s">
        <v>13</v>
      </c>
    </row>
    <row r="4118" spans="1:6">
      <c r="A4118" t="n">
        <v>34194</v>
      </c>
      <c r="B4118" s="60" t="n">
        <v>89</v>
      </c>
      <c r="C4118" s="7" t="n">
        <v>65533</v>
      </c>
      <c r="D4118" s="7" t="n">
        <v>1</v>
      </c>
    </row>
    <row r="4119" spans="1:6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10</v>
      </c>
      <c r="F4119" s="4" t="s">
        <v>13</v>
      </c>
    </row>
    <row r="4120" spans="1:6">
      <c r="A4120" t="n">
        <v>34198</v>
      </c>
      <c r="B4120" s="59" t="n">
        <v>25</v>
      </c>
      <c r="C4120" s="7" t="n">
        <v>1</v>
      </c>
      <c r="D4120" s="7" t="n">
        <v>65535</v>
      </c>
      <c r="E4120" s="7" t="n">
        <v>65535</v>
      </c>
      <c r="F4120" s="7" t="n">
        <v>0</v>
      </c>
    </row>
    <row r="4121" spans="1:6">
      <c r="A4121" t="s">
        <v>4</v>
      </c>
      <c r="B4121" s="4" t="s">
        <v>5</v>
      </c>
      <c r="C4121" s="4" t="s">
        <v>6</v>
      </c>
      <c r="D4121" s="4" t="s">
        <v>10</v>
      </c>
    </row>
    <row r="4122" spans="1:6">
      <c r="A4122" t="n">
        <v>34205</v>
      </c>
      <c r="B4122" s="58" t="n">
        <v>29</v>
      </c>
      <c r="C4122" s="7" t="s">
        <v>12</v>
      </c>
      <c r="D4122" s="7" t="n">
        <v>65533</v>
      </c>
    </row>
    <row r="4123" spans="1:6">
      <c r="A4123" t="s">
        <v>4</v>
      </c>
      <c r="B4123" s="4" t="s">
        <v>5</v>
      </c>
      <c r="C4123" s="4" t="s">
        <v>9</v>
      </c>
    </row>
    <row r="4124" spans="1:6">
      <c r="A4124" t="n">
        <v>34209</v>
      </c>
      <c r="B4124" s="47" t="n">
        <v>15</v>
      </c>
      <c r="C4124" s="7" t="n">
        <v>32768</v>
      </c>
    </row>
    <row r="4125" spans="1:6">
      <c r="A4125" t="s">
        <v>4</v>
      </c>
      <c r="B4125" s="4" t="s">
        <v>5</v>
      </c>
      <c r="C4125" s="4" t="s">
        <v>13</v>
      </c>
      <c r="D4125" s="4" t="s">
        <v>10</v>
      </c>
      <c r="E4125" s="4" t="s">
        <v>18</v>
      </c>
    </row>
    <row r="4126" spans="1:6">
      <c r="A4126" t="n">
        <v>34214</v>
      </c>
      <c r="B4126" s="38" t="n">
        <v>58</v>
      </c>
      <c r="C4126" s="7" t="n">
        <v>101</v>
      </c>
      <c r="D4126" s="7" t="n">
        <v>300</v>
      </c>
      <c r="E4126" s="7" t="n">
        <v>1</v>
      </c>
    </row>
    <row r="4127" spans="1:6">
      <c r="A4127" t="s">
        <v>4</v>
      </c>
      <c r="B4127" s="4" t="s">
        <v>5</v>
      </c>
      <c r="C4127" s="4" t="s">
        <v>13</v>
      </c>
      <c r="D4127" s="4" t="s">
        <v>10</v>
      </c>
    </row>
    <row r="4128" spans="1:6">
      <c r="A4128" t="n">
        <v>34222</v>
      </c>
      <c r="B4128" s="38" t="n">
        <v>58</v>
      </c>
      <c r="C4128" s="7" t="n">
        <v>254</v>
      </c>
      <c r="D4128" s="7" t="n">
        <v>0</v>
      </c>
    </row>
    <row r="4129" spans="1:18">
      <c r="A4129" t="s">
        <v>4</v>
      </c>
      <c r="B4129" s="4" t="s">
        <v>5</v>
      </c>
      <c r="C4129" s="4" t="s">
        <v>13</v>
      </c>
    </row>
    <row r="4130" spans="1:18">
      <c r="A4130" t="n">
        <v>34226</v>
      </c>
      <c r="B4130" s="44" t="n">
        <v>45</v>
      </c>
      <c r="C4130" s="7" t="n">
        <v>0</v>
      </c>
    </row>
    <row r="4131" spans="1:18">
      <c r="A4131" t="s">
        <v>4</v>
      </c>
      <c r="B4131" s="4" t="s">
        <v>5</v>
      </c>
      <c r="C4131" s="4" t="s">
        <v>13</v>
      </c>
      <c r="D4131" s="4" t="s">
        <v>13</v>
      </c>
      <c r="E4131" s="4" t="s">
        <v>18</v>
      </c>
      <c r="F4131" s="4" t="s">
        <v>18</v>
      </c>
      <c r="G4131" s="4" t="s">
        <v>18</v>
      </c>
      <c r="H4131" s="4" t="s">
        <v>10</v>
      </c>
    </row>
    <row r="4132" spans="1:18">
      <c r="A4132" t="n">
        <v>34228</v>
      </c>
      <c r="B4132" s="44" t="n">
        <v>45</v>
      </c>
      <c r="C4132" s="7" t="n">
        <v>2</v>
      </c>
      <c r="D4132" s="7" t="n">
        <v>3</v>
      </c>
      <c r="E4132" s="7" t="n">
        <v>34.2099990844727</v>
      </c>
      <c r="F4132" s="7" t="n">
        <v>13.4300003051758</v>
      </c>
      <c r="G4132" s="7" t="n">
        <v>19.0599994659424</v>
      </c>
      <c r="H4132" s="7" t="n">
        <v>0</v>
      </c>
    </row>
    <row r="4133" spans="1:18">
      <c r="A4133" t="s">
        <v>4</v>
      </c>
      <c r="B4133" s="4" t="s">
        <v>5</v>
      </c>
      <c r="C4133" s="4" t="s">
        <v>13</v>
      </c>
      <c r="D4133" s="4" t="s">
        <v>13</v>
      </c>
      <c r="E4133" s="4" t="s">
        <v>18</v>
      </c>
      <c r="F4133" s="4" t="s">
        <v>18</v>
      </c>
      <c r="G4133" s="4" t="s">
        <v>18</v>
      </c>
      <c r="H4133" s="4" t="s">
        <v>10</v>
      </c>
      <c r="I4133" s="4" t="s">
        <v>13</v>
      </c>
    </row>
    <row r="4134" spans="1:18">
      <c r="A4134" t="n">
        <v>34245</v>
      </c>
      <c r="B4134" s="44" t="n">
        <v>45</v>
      </c>
      <c r="C4134" s="7" t="n">
        <v>4</v>
      </c>
      <c r="D4134" s="7" t="n">
        <v>3</v>
      </c>
      <c r="E4134" s="7" t="n">
        <v>20.1100006103516</v>
      </c>
      <c r="F4134" s="7" t="n">
        <v>173.470001220703</v>
      </c>
      <c r="G4134" s="7" t="n">
        <v>0</v>
      </c>
      <c r="H4134" s="7" t="n">
        <v>0</v>
      </c>
      <c r="I4134" s="7" t="n">
        <v>1</v>
      </c>
    </row>
    <row r="4135" spans="1:18">
      <c r="A4135" t="s">
        <v>4</v>
      </c>
      <c r="B4135" s="4" t="s">
        <v>5</v>
      </c>
      <c r="C4135" s="4" t="s">
        <v>13</v>
      </c>
      <c r="D4135" s="4" t="s">
        <v>13</v>
      </c>
      <c r="E4135" s="4" t="s">
        <v>18</v>
      </c>
      <c r="F4135" s="4" t="s">
        <v>10</v>
      </c>
    </row>
    <row r="4136" spans="1:18">
      <c r="A4136" t="n">
        <v>34263</v>
      </c>
      <c r="B4136" s="44" t="n">
        <v>45</v>
      </c>
      <c r="C4136" s="7" t="n">
        <v>5</v>
      </c>
      <c r="D4136" s="7" t="n">
        <v>3</v>
      </c>
      <c r="E4136" s="7" t="n">
        <v>5.30000019073486</v>
      </c>
      <c r="F4136" s="7" t="n">
        <v>0</v>
      </c>
    </row>
    <row r="4137" spans="1:18">
      <c r="A4137" t="s">
        <v>4</v>
      </c>
      <c r="B4137" s="4" t="s">
        <v>5</v>
      </c>
      <c r="C4137" s="4" t="s">
        <v>13</v>
      </c>
      <c r="D4137" s="4" t="s">
        <v>13</v>
      </c>
      <c r="E4137" s="4" t="s">
        <v>18</v>
      </c>
      <c r="F4137" s="4" t="s">
        <v>10</v>
      </c>
    </row>
    <row r="4138" spans="1:18">
      <c r="A4138" t="n">
        <v>34272</v>
      </c>
      <c r="B4138" s="44" t="n">
        <v>45</v>
      </c>
      <c r="C4138" s="7" t="n">
        <v>11</v>
      </c>
      <c r="D4138" s="7" t="n">
        <v>3</v>
      </c>
      <c r="E4138" s="7" t="n">
        <v>58.9000015258789</v>
      </c>
      <c r="F4138" s="7" t="n">
        <v>0</v>
      </c>
    </row>
    <row r="4139" spans="1:18">
      <c r="A4139" t="s">
        <v>4</v>
      </c>
      <c r="B4139" s="4" t="s">
        <v>5</v>
      </c>
      <c r="C4139" s="4" t="s">
        <v>13</v>
      </c>
      <c r="D4139" s="4" t="s">
        <v>10</v>
      </c>
      <c r="E4139" s="4" t="s">
        <v>10</v>
      </c>
      <c r="F4139" s="4" t="s">
        <v>9</v>
      </c>
    </row>
    <row r="4140" spans="1:18">
      <c r="A4140" t="n">
        <v>34281</v>
      </c>
      <c r="B4140" s="57" t="n">
        <v>84</v>
      </c>
      <c r="C4140" s="7" t="n">
        <v>1</v>
      </c>
      <c r="D4140" s="7" t="n">
        <v>0</v>
      </c>
      <c r="E4140" s="7" t="n">
        <v>0</v>
      </c>
      <c r="F4140" s="7" t="n">
        <v>0</v>
      </c>
    </row>
    <row r="4141" spans="1:18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9</v>
      </c>
      <c r="F4141" s="4" t="s">
        <v>10</v>
      </c>
    </row>
    <row r="4142" spans="1:18">
      <c r="A4142" t="n">
        <v>34291</v>
      </c>
      <c r="B4142" s="11" t="n">
        <v>50</v>
      </c>
      <c r="C4142" s="7" t="n">
        <v>3</v>
      </c>
      <c r="D4142" s="7" t="n">
        <v>4546</v>
      </c>
      <c r="E4142" s="7" t="n">
        <v>1036831949</v>
      </c>
      <c r="F4142" s="7" t="n">
        <v>500</v>
      </c>
    </row>
    <row r="4143" spans="1:18">
      <c r="A4143" t="s">
        <v>4</v>
      </c>
      <c r="B4143" s="4" t="s">
        <v>5</v>
      </c>
      <c r="C4143" s="4" t="s">
        <v>13</v>
      </c>
      <c r="D4143" s="4" t="s">
        <v>10</v>
      </c>
      <c r="E4143" s="4" t="s">
        <v>9</v>
      </c>
      <c r="F4143" s="4" t="s">
        <v>10</v>
      </c>
    </row>
    <row r="4144" spans="1:18">
      <c r="A4144" t="n">
        <v>34301</v>
      </c>
      <c r="B4144" s="11" t="n">
        <v>50</v>
      </c>
      <c r="C4144" s="7" t="n">
        <v>3</v>
      </c>
      <c r="D4144" s="7" t="n">
        <v>4522</v>
      </c>
      <c r="E4144" s="7" t="n">
        <v>1036831949</v>
      </c>
      <c r="F4144" s="7" t="n">
        <v>500</v>
      </c>
    </row>
    <row r="4145" spans="1:9">
      <c r="A4145" t="s">
        <v>4</v>
      </c>
      <c r="B4145" s="4" t="s">
        <v>5</v>
      </c>
      <c r="C4145" s="4" t="s">
        <v>10</v>
      </c>
      <c r="D4145" s="4" t="s">
        <v>13</v>
      </c>
      <c r="E4145" s="4" t="s">
        <v>6</v>
      </c>
      <c r="F4145" s="4" t="s">
        <v>18</v>
      </c>
      <c r="G4145" s="4" t="s">
        <v>18</v>
      </c>
      <c r="H4145" s="4" t="s">
        <v>18</v>
      </c>
    </row>
    <row r="4146" spans="1:9">
      <c r="A4146" t="n">
        <v>34311</v>
      </c>
      <c r="B4146" s="25" t="n">
        <v>48</v>
      </c>
      <c r="C4146" s="7" t="n">
        <v>7033</v>
      </c>
      <c r="D4146" s="7" t="n">
        <v>0</v>
      </c>
      <c r="E4146" s="7" t="s">
        <v>288</v>
      </c>
      <c r="F4146" s="7" t="n">
        <v>-1</v>
      </c>
      <c r="G4146" s="7" t="n">
        <v>1</v>
      </c>
      <c r="H4146" s="7" t="n">
        <v>0</v>
      </c>
    </row>
    <row r="4147" spans="1:9">
      <c r="A4147" t="s">
        <v>4</v>
      </c>
      <c r="B4147" s="4" t="s">
        <v>5</v>
      </c>
      <c r="C4147" s="4" t="s">
        <v>13</v>
      </c>
      <c r="D4147" s="4" t="s">
        <v>13</v>
      </c>
      <c r="E4147" s="4" t="s">
        <v>18</v>
      </c>
      <c r="F4147" s="4" t="s">
        <v>18</v>
      </c>
      <c r="G4147" s="4" t="s">
        <v>18</v>
      </c>
      <c r="H4147" s="4" t="s">
        <v>10</v>
      </c>
    </row>
    <row r="4148" spans="1:9">
      <c r="A4148" t="n">
        <v>34338</v>
      </c>
      <c r="B4148" s="44" t="n">
        <v>45</v>
      </c>
      <c r="C4148" s="7" t="n">
        <v>2</v>
      </c>
      <c r="D4148" s="7" t="n">
        <v>2</v>
      </c>
      <c r="E4148" s="7" t="n">
        <v>34.2099990844727</v>
      </c>
      <c r="F4148" s="7" t="n">
        <v>13.6099996566772</v>
      </c>
      <c r="G4148" s="7" t="n">
        <v>19.0599994659424</v>
      </c>
      <c r="H4148" s="7" t="n">
        <v>2000</v>
      </c>
    </row>
    <row r="4149" spans="1:9">
      <c r="A4149" t="s">
        <v>4</v>
      </c>
      <c r="B4149" s="4" t="s">
        <v>5</v>
      </c>
      <c r="C4149" s="4" t="s">
        <v>13</v>
      </c>
      <c r="D4149" s="4" t="s">
        <v>13</v>
      </c>
      <c r="E4149" s="4" t="s">
        <v>18</v>
      </c>
      <c r="F4149" s="4" t="s">
        <v>18</v>
      </c>
      <c r="G4149" s="4" t="s">
        <v>18</v>
      </c>
      <c r="H4149" s="4" t="s">
        <v>10</v>
      </c>
      <c r="I4149" s="4" t="s">
        <v>13</v>
      </c>
    </row>
    <row r="4150" spans="1:9">
      <c r="A4150" t="n">
        <v>34355</v>
      </c>
      <c r="B4150" s="44" t="n">
        <v>45</v>
      </c>
      <c r="C4150" s="7" t="n">
        <v>4</v>
      </c>
      <c r="D4150" s="7" t="n">
        <v>2</v>
      </c>
      <c r="E4150" s="7" t="n">
        <v>14.3500003814697</v>
      </c>
      <c r="F4150" s="7" t="n">
        <v>166.210006713867</v>
      </c>
      <c r="G4150" s="7" t="n">
        <v>0</v>
      </c>
      <c r="H4150" s="7" t="n">
        <v>2000</v>
      </c>
      <c r="I4150" s="7" t="n">
        <v>1</v>
      </c>
    </row>
    <row r="4151" spans="1:9">
      <c r="A4151" t="s">
        <v>4</v>
      </c>
      <c r="B4151" s="4" t="s">
        <v>5</v>
      </c>
      <c r="C4151" s="4" t="s">
        <v>13</v>
      </c>
      <c r="D4151" s="4" t="s">
        <v>13</v>
      </c>
      <c r="E4151" s="4" t="s">
        <v>18</v>
      </c>
      <c r="F4151" s="4" t="s">
        <v>10</v>
      </c>
    </row>
    <row r="4152" spans="1:9">
      <c r="A4152" t="n">
        <v>34373</v>
      </c>
      <c r="B4152" s="44" t="n">
        <v>45</v>
      </c>
      <c r="C4152" s="7" t="n">
        <v>5</v>
      </c>
      <c r="D4152" s="7" t="n">
        <v>2</v>
      </c>
      <c r="E4152" s="7" t="n">
        <v>4.5</v>
      </c>
      <c r="F4152" s="7" t="n">
        <v>2000</v>
      </c>
    </row>
    <row r="4153" spans="1:9">
      <c r="A4153" t="s">
        <v>4</v>
      </c>
      <c r="B4153" s="4" t="s">
        <v>5</v>
      </c>
      <c r="C4153" s="4" t="s">
        <v>13</v>
      </c>
      <c r="D4153" s="4" t="s">
        <v>13</v>
      </c>
      <c r="E4153" s="4" t="s">
        <v>18</v>
      </c>
      <c r="F4153" s="4" t="s">
        <v>10</v>
      </c>
    </row>
    <row r="4154" spans="1:9">
      <c r="A4154" t="n">
        <v>34382</v>
      </c>
      <c r="B4154" s="44" t="n">
        <v>45</v>
      </c>
      <c r="C4154" s="7" t="n">
        <v>11</v>
      </c>
      <c r="D4154" s="7" t="n">
        <v>2</v>
      </c>
      <c r="E4154" s="7" t="n">
        <v>56</v>
      </c>
      <c r="F4154" s="7" t="n">
        <v>2000</v>
      </c>
    </row>
    <row r="4155" spans="1:9">
      <c r="A4155" t="s">
        <v>4</v>
      </c>
      <c r="B4155" s="4" t="s">
        <v>5</v>
      </c>
      <c r="C4155" s="4" t="s">
        <v>13</v>
      </c>
      <c r="D4155" s="4" t="s">
        <v>10</v>
      </c>
    </row>
    <row r="4156" spans="1:9">
      <c r="A4156" t="n">
        <v>34391</v>
      </c>
      <c r="B4156" s="38" t="n">
        <v>58</v>
      </c>
      <c r="C4156" s="7" t="n">
        <v>255</v>
      </c>
      <c r="D4156" s="7" t="n">
        <v>0</v>
      </c>
    </row>
    <row r="4157" spans="1:9">
      <c r="A4157" t="s">
        <v>4</v>
      </c>
      <c r="B4157" s="4" t="s">
        <v>5</v>
      </c>
      <c r="C4157" s="4" t="s">
        <v>13</v>
      </c>
      <c r="D4157" s="4" t="s">
        <v>18</v>
      </c>
      <c r="E4157" s="4" t="s">
        <v>18</v>
      </c>
      <c r="F4157" s="4" t="s">
        <v>18</v>
      </c>
    </row>
    <row r="4158" spans="1:9">
      <c r="A4158" t="n">
        <v>34395</v>
      </c>
      <c r="B4158" s="44" t="n">
        <v>45</v>
      </c>
      <c r="C4158" s="7" t="n">
        <v>9</v>
      </c>
      <c r="D4158" s="7" t="n">
        <v>0.0199999995529652</v>
      </c>
      <c r="E4158" s="7" t="n">
        <v>0.0399999991059303</v>
      </c>
      <c r="F4158" s="7" t="n">
        <v>0.5</v>
      </c>
    </row>
    <row r="4159" spans="1:9">
      <c r="A4159" t="s">
        <v>4</v>
      </c>
      <c r="B4159" s="4" t="s">
        <v>5</v>
      </c>
      <c r="C4159" s="4" t="s">
        <v>6</v>
      </c>
      <c r="D4159" s="4" t="s">
        <v>10</v>
      </c>
    </row>
    <row r="4160" spans="1:9">
      <c r="A4160" t="n">
        <v>34409</v>
      </c>
      <c r="B4160" s="58" t="n">
        <v>29</v>
      </c>
      <c r="C4160" s="7" t="s">
        <v>172</v>
      </c>
      <c r="D4160" s="7" t="n">
        <v>65533</v>
      </c>
    </row>
    <row r="4161" spans="1:9">
      <c r="A4161" t="s">
        <v>4</v>
      </c>
      <c r="B4161" s="4" t="s">
        <v>5</v>
      </c>
      <c r="C4161" s="4" t="s">
        <v>13</v>
      </c>
      <c r="D4161" s="4" t="s">
        <v>10</v>
      </c>
      <c r="E4161" s="4" t="s">
        <v>6</v>
      </c>
    </row>
    <row r="4162" spans="1:9">
      <c r="A4162" t="n">
        <v>34425</v>
      </c>
      <c r="B4162" s="29" t="n">
        <v>51</v>
      </c>
      <c r="C4162" s="7" t="n">
        <v>4</v>
      </c>
      <c r="D4162" s="7" t="n">
        <v>7033</v>
      </c>
      <c r="E4162" s="7" t="s">
        <v>192</v>
      </c>
    </row>
    <row r="4163" spans="1:9">
      <c r="A4163" t="s">
        <v>4</v>
      </c>
      <c r="B4163" s="4" t="s">
        <v>5</v>
      </c>
      <c r="C4163" s="4" t="s">
        <v>10</v>
      </c>
    </row>
    <row r="4164" spans="1:9">
      <c r="A4164" t="n">
        <v>34438</v>
      </c>
      <c r="B4164" s="27" t="n">
        <v>16</v>
      </c>
      <c r="C4164" s="7" t="n">
        <v>0</v>
      </c>
    </row>
    <row r="4165" spans="1:9">
      <c r="A4165" t="s">
        <v>4</v>
      </c>
      <c r="B4165" s="4" t="s">
        <v>5</v>
      </c>
      <c r="C4165" s="4" t="s">
        <v>10</v>
      </c>
      <c r="D4165" s="4" t="s">
        <v>13</v>
      </c>
      <c r="E4165" s="4" t="s">
        <v>9</v>
      </c>
      <c r="F4165" s="4" t="s">
        <v>47</v>
      </c>
      <c r="G4165" s="4" t="s">
        <v>13</v>
      </c>
      <c r="H4165" s="4" t="s">
        <v>13</v>
      </c>
    </row>
    <row r="4166" spans="1:9">
      <c r="A4166" t="n">
        <v>34441</v>
      </c>
      <c r="B4166" s="30" t="n">
        <v>26</v>
      </c>
      <c r="C4166" s="7" t="n">
        <v>7033</v>
      </c>
      <c r="D4166" s="7" t="n">
        <v>17</v>
      </c>
      <c r="E4166" s="7" t="n">
        <v>52883</v>
      </c>
      <c r="F4166" s="7" t="s">
        <v>308</v>
      </c>
      <c r="G4166" s="7" t="n">
        <v>2</v>
      </c>
      <c r="H4166" s="7" t="n">
        <v>0</v>
      </c>
    </row>
    <row r="4167" spans="1:9">
      <c r="A4167" t="s">
        <v>4</v>
      </c>
      <c r="B4167" s="4" t="s">
        <v>5</v>
      </c>
    </row>
    <row r="4168" spans="1:9">
      <c r="A4168" t="n">
        <v>34487</v>
      </c>
      <c r="B4168" s="31" t="n">
        <v>28</v>
      </c>
    </row>
    <row r="4169" spans="1:9">
      <c r="A4169" t="s">
        <v>4</v>
      </c>
      <c r="B4169" s="4" t="s">
        <v>5</v>
      </c>
      <c r="C4169" s="4" t="s">
        <v>10</v>
      </c>
      <c r="D4169" s="4" t="s">
        <v>13</v>
      </c>
    </row>
    <row r="4170" spans="1:9">
      <c r="A4170" t="n">
        <v>34488</v>
      </c>
      <c r="B4170" s="60" t="n">
        <v>89</v>
      </c>
      <c r="C4170" s="7" t="n">
        <v>65533</v>
      </c>
      <c r="D4170" s="7" t="n">
        <v>1</v>
      </c>
    </row>
    <row r="4171" spans="1:9">
      <c r="A4171" t="s">
        <v>4</v>
      </c>
      <c r="B4171" s="4" t="s">
        <v>5</v>
      </c>
      <c r="C4171" s="4" t="s">
        <v>6</v>
      </c>
      <c r="D4171" s="4" t="s">
        <v>10</v>
      </c>
    </row>
    <row r="4172" spans="1:9">
      <c r="A4172" t="n">
        <v>34492</v>
      </c>
      <c r="B4172" s="58" t="n">
        <v>29</v>
      </c>
      <c r="C4172" s="7" t="s">
        <v>12</v>
      </c>
      <c r="D4172" s="7" t="n">
        <v>65533</v>
      </c>
    </row>
    <row r="4173" spans="1:9">
      <c r="A4173" t="s">
        <v>4</v>
      </c>
      <c r="B4173" s="4" t="s">
        <v>5</v>
      </c>
      <c r="C4173" s="4" t="s">
        <v>13</v>
      </c>
      <c r="D4173" s="4" t="s">
        <v>10</v>
      </c>
      <c r="E4173" s="4" t="s">
        <v>18</v>
      </c>
    </row>
    <row r="4174" spans="1:9">
      <c r="A4174" t="n">
        <v>34496</v>
      </c>
      <c r="B4174" s="38" t="n">
        <v>58</v>
      </c>
      <c r="C4174" s="7" t="n">
        <v>101</v>
      </c>
      <c r="D4174" s="7" t="n">
        <v>300</v>
      </c>
      <c r="E4174" s="7" t="n">
        <v>1</v>
      </c>
    </row>
    <row r="4175" spans="1:9">
      <c r="A4175" t="s">
        <v>4</v>
      </c>
      <c r="B4175" s="4" t="s">
        <v>5</v>
      </c>
      <c r="C4175" s="4" t="s">
        <v>13</v>
      </c>
      <c r="D4175" s="4" t="s">
        <v>10</v>
      </c>
    </row>
    <row r="4176" spans="1:9">
      <c r="A4176" t="n">
        <v>34504</v>
      </c>
      <c r="B4176" s="38" t="n">
        <v>58</v>
      </c>
      <c r="C4176" s="7" t="n">
        <v>254</v>
      </c>
      <c r="D4176" s="7" t="n">
        <v>0</v>
      </c>
    </row>
    <row r="4177" spans="1:8">
      <c r="A4177" t="s">
        <v>4</v>
      </c>
      <c r="B4177" s="4" t="s">
        <v>5</v>
      </c>
      <c r="C4177" s="4" t="s">
        <v>13</v>
      </c>
    </row>
    <row r="4178" spans="1:8">
      <c r="A4178" t="n">
        <v>34508</v>
      </c>
      <c r="B4178" s="44" t="n">
        <v>45</v>
      </c>
      <c r="C4178" s="7" t="n">
        <v>0</v>
      </c>
    </row>
    <row r="4179" spans="1:8">
      <c r="A4179" t="s">
        <v>4</v>
      </c>
      <c r="B4179" s="4" t="s">
        <v>5</v>
      </c>
      <c r="C4179" s="4" t="s">
        <v>13</v>
      </c>
      <c r="D4179" s="4" t="s">
        <v>13</v>
      </c>
      <c r="E4179" s="4" t="s">
        <v>18</v>
      </c>
      <c r="F4179" s="4" t="s">
        <v>18</v>
      </c>
      <c r="G4179" s="4" t="s">
        <v>18</v>
      </c>
      <c r="H4179" s="4" t="s">
        <v>10</v>
      </c>
    </row>
    <row r="4180" spans="1:8">
      <c r="A4180" t="n">
        <v>34510</v>
      </c>
      <c r="B4180" s="44" t="n">
        <v>45</v>
      </c>
      <c r="C4180" s="7" t="n">
        <v>2</v>
      </c>
      <c r="D4180" s="7" t="n">
        <v>3</v>
      </c>
      <c r="E4180" s="7" t="n">
        <v>-0.0799999982118607</v>
      </c>
      <c r="F4180" s="7" t="n">
        <v>-18.8199996948242</v>
      </c>
      <c r="G4180" s="7" t="n">
        <v>-0.330000013113022</v>
      </c>
      <c r="H4180" s="7" t="n">
        <v>0</v>
      </c>
    </row>
    <row r="4181" spans="1:8">
      <c r="A4181" t="s">
        <v>4</v>
      </c>
      <c r="B4181" s="4" t="s">
        <v>5</v>
      </c>
      <c r="C4181" s="4" t="s">
        <v>13</v>
      </c>
      <c r="D4181" s="4" t="s">
        <v>13</v>
      </c>
      <c r="E4181" s="4" t="s">
        <v>18</v>
      </c>
      <c r="F4181" s="4" t="s">
        <v>18</v>
      </c>
      <c r="G4181" s="4" t="s">
        <v>18</v>
      </c>
      <c r="H4181" s="4" t="s">
        <v>10</v>
      </c>
      <c r="I4181" s="4" t="s">
        <v>13</v>
      </c>
    </row>
    <row r="4182" spans="1:8">
      <c r="A4182" t="n">
        <v>34527</v>
      </c>
      <c r="B4182" s="44" t="n">
        <v>45</v>
      </c>
      <c r="C4182" s="7" t="n">
        <v>4</v>
      </c>
      <c r="D4182" s="7" t="n">
        <v>3</v>
      </c>
      <c r="E4182" s="7" t="n">
        <v>11.1199998855591</v>
      </c>
      <c r="F4182" s="7" t="n">
        <v>330.380004882813</v>
      </c>
      <c r="G4182" s="7" t="n">
        <v>0</v>
      </c>
      <c r="H4182" s="7" t="n">
        <v>0</v>
      </c>
      <c r="I4182" s="7" t="n">
        <v>0</v>
      </c>
    </row>
    <row r="4183" spans="1:8">
      <c r="A4183" t="s">
        <v>4</v>
      </c>
      <c r="B4183" s="4" t="s">
        <v>5</v>
      </c>
      <c r="C4183" s="4" t="s">
        <v>13</v>
      </c>
      <c r="D4183" s="4" t="s">
        <v>13</v>
      </c>
      <c r="E4183" s="4" t="s">
        <v>18</v>
      </c>
      <c r="F4183" s="4" t="s">
        <v>10</v>
      </c>
    </row>
    <row r="4184" spans="1:8">
      <c r="A4184" t="n">
        <v>34545</v>
      </c>
      <c r="B4184" s="44" t="n">
        <v>45</v>
      </c>
      <c r="C4184" s="7" t="n">
        <v>5</v>
      </c>
      <c r="D4184" s="7" t="n">
        <v>3</v>
      </c>
      <c r="E4184" s="7" t="n">
        <v>1.29999995231628</v>
      </c>
      <c r="F4184" s="7" t="n">
        <v>0</v>
      </c>
    </row>
    <row r="4185" spans="1:8">
      <c r="A4185" t="s">
        <v>4</v>
      </c>
      <c r="B4185" s="4" t="s">
        <v>5</v>
      </c>
      <c r="C4185" s="4" t="s">
        <v>13</v>
      </c>
      <c r="D4185" s="4" t="s">
        <v>13</v>
      </c>
      <c r="E4185" s="4" t="s">
        <v>18</v>
      </c>
      <c r="F4185" s="4" t="s">
        <v>10</v>
      </c>
    </row>
    <row r="4186" spans="1:8">
      <c r="A4186" t="n">
        <v>34554</v>
      </c>
      <c r="B4186" s="44" t="n">
        <v>45</v>
      </c>
      <c r="C4186" s="7" t="n">
        <v>11</v>
      </c>
      <c r="D4186" s="7" t="n">
        <v>3</v>
      </c>
      <c r="E4186" s="7" t="n">
        <v>43.4000015258789</v>
      </c>
      <c r="F4186" s="7" t="n">
        <v>0</v>
      </c>
    </row>
    <row r="4187" spans="1:8">
      <c r="A4187" t="s">
        <v>4</v>
      </c>
      <c r="B4187" s="4" t="s">
        <v>5</v>
      </c>
      <c r="C4187" s="4" t="s">
        <v>13</v>
      </c>
      <c r="D4187" s="4" t="s">
        <v>10</v>
      </c>
      <c r="E4187" s="4" t="s">
        <v>9</v>
      </c>
      <c r="F4187" s="4" t="s">
        <v>10</v>
      </c>
    </row>
    <row r="4188" spans="1:8">
      <c r="A4188" t="n">
        <v>34563</v>
      </c>
      <c r="B4188" s="11" t="n">
        <v>50</v>
      </c>
      <c r="C4188" s="7" t="n">
        <v>3</v>
      </c>
      <c r="D4188" s="7" t="n">
        <v>4546</v>
      </c>
      <c r="E4188" s="7" t="n">
        <v>1008981770</v>
      </c>
      <c r="F4188" s="7" t="n">
        <v>300</v>
      </c>
    </row>
    <row r="4189" spans="1:8">
      <c r="A4189" t="s">
        <v>4</v>
      </c>
      <c r="B4189" s="4" t="s">
        <v>5</v>
      </c>
      <c r="C4189" s="4" t="s">
        <v>13</v>
      </c>
      <c r="D4189" s="4" t="s">
        <v>10</v>
      </c>
      <c r="E4189" s="4" t="s">
        <v>9</v>
      </c>
      <c r="F4189" s="4" t="s">
        <v>10</v>
      </c>
    </row>
    <row r="4190" spans="1:8">
      <c r="A4190" t="n">
        <v>34573</v>
      </c>
      <c r="B4190" s="11" t="n">
        <v>50</v>
      </c>
      <c r="C4190" s="7" t="n">
        <v>3</v>
      </c>
      <c r="D4190" s="7" t="n">
        <v>4522</v>
      </c>
      <c r="E4190" s="7" t="n">
        <v>1008981770</v>
      </c>
      <c r="F4190" s="7" t="n">
        <v>300</v>
      </c>
    </row>
    <row r="4191" spans="1:8">
      <c r="A4191" t="s">
        <v>4</v>
      </c>
      <c r="B4191" s="4" t="s">
        <v>5</v>
      </c>
      <c r="C4191" s="4" t="s">
        <v>13</v>
      </c>
      <c r="D4191" s="4" t="s">
        <v>10</v>
      </c>
      <c r="E4191" s="4" t="s">
        <v>18</v>
      </c>
      <c r="F4191" s="4" t="s">
        <v>10</v>
      </c>
      <c r="G4191" s="4" t="s">
        <v>9</v>
      </c>
      <c r="H4191" s="4" t="s">
        <v>9</v>
      </c>
      <c r="I4191" s="4" t="s">
        <v>10</v>
      </c>
      <c r="J4191" s="4" t="s">
        <v>10</v>
      </c>
      <c r="K4191" s="4" t="s">
        <v>9</v>
      </c>
      <c r="L4191" s="4" t="s">
        <v>9</v>
      </c>
      <c r="M4191" s="4" t="s">
        <v>9</v>
      </c>
      <c r="N4191" s="4" t="s">
        <v>9</v>
      </c>
      <c r="O4191" s="4" t="s">
        <v>6</v>
      </c>
    </row>
    <row r="4192" spans="1:8">
      <c r="A4192" t="n">
        <v>34583</v>
      </c>
      <c r="B4192" s="11" t="n">
        <v>50</v>
      </c>
      <c r="C4192" s="7" t="n">
        <v>0</v>
      </c>
      <c r="D4192" s="7" t="n">
        <v>8203</v>
      </c>
      <c r="E4192" s="7" t="n">
        <v>0.600000023841858</v>
      </c>
      <c r="F4192" s="7" t="n">
        <v>500</v>
      </c>
      <c r="G4192" s="7" t="n">
        <v>0</v>
      </c>
      <c r="H4192" s="7" t="n">
        <v>0</v>
      </c>
      <c r="I4192" s="7" t="n">
        <v>0</v>
      </c>
      <c r="J4192" s="7" t="n">
        <v>65533</v>
      </c>
      <c r="K4192" s="7" t="n">
        <v>0</v>
      </c>
      <c r="L4192" s="7" t="n">
        <v>0</v>
      </c>
      <c r="M4192" s="7" t="n">
        <v>0</v>
      </c>
      <c r="N4192" s="7" t="n">
        <v>0</v>
      </c>
      <c r="O4192" s="7" t="s">
        <v>12</v>
      </c>
    </row>
    <row r="4193" spans="1:15">
      <c r="A4193" t="s">
        <v>4</v>
      </c>
      <c r="B4193" s="4" t="s">
        <v>5</v>
      </c>
      <c r="C4193" s="4" t="s">
        <v>13</v>
      </c>
      <c r="D4193" s="4" t="s">
        <v>10</v>
      </c>
      <c r="E4193" s="4" t="s">
        <v>18</v>
      </c>
      <c r="F4193" s="4" t="s">
        <v>10</v>
      </c>
      <c r="G4193" s="4" t="s">
        <v>9</v>
      </c>
      <c r="H4193" s="4" t="s">
        <v>9</v>
      </c>
      <c r="I4193" s="4" t="s">
        <v>10</v>
      </c>
      <c r="J4193" s="4" t="s">
        <v>10</v>
      </c>
      <c r="K4193" s="4" t="s">
        <v>9</v>
      </c>
      <c r="L4193" s="4" t="s">
        <v>9</v>
      </c>
      <c r="M4193" s="4" t="s">
        <v>9</v>
      </c>
      <c r="N4193" s="4" t="s">
        <v>9</v>
      </c>
      <c r="O4193" s="4" t="s">
        <v>6</v>
      </c>
    </row>
    <row r="4194" spans="1:15">
      <c r="A4194" t="n">
        <v>34622</v>
      </c>
      <c r="B4194" s="11" t="n">
        <v>50</v>
      </c>
      <c r="C4194" s="7" t="n">
        <v>0</v>
      </c>
      <c r="D4194" s="7" t="n">
        <v>8121</v>
      </c>
      <c r="E4194" s="7" t="n">
        <v>0.600000023841858</v>
      </c>
      <c r="F4194" s="7" t="n">
        <v>500</v>
      </c>
      <c r="G4194" s="7" t="n">
        <v>0</v>
      </c>
      <c r="H4194" s="7" t="n">
        <v>0</v>
      </c>
      <c r="I4194" s="7" t="n">
        <v>0</v>
      </c>
      <c r="J4194" s="7" t="n">
        <v>65533</v>
      </c>
      <c r="K4194" s="7" t="n">
        <v>0</v>
      </c>
      <c r="L4194" s="7" t="n">
        <v>0</v>
      </c>
      <c r="M4194" s="7" t="n">
        <v>0</v>
      </c>
      <c r="N4194" s="7" t="n">
        <v>0</v>
      </c>
      <c r="O4194" s="7" t="s">
        <v>12</v>
      </c>
    </row>
    <row r="4195" spans="1:15">
      <c r="A4195" t="s">
        <v>4</v>
      </c>
      <c r="B4195" s="4" t="s">
        <v>5</v>
      </c>
      <c r="C4195" s="4" t="s">
        <v>13</v>
      </c>
      <c r="D4195" s="4" t="s">
        <v>13</v>
      </c>
      <c r="E4195" s="4" t="s">
        <v>9</v>
      </c>
      <c r="F4195" s="4" t="s">
        <v>13</v>
      </c>
      <c r="G4195" s="4" t="s">
        <v>13</v>
      </c>
    </row>
    <row r="4196" spans="1:15">
      <c r="A4196" t="n">
        <v>34661</v>
      </c>
      <c r="B4196" s="67" t="n">
        <v>8</v>
      </c>
      <c r="C4196" s="7" t="n">
        <v>5</v>
      </c>
      <c r="D4196" s="7" t="n">
        <v>0</v>
      </c>
      <c r="E4196" s="7" t="n">
        <v>7</v>
      </c>
      <c r="F4196" s="7" t="n">
        <v>19</v>
      </c>
      <c r="G4196" s="7" t="n">
        <v>1</v>
      </c>
    </row>
    <row r="4197" spans="1:15">
      <c r="A4197" t="s">
        <v>4</v>
      </c>
      <c r="B4197" s="4" t="s">
        <v>5</v>
      </c>
      <c r="C4197" s="4" t="s">
        <v>13</v>
      </c>
      <c r="D4197" s="4" t="s">
        <v>10</v>
      </c>
      <c r="E4197" s="4" t="s">
        <v>13</v>
      </c>
    </row>
    <row r="4198" spans="1:15">
      <c r="A4198" t="n">
        <v>34670</v>
      </c>
      <c r="B4198" s="14" t="n">
        <v>49</v>
      </c>
      <c r="C4198" s="7" t="n">
        <v>1</v>
      </c>
      <c r="D4198" s="7" t="n">
        <v>4000</v>
      </c>
      <c r="E4198" s="7" t="n">
        <v>0</v>
      </c>
    </row>
    <row r="4199" spans="1:15">
      <c r="A4199" t="s">
        <v>4</v>
      </c>
      <c r="B4199" s="4" t="s">
        <v>5</v>
      </c>
      <c r="C4199" s="4" t="s">
        <v>13</v>
      </c>
      <c r="D4199" s="4" t="s">
        <v>13</v>
      </c>
      <c r="E4199" s="4" t="s">
        <v>18</v>
      </c>
      <c r="F4199" s="4" t="s">
        <v>18</v>
      </c>
      <c r="G4199" s="4" t="s">
        <v>18</v>
      </c>
      <c r="H4199" s="4" t="s">
        <v>10</v>
      </c>
    </row>
    <row r="4200" spans="1:15">
      <c r="A4200" t="n">
        <v>34675</v>
      </c>
      <c r="B4200" s="44" t="n">
        <v>45</v>
      </c>
      <c r="C4200" s="7" t="n">
        <v>2</v>
      </c>
      <c r="D4200" s="7" t="n">
        <v>3</v>
      </c>
      <c r="E4200" s="7" t="n">
        <v>0</v>
      </c>
      <c r="F4200" s="7" t="n">
        <v>-18.8899993896484</v>
      </c>
      <c r="G4200" s="7" t="n">
        <v>-0.280000001192093</v>
      </c>
      <c r="H4200" s="7" t="n">
        <v>8000</v>
      </c>
    </row>
    <row r="4201" spans="1:15">
      <c r="A4201" t="s">
        <v>4</v>
      </c>
      <c r="B4201" s="4" t="s">
        <v>5</v>
      </c>
      <c r="C4201" s="4" t="s">
        <v>13</v>
      </c>
      <c r="D4201" s="4" t="s">
        <v>13</v>
      </c>
      <c r="E4201" s="4" t="s">
        <v>18</v>
      </c>
      <c r="F4201" s="4" t="s">
        <v>18</v>
      </c>
      <c r="G4201" s="4" t="s">
        <v>18</v>
      </c>
      <c r="H4201" s="4" t="s">
        <v>10</v>
      </c>
      <c r="I4201" s="4" t="s">
        <v>13</v>
      </c>
    </row>
    <row r="4202" spans="1:15">
      <c r="A4202" t="n">
        <v>34692</v>
      </c>
      <c r="B4202" s="44" t="n">
        <v>45</v>
      </c>
      <c r="C4202" s="7" t="n">
        <v>4</v>
      </c>
      <c r="D4202" s="7" t="n">
        <v>3</v>
      </c>
      <c r="E4202" s="7" t="n">
        <v>4.44000005722046</v>
      </c>
      <c r="F4202" s="7" t="n">
        <v>339.619995117188</v>
      </c>
      <c r="G4202" s="7" t="n">
        <v>4</v>
      </c>
      <c r="H4202" s="7" t="n">
        <v>8000</v>
      </c>
      <c r="I4202" s="7" t="n">
        <v>1</v>
      </c>
    </row>
    <row r="4203" spans="1:15">
      <c r="A4203" t="s">
        <v>4</v>
      </c>
      <c r="B4203" s="4" t="s">
        <v>5</v>
      </c>
      <c r="C4203" s="4" t="s">
        <v>13</v>
      </c>
      <c r="D4203" s="4" t="s">
        <v>13</v>
      </c>
      <c r="E4203" s="4" t="s">
        <v>18</v>
      </c>
      <c r="F4203" s="4" t="s">
        <v>10</v>
      </c>
    </row>
    <row r="4204" spans="1:15">
      <c r="A4204" t="n">
        <v>34710</v>
      </c>
      <c r="B4204" s="44" t="n">
        <v>45</v>
      </c>
      <c r="C4204" s="7" t="n">
        <v>5</v>
      </c>
      <c r="D4204" s="7" t="n">
        <v>3</v>
      </c>
      <c r="E4204" s="7" t="n">
        <v>1.20000004768372</v>
      </c>
      <c r="F4204" s="7" t="n">
        <v>8000</v>
      </c>
    </row>
    <row r="4205" spans="1:15">
      <c r="A4205" t="s">
        <v>4</v>
      </c>
      <c r="B4205" s="4" t="s">
        <v>5</v>
      </c>
      <c r="C4205" s="4" t="s">
        <v>13</v>
      </c>
      <c r="D4205" s="4" t="s">
        <v>13</v>
      </c>
      <c r="E4205" s="4" t="s">
        <v>18</v>
      </c>
      <c r="F4205" s="4" t="s">
        <v>10</v>
      </c>
    </row>
    <row r="4206" spans="1:15">
      <c r="A4206" t="n">
        <v>34719</v>
      </c>
      <c r="B4206" s="44" t="n">
        <v>45</v>
      </c>
      <c r="C4206" s="7" t="n">
        <v>11</v>
      </c>
      <c r="D4206" s="7" t="n">
        <v>3</v>
      </c>
      <c r="E4206" s="7" t="n">
        <v>43.4000015258789</v>
      </c>
      <c r="F4206" s="7" t="n">
        <v>8000</v>
      </c>
    </row>
    <row r="4207" spans="1:15">
      <c r="A4207" t="s">
        <v>4</v>
      </c>
      <c r="B4207" s="4" t="s">
        <v>5</v>
      </c>
      <c r="C4207" s="4" t="s">
        <v>13</v>
      </c>
      <c r="D4207" s="4" t="s">
        <v>10</v>
      </c>
    </row>
    <row r="4208" spans="1:15">
      <c r="A4208" t="n">
        <v>34728</v>
      </c>
      <c r="B4208" s="38" t="n">
        <v>58</v>
      </c>
      <c r="C4208" s="7" t="n">
        <v>255</v>
      </c>
      <c r="D4208" s="7" t="n">
        <v>0</v>
      </c>
    </row>
    <row r="4209" spans="1:15">
      <c r="A4209" t="s">
        <v>4</v>
      </c>
      <c r="B4209" s="4" t="s">
        <v>5</v>
      </c>
      <c r="C4209" s="4" t="s">
        <v>10</v>
      </c>
    </row>
    <row r="4210" spans="1:15">
      <c r="A4210" t="n">
        <v>34732</v>
      </c>
      <c r="B4210" s="27" t="n">
        <v>16</v>
      </c>
      <c r="C4210" s="7" t="n">
        <v>500</v>
      </c>
    </row>
    <row r="4211" spans="1:15">
      <c r="A4211" t="s">
        <v>4</v>
      </c>
      <c r="B4211" s="4" t="s">
        <v>5</v>
      </c>
      <c r="C4211" s="4" t="s">
        <v>13</v>
      </c>
      <c r="D4211" s="4" t="s">
        <v>10</v>
      </c>
      <c r="E4211" s="4" t="s">
        <v>6</v>
      </c>
    </row>
    <row r="4212" spans="1:15">
      <c r="A4212" t="n">
        <v>34735</v>
      </c>
      <c r="B4212" s="29" t="n">
        <v>51</v>
      </c>
      <c r="C4212" s="7" t="n">
        <v>4</v>
      </c>
      <c r="D4212" s="7" t="n">
        <v>0</v>
      </c>
      <c r="E4212" s="7" t="s">
        <v>204</v>
      </c>
    </row>
    <row r="4213" spans="1:15">
      <c r="A4213" t="s">
        <v>4</v>
      </c>
      <c r="B4213" s="4" t="s">
        <v>5</v>
      </c>
      <c r="C4213" s="4" t="s">
        <v>10</v>
      </c>
    </row>
    <row r="4214" spans="1:15">
      <c r="A4214" t="n">
        <v>34749</v>
      </c>
      <c r="B4214" s="27" t="n">
        <v>16</v>
      </c>
      <c r="C4214" s="7" t="n">
        <v>0</v>
      </c>
    </row>
    <row r="4215" spans="1:15">
      <c r="A4215" t="s">
        <v>4</v>
      </c>
      <c r="B4215" s="4" t="s">
        <v>5</v>
      </c>
      <c r="C4215" s="4" t="s">
        <v>10</v>
      </c>
      <c r="D4215" s="4" t="s">
        <v>13</v>
      </c>
      <c r="E4215" s="4" t="s">
        <v>9</v>
      </c>
      <c r="F4215" s="4" t="s">
        <v>47</v>
      </c>
      <c r="G4215" s="4" t="s">
        <v>13</v>
      </c>
      <c r="H4215" s="4" t="s">
        <v>13</v>
      </c>
      <c r="I4215" s="4" t="s">
        <v>13</v>
      </c>
      <c r="J4215" s="4" t="s">
        <v>9</v>
      </c>
      <c r="K4215" s="4" t="s">
        <v>47</v>
      </c>
      <c r="L4215" s="4" t="s">
        <v>13</v>
      </c>
      <c r="M4215" s="4" t="s">
        <v>13</v>
      </c>
    </row>
    <row r="4216" spans="1:15">
      <c r="A4216" t="n">
        <v>34752</v>
      </c>
      <c r="B4216" s="30" t="n">
        <v>26</v>
      </c>
      <c r="C4216" s="7" t="n">
        <v>0</v>
      </c>
      <c r="D4216" s="7" t="n">
        <v>17</v>
      </c>
      <c r="E4216" s="7" t="n">
        <v>52884</v>
      </c>
      <c r="F4216" s="7" t="s">
        <v>309</v>
      </c>
      <c r="G4216" s="7" t="n">
        <v>2</v>
      </c>
      <c r="H4216" s="7" t="n">
        <v>3</v>
      </c>
      <c r="I4216" s="7" t="n">
        <v>17</v>
      </c>
      <c r="J4216" s="7" t="n">
        <v>52885</v>
      </c>
      <c r="K4216" s="7" t="s">
        <v>310</v>
      </c>
      <c r="L4216" s="7" t="n">
        <v>2</v>
      </c>
      <c r="M4216" s="7" t="n">
        <v>0</v>
      </c>
    </row>
    <row r="4217" spans="1:15">
      <c r="A4217" t="s">
        <v>4</v>
      </c>
      <c r="B4217" s="4" t="s">
        <v>5</v>
      </c>
    </row>
    <row r="4218" spans="1:15">
      <c r="A4218" t="n">
        <v>34899</v>
      </c>
      <c r="B4218" s="31" t="n">
        <v>28</v>
      </c>
    </row>
    <row r="4219" spans="1:15">
      <c r="A4219" t="s">
        <v>4</v>
      </c>
      <c r="B4219" s="4" t="s">
        <v>5</v>
      </c>
      <c r="C4219" s="4" t="s">
        <v>10</v>
      </c>
    </row>
    <row r="4220" spans="1:15">
      <c r="A4220" t="n">
        <v>34900</v>
      </c>
      <c r="B4220" s="27" t="n">
        <v>16</v>
      </c>
      <c r="C4220" s="7" t="n">
        <v>500</v>
      </c>
    </row>
    <row r="4221" spans="1:15">
      <c r="A4221" t="s">
        <v>4</v>
      </c>
      <c r="B4221" s="4" t="s">
        <v>5</v>
      </c>
      <c r="C4221" s="4" t="s">
        <v>13</v>
      </c>
      <c r="D4221" s="4" t="s">
        <v>10</v>
      </c>
      <c r="E4221" s="4" t="s">
        <v>10</v>
      </c>
      <c r="F4221" s="4" t="s">
        <v>13</v>
      </c>
    </row>
    <row r="4222" spans="1:15">
      <c r="A4222" t="n">
        <v>34903</v>
      </c>
      <c r="B4222" s="59" t="n">
        <v>25</v>
      </c>
      <c r="C4222" s="7" t="n">
        <v>1</v>
      </c>
      <c r="D4222" s="7" t="n">
        <v>700</v>
      </c>
      <c r="E4222" s="7" t="n">
        <v>50</v>
      </c>
      <c r="F4222" s="7" t="n">
        <v>5</v>
      </c>
    </row>
    <row r="4223" spans="1:15">
      <c r="A4223" t="s">
        <v>4</v>
      </c>
      <c r="B4223" s="4" t="s">
        <v>5</v>
      </c>
      <c r="C4223" s="4" t="s">
        <v>13</v>
      </c>
      <c r="D4223" s="4" t="s">
        <v>18</v>
      </c>
      <c r="E4223" s="4" t="s">
        <v>18</v>
      </c>
      <c r="F4223" s="4" t="s">
        <v>18</v>
      </c>
    </row>
    <row r="4224" spans="1:15">
      <c r="A4224" t="n">
        <v>34910</v>
      </c>
      <c r="B4224" s="44" t="n">
        <v>45</v>
      </c>
      <c r="C4224" s="7" t="n">
        <v>9</v>
      </c>
      <c r="D4224" s="7" t="n">
        <v>0.0199999995529652</v>
      </c>
      <c r="E4224" s="7" t="n">
        <v>0.0199999995529652</v>
      </c>
      <c r="F4224" s="7" t="n">
        <v>0.5</v>
      </c>
    </row>
    <row r="4225" spans="1:13">
      <c r="A4225" t="s">
        <v>4</v>
      </c>
      <c r="B4225" s="4" t="s">
        <v>5</v>
      </c>
      <c r="C4225" s="4" t="s">
        <v>6</v>
      </c>
      <c r="D4225" s="4" t="s">
        <v>10</v>
      </c>
    </row>
    <row r="4226" spans="1:13">
      <c r="A4226" t="n">
        <v>34924</v>
      </c>
      <c r="B4226" s="58" t="n">
        <v>29</v>
      </c>
      <c r="C4226" s="7" t="s">
        <v>311</v>
      </c>
      <c r="D4226" s="7" t="n">
        <v>65533</v>
      </c>
    </row>
    <row r="4227" spans="1:13">
      <c r="A4227" t="s">
        <v>4</v>
      </c>
      <c r="B4227" s="4" t="s">
        <v>5</v>
      </c>
      <c r="C4227" s="4" t="s">
        <v>13</v>
      </c>
      <c r="D4227" s="4" t="s">
        <v>10</v>
      </c>
      <c r="E4227" s="4" t="s">
        <v>6</v>
      </c>
    </row>
    <row r="4228" spans="1:13">
      <c r="A4228" t="n">
        <v>34949</v>
      </c>
      <c r="B4228" s="29" t="n">
        <v>51</v>
      </c>
      <c r="C4228" s="7" t="n">
        <v>4</v>
      </c>
      <c r="D4228" s="7" t="n">
        <v>7033</v>
      </c>
      <c r="E4228" s="7" t="s">
        <v>46</v>
      </c>
    </row>
    <row r="4229" spans="1:13">
      <c r="A4229" t="s">
        <v>4</v>
      </c>
      <c r="B4229" s="4" t="s">
        <v>5</v>
      </c>
      <c r="C4229" s="4" t="s">
        <v>10</v>
      </c>
    </row>
    <row r="4230" spans="1:13">
      <c r="A4230" t="n">
        <v>34962</v>
      </c>
      <c r="B4230" s="27" t="n">
        <v>16</v>
      </c>
      <c r="C4230" s="7" t="n">
        <v>0</v>
      </c>
    </row>
    <row r="4231" spans="1:13">
      <c r="A4231" t="s">
        <v>4</v>
      </c>
      <c r="B4231" s="4" t="s">
        <v>5</v>
      </c>
      <c r="C4231" s="4" t="s">
        <v>10</v>
      </c>
      <c r="D4231" s="4" t="s">
        <v>13</v>
      </c>
      <c r="E4231" s="4" t="s">
        <v>9</v>
      </c>
      <c r="F4231" s="4" t="s">
        <v>47</v>
      </c>
      <c r="G4231" s="4" t="s">
        <v>13</v>
      </c>
      <c r="H4231" s="4" t="s">
        <v>13</v>
      </c>
    </row>
    <row r="4232" spans="1:13">
      <c r="A4232" t="n">
        <v>34965</v>
      </c>
      <c r="B4232" s="30" t="n">
        <v>26</v>
      </c>
      <c r="C4232" s="7" t="n">
        <v>7033</v>
      </c>
      <c r="D4232" s="7" t="n">
        <v>17</v>
      </c>
      <c r="E4232" s="7" t="n">
        <v>23953</v>
      </c>
      <c r="F4232" s="7" t="s">
        <v>312</v>
      </c>
      <c r="G4232" s="7" t="n">
        <v>2</v>
      </c>
      <c r="H4232" s="7" t="n">
        <v>0</v>
      </c>
    </row>
    <row r="4233" spans="1:13">
      <c r="A4233" t="s">
        <v>4</v>
      </c>
      <c r="B4233" s="4" t="s">
        <v>5</v>
      </c>
    </row>
    <row r="4234" spans="1:13">
      <c r="A4234" t="n">
        <v>34994</v>
      </c>
      <c r="B4234" s="31" t="n">
        <v>28</v>
      </c>
    </row>
    <row r="4235" spans="1:13">
      <c r="A4235" t="s">
        <v>4</v>
      </c>
      <c r="B4235" s="4" t="s">
        <v>5</v>
      </c>
      <c r="C4235" s="4" t="s">
        <v>10</v>
      </c>
      <c r="D4235" s="4" t="s">
        <v>13</v>
      </c>
    </row>
    <row r="4236" spans="1:13">
      <c r="A4236" t="n">
        <v>34995</v>
      </c>
      <c r="B4236" s="60" t="n">
        <v>89</v>
      </c>
      <c r="C4236" s="7" t="n">
        <v>65533</v>
      </c>
      <c r="D4236" s="7" t="n">
        <v>1</v>
      </c>
    </row>
    <row r="4237" spans="1:13">
      <c r="A4237" t="s">
        <v>4</v>
      </c>
      <c r="B4237" s="4" t="s">
        <v>5</v>
      </c>
      <c r="C4237" s="4" t="s">
        <v>6</v>
      </c>
      <c r="D4237" s="4" t="s">
        <v>10</v>
      </c>
    </row>
    <row r="4238" spans="1:13">
      <c r="A4238" t="n">
        <v>34999</v>
      </c>
      <c r="B4238" s="58" t="n">
        <v>29</v>
      </c>
      <c r="C4238" s="7" t="s">
        <v>12</v>
      </c>
      <c r="D4238" s="7" t="n">
        <v>65533</v>
      </c>
    </row>
    <row r="4239" spans="1:13">
      <c r="A4239" t="s">
        <v>4</v>
      </c>
      <c r="B4239" s="4" t="s">
        <v>5</v>
      </c>
      <c r="C4239" s="4" t="s">
        <v>13</v>
      </c>
      <c r="D4239" s="4" t="s">
        <v>10</v>
      </c>
      <c r="E4239" s="4" t="s">
        <v>10</v>
      </c>
      <c r="F4239" s="4" t="s">
        <v>13</v>
      </c>
    </row>
    <row r="4240" spans="1:13">
      <c r="A4240" t="n">
        <v>35003</v>
      </c>
      <c r="B4240" s="59" t="n">
        <v>25</v>
      </c>
      <c r="C4240" s="7" t="n">
        <v>1</v>
      </c>
      <c r="D4240" s="7" t="n">
        <v>65535</v>
      </c>
      <c r="E4240" s="7" t="n">
        <v>65535</v>
      </c>
      <c r="F4240" s="7" t="n">
        <v>0</v>
      </c>
    </row>
    <row r="4241" spans="1:8">
      <c r="A4241" t="s">
        <v>4</v>
      </c>
      <c r="B4241" s="4" t="s">
        <v>5</v>
      </c>
      <c r="C4241" s="4" t="s">
        <v>13</v>
      </c>
      <c r="D4241" s="4" t="s">
        <v>13</v>
      </c>
    </row>
    <row r="4242" spans="1:8">
      <c r="A4242" t="n">
        <v>35010</v>
      </c>
      <c r="B4242" s="14" t="n">
        <v>49</v>
      </c>
      <c r="C4242" s="7" t="n">
        <v>2</v>
      </c>
      <c r="D4242" s="7" t="n">
        <v>0</v>
      </c>
    </row>
    <row r="4243" spans="1:8">
      <c r="A4243" t="s">
        <v>4</v>
      </c>
      <c r="B4243" s="4" t="s">
        <v>5</v>
      </c>
      <c r="C4243" s="4" t="s">
        <v>13</v>
      </c>
      <c r="D4243" s="4" t="s">
        <v>10</v>
      </c>
      <c r="E4243" s="4" t="s">
        <v>9</v>
      </c>
      <c r="F4243" s="4" t="s">
        <v>10</v>
      </c>
      <c r="G4243" s="4" t="s">
        <v>9</v>
      </c>
      <c r="H4243" s="4" t="s">
        <v>13</v>
      </c>
    </row>
    <row r="4244" spans="1:8">
      <c r="A4244" t="n">
        <v>35013</v>
      </c>
      <c r="B4244" s="14" t="n">
        <v>49</v>
      </c>
      <c r="C4244" s="7" t="n">
        <v>0</v>
      </c>
      <c r="D4244" s="7" t="n">
        <v>562</v>
      </c>
      <c r="E4244" s="7" t="n">
        <v>1065353216</v>
      </c>
      <c r="F4244" s="7" t="n">
        <v>0</v>
      </c>
      <c r="G4244" s="7" t="n">
        <v>0</v>
      </c>
      <c r="H4244" s="7" t="n">
        <v>0</v>
      </c>
    </row>
    <row r="4245" spans="1:8">
      <c r="A4245" t="s">
        <v>4</v>
      </c>
      <c r="B4245" s="4" t="s">
        <v>5</v>
      </c>
      <c r="C4245" s="4" t="s">
        <v>13</v>
      </c>
      <c r="D4245" s="4" t="s">
        <v>10</v>
      </c>
      <c r="E4245" s="4" t="s">
        <v>18</v>
      </c>
    </row>
    <row r="4246" spans="1:8">
      <c r="A4246" t="n">
        <v>35028</v>
      </c>
      <c r="B4246" s="38" t="n">
        <v>58</v>
      </c>
      <c r="C4246" s="7" t="n">
        <v>101</v>
      </c>
      <c r="D4246" s="7" t="n">
        <v>300</v>
      </c>
      <c r="E4246" s="7" t="n">
        <v>1</v>
      </c>
    </row>
    <row r="4247" spans="1:8">
      <c r="A4247" t="s">
        <v>4</v>
      </c>
      <c r="B4247" s="4" t="s">
        <v>5</v>
      </c>
      <c r="C4247" s="4" t="s">
        <v>13</v>
      </c>
      <c r="D4247" s="4" t="s">
        <v>10</v>
      </c>
    </row>
    <row r="4248" spans="1:8">
      <c r="A4248" t="n">
        <v>35036</v>
      </c>
      <c r="B4248" s="38" t="n">
        <v>58</v>
      </c>
      <c r="C4248" s="7" t="n">
        <v>254</v>
      </c>
      <c r="D4248" s="7" t="n">
        <v>0</v>
      </c>
    </row>
    <row r="4249" spans="1:8">
      <c r="A4249" t="s">
        <v>4</v>
      </c>
      <c r="B4249" s="4" t="s">
        <v>5</v>
      </c>
      <c r="C4249" s="4" t="s">
        <v>13</v>
      </c>
    </row>
    <row r="4250" spans="1:8">
      <c r="A4250" t="n">
        <v>35040</v>
      </c>
      <c r="B4250" s="44" t="n">
        <v>45</v>
      </c>
      <c r="C4250" s="7" t="n">
        <v>0</v>
      </c>
    </row>
    <row r="4251" spans="1:8">
      <c r="A4251" t="s">
        <v>4</v>
      </c>
      <c r="B4251" s="4" t="s">
        <v>5</v>
      </c>
      <c r="C4251" s="4" t="s">
        <v>13</v>
      </c>
      <c r="D4251" s="4" t="s">
        <v>13</v>
      </c>
      <c r="E4251" s="4" t="s">
        <v>18</v>
      </c>
      <c r="F4251" s="4" t="s">
        <v>18</v>
      </c>
      <c r="G4251" s="4" t="s">
        <v>18</v>
      </c>
      <c r="H4251" s="4" t="s">
        <v>10</v>
      </c>
    </row>
    <row r="4252" spans="1:8">
      <c r="A4252" t="n">
        <v>35042</v>
      </c>
      <c r="B4252" s="44" t="n">
        <v>45</v>
      </c>
      <c r="C4252" s="7" t="n">
        <v>2</v>
      </c>
      <c r="D4252" s="7" t="n">
        <v>3</v>
      </c>
      <c r="E4252" s="7" t="n">
        <v>34.3699989318848</v>
      </c>
      <c r="F4252" s="7" t="n">
        <v>13.1099996566772</v>
      </c>
      <c r="G4252" s="7" t="n">
        <v>19.2099990844727</v>
      </c>
      <c r="H4252" s="7" t="n">
        <v>0</v>
      </c>
    </row>
    <row r="4253" spans="1:8">
      <c r="A4253" t="s">
        <v>4</v>
      </c>
      <c r="B4253" s="4" t="s">
        <v>5</v>
      </c>
      <c r="C4253" s="4" t="s">
        <v>13</v>
      </c>
      <c r="D4253" s="4" t="s">
        <v>13</v>
      </c>
      <c r="E4253" s="4" t="s">
        <v>18</v>
      </c>
      <c r="F4253" s="4" t="s">
        <v>18</v>
      </c>
      <c r="G4253" s="4" t="s">
        <v>18</v>
      </c>
      <c r="H4253" s="4" t="s">
        <v>10</v>
      </c>
      <c r="I4253" s="4" t="s">
        <v>13</v>
      </c>
    </row>
    <row r="4254" spans="1:8">
      <c r="A4254" t="n">
        <v>35059</v>
      </c>
      <c r="B4254" s="44" t="n">
        <v>45</v>
      </c>
      <c r="C4254" s="7" t="n">
        <v>4</v>
      </c>
      <c r="D4254" s="7" t="n">
        <v>3</v>
      </c>
      <c r="E4254" s="7" t="n">
        <v>346.070007324219</v>
      </c>
      <c r="F4254" s="7" t="n">
        <v>148.539993286133</v>
      </c>
      <c r="G4254" s="7" t="n">
        <v>10</v>
      </c>
      <c r="H4254" s="7" t="n">
        <v>0</v>
      </c>
      <c r="I4254" s="7" t="n">
        <v>1</v>
      </c>
    </row>
    <row r="4255" spans="1:8">
      <c r="A4255" t="s">
        <v>4</v>
      </c>
      <c r="B4255" s="4" t="s">
        <v>5</v>
      </c>
      <c r="C4255" s="4" t="s">
        <v>13</v>
      </c>
      <c r="D4255" s="4" t="s">
        <v>13</v>
      </c>
      <c r="E4255" s="4" t="s">
        <v>18</v>
      </c>
      <c r="F4255" s="4" t="s">
        <v>10</v>
      </c>
    </row>
    <row r="4256" spans="1:8">
      <c r="A4256" t="n">
        <v>35077</v>
      </c>
      <c r="B4256" s="44" t="n">
        <v>45</v>
      </c>
      <c r="C4256" s="7" t="n">
        <v>5</v>
      </c>
      <c r="D4256" s="7" t="n">
        <v>3</v>
      </c>
      <c r="E4256" s="7" t="n">
        <v>5.90000009536743</v>
      </c>
      <c r="F4256" s="7" t="n">
        <v>0</v>
      </c>
    </row>
    <row r="4257" spans="1:9">
      <c r="A4257" t="s">
        <v>4</v>
      </c>
      <c r="B4257" s="4" t="s">
        <v>5</v>
      </c>
      <c r="C4257" s="4" t="s">
        <v>13</v>
      </c>
      <c r="D4257" s="4" t="s">
        <v>13</v>
      </c>
      <c r="E4257" s="4" t="s">
        <v>18</v>
      </c>
      <c r="F4257" s="4" t="s">
        <v>10</v>
      </c>
    </row>
    <row r="4258" spans="1:9">
      <c r="A4258" t="n">
        <v>35086</v>
      </c>
      <c r="B4258" s="44" t="n">
        <v>45</v>
      </c>
      <c r="C4258" s="7" t="n">
        <v>11</v>
      </c>
      <c r="D4258" s="7" t="n">
        <v>3</v>
      </c>
      <c r="E4258" s="7" t="n">
        <v>51</v>
      </c>
      <c r="F4258" s="7" t="n">
        <v>0</v>
      </c>
    </row>
    <row r="4259" spans="1:9">
      <c r="A4259" t="s">
        <v>4</v>
      </c>
      <c r="B4259" s="4" t="s">
        <v>5</v>
      </c>
      <c r="C4259" s="4" t="s">
        <v>13</v>
      </c>
    </row>
    <row r="4260" spans="1:9">
      <c r="A4260" t="n">
        <v>35095</v>
      </c>
      <c r="B4260" s="43" t="n">
        <v>116</v>
      </c>
      <c r="C4260" s="7" t="n">
        <v>1</v>
      </c>
    </row>
    <row r="4261" spans="1:9">
      <c r="A4261" t="s">
        <v>4</v>
      </c>
      <c r="B4261" s="4" t="s">
        <v>5</v>
      </c>
      <c r="C4261" s="4" t="s">
        <v>13</v>
      </c>
      <c r="D4261" s="4" t="s">
        <v>10</v>
      </c>
      <c r="E4261" s="4" t="s">
        <v>10</v>
      </c>
    </row>
    <row r="4262" spans="1:9">
      <c r="A4262" t="n">
        <v>35097</v>
      </c>
      <c r="B4262" s="11" t="n">
        <v>50</v>
      </c>
      <c r="C4262" s="7" t="n">
        <v>1</v>
      </c>
      <c r="D4262" s="7" t="n">
        <v>8203</v>
      </c>
      <c r="E4262" s="7" t="n">
        <v>500</v>
      </c>
    </row>
    <row r="4263" spans="1:9">
      <c r="A4263" t="s">
        <v>4</v>
      </c>
      <c r="B4263" s="4" t="s">
        <v>5</v>
      </c>
      <c r="C4263" s="4" t="s">
        <v>13</v>
      </c>
      <c r="D4263" s="4" t="s">
        <v>10</v>
      </c>
      <c r="E4263" s="4" t="s">
        <v>10</v>
      </c>
    </row>
    <row r="4264" spans="1:9">
      <c r="A4264" t="n">
        <v>35103</v>
      </c>
      <c r="B4264" s="11" t="n">
        <v>50</v>
      </c>
      <c r="C4264" s="7" t="n">
        <v>1</v>
      </c>
      <c r="D4264" s="7" t="n">
        <v>8121</v>
      </c>
      <c r="E4264" s="7" t="n">
        <v>500</v>
      </c>
    </row>
    <row r="4265" spans="1:9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9</v>
      </c>
      <c r="F4265" s="4" t="s">
        <v>10</v>
      </c>
    </row>
    <row r="4266" spans="1:9">
      <c r="A4266" t="n">
        <v>35109</v>
      </c>
      <c r="B4266" s="11" t="n">
        <v>50</v>
      </c>
      <c r="C4266" s="7" t="n">
        <v>3</v>
      </c>
      <c r="D4266" s="7" t="n">
        <v>4546</v>
      </c>
      <c r="E4266" s="7" t="n">
        <v>1045220557</v>
      </c>
      <c r="F4266" s="7" t="n">
        <v>300</v>
      </c>
    </row>
    <row r="4267" spans="1:9">
      <c r="A4267" t="s">
        <v>4</v>
      </c>
      <c r="B4267" s="4" t="s">
        <v>5</v>
      </c>
      <c r="C4267" s="4" t="s">
        <v>13</v>
      </c>
      <c r="D4267" s="4" t="s">
        <v>10</v>
      </c>
      <c r="E4267" s="4" t="s">
        <v>9</v>
      </c>
      <c r="F4267" s="4" t="s">
        <v>10</v>
      </c>
    </row>
    <row r="4268" spans="1:9">
      <c r="A4268" t="n">
        <v>35119</v>
      </c>
      <c r="B4268" s="11" t="n">
        <v>50</v>
      </c>
      <c r="C4268" s="7" t="n">
        <v>3</v>
      </c>
      <c r="D4268" s="7" t="n">
        <v>4522</v>
      </c>
      <c r="E4268" s="7" t="n">
        <v>1045220557</v>
      </c>
      <c r="F4268" s="7" t="n">
        <v>300</v>
      </c>
    </row>
    <row r="4269" spans="1:9">
      <c r="A4269" t="s">
        <v>4</v>
      </c>
      <c r="B4269" s="4" t="s">
        <v>5</v>
      </c>
      <c r="C4269" s="4" t="s">
        <v>13</v>
      </c>
      <c r="D4269" s="4" t="s">
        <v>13</v>
      </c>
      <c r="E4269" s="4" t="s">
        <v>9</v>
      </c>
      <c r="F4269" s="4" t="s">
        <v>13</v>
      </c>
      <c r="G4269" s="4" t="s">
        <v>13</v>
      </c>
    </row>
    <row r="4270" spans="1:9">
      <c r="A4270" t="n">
        <v>35129</v>
      </c>
      <c r="B4270" s="67" t="n">
        <v>8</v>
      </c>
      <c r="C4270" s="7" t="n">
        <v>5</v>
      </c>
      <c r="D4270" s="7" t="n">
        <v>0</v>
      </c>
      <c r="E4270" s="7" t="n">
        <v>0</v>
      </c>
      <c r="F4270" s="7" t="n">
        <v>19</v>
      </c>
      <c r="G4270" s="7" t="n">
        <v>1</v>
      </c>
    </row>
    <row r="4271" spans="1:9">
      <c r="A4271" t="s">
        <v>4</v>
      </c>
      <c r="B4271" s="4" t="s">
        <v>5</v>
      </c>
      <c r="C4271" s="4" t="s">
        <v>10</v>
      </c>
      <c r="D4271" s="4" t="s">
        <v>9</v>
      </c>
    </row>
    <row r="4272" spans="1:9">
      <c r="A4272" t="n">
        <v>35138</v>
      </c>
      <c r="B4272" s="24" t="n">
        <v>43</v>
      </c>
      <c r="C4272" s="7" t="n">
        <v>1569</v>
      </c>
      <c r="D4272" s="7" t="n">
        <v>1</v>
      </c>
    </row>
    <row r="4273" spans="1:7">
      <c r="A4273" t="s">
        <v>4</v>
      </c>
      <c r="B4273" s="4" t="s">
        <v>5</v>
      </c>
      <c r="C4273" s="4" t="s">
        <v>13</v>
      </c>
      <c r="D4273" s="4" t="s">
        <v>6</v>
      </c>
      <c r="E4273" s="4" t="s">
        <v>18</v>
      </c>
      <c r="F4273" s="4" t="s">
        <v>18</v>
      </c>
      <c r="G4273" s="4" t="s">
        <v>18</v>
      </c>
    </row>
    <row r="4274" spans="1:7">
      <c r="A4274" t="n">
        <v>35145</v>
      </c>
      <c r="B4274" s="17" t="n">
        <v>94</v>
      </c>
      <c r="C4274" s="7" t="n">
        <v>2</v>
      </c>
      <c r="D4274" s="7" t="s">
        <v>279</v>
      </c>
      <c r="E4274" s="7" t="n">
        <v>33.5999984741211</v>
      </c>
      <c r="F4274" s="7" t="n">
        <v>9.38000011444092</v>
      </c>
      <c r="G4274" s="7" t="n">
        <v>3</v>
      </c>
    </row>
    <row r="4275" spans="1:7">
      <c r="A4275" t="s">
        <v>4</v>
      </c>
      <c r="B4275" s="4" t="s">
        <v>5</v>
      </c>
      <c r="C4275" s="4" t="s">
        <v>10</v>
      </c>
      <c r="D4275" s="4" t="s">
        <v>13</v>
      </c>
      <c r="E4275" s="4" t="s">
        <v>6</v>
      </c>
      <c r="F4275" s="4" t="s">
        <v>18</v>
      </c>
      <c r="G4275" s="4" t="s">
        <v>18</v>
      </c>
      <c r="H4275" s="4" t="s">
        <v>18</v>
      </c>
    </row>
    <row r="4276" spans="1:7">
      <c r="A4276" t="n">
        <v>35166</v>
      </c>
      <c r="B4276" s="25" t="n">
        <v>48</v>
      </c>
      <c r="C4276" s="7" t="n">
        <v>7033</v>
      </c>
      <c r="D4276" s="7" t="n">
        <v>0</v>
      </c>
      <c r="E4276" s="7" t="s">
        <v>150</v>
      </c>
      <c r="F4276" s="7" t="n">
        <v>0</v>
      </c>
      <c r="G4276" s="7" t="n">
        <v>1</v>
      </c>
      <c r="H4276" s="7" t="n">
        <v>0</v>
      </c>
    </row>
    <row r="4277" spans="1:7">
      <c r="A4277" t="s">
        <v>4</v>
      </c>
      <c r="B4277" s="4" t="s">
        <v>5</v>
      </c>
      <c r="C4277" s="4" t="s">
        <v>13</v>
      </c>
      <c r="D4277" s="4" t="s">
        <v>18</v>
      </c>
      <c r="E4277" s="4" t="s">
        <v>18</v>
      </c>
      <c r="F4277" s="4" t="s">
        <v>18</v>
      </c>
    </row>
    <row r="4278" spans="1:7">
      <c r="A4278" t="n">
        <v>35193</v>
      </c>
      <c r="B4278" s="44" t="n">
        <v>45</v>
      </c>
      <c r="C4278" s="7" t="n">
        <v>9</v>
      </c>
      <c r="D4278" s="7" t="n">
        <v>0.0199999995529652</v>
      </c>
      <c r="E4278" s="7" t="n">
        <v>0.0199999995529652</v>
      </c>
      <c r="F4278" s="7" t="n">
        <v>4</v>
      </c>
    </row>
    <row r="4279" spans="1:7">
      <c r="A4279" t="s">
        <v>4</v>
      </c>
      <c r="B4279" s="4" t="s">
        <v>5</v>
      </c>
      <c r="C4279" s="4" t="s">
        <v>13</v>
      </c>
      <c r="D4279" s="4" t="s">
        <v>10</v>
      </c>
      <c r="E4279" s="4" t="s">
        <v>10</v>
      </c>
      <c r="F4279" s="4" t="s">
        <v>9</v>
      </c>
    </row>
    <row r="4280" spans="1:7">
      <c r="A4280" t="n">
        <v>35207</v>
      </c>
      <c r="B4280" s="57" t="n">
        <v>84</v>
      </c>
      <c r="C4280" s="7" t="n">
        <v>0</v>
      </c>
      <c r="D4280" s="7" t="n">
        <v>0</v>
      </c>
      <c r="E4280" s="7" t="n">
        <v>100</v>
      </c>
      <c r="F4280" s="7" t="n">
        <v>1053609165</v>
      </c>
    </row>
    <row r="4281" spans="1:7">
      <c r="A4281" t="s">
        <v>4</v>
      </c>
      <c r="B4281" s="4" t="s">
        <v>5</v>
      </c>
      <c r="C4281" s="4" t="s">
        <v>13</v>
      </c>
      <c r="D4281" s="4" t="s">
        <v>13</v>
      </c>
      <c r="E4281" s="4" t="s">
        <v>18</v>
      </c>
      <c r="F4281" s="4" t="s">
        <v>18</v>
      </c>
      <c r="G4281" s="4" t="s">
        <v>18</v>
      </c>
      <c r="H4281" s="4" t="s">
        <v>10</v>
      </c>
    </row>
    <row r="4282" spans="1:7">
      <c r="A4282" t="n">
        <v>35217</v>
      </c>
      <c r="B4282" s="44" t="n">
        <v>45</v>
      </c>
      <c r="C4282" s="7" t="n">
        <v>2</v>
      </c>
      <c r="D4282" s="7" t="n">
        <v>3</v>
      </c>
      <c r="E4282" s="7" t="n">
        <v>33.9500007629395</v>
      </c>
      <c r="F4282" s="7" t="n">
        <v>12.5699996948242</v>
      </c>
      <c r="G4282" s="7" t="n">
        <v>18.7299995422363</v>
      </c>
      <c r="H4282" s="7" t="n">
        <v>4000</v>
      </c>
    </row>
    <row r="4283" spans="1:7">
      <c r="A4283" t="s">
        <v>4</v>
      </c>
      <c r="B4283" s="4" t="s">
        <v>5</v>
      </c>
      <c r="C4283" s="4" t="s">
        <v>13</v>
      </c>
      <c r="D4283" s="4" t="s">
        <v>13</v>
      </c>
      <c r="E4283" s="4" t="s">
        <v>18</v>
      </c>
      <c r="F4283" s="4" t="s">
        <v>18</v>
      </c>
      <c r="G4283" s="4" t="s">
        <v>18</v>
      </c>
      <c r="H4283" s="4" t="s">
        <v>10</v>
      </c>
      <c r="I4283" s="4" t="s">
        <v>13</v>
      </c>
    </row>
    <row r="4284" spans="1:7">
      <c r="A4284" t="n">
        <v>35234</v>
      </c>
      <c r="B4284" s="44" t="n">
        <v>45</v>
      </c>
      <c r="C4284" s="7" t="n">
        <v>4</v>
      </c>
      <c r="D4284" s="7" t="n">
        <v>3</v>
      </c>
      <c r="E4284" s="7" t="n">
        <v>1.57000005245209</v>
      </c>
      <c r="F4284" s="7" t="n">
        <v>37.1699981689453</v>
      </c>
      <c r="G4284" s="7" t="n">
        <v>10</v>
      </c>
      <c r="H4284" s="7" t="n">
        <v>4000</v>
      </c>
      <c r="I4284" s="7" t="n">
        <v>1</v>
      </c>
    </row>
    <row r="4285" spans="1:7">
      <c r="A4285" t="s">
        <v>4</v>
      </c>
      <c r="B4285" s="4" t="s">
        <v>5</v>
      </c>
      <c r="C4285" s="4" t="s">
        <v>13</v>
      </c>
      <c r="D4285" s="4" t="s">
        <v>13</v>
      </c>
      <c r="E4285" s="4" t="s">
        <v>18</v>
      </c>
      <c r="F4285" s="4" t="s">
        <v>10</v>
      </c>
    </row>
    <row r="4286" spans="1:7">
      <c r="A4286" t="n">
        <v>35252</v>
      </c>
      <c r="B4286" s="44" t="n">
        <v>45</v>
      </c>
      <c r="C4286" s="7" t="n">
        <v>5</v>
      </c>
      <c r="D4286" s="7" t="n">
        <v>3</v>
      </c>
      <c r="E4286" s="7" t="n">
        <v>7</v>
      </c>
      <c r="F4286" s="7" t="n">
        <v>4000</v>
      </c>
    </row>
    <row r="4287" spans="1:7">
      <c r="A4287" t="s">
        <v>4</v>
      </c>
      <c r="B4287" s="4" t="s">
        <v>5</v>
      </c>
      <c r="C4287" s="4" t="s">
        <v>13</v>
      </c>
      <c r="D4287" s="4" t="s">
        <v>13</v>
      </c>
      <c r="E4287" s="4" t="s">
        <v>18</v>
      </c>
      <c r="F4287" s="4" t="s">
        <v>10</v>
      </c>
    </row>
    <row r="4288" spans="1:7">
      <c r="A4288" t="n">
        <v>35261</v>
      </c>
      <c r="B4288" s="44" t="n">
        <v>45</v>
      </c>
      <c r="C4288" s="7" t="n">
        <v>11</v>
      </c>
      <c r="D4288" s="7" t="n">
        <v>3</v>
      </c>
      <c r="E4288" s="7" t="n">
        <v>66.3000030517578</v>
      </c>
      <c r="F4288" s="7" t="n">
        <v>4000</v>
      </c>
    </row>
    <row r="4289" spans="1:9">
      <c r="A4289" t="s">
        <v>4</v>
      </c>
      <c r="B4289" s="4" t="s">
        <v>5</v>
      </c>
      <c r="C4289" s="4" t="s">
        <v>13</v>
      </c>
      <c r="D4289" s="4" t="s">
        <v>10</v>
      </c>
    </row>
    <row r="4290" spans="1:9">
      <c r="A4290" t="n">
        <v>35270</v>
      </c>
      <c r="B4290" s="38" t="n">
        <v>58</v>
      </c>
      <c r="C4290" s="7" t="n">
        <v>255</v>
      </c>
      <c r="D4290" s="7" t="n">
        <v>0</v>
      </c>
    </row>
    <row r="4291" spans="1:9">
      <c r="A4291" t="s">
        <v>4</v>
      </c>
      <c r="B4291" s="4" t="s">
        <v>5</v>
      </c>
      <c r="C4291" s="4" t="s">
        <v>6</v>
      </c>
      <c r="D4291" s="4" t="s">
        <v>10</v>
      </c>
    </row>
    <row r="4292" spans="1:9">
      <c r="A4292" t="n">
        <v>35274</v>
      </c>
      <c r="B4292" s="58" t="n">
        <v>29</v>
      </c>
      <c r="C4292" s="7" t="s">
        <v>172</v>
      </c>
      <c r="D4292" s="7" t="n">
        <v>65533</v>
      </c>
    </row>
    <row r="4293" spans="1:9">
      <c r="A4293" t="s">
        <v>4</v>
      </c>
      <c r="B4293" s="4" t="s">
        <v>5</v>
      </c>
      <c r="C4293" s="4" t="s">
        <v>13</v>
      </c>
      <c r="D4293" s="4" t="s">
        <v>10</v>
      </c>
      <c r="E4293" s="4" t="s">
        <v>6</v>
      </c>
    </row>
    <row r="4294" spans="1:9">
      <c r="A4294" t="n">
        <v>35290</v>
      </c>
      <c r="B4294" s="29" t="n">
        <v>51</v>
      </c>
      <c r="C4294" s="7" t="n">
        <v>4</v>
      </c>
      <c r="D4294" s="7" t="n">
        <v>7033</v>
      </c>
      <c r="E4294" s="7" t="s">
        <v>192</v>
      </c>
    </row>
    <row r="4295" spans="1:9">
      <c r="A4295" t="s">
        <v>4</v>
      </c>
      <c r="B4295" s="4" t="s">
        <v>5</v>
      </c>
      <c r="C4295" s="4" t="s">
        <v>10</v>
      </c>
    </row>
    <row r="4296" spans="1:9">
      <c r="A4296" t="n">
        <v>35303</v>
      </c>
      <c r="B4296" s="27" t="n">
        <v>16</v>
      </c>
      <c r="C4296" s="7" t="n">
        <v>0</v>
      </c>
    </row>
    <row r="4297" spans="1:9">
      <c r="A4297" t="s">
        <v>4</v>
      </c>
      <c r="B4297" s="4" t="s">
        <v>5</v>
      </c>
      <c r="C4297" s="4" t="s">
        <v>10</v>
      </c>
      <c r="D4297" s="4" t="s">
        <v>13</v>
      </c>
      <c r="E4297" s="4" t="s">
        <v>9</v>
      </c>
      <c r="F4297" s="4" t="s">
        <v>47</v>
      </c>
      <c r="G4297" s="4" t="s">
        <v>13</v>
      </c>
      <c r="H4297" s="4" t="s">
        <v>13</v>
      </c>
      <c r="I4297" s="4" t="s">
        <v>13</v>
      </c>
    </row>
    <row r="4298" spans="1:9">
      <c r="A4298" t="n">
        <v>35306</v>
      </c>
      <c r="B4298" s="30" t="n">
        <v>26</v>
      </c>
      <c r="C4298" s="7" t="n">
        <v>7033</v>
      </c>
      <c r="D4298" s="7" t="n">
        <v>17</v>
      </c>
      <c r="E4298" s="7" t="n">
        <v>52886</v>
      </c>
      <c r="F4298" s="7" t="s">
        <v>313</v>
      </c>
      <c r="G4298" s="7" t="n">
        <v>8</v>
      </c>
      <c r="H4298" s="7" t="n">
        <v>2</v>
      </c>
      <c r="I4298" s="7" t="n">
        <v>0</v>
      </c>
    </row>
    <row r="4299" spans="1:9">
      <c r="A4299" t="s">
        <v>4</v>
      </c>
      <c r="B4299" s="4" t="s">
        <v>5</v>
      </c>
      <c r="C4299" s="4" t="s">
        <v>10</v>
      </c>
    </row>
    <row r="4300" spans="1:9">
      <c r="A4300" t="n">
        <v>35341</v>
      </c>
      <c r="B4300" s="27" t="n">
        <v>16</v>
      </c>
      <c r="C4300" s="7" t="n">
        <v>2000</v>
      </c>
    </row>
    <row r="4301" spans="1:9">
      <c r="A4301" t="s">
        <v>4</v>
      </c>
      <c r="B4301" s="4" t="s">
        <v>5</v>
      </c>
      <c r="C4301" s="4" t="s">
        <v>10</v>
      </c>
      <c r="D4301" s="4" t="s">
        <v>13</v>
      </c>
    </row>
    <row r="4302" spans="1:9">
      <c r="A4302" t="n">
        <v>35344</v>
      </c>
      <c r="B4302" s="60" t="n">
        <v>89</v>
      </c>
      <c r="C4302" s="7" t="n">
        <v>65533</v>
      </c>
      <c r="D4302" s="7" t="n">
        <v>0</v>
      </c>
    </row>
    <row r="4303" spans="1:9">
      <c r="A4303" t="s">
        <v>4</v>
      </c>
      <c r="B4303" s="4" t="s">
        <v>5</v>
      </c>
      <c r="C4303" s="4" t="s">
        <v>10</v>
      </c>
      <c r="D4303" s="4" t="s">
        <v>13</v>
      </c>
    </row>
    <row r="4304" spans="1:9">
      <c r="A4304" t="n">
        <v>35348</v>
      </c>
      <c r="B4304" s="60" t="n">
        <v>89</v>
      </c>
      <c r="C4304" s="7" t="n">
        <v>65533</v>
      </c>
      <c r="D4304" s="7" t="n">
        <v>1</v>
      </c>
    </row>
    <row r="4305" spans="1:9">
      <c r="A4305" t="s">
        <v>4</v>
      </c>
      <c r="B4305" s="4" t="s">
        <v>5</v>
      </c>
      <c r="C4305" s="4" t="s">
        <v>6</v>
      </c>
      <c r="D4305" s="4" t="s">
        <v>10</v>
      </c>
    </row>
    <row r="4306" spans="1:9">
      <c r="A4306" t="n">
        <v>35352</v>
      </c>
      <c r="B4306" s="58" t="n">
        <v>29</v>
      </c>
      <c r="C4306" s="7" t="s">
        <v>12</v>
      </c>
      <c r="D4306" s="7" t="n">
        <v>65533</v>
      </c>
    </row>
    <row r="4307" spans="1:9">
      <c r="A4307" t="s">
        <v>4</v>
      </c>
      <c r="B4307" s="4" t="s">
        <v>5</v>
      </c>
      <c r="C4307" s="4" t="s">
        <v>13</v>
      </c>
      <c r="D4307" s="4" t="s">
        <v>10</v>
      </c>
    </row>
    <row r="4308" spans="1:9">
      <c r="A4308" t="n">
        <v>35356</v>
      </c>
      <c r="B4308" s="44" t="n">
        <v>45</v>
      </c>
      <c r="C4308" s="7" t="n">
        <v>7</v>
      </c>
      <c r="D4308" s="7" t="n">
        <v>255</v>
      </c>
    </row>
    <row r="4309" spans="1:9">
      <c r="A4309" t="s">
        <v>4</v>
      </c>
      <c r="B4309" s="4" t="s">
        <v>5</v>
      </c>
      <c r="C4309" s="4" t="s">
        <v>13</v>
      </c>
      <c r="D4309" s="4" t="s">
        <v>13</v>
      </c>
      <c r="E4309" s="4" t="s">
        <v>18</v>
      </c>
      <c r="F4309" s="4" t="s">
        <v>18</v>
      </c>
      <c r="G4309" s="4" t="s">
        <v>18</v>
      </c>
      <c r="H4309" s="4" t="s">
        <v>10</v>
      </c>
    </row>
    <row r="4310" spans="1:9">
      <c r="A4310" t="n">
        <v>35360</v>
      </c>
      <c r="B4310" s="44" t="n">
        <v>45</v>
      </c>
      <c r="C4310" s="7" t="n">
        <v>2</v>
      </c>
      <c r="D4310" s="7" t="n">
        <v>3</v>
      </c>
      <c r="E4310" s="7" t="n">
        <v>32.7599983215332</v>
      </c>
      <c r="F4310" s="7" t="n">
        <v>12.5699996948242</v>
      </c>
      <c r="G4310" s="7" t="n">
        <v>8.64000034332275</v>
      </c>
      <c r="H4310" s="7" t="n">
        <v>200</v>
      </c>
    </row>
    <row r="4311" spans="1:9">
      <c r="A4311" t="s">
        <v>4</v>
      </c>
      <c r="B4311" s="4" t="s">
        <v>5</v>
      </c>
      <c r="C4311" s="4" t="s">
        <v>13</v>
      </c>
      <c r="D4311" s="4" t="s">
        <v>13</v>
      </c>
      <c r="E4311" s="4" t="s">
        <v>18</v>
      </c>
      <c r="F4311" s="4" t="s">
        <v>18</v>
      </c>
      <c r="G4311" s="4" t="s">
        <v>18</v>
      </c>
      <c r="H4311" s="4" t="s">
        <v>10</v>
      </c>
      <c r="I4311" s="4" t="s">
        <v>13</v>
      </c>
    </row>
    <row r="4312" spans="1:9">
      <c r="A4312" t="n">
        <v>35377</v>
      </c>
      <c r="B4312" s="44" t="n">
        <v>45</v>
      </c>
      <c r="C4312" s="7" t="n">
        <v>4</v>
      </c>
      <c r="D4312" s="7" t="n">
        <v>3</v>
      </c>
      <c r="E4312" s="7" t="n">
        <v>3.1800000667572</v>
      </c>
      <c r="F4312" s="7" t="n">
        <v>23.7900009155273</v>
      </c>
      <c r="G4312" s="7" t="n">
        <v>10</v>
      </c>
      <c r="H4312" s="7" t="n">
        <v>200</v>
      </c>
      <c r="I4312" s="7" t="n">
        <v>1</v>
      </c>
    </row>
    <row r="4313" spans="1:9">
      <c r="A4313" t="s">
        <v>4</v>
      </c>
      <c r="B4313" s="4" t="s">
        <v>5</v>
      </c>
      <c r="C4313" s="4" t="s">
        <v>13</v>
      </c>
      <c r="D4313" s="4" t="s">
        <v>13</v>
      </c>
      <c r="E4313" s="4" t="s">
        <v>18</v>
      </c>
      <c r="F4313" s="4" t="s">
        <v>10</v>
      </c>
    </row>
    <row r="4314" spans="1:9">
      <c r="A4314" t="n">
        <v>35395</v>
      </c>
      <c r="B4314" s="44" t="n">
        <v>45</v>
      </c>
      <c r="C4314" s="7" t="n">
        <v>5</v>
      </c>
      <c r="D4314" s="7" t="n">
        <v>3</v>
      </c>
      <c r="E4314" s="7" t="n">
        <v>11.6999998092651</v>
      </c>
      <c r="F4314" s="7" t="n">
        <v>200</v>
      </c>
    </row>
    <row r="4315" spans="1:9">
      <c r="A4315" t="s">
        <v>4</v>
      </c>
      <c r="B4315" s="4" t="s">
        <v>5</v>
      </c>
      <c r="C4315" s="4" t="s">
        <v>13</v>
      </c>
      <c r="D4315" s="4" t="s">
        <v>13</v>
      </c>
      <c r="E4315" s="4" t="s">
        <v>18</v>
      </c>
      <c r="F4315" s="4" t="s">
        <v>10</v>
      </c>
    </row>
    <row r="4316" spans="1:9">
      <c r="A4316" t="n">
        <v>35404</v>
      </c>
      <c r="B4316" s="44" t="n">
        <v>45</v>
      </c>
      <c r="C4316" s="7" t="n">
        <v>11</v>
      </c>
      <c r="D4316" s="7" t="n">
        <v>3</v>
      </c>
      <c r="E4316" s="7" t="n">
        <v>66.3000030517578</v>
      </c>
      <c r="F4316" s="7" t="n">
        <v>200</v>
      </c>
    </row>
    <row r="4317" spans="1:9">
      <c r="A4317" t="s">
        <v>4</v>
      </c>
      <c r="B4317" s="4" t="s">
        <v>5</v>
      </c>
      <c r="C4317" s="4" t="s">
        <v>13</v>
      </c>
      <c r="D4317" s="4" t="s">
        <v>10</v>
      </c>
      <c r="E4317" s="4" t="s">
        <v>10</v>
      </c>
      <c r="F4317" s="4" t="s">
        <v>9</v>
      </c>
    </row>
    <row r="4318" spans="1:9">
      <c r="A4318" t="n">
        <v>35413</v>
      </c>
      <c r="B4318" s="57" t="n">
        <v>84</v>
      </c>
      <c r="C4318" s="7" t="n">
        <v>0</v>
      </c>
      <c r="D4318" s="7" t="n">
        <v>0</v>
      </c>
      <c r="E4318" s="7" t="n">
        <v>100</v>
      </c>
      <c r="F4318" s="7" t="n">
        <v>1053609165</v>
      </c>
    </row>
    <row r="4319" spans="1:9">
      <c r="A4319" t="s">
        <v>4</v>
      </c>
      <c r="B4319" s="4" t="s">
        <v>5</v>
      </c>
      <c r="C4319" s="4" t="s">
        <v>13</v>
      </c>
      <c r="D4319" s="4" t="s">
        <v>18</v>
      </c>
      <c r="E4319" s="4" t="s">
        <v>18</v>
      </c>
      <c r="F4319" s="4" t="s">
        <v>18</v>
      </c>
    </row>
    <row r="4320" spans="1:9">
      <c r="A4320" t="n">
        <v>35423</v>
      </c>
      <c r="B4320" s="44" t="n">
        <v>45</v>
      </c>
      <c r="C4320" s="7" t="n">
        <v>9</v>
      </c>
      <c r="D4320" s="7" t="n">
        <v>0.0399999991059303</v>
      </c>
      <c r="E4320" s="7" t="n">
        <v>0.100000001490116</v>
      </c>
      <c r="F4320" s="7" t="n">
        <v>0.5</v>
      </c>
    </row>
    <row r="4321" spans="1:9">
      <c r="A4321" t="s">
        <v>4</v>
      </c>
      <c r="B4321" s="4" t="s">
        <v>5</v>
      </c>
      <c r="C4321" s="4" t="s">
        <v>13</v>
      </c>
      <c r="D4321" s="4" t="s">
        <v>10</v>
      </c>
      <c r="E4321" s="4" t="s">
        <v>18</v>
      </c>
      <c r="F4321" s="4" t="s">
        <v>10</v>
      </c>
      <c r="G4321" s="4" t="s">
        <v>9</v>
      </c>
      <c r="H4321" s="4" t="s">
        <v>9</v>
      </c>
      <c r="I4321" s="4" t="s">
        <v>10</v>
      </c>
      <c r="J4321" s="4" t="s">
        <v>10</v>
      </c>
      <c r="K4321" s="4" t="s">
        <v>9</v>
      </c>
      <c r="L4321" s="4" t="s">
        <v>9</v>
      </c>
      <c r="M4321" s="4" t="s">
        <v>9</v>
      </c>
      <c r="N4321" s="4" t="s">
        <v>9</v>
      </c>
      <c r="O4321" s="4" t="s">
        <v>6</v>
      </c>
    </row>
    <row r="4322" spans="1:9">
      <c r="A4322" t="n">
        <v>35437</v>
      </c>
      <c r="B4322" s="11" t="n">
        <v>50</v>
      </c>
      <c r="C4322" s="7" t="n">
        <v>0</v>
      </c>
      <c r="D4322" s="7" t="n">
        <v>4424</v>
      </c>
      <c r="E4322" s="7" t="n">
        <v>1</v>
      </c>
      <c r="F4322" s="7" t="n">
        <v>0</v>
      </c>
      <c r="G4322" s="7" t="n">
        <v>0</v>
      </c>
      <c r="H4322" s="7" t="n">
        <v>0</v>
      </c>
      <c r="I4322" s="7" t="n">
        <v>0</v>
      </c>
      <c r="J4322" s="7" t="n">
        <v>65533</v>
      </c>
      <c r="K4322" s="7" t="n">
        <v>0</v>
      </c>
      <c r="L4322" s="7" t="n">
        <v>0</v>
      </c>
      <c r="M4322" s="7" t="n">
        <v>0</v>
      </c>
      <c r="N4322" s="7" t="n">
        <v>0</v>
      </c>
      <c r="O4322" s="7" t="s">
        <v>12</v>
      </c>
    </row>
    <row r="4323" spans="1:9">
      <c r="A4323" t="s">
        <v>4</v>
      </c>
      <c r="B4323" s="4" t="s">
        <v>5</v>
      </c>
      <c r="C4323" s="4" t="s">
        <v>10</v>
      </c>
      <c r="D4323" s="4" t="s">
        <v>10</v>
      </c>
      <c r="E4323" s="4" t="s">
        <v>18</v>
      </c>
      <c r="F4323" s="4" t="s">
        <v>18</v>
      </c>
      <c r="G4323" s="4" t="s">
        <v>18</v>
      </c>
      <c r="H4323" s="4" t="s">
        <v>18</v>
      </c>
      <c r="I4323" s="4" t="s">
        <v>13</v>
      </c>
      <c r="J4323" s="4" t="s">
        <v>10</v>
      </c>
    </row>
    <row r="4324" spans="1:9">
      <c r="A4324" t="n">
        <v>35476</v>
      </c>
      <c r="B4324" s="56" t="n">
        <v>55</v>
      </c>
      <c r="C4324" s="7" t="n">
        <v>7033</v>
      </c>
      <c r="D4324" s="7" t="n">
        <v>65024</v>
      </c>
      <c r="E4324" s="7" t="n">
        <v>0</v>
      </c>
      <c r="F4324" s="7" t="n">
        <v>0</v>
      </c>
      <c r="G4324" s="7" t="n">
        <v>10</v>
      </c>
      <c r="H4324" s="7" t="n">
        <v>30</v>
      </c>
      <c r="I4324" s="7" t="n">
        <v>0</v>
      </c>
      <c r="J4324" s="7" t="n">
        <v>0</v>
      </c>
    </row>
    <row r="4325" spans="1:9">
      <c r="A4325" t="s">
        <v>4</v>
      </c>
      <c r="B4325" s="4" t="s">
        <v>5</v>
      </c>
      <c r="C4325" s="4" t="s">
        <v>10</v>
      </c>
      <c r="D4325" s="4" t="s">
        <v>13</v>
      </c>
      <c r="E4325" s="4" t="s">
        <v>6</v>
      </c>
      <c r="F4325" s="4" t="s">
        <v>18</v>
      </c>
      <c r="G4325" s="4" t="s">
        <v>18</v>
      </c>
      <c r="H4325" s="4" t="s">
        <v>18</v>
      </c>
    </row>
    <row r="4326" spans="1:9">
      <c r="A4326" t="n">
        <v>35500</v>
      </c>
      <c r="B4326" s="25" t="n">
        <v>48</v>
      </c>
      <c r="C4326" s="7" t="n">
        <v>7033</v>
      </c>
      <c r="D4326" s="7" t="n">
        <v>0</v>
      </c>
      <c r="E4326" s="7" t="s">
        <v>287</v>
      </c>
      <c r="F4326" s="7" t="n">
        <v>0.100000001490116</v>
      </c>
      <c r="G4326" s="7" t="n">
        <v>1</v>
      </c>
      <c r="H4326" s="7" t="n">
        <v>0</v>
      </c>
    </row>
    <row r="4327" spans="1:9">
      <c r="A4327" t="s">
        <v>4</v>
      </c>
      <c r="B4327" s="4" t="s">
        <v>5</v>
      </c>
      <c r="C4327" s="4" t="s">
        <v>13</v>
      </c>
      <c r="D4327" s="4" t="s">
        <v>10</v>
      </c>
      <c r="E4327" s="4" t="s">
        <v>10</v>
      </c>
      <c r="F4327" s="4" t="s">
        <v>10</v>
      </c>
      <c r="G4327" s="4" t="s">
        <v>10</v>
      </c>
      <c r="H4327" s="4" t="s">
        <v>10</v>
      </c>
      <c r="I4327" s="4" t="s">
        <v>6</v>
      </c>
      <c r="J4327" s="4" t="s">
        <v>18</v>
      </c>
      <c r="K4327" s="4" t="s">
        <v>18</v>
      </c>
      <c r="L4327" s="4" t="s">
        <v>18</v>
      </c>
      <c r="M4327" s="4" t="s">
        <v>9</v>
      </c>
      <c r="N4327" s="4" t="s">
        <v>9</v>
      </c>
      <c r="O4327" s="4" t="s">
        <v>18</v>
      </c>
      <c r="P4327" s="4" t="s">
        <v>18</v>
      </c>
      <c r="Q4327" s="4" t="s">
        <v>18</v>
      </c>
      <c r="R4327" s="4" t="s">
        <v>18</v>
      </c>
      <c r="S4327" s="4" t="s">
        <v>13</v>
      </c>
    </row>
    <row r="4328" spans="1:9">
      <c r="A4328" t="n">
        <v>35527</v>
      </c>
      <c r="B4328" s="41" t="n">
        <v>39</v>
      </c>
      <c r="C4328" s="7" t="n">
        <v>12</v>
      </c>
      <c r="D4328" s="7" t="n">
        <v>65533</v>
      </c>
      <c r="E4328" s="7" t="n">
        <v>208</v>
      </c>
      <c r="F4328" s="7" t="n">
        <v>0</v>
      </c>
      <c r="G4328" s="7" t="n">
        <v>7033</v>
      </c>
      <c r="H4328" s="7" t="n">
        <v>259</v>
      </c>
      <c r="I4328" s="7" t="s">
        <v>179</v>
      </c>
      <c r="J4328" s="7" t="n">
        <v>0</v>
      </c>
      <c r="K4328" s="7" t="n">
        <v>0</v>
      </c>
      <c r="L4328" s="7" t="n">
        <v>0</v>
      </c>
      <c r="M4328" s="7" t="n">
        <v>0</v>
      </c>
      <c r="N4328" s="7" t="n">
        <v>0</v>
      </c>
      <c r="O4328" s="7" t="n">
        <v>0</v>
      </c>
      <c r="P4328" s="7" t="n">
        <v>1</v>
      </c>
      <c r="Q4328" s="7" t="n">
        <v>1</v>
      </c>
      <c r="R4328" s="7" t="n">
        <v>1</v>
      </c>
      <c r="S4328" s="7" t="n">
        <v>106</v>
      </c>
    </row>
    <row r="4329" spans="1:9">
      <c r="A4329" t="s">
        <v>4</v>
      </c>
      <c r="B4329" s="4" t="s">
        <v>5</v>
      </c>
      <c r="C4329" s="4" t="s">
        <v>13</v>
      </c>
      <c r="D4329" s="4" t="s">
        <v>10</v>
      </c>
      <c r="E4329" s="4" t="s">
        <v>10</v>
      </c>
      <c r="F4329" s="4" t="s">
        <v>10</v>
      </c>
      <c r="G4329" s="4" t="s">
        <v>10</v>
      </c>
      <c r="H4329" s="4" t="s">
        <v>10</v>
      </c>
      <c r="I4329" s="4" t="s">
        <v>6</v>
      </c>
      <c r="J4329" s="4" t="s">
        <v>18</v>
      </c>
      <c r="K4329" s="4" t="s">
        <v>18</v>
      </c>
      <c r="L4329" s="4" t="s">
        <v>18</v>
      </c>
      <c r="M4329" s="4" t="s">
        <v>9</v>
      </c>
      <c r="N4329" s="4" t="s">
        <v>9</v>
      </c>
      <c r="O4329" s="4" t="s">
        <v>18</v>
      </c>
      <c r="P4329" s="4" t="s">
        <v>18</v>
      </c>
      <c r="Q4329" s="4" t="s">
        <v>18</v>
      </c>
      <c r="R4329" s="4" t="s">
        <v>18</v>
      </c>
      <c r="S4329" s="4" t="s">
        <v>13</v>
      </c>
    </row>
    <row r="4330" spans="1:9">
      <c r="A4330" t="n">
        <v>35589</v>
      </c>
      <c r="B4330" s="41" t="n">
        <v>39</v>
      </c>
      <c r="C4330" s="7" t="n">
        <v>12</v>
      </c>
      <c r="D4330" s="7" t="n">
        <v>65533</v>
      </c>
      <c r="E4330" s="7" t="n">
        <v>208</v>
      </c>
      <c r="F4330" s="7" t="n">
        <v>0</v>
      </c>
      <c r="G4330" s="7" t="n">
        <v>7033</v>
      </c>
      <c r="H4330" s="7" t="n">
        <v>259</v>
      </c>
      <c r="I4330" s="7" t="s">
        <v>180</v>
      </c>
      <c r="J4330" s="7" t="n">
        <v>0</v>
      </c>
      <c r="K4330" s="7" t="n">
        <v>0</v>
      </c>
      <c r="L4330" s="7" t="n">
        <v>0</v>
      </c>
      <c r="M4330" s="7" t="n">
        <v>0</v>
      </c>
      <c r="N4330" s="7" t="n">
        <v>0</v>
      </c>
      <c r="O4330" s="7" t="n">
        <v>0</v>
      </c>
      <c r="P4330" s="7" t="n">
        <v>1</v>
      </c>
      <c r="Q4330" s="7" t="n">
        <v>1</v>
      </c>
      <c r="R4330" s="7" t="n">
        <v>1</v>
      </c>
      <c r="S4330" s="7" t="n">
        <v>107</v>
      </c>
    </row>
    <row r="4331" spans="1:9">
      <c r="A4331" t="s">
        <v>4</v>
      </c>
      <c r="B4331" s="4" t="s">
        <v>5</v>
      </c>
      <c r="C4331" s="4" t="s">
        <v>13</v>
      </c>
      <c r="D4331" s="4" t="s">
        <v>10</v>
      </c>
      <c r="E4331" s="4" t="s">
        <v>10</v>
      </c>
      <c r="F4331" s="4" t="s">
        <v>10</v>
      </c>
      <c r="G4331" s="4" t="s">
        <v>10</v>
      </c>
      <c r="H4331" s="4" t="s">
        <v>10</v>
      </c>
      <c r="I4331" s="4" t="s">
        <v>6</v>
      </c>
      <c r="J4331" s="4" t="s">
        <v>18</v>
      </c>
      <c r="K4331" s="4" t="s">
        <v>18</v>
      </c>
      <c r="L4331" s="4" t="s">
        <v>18</v>
      </c>
      <c r="M4331" s="4" t="s">
        <v>9</v>
      </c>
      <c r="N4331" s="4" t="s">
        <v>9</v>
      </c>
      <c r="O4331" s="4" t="s">
        <v>18</v>
      </c>
      <c r="P4331" s="4" t="s">
        <v>18</v>
      </c>
      <c r="Q4331" s="4" t="s">
        <v>18</v>
      </c>
      <c r="R4331" s="4" t="s">
        <v>18</v>
      </c>
      <c r="S4331" s="4" t="s">
        <v>13</v>
      </c>
    </row>
    <row r="4332" spans="1:9">
      <c r="A4332" t="n">
        <v>35651</v>
      </c>
      <c r="B4332" s="41" t="n">
        <v>39</v>
      </c>
      <c r="C4332" s="7" t="n">
        <v>12</v>
      </c>
      <c r="D4332" s="7" t="n">
        <v>65533</v>
      </c>
      <c r="E4332" s="7" t="n">
        <v>209</v>
      </c>
      <c r="F4332" s="7" t="n">
        <v>0</v>
      </c>
      <c r="G4332" s="7" t="n">
        <v>7033</v>
      </c>
      <c r="H4332" s="7" t="n">
        <v>259</v>
      </c>
      <c r="I4332" s="7" t="s">
        <v>179</v>
      </c>
      <c r="J4332" s="7" t="n">
        <v>0</v>
      </c>
      <c r="K4332" s="7" t="n">
        <v>0</v>
      </c>
      <c r="L4332" s="7" t="n">
        <v>0</v>
      </c>
      <c r="M4332" s="7" t="n">
        <v>0</v>
      </c>
      <c r="N4332" s="7" t="n">
        <v>0</v>
      </c>
      <c r="O4332" s="7" t="n">
        <v>0</v>
      </c>
      <c r="P4332" s="7" t="n">
        <v>1</v>
      </c>
      <c r="Q4332" s="7" t="n">
        <v>1</v>
      </c>
      <c r="R4332" s="7" t="n">
        <v>1</v>
      </c>
      <c r="S4332" s="7" t="n">
        <v>108</v>
      </c>
    </row>
    <row r="4333" spans="1:9">
      <c r="A4333" t="s">
        <v>4</v>
      </c>
      <c r="B4333" s="4" t="s">
        <v>5</v>
      </c>
      <c r="C4333" s="4" t="s">
        <v>13</v>
      </c>
      <c r="D4333" s="4" t="s">
        <v>10</v>
      </c>
      <c r="E4333" s="4" t="s">
        <v>10</v>
      </c>
      <c r="F4333" s="4" t="s">
        <v>10</v>
      </c>
      <c r="G4333" s="4" t="s">
        <v>10</v>
      </c>
      <c r="H4333" s="4" t="s">
        <v>10</v>
      </c>
      <c r="I4333" s="4" t="s">
        <v>6</v>
      </c>
      <c r="J4333" s="4" t="s">
        <v>18</v>
      </c>
      <c r="K4333" s="4" t="s">
        <v>18</v>
      </c>
      <c r="L4333" s="4" t="s">
        <v>18</v>
      </c>
      <c r="M4333" s="4" t="s">
        <v>9</v>
      </c>
      <c r="N4333" s="4" t="s">
        <v>9</v>
      </c>
      <c r="O4333" s="4" t="s">
        <v>18</v>
      </c>
      <c r="P4333" s="4" t="s">
        <v>18</v>
      </c>
      <c r="Q4333" s="4" t="s">
        <v>18</v>
      </c>
      <c r="R4333" s="4" t="s">
        <v>18</v>
      </c>
      <c r="S4333" s="4" t="s">
        <v>13</v>
      </c>
    </row>
    <row r="4334" spans="1:9">
      <c r="A4334" t="n">
        <v>35713</v>
      </c>
      <c r="B4334" s="41" t="n">
        <v>39</v>
      </c>
      <c r="C4334" s="7" t="n">
        <v>12</v>
      </c>
      <c r="D4334" s="7" t="n">
        <v>65533</v>
      </c>
      <c r="E4334" s="7" t="n">
        <v>209</v>
      </c>
      <c r="F4334" s="7" t="n">
        <v>0</v>
      </c>
      <c r="G4334" s="7" t="n">
        <v>7033</v>
      </c>
      <c r="H4334" s="7" t="n">
        <v>259</v>
      </c>
      <c r="I4334" s="7" t="s">
        <v>180</v>
      </c>
      <c r="J4334" s="7" t="n">
        <v>0</v>
      </c>
      <c r="K4334" s="7" t="n">
        <v>0</v>
      </c>
      <c r="L4334" s="7" t="n">
        <v>0</v>
      </c>
      <c r="M4334" s="7" t="n">
        <v>0</v>
      </c>
      <c r="N4334" s="7" t="n">
        <v>0</v>
      </c>
      <c r="O4334" s="7" t="n">
        <v>0</v>
      </c>
      <c r="P4334" s="7" t="n">
        <v>1</v>
      </c>
      <c r="Q4334" s="7" t="n">
        <v>1</v>
      </c>
      <c r="R4334" s="7" t="n">
        <v>1</v>
      </c>
      <c r="S4334" s="7" t="n">
        <v>109</v>
      </c>
    </row>
    <row r="4335" spans="1:9">
      <c r="A4335" t="s">
        <v>4</v>
      </c>
      <c r="B4335" s="4" t="s">
        <v>5</v>
      </c>
      <c r="C4335" s="4" t="s">
        <v>10</v>
      </c>
    </row>
    <row r="4336" spans="1:9">
      <c r="A4336" t="n">
        <v>35775</v>
      </c>
      <c r="B4336" s="27" t="n">
        <v>16</v>
      </c>
      <c r="C4336" s="7" t="n">
        <v>300</v>
      </c>
    </row>
    <row r="4337" spans="1:19">
      <c r="A4337" t="s">
        <v>4</v>
      </c>
      <c r="B4337" s="4" t="s">
        <v>5</v>
      </c>
      <c r="C4337" s="4" t="s">
        <v>13</v>
      </c>
    </row>
    <row r="4338" spans="1:19">
      <c r="A4338" t="n">
        <v>35778</v>
      </c>
      <c r="B4338" s="44" t="n">
        <v>45</v>
      </c>
      <c r="C4338" s="7" t="n">
        <v>0</v>
      </c>
    </row>
    <row r="4339" spans="1:19">
      <c r="A4339" t="s">
        <v>4</v>
      </c>
      <c r="B4339" s="4" t="s">
        <v>5</v>
      </c>
      <c r="C4339" s="4" t="s">
        <v>13</v>
      </c>
      <c r="D4339" s="4" t="s">
        <v>13</v>
      </c>
      <c r="E4339" s="4" t="s">
        <v>18</v>
      </c>
      <c r="F4339" s="4" t="s">
        <v>18</v>
      </c>
      <c r="G4339" s="4" t="s">
        <v>18</v>
      </c>
      <c r="H4339" s="4" t="s">
        <v>10</v>
      </c>
    </row>
    <row r="4340" spans="1:19">
      <c r="A4340" t="n">
        <v>35780</v>
      </c>
      <c r="B4340" s="44" t="n">
        <v>45</v>
      </c>
      <c r="C4340" s="7" t="n">
        <v>2</v>
      </c>
      <c r="D4340" s="7" t="n">
        <v>3</v>
      </c>
      <c r="E4340" s="7" t="n">
        <v>33.5800018310547</v>
      </c>
      <c r="F4340" s="7" t="n">
        <v>12.9899997711182</v>
      </c>
      <c r="G4340" s="7" t="n">
        <v>2.91000008583069</v>
      </c>
      <c r="H4340" s="7" t="n">
        <v>0</v>
      </c>
    </row>
    <row r="4341" spans="1:19">
      <c r="A4341" t="s">
        <v>4</v>
      </c>
      <c r="B4341" s="4" t="s">
        <v>5</v>
      </c>
      <c r="C4341" s="4" t="s">
        <v>13</v>
      </c>
      <c r="D4341" s="4" t="s">
        <v>13</v>
      </c>
      <c r="E4341" s="4" t="s">
        <v>18</v>
      </c>
      <c r="F4341" s="4" t="s">
        <v>18</v>
      </c>
      <c r="G4341" s="4" t="s">
        <v>18</v>
      </c>
      <c r="H4341" s="4" t="s">
        <v>10</v>
      </c>
      <c r="I4341" s="4" t="s">
        <v>13</v>
      </c>
    </row>
    <row r="4342" spans="1:19">
      <c r="A4342" t="n">
        <v>35797</v>
      </c>
      <c r="B4342" s="44" t="n">
        <v>45</v>
      </c>
      <c r="C4342" s="7" t="n">
        <v>4</v>
      </c>
      <c r="D4342" s="7" t="n">
        <v>3</v>
      </c>
      <c r="E4342" s="7" t="n">
        <v>353.989990234375</v>
      </c>
      <c r="F4342" s="7" t="n">
        <v>0.560000002384186</v>
      </c>
      <c r="G4342" s="7" t="n">
        <v>10</v>
      </c>
      <c r="H4342" s="7" t="n">
        <v>0</v>
      </c>
      <c r="I4342" s="7" t="n">
        <v>1</v>
      </c>
    </row>
    <row r="4343" spans="1:19">
      <c r="A4343" t="s">
        <v>4</v>
      </c>
      <c r="B4343" s="4" t="s">
        <v>5</v>
      </c>
      <c r="C4343" s="4" t="s">
        <v>13</v>
      </c>
      <c r="D4343" s="4" t="s">
        <v>13</v>
      </c>
      <c r="E4343" s="4" t="s">
        <v>18</v>
      </c>
      <c r="F4343" s="4" t="s">
        <v>10</v>
      </c>
    </row>
    <row r="4344" spans="1:19">
      <c r="A4344" t="n">
        <v>35815</v>
      </c>
      <c r="B4344" s="44" t="n">
        <v>45</v>
      </c>
      <c r="C4344" s="7" t="n">
        <v>5</v>
      </c>
      <c r="D4344" s="7" t="n">
        <v>3</v>
      </c>
      <c r="E4344" s="7" t="n">
        <v>9.30000019073486</v>
      </c>
      <c r="F4344" s="7" t="n">
        <v>0</v>
      </c>
    </row>
    <row r="4345" spans="1:19">
      <c r="A4345" t="s">
        <v>4</v>
      </c>
      <c r="B4345" s="4" t="s">
        <v>5</v>
      </c>
      <c r="C4345" s="4" t="s">
        <v>13</v>
      </c>
      <c r="D4345" s="4" t="s">
        <v>13</v>
      </c>
      <c r="E4345" s="4" t="s">
        <v>18</v>
      </c>
      <c r="F4345" s="4" t="s">
        <v>10</v>
      </c>
    </row>
    <row r="4346" spans="1:19">
      <c r="A4346" t="n">
        <v>35824</v>
      </c>
      <c r="B4346" s="44" t="n">
        <v>45</v>
      </c>
      <c r="C4346" s="7" t="n">
        <v>11</v>
      </c>
      <c r="D4346" s="7" t="n">
        <v>3</v>
      </c>
      <c r="E4346" s="7" t="n">
        <v>66.3000030517578</v>
      </c>
      <c r="F4346" s="7" t="n">
        <v>0</v>
      </c>
    </row>
    <row r="4347" spans="1:19">
      <c r="A4347" t="s">
        <v>4</v>
      </c>
      <c r="B4347" s="4" t="s">
        <v>5</v>
      </c>
      <c r="C4347" s="4" t="s">
        <v>10</v>
      </c>
      <c r="D4347" s="4" t="s">
        <v>13</v>
      </c>
    </row>
    <row r="4348" spans="1:19">
      <c r="A4348" t="n">
        <v>35833</v>
      </c>
      <c r="B4348" s="46" t="n">
        <v>56</v>
      </c>
      <c r="C4348" s="7" t="n">
        <v>7033</v>
      </c>
      <c r="D4348" s="7" t="n">
        <v>1</v>
      </c>
    </row>
    <row r="4349" spans="1:19">
      <c r="A4349" t="s">
        <v>4</v>
      </c>
      <c r="B4349" s="4" t="s">
        <v>5</v>
      </c>
      <c r="C4349" s="4" t="s">
        <v>13</v>
      </c>
      <c r="D4349" s="4" t="s">
        <v>10</v>
      </c>
      <c r="E4349" s="4" t="s">
        <v>13</v>
      </c>
    </row>
    <row r="4350" spans="1:19">
      <c r="A4350" t="n">
        <v>35837</v>
      </c>
      <c r="B4350" s="41" t="n">
        <v>39</v>
      </c>
      <c r="C4350" s="7" t="n">
        <v>13</v>
      </c>
      <c r="D4350" s="7" t="n">
        <v>65533</v>
      </c>
      <c r="E4350" s="7" t="n">
        <v>106</v>
      </c>
    </row>
    <row r="4351" spans="1:19">
      <c r="A4351" t="s">
        <v>4</v>
      </c>
      <c r="B4351" s="4" t="s">
        <v>5</v>
      </c>
      <c r="C4351" s="4" t="s">
        <v>13</v>
      </c>
      <c r="D4351" s="4" t="s">
        <v>10</v>
      </c>
      <c r="E4351" s="4" t="s">
        <v>13</v>
      </c>
    </row>
    <row r="4352" spans="1:19">
      <c r="A4352" t="n">
        <v>35842</v>
      </c>
      <c r="B4352" s="41" t="n">
        <v>39</v>
      </c>
      <c r="C4352" s="7" t="n">
        <v>13</v>
      </c>
      <c r="D4352" s="7" t="n">
        <v>65533</v>
      </c>
      <c r="E4352" s="7" t="n">
        <v>107</v>
      </c>
    </row>
    <row r="4353" spans="1:9">
      <c r="A4353" t="s">
        <v>4</v>
      </c>
      <c r="B4353" s="4" t="s">
        <v>5</v>
      </c>
      <c r="C4353" s="4" t="s">
        <v>13</v>
      </c>
      <c r="D4353" s="4" t="s">
        <v>10</v>
      </c>
      <c r="E4353" s="4" t="s">
        <v>13</v>
      </c>
    </row>
    <row r="4354" spans="1:9">
      <c r="A4354" t="n">
        <v>35847</v>
      </c>
      <c r="B4354" s="41" t="n">
        <v>39</v>
      </c>
      <c r="C4354" s="7" t="n">
        <v>13</v>
      </c>
      <c r="D4354" s="7" t="n">
        <v>65533</v>
      </c>
      <c r="E4354" s="7" t="n">
        <v>108</v>
      </c>
    </row>
    <row r="4355" spans="1:9">
      <c r="A4355" t="s">
        <v>4</v>
      </c>
      <c r="B4355" s="4" t="s">
        <v>5</v>
      </c>
      <c r="C4355" s="4" t="s">
        <v>13</v>
      </c>
      <c r="D4355" s="4" t="s">
        <v>10</v>
      </c>
      <c r="E4355" s="4" t="s">
        <v>13</v>
      </c>
    </row>
    <row r="4356" spans="1:9">
      <c r="A4356" t="n">
        <v>35852</v>
      </c>
      <c r="B4356" s="41" t="n">
        <v>39</v>
      </c>
      <c r="C4356" s="7" t="n">
        <v>13</v>
      </c>
      <c r="D4356" s="7" t="n">
        <v>65533</v>
      </c>
      <c r="E4356" s="7" t="n">
        <v>109</v>
      </c>
    </row>
    <row r="4357" spans="1:9">
      <c r="A4357" t="s">
        <v>4</v>
      </c>
      <c r="B4357" s="4" t="s">
        <v>5</v>
      </c>
      <c r="C4357" s="4" t="s">
        <v>10</v>
      </c>
      <c r="D4357" s="4" t="s">
        <v>9</v>
      </c>
    </row>
    <row r="4358" spans="1:9">
      <c r="A4358" t="n">
        <v>35857</v>
      </c>
      <c r="B4358" s="24" t="n">
        <v>43</v>
      </c>
      <c r="C4358" s="7" t="n">
        <v>7033</v>
      </c>
      <c r="D4358" s="7" t="n">
        <v>1</v>
      </c>
    </row>
    <row r="4359" spans="1:9">
      <c r="A4359" t="s">
        <v>4</v>
      </c>
      <c r="B4359" s="4" t="s">
        <v>5</v>
      </c>
      <c r="C4359" s="4" t="s">
        <v>13</v>
      </c>
      <c r="D4359" s="4" t="s">
        <v>10</v>
      </c>
      <c r="E4359" s="4" t="s">
        <v>10</v>
      </c>
      <c r="F4359" s="4" t="s">
        <v>9</v>
      </c>
    </row>
    <row r="4360" spans="1:9">
      <c r="A4360" t="n">
        <v>35864</v>
      </c>
      <c r="B4360" s="57" t="n">
        <v>84</v>
      </c>
      <c r="C4360" s="7" t="n">
        <v>0</v>
      </c>
      <c r="D4360" s="7" t="n">
        <v>2</v>
      </c>
      <c r="E4360" s="7" t="n">
        <v>100</v>
      </c>
      <c r="F4360" s="7" t="n">
        <v>1058642330</v>
      </c>
    </row>
    <row r="4361" spans="1:9">
      <c r="A4361" t="s">
        <v>4</v>
      </c>
      <c r="B4361" s="4" t="s">
        <v>5</v>
      </c>
      <c r="C4361" s="4" t="s">
        <v>13</v>
      </c>
      <c r="D4361" s="4" t="s">
        <v>18</v>
      </c>
      <c r="E4361" s="4" t="s">
        <v>18</v>
      </c>
      <c r="F4361" s="4" t="s">
        <v>18</v>
      </c>
    </row>
    <row r="4362" spans="1:9">
      <c r="A4362" t="n">
        <v>35874</v>
      </c>
      <c r="B4362" s="44" t="n">
        <v>45</v>
      </c>
      <c r="C4362" s="7" t="n">
        <v>9</v>
      </c>
      <c r="D4362" s="7" t="n">
        <v>0.0399999991059303</v>
      </c>
      <c r="E4362" s="7" t="n">
        <v>0.100000001490116</v>
      </c>
      <c r="F4362" s="7" t="n">
        <v>4</v>
      </c>
    </row>
    <row r="4363" spans="1:9">
      <c r="A4363" t="s">
        <v>4</v>
      </c>
      <c r="B4363" s="4" t="s">
        <v>5</v>
      </c>
      <c r="C4363" s="4" t="s">
        <v>13</v>
      </c>
      <c r="D4363" s="4" t="s">
        <v>13</v>
      </c>
      <c r="E4363" s="4" t="s">
        <v>18</v>
      </c>
      <c r="F4363" s="4" t="s">
        <v>18</v>
      </c>
      <c r="G4363" s="4" t="s">
        <v>18</v>
      </c>
      <c r="H4363" s="4" t="s">
        <v>10</v>
      </c>
    </row>
    <row r="4364" spans="1:9">
      <c r="A4364" t="n">
        <v>35888</v>
      </c>
      <c r="B4364" s="44" t="n">
        <v>45</v>
      </c>
      <c r="C4364" s="7" t="n">
        <v>2</v>
      </c>
      <c r="D4364" s="7" t="n">
        <v>2</v>
      </c>
      <c r="E4364" s="7" t="n">
        <v>33.5800018310547</v>
      </c>
      <c r="F4364" s="7" t="n">
        <v>13.210000038147</v>
      </c>
      <c r="G4364" s="7" t="n">
        <v>2.91000008583069</v>
      </c>
      <c r="H4364" s="7" t="n">
        <v>1100</v>
      </c>
    </row>
    <row r="4365" spans="1:9">
      <c r="A4365" t="s">
        <v>4</v>
      </c>
      <c r="B4365" s="4" t="s">
        <v>5</v>
      </c>
      <c r="C4365" s="4" t="s">
        <v>13</v>
      </c>
      <c r="D4365" s="4" t="s">
        <v>13</v>
      </c>
      <c r="E4365" s="4" t="s">
        <v>18</v>
      </c>
      <c r="F4365" s="4" t="s">
        <v>18</v>
      </c>
      <c r="G4365" s="4" t="s">
        <v>18</v>
      </c>
      <c r="H4365" s="4" t="s">
        <v>10</v>
      </c>
      <c r="I4365" s="4" t="s">
        <v>13</v>
      </c>
    </row>
    <row r="4366" spans="1:9">
      <c r="A4366" t="n">
        <v>35905</v>
      </c>
      <c r="B4366" s="44" t="n">
        <v>45</v>
      </c>
      <c r="C4366" s="7" t="n">
        <v>4</v>
      </c>
      <c r="D4366" s="7" t="n">
        <v>2</v>
      </c>
      <c r="E4366" s="7" t="n">
        <v>6.3600001335144</v>
      </c>
      <c r="F4366" s="7" t="n">
        <v>0.600000023841858</v>
      </c>
      <c r="G4366" s="7" t="n">
        <v>-10</v>
      </c>
      <c r="H4366" s="7" t="n">
        <v>1100</v>
      </c>
      <c r="I4366" s="7" t="n">
        <v>1</v>
      </c>
    </row>
    <row r="4367" spans="1:9">
      <c r="A4367" t="s">
        <v>4</v>
      </c>
      <c r="B4367" s="4" t="s">
        <v>5</v>
      </c>
      <c r="C4367" s="4" t="s">
        <v>13</v>
      </c>
      <c r="D4367" s="4" t="s">
        <v>13</v>
      </c>
      <c r="E4367" s="4" t="s">
        <v>18</v>
      </c>
      <c r="F4367" s="4" t="s">
        <v>10</v>
      </c>
    </row>
    <row r="4368" spans="1:9">
      <c r="A4368" t="n">
        <v>35923</v>
      </c>
      <c r="B4368" s="44" t="n">
        <v>45</v>
      </c>
      <c r="C4368" s="7" t="n">
        <v>5</v>
      </c>
      <c r="D4368" s="7" t="n">
        <v>2</v>
      </c>
      <c r="E4368" s="7" t="n">
        <v>3.29999995231628</v>
      </c>
      <c r="F4368" s="7" t="n">
        <v>1100</v>
      </c>
    </row>
    <row r="4369" spans="1:9">
      <c r="A4369" t="s">
        <v>4</v>
      </c>
      <c r="B4369" s="4" t="s">
        <v>5</v>
      </c>
      <c r="C4369" s="4" t="s">
        <v>13</v>
      </c>
      <c r="D4369" s="4" t="s">
        <v>13</v>
      </c>
      <c r="E4369" s="4" t="s">
        <v>18</v>
      </c>
      <c r="F4369" s="4" t="s">
        <v>10</v>
      </c>
    </row>
    <row r="4370" spans="1:9">
      <c r="A4370" t="n">
        <v>35932</v>
      </c>
      <c r="B4370" s="44" t="n">
        <v>45</v>
      </c>
      <c r="C4370" s="7" t="n">
        <v>11</v>
      </c>
      <c r="D4370" s="7" t="n">
        <v>2</v>
      </c>
      <c r="E4370" s="7" t="n">
        <v>24.5</v>
      </c>
      <c r="F4370" s="7" t="n">
        <v>1100</v>
      </c>
    </row>
    <row r="4371" spans="1:9">
      <c r="A4371" t="s">
        <v>4</v>
      </c>
      <c r="B4371" s="4" t="s">
        <v>5</v>
      </c>
      <c r="C4371" s="4" t="s">
        <v>13</v>
      </c>
      <c r="D4371" s="4" t="s">
        <v>10</v>
      </c>
      <c r="E4371" s="4" t="s">
        <v>10</v>
      </c>
      <c r="F4371" s="4" t="s">
        <v>13</v>
      </c>
    </row>
    <row r="4372" spans="1:9">
      <c r="A4372" t="n">
        <v>35941</v>
      </c>
      <c r="B4372" s="59" t="n">
        <v>25</v>
      </c>
      <c r="C4372" s="7" t="n">
        <v>1</v>
      </c>
      <c r="D4372" s="7" t="n">
        <v>60</v>
      </c>
      <c r="E4372" s="7" t="n">
        <v>280</v>
      </c>
      <c r="F4372" s="7" t="n">
        <v>2</v>
      </c>
    </row>
    <row r="4373" spans="1:9">
      <c r="A4373" t="s">
        <v>4</v>
      </c>
      <c r="B4373" s="4" t="s">
        <v>5</v>
      </c>
      <c r="C4373" s="4" t="s">
        <v>6</v>
      </c>
      <c r="D4373" s="4" t="s">
        <v>10</v>
      </c>
    </row>
    <row r="4374" spans="1:9">
      <c r="A4374" t="n">
        <v>35948</v>
      </c>
      <c r="B4374" s="58" t="n">
        <v>29</v>
      </c>
      <c r="C4374" s="7" t="s">
        <v>213</v>
      </c>
      <c r="D4374" s="7" t="n">
        <v>65533</v>
      </c>
    </row>
    <row r="4375" spans="1:9">
      <c r="A4375" t="s">
        <v>4</v>
      </c>
      <c r="B4375" s="4" t="s">
        <v>5</v>
      </c>
      <c r="C4375" s="4" t="s">
        <v>13</v>
      </c>
      <c r="D4375" s="4" t="s">
        <v>10</v>
      </c>
      <c r="E4375" s="4" t="s">
        <v>6</v>
      </c>
    </row>
    <row r="4376" spans="1:9">
      <c r="A4376" t="n">
        <v>35967</v>
      </c>
      <c r="B4376" s="29" t="n">
        <v>51</v>
      </c>
      <c r="C4376" s="7" t="n">
        <v>4</v>
      </c>
      <c r="D4376" s="7" t="n">
        <v>1569</v>
      </c>
      <c r="E4376" s="7" t="s">
        <v>206</v>
      </c>
    </row>
    <row r="4377" spans="1:9">
      <c r="A4377" t="s">
        <v>4</v>
      </c>
      <c r="B4377" s="4" t="s">
        <v>5</v>
      </c>
      <c r="C4377" s="4" t="s">
        <v>10</v>
      </c>
    </row>
    <row r="4378" spans="1:9">
      <c r="A4378" t="n">
        <v>35981</v>
      </c>
      <c r="B4378" s="27" t="n">
        <v>16</v>
      </c>
      <c r="C4378" s="7" t="n">
        <v>0</v>
      </c>
    </row>
    <row r="4379" spans="1:9">
      <c r="A4379" t="s">
        <v>4</v>
      </c>
      <c r="B4379" s="4" t="s">
        <v>5</v>
      </c>
      <c r="C4379" s="4" t="s">
        <v>10</v>
      </c>
      <c r="D4379" s="4" t="s">
        <v>13</v>
      </c>
      <c r="E4379" s="4" t="s">
        <v>9</v>
      </c>
      <c r="F4379" s="4" t="s">
        <v>47</v>
      </c>
      <c r="G4379" s="4" t="s">
        <v>13</v>
      </c>
      <c r="H4379" s="4" t="s">
        <v>13</v>
      </c>
      <c r="I4379" s="4" t="s">
        <v>13</v>
      </c>
    </row>
    <row r="4380" spans="1:9">
      <c r="A4380" t="n">
        <v>35984</v>
      </c>
      <c r="B4380" s="30" t="n">
        <v>26</v>
      </c>
      <c r="C4380" s="7" t="n">
        <v>1569</v>
      </c>
      <c r="D4380" s="7" t="n">
        <v>17</v>
      </c>
      <c r="E4380" s="7" t="n">
        <v>63363</v>
      </c>
      <c r="F4380" s="7" t="s">
        <v>314</v>
      </c>
      <c r="G4380" s="7" t="n">
        <v>8</v>
      </c>
      <c r="H4380" s="7" t="n">
        <v>2</v>
      </c>
      <c r="I4380" s="7" t="n">
        <v>0</v>
      </c>
    </row>
    <row r="4381" spans="1:9">
      <c r="A4381" t="s">
        <v>4</v>
      </c>
      <c r="B4381" s="4" t="s">
        <v>5</v>
      </c>
      <c r="C4381" s="4" t="s">
        <v>10</v>
      </c>
    </row>
    <row r="4382" spans="1:9">
      <c r="A4382" t="n">
        <v>36014</v>
      </c>
      <c r="B4382" s="27" t="n">
        <v>16</v>
      </c>
      <c r="C4382" s="7" t="n">
        <v>800</v>
      </c>
    </row>
    <row r="4383" spans="1:9">
      <c r="A4383" t="s">
        <v>4</v>
      </c>
      <c r="B4383" s="4" t="s">
        <v>5</v>
      </c>
      <c r="C4383" s="4" t="s">
        <v>10</v>
      </c>
      <c r="D4383" s="4" t="s">
        <v>13</v>
      </c>
    </row>
    <row r="4384" spans="1:9">
      <c r="A4384" t="n">
        <v>36017</v>
      </c>
      <c r="B4384" s="60" t="n">
        <v>89</v>
      </c>
      <c r="C4384" s="7" t="n">
        <v>65533</v>
      </c>
      <c r="D4384" s="7" t="n">
        <v>0</v>
      </c>
    </row>
    <row r="4385" spans="1:9">
      <c r="A4385" t="s">
        <v>4</v>
      </c>
      <c r="B4385" s="4" t="s">
        <v>5</v>
      </c>
      <c r="C4385" s="4" t="s">
        <v>10</v>
      </c>
      <c r="D4385" s="4" t="s">
        <v>13</v>
      </c>
    </row>
    <row r="4386" spans="1:9">
      <c r="A4386" t="n">
        <v>36021</v>
      </c>
      <c r="B4386" s="60" t="n">
        <v>89</v>
      </c>
      <c r="C4386" s="7" t="n">
        <v>65533</v>
      </c>
      <c r="D4386" s="7" t="n">
        <v>1</v>
      </c>
    </row>
    <row r="4387" spans="1:9">
      <c r="A4387" t="s">
        <v>4</v>
      </c>
      <c r="B4387" s="4" t="s">
        <v>5</v>
      </c>
      <c r="C4387" s="4" t="s">
        <v>13</v>
      </c>
      <c r="D4387" s="4" t="s">
        <v>10</v>
      </c>
      <c r="E4387" s="4" t="s">
        <v>10</v>
      </c>
      <c r="F4387" s="4" t="s">
        <v>13</v>
      </c>
    </row>
    <row r="4388" spans="1:9">
      <c r="A4388" t="n">
        <v>36025</v>
      </c>
      <c r="B4388" s="59" t="n">
        <v>25</v>
      </c>
      <c r="C4388" s="7" t="n">
        <v>1</v>
      </c>
      <c r="D4388" s="7" t="n">
        <v>65535</v>
      </c>
      <c r="E4388" s="7" t="n">
        <v>65535</v>
      </c>
      <c r="F4388" s="7" t="n">
        <v>0</v>
      </c>
    </row>
    <row r="4389" spans="1:9">
      <c r="A4389" t="s">
        <v>4</v>
      </c>
      <c r="B4389" s="4" t="s">
        <v>5</v>
      </c>
      <c r="C4389" s="4" t="s">
        <v>6</v>
      </c>
      <c r="D4389" s="4" t="s">
        <v>10</v>
      </c>
    </row>
    <row r="4390" spans="1:9">
      <c r="A4390" t="n">
        <v>36032</v>
      </c>
      <c r="B4390" s="58" t="n">
        <v>29</v>
      </c>
      <c r="C4390" s="7" t="s">
        <v>12</v>
      </c>
      <c r="D4390" s="7" t="n">
        <v>65533</v>
      </c>
    </row>
    <row r="4391" spans="1:9">
      <c r="A4391" t="s">
        <v>4</v>
      </c>
      <c r="B4391" s="4" t="s">
        <v>5</v>
      </c>
      <c r="C4391" s="4" t="s">
        <v>13</v>
      </c>
      <c r="D4391" s="4" t="s">
        <v>10</v>
      </c>
      <c r="E4391" s="4" t="s">
        <v>18</v>
      </c>
    </row>
    <row r="4392" spans="1:9">
      <c r="A4392" t="n">
        <v>36036</v>
      </c>
      <c r="B4392" s="38" t="n">
        <v>58</v>
      </c>
      <c r="C4392" s="7" t="n">
        <v>101</v>
      </c>
      <c r="D4392" s="7" t="n">
        <v>300</v>
      </c>
      <c r="E4392" s="7" t="n">
        <v>1</v>
      </c>
    </row>
    <row r="4393" spans="1:9">
      <c r="A4393" t="s">
        <v>4</v>
      </c>
      <c r="B4393" s="4" t="s">
        <v>5</v>
      </c>
      <c r="C4393" s="4" t="s">
        <v>13</v>
      </c>
      <c r="D4393" s="4" t="s">
        <v>10</v>
      </c>
    </row>
    <row r="4394" spans="1:9">
      <c r="A4394" t="n">
        <v>36044</v>
      </c>
      <c r="B4394" s="38" t="n">
        <v>58</v>
      </c>
      <c r="C4394" s="7" t="n">
        <v>254</v>
      </c>
      <c r="D4394" s="7" t="n">
        <v>0</v>
      </c>
    </row>
    <row r="4395" spans="1:9">
      <c r="A4395" t="s">
        <v>4</v>
      </c>
      <c r="B4395" s="4" t="s">
        <v>5</v>
      </c>
      <c r="C4395" s="4" t="s">
        <v>13</v>
      </c>
    </row>
    <row r="4396" spans="1:9">
      <c r="A4396" t="n">
        <v>36048</v>
      </c>
      <c r="B4396" s="44" t="n">
        <v>45</v>
      </c>
      <c r="C4396" s="7" t="n">
        <v>0</v>
      </c>
    </row>
    <row r="4397" spans="1:9">
      <c r="A4397" t="s">
        <v>4</v>
      </c>
      <c r="B4397" s="4" t="s">
        <v>5</v>
      </c>
      <c r="C4397" s="4" t="s">
        <v>13</v>
      </c>
      <c r="D4397" s="4" t="s">
        <v>13</v>
      </c>
      <c r="E4397" s="4" t="s">
        <v>18</v>
      </c>
      <c r="F4397" s="4" t="s">
        <v>18</v>
      </c>
      <c r="G4397" s="4" t="s">
        <v>18</v>
      </c>
      <c r="H4397" s="4" t="s">
        <v>10</v>
      </c>
    </row>
    <row r="4398" spans="1:9">
      <c r="A4398" t="n">
        <v>36050</v>
      </c>
      <c r="B4398" s="44" t="n">
        <v>45</v>
      </c>
      <c r="C4398" s="7" t="n">
        <v>2</v>
      </c>
      <c r="D4398" s="7" t="n">
        <v>3</v>
      </c>
      <c r="E4398" s="7" t="n">
        <v>33.810001373291</v>
      </c>
      <c r="F4398" s="7" t="n">
        <v>12.1199998855591</v>
      </c>
      <c r="G4398" s="7" t="n">
        <v>7.1100001335144</v>
      </c>
      <c r="H4398" s="7" t="n">
        <v>0</v>
      </c>
    </row>
    <row r="4399" spans="1:9">
      <c r="A4399" t="s">
        <v>4</v>
      </c>
      <c r="B4399" s="4" t="s">
        <v>5</v>
      </c>
      <c r="C4399" s="4" t="s">
        <v>13</v>
      </c>
      <c r="D4399" s="4" t="s">
        <v>13</v>
      </c>
      <c r="E4399" s="4" t="s">
        <v>18</v>
      </c>
      <c r="F4399" s="4" t="s">
        <v>18</v>
      </c>
      <c r="G4399" s="4" t="s">
        <v>18</v>
      </c>
      <c r="H4399" s="4" t="s">
        <v>10</v>
      </c>
      <c r="I4399" s="4" t="s">
        <v>13</v>
      </c>
    </row>
    <row r="4400" spans="1:9">
      <c r="A4400" t="n">
        <v>36067</v>
      </c>
      <c r="B4400" s="44" t="n">
        <v>45</v>
      </c>
      <c r="C4400" s="7" t="n">
        <v>4</v>
      </c>
      <c r="D4400" s="7" t="n">
        <v>3</v>
      </c>
      <c r="E4400" s="7" t="n">
        <v>349.579986572266</v>
      </c>
      <c r="F4400" s="7" t="n">
        <v>46.2799987792969</v>
      </c>
      <c r="G4400" s="7" t="n">
        <v>-20</v>
      </c>
      <c r="H4400" s="7" t="n">
        <v>0</v>
      </c>
      <c r="I4400" s="7" t="n">
        <v>1</v>
      </c>
    </row>
    <row r="4401" spans="1:9">
      <c r="A4401" t="s">
        <v>4</v>
      </c>
      <c r="B4401" s="4" t="s">
        <v>5</v>
      </c>
      <c r="C4401" s="4" t="s">
        <v>13</v>
      </c>
      <c r="D4401" s="4" t="s">
        <v>13</v>
      </c>
      <c r="E4401" s="4" t="s">
        <v>18</v>
      </c>
      <c r="F4401" s="4" t="s">
        <v>10</v>
      </c>
    </row>
    <row r="4402" spans="1:9">
      <c r="A4402" t="n">
        <v>36085</v>
      </c>
      <c r="B4402" s="44" t="n">
        <v>45</v>
      </c>
      <c r="C4402" s="7" t="n">
        <v>5</v>
      </c>
      <c r="D4402" s="7" t="n">
        <v>3</v>
      </c>
      <c r="E4402" s="7" t="n">
        <v>13</v>
      </c>
      <c r="F4402" s="7" t="n">
        <v>0</v>
      </c>
    </row>
    <row r="4403" spans="1:9">
      <c r="A4403" t="s">
        <v>4</v>
      </c>
      <c r="B4403" s="4" t="s">
        <v>5</v>
      </c>
      <c r="C4403" s="4" t="s">
        <v>13</v>
      </c>
      <c r="D4403" s="4" t="s">
        <v>13</v>
      </c>
      <c r="E4403" s="4" t="s">
        <v>18</v>
      </c>
      <c r="F4403" s="4" t="s">
        <v>10</v>
      </c>
    </row>
    <row r="4404" spans="1:9">
      <c r="A4404" t="n">
        <v>36094</v>
      </c>
      <c r="B4404" s="44" t="n">
        <v>45</v>
      </c>
      <c r="C4404" s="7" t="n">
        <v>11</v>
      </c>
      <c r="D4404" s="7" t="n">
        <v>3</v>
      </c>
      <c r="E4404" s="7" t="n">
        <v>26.7999992370605</v>
      </c>
      <c r="F4404" s="7" t="n">
        <v>0</v>
      </c>
    </row>
    <row r="4405" spans="1:9">
      <c r="A4405" t="s">
        <v>4</v>
      </c>
      <c r="B4405" s="4" t="s">
        <v>5</v>
      </c>
      <c r="C4405" s="4" t="s">
        <v>10</v>
      </c>
      <c r="D4405" s="4" t="s">
        <v>9</v>
      </c>
    </row>
    <row r="4406" spans="1:9">
      <c r="A4406" t="n">
        <v>36103</v>
      </c>
      <c r="B4406" s="61" t="n">
        <v>44</v>
      </c>
      <c r="C4406" s="7" t="n">
        <v>7033</v>
      </c>
      <c r="D4406" s="7" t="n">
        <v>1</v>
      </c>
    </row>
    <row r="4407" spans="1:9">
      <c r="A4407" t="s">
        <v>4</v>
      </c>
      <c r="B4407" s="4" t="s">
        <v>5</v>
      </c>
      <c r="C4407" s="4" t="s">
        <v>10</v>
      </c>
      <c r="D4407" s="4" t="s">
        <v>18</v>
      </c>
      <c r="E4407" s="4" t="s">
        <v>18</v>
      </c>
      <c r="F4407" s="4" t="s">
        <v>18</v>
      </c>
      <c r="G4407" s="4" t="s">
        <v>18</v>
      </c>
    </row>
    <row r="4408" spans="1:9">
      <c r="A4408" t="n">
        <v>36110</v>
      </c>
      <c r="B4408" s="21" t="n">
        <v>46</v>
      </c>
      <c r="C4408" s="7" t="n">
        <v>7033</v>
      </c>
      <c r="D4408" s="7" t="n">
        <v>33.9000015258789</v>
      </c>
      <c r="E4408" s="7" t="n">
        <v>9.38000011444092</v>
      </c>
      <c r="F4408" s="7" t="n">
        <v>10</v>
      </c>
      <c r="G4408" s="7" t="n">
        <v>180</v>
      </c>
    </row>
    <row r="4409" spans="1:9">
      <c r="A4409" t="s">
        <v>4</v>
      </c>
      <c r="B4409" s="4" t="s">
        <v>5</v>
      </c>
      <c r="C4409" s="4" t="s">
        <v>13</v>
      </c>
      <c r="D4409" s="4" t="s">
        <v>10</v>
      </c>
      <c r="E4409" s="4" t="s">
        <v>10</v>
      </c>
      <c r="F4409" s="4" t="s">
        <v>9</v>
      </c>
    </row>
    <row r="4410" spans="1:9">
      <c r="A4410" t="n">
        <v>36129</v>
      </c>
      <c r="B4410" s="57" t="n">
        <v>84</v>
      </c>
      <c r="C4410" s="7" t="n">
        <v>0</v>
      </c>
      <c r="D4410" s="7" t="n">
        <v>0</v>
      </c>
      <c r="E4410" s="7" t="n">
        <v>100</v>
      </c>
      <c r="F4410" s="7" t="n">
        <v>1058642330</v>
      </c>
    </row>
    <row r="4411" spans="1:9">
      <c r="A4411" t="s">
        <v>4</v>
      </c>
      <c r="B4411" s="4" t="s">
        <v>5</v>
      </c>
      <c r="C4411" s="4" t="s">
        <v>13</v>
      </c>
      <c r="D4411" s="4" t="s">
        <v>13</v>
      </c>
      <c r="E4411" s="4" t="s">
        <v>18</v>
      </c>
      <c r="F4411" s="4" t="s">
        <v>10</v>
      </c>
    </row>
    <row r="4412" spans="1:9">
      <c r="A4412" t="n">
        <v>36139</v>
      </c>
      <c r="B4412" s="44" t="n">
        <v>45</v>
      </c>
      <c r="C4412" s="7" t="n">
        <v>5</v>
      </c>
      <c r="D4412" s="7" t="n">
        <v>3</v>
      </c>
      <c r="E4412" s="7" t="n">
        <v>12.5</v>
      </c>
      <c r="F4412" s="7" t="n">
        <v>300</v>
      </c>
    </row>
    <row r="4413" spans="1:9">
      <c r="A4413" t="s">
        <v>4</v>
      </c>
      <c r="B4413" s="4" t="s">
        <v>5</v>
      </c>
      <c r="C4413" s="4" t="s">
        <v>10</v>
      </c>
      <c r="D4413" s="4" t="s">
        <v>13</v>
      </c>
      <c r="E4413" s="4" t="s">
        <v>13</v>
      </c>
      <c r="F4413" s="4" t="s">
        <v>6</v>
      </c>
    </row>
    <row r="4414" spans="1:9">
      <c r="A4414" t="n">
        <v>36148</v>
      </c>
      <c r="B4414" s="23" t="n">
        <v>47</v>
      </c>
      <c r="C4414" s="7" t="n">
        <v>7033</v>
      </c>
      <c r="D4414" s="7" t="n">
        <v>0</v>
      </c>
      <c r="E4414" s="7" t="n">
        <v>0</v>
      </c>
      <c r="F4414" s="7" t="s">
        <v>289</v>
      </c>
    </row>
    <row r="4415" spans="1:9">
      <c r="A4415" t="s">
        <v>4</v>
      </c>
      <c r="B4415" s="4" t="s">
        <v>5</v>
      </c>
      <c r="C4415" s="4" t="s">
        <v>6</v>
      </c>
      <c r="D4415" s="4" t="s">
        <v>6</v>
      </c>
    </row>
    <row r="4416" spans="1:9">
      <c r="A4416" t="n">
        <v>36164</v>
      </c>
      <c r="B4416" s="71" t="n">
        <v>70</v>
      </c>
      <c r="C4416" s="7" t="s">
        <v>279</v>
      </c>
      <c r="D4416" s="7" t="s">
        <v>315</v>
      </c>
    </row>
    <row r="4417" spans="1:7">
      <c r="A4417" t="s">
        <v>4</v>
      </c>
      <c r="B4417" s="4" t="s">
        <v>5</v>
      </c>
      <c r="C4417" s="4" t="s">
        <v>13</v>
      </c>
      <c r="D4417" s="4" t="s">
        <v>10</v>
      </c>
      <c r="E4417" s="4" t="s">
        <v>18</v>
      </c>
      <c r="F4417" s="4" t="s">
        <v>10</v>
      </c>
      <c r="G4417" s="4" t="s">
        <v>9</v>
      </c>
      <c r="H4417" s="4" t="s">
        <v>9</v>
      </c>
      <c r="I4417" s="4" t="s">
        <v>10</v>
      </c>
      <c r="J4417" s="4" t="s">
        <v>10</v>
      </c>
      <c r="K4417" s="4" t="s">
        <v>9</v>
      </c>
      <c r="L4417" s="4" t="s">
        <v>9</v>
      </c>
      <c r="M4417" s="4" t="s">
        <v>9</v>
      </c>
      <c r="N4417" s="4" t="s">
        <v>9</v>
      </c>
      <c r="O4417" s="4" t="s">
        <v>6</v>
      </c>
    </row>
    <row r="4418" spans="1:7">
      <c r="A4418" t="n">
        <v>36177</v>
      </c>
      <c r="B4418" s="11" t="n">
        <v>50</v>
      </c>
      <c r="C4418" s="7" t="n">
        <v>0</v>
      </c>
      <c r="D4418" s="7" t="n">
        <v>4427</v>
      </c>
      <c r="E4418" s="7" t="n">
        <v>1</v>
      </c>
      <c r="F4418" s="7" t="n">
        <v>100</v>
      </c>
      <c r="G4418" s="7" t="n">
        <v>0</v>
      </c>
      <c r="H4418" s="7" t="n">
        <v>-1082130432</v>
      </c>
      <c r="I4418" s="7" t="n">
        <v>0</v>
      </c>
      <c r="J4418" s="7" t="n">
        <v>65533</v>
      </c>
      <c r="K4418" s="7" t="n">
        <v>0</v>
      </c>
      <c r="L4418" s="7" t="n">
        <v>0</v>
      </c>
      <c r="M4418" s="7" t="n">
        <v>0</v>
      </c>
      <c r="N4418" s="7" t="n">
        <v>0</v>
      </c>
      <c r="O4418" s="7" t="s">
        <v>12</v>
      </c>
    </row>
    <row r="4419" spans="1:7">
      <c r="A4419" t="s">
        <v>4</v>
      </c>
      <c r="B4419" s="4" t="s">
        <v>5</v>
      </c>
      <c r="C4419" s="4" t="s">
        <v>10</v>
      </c>
    </row>
    <row r="4420" spans="1:7">
      <c r="A4420" t="n">
        <v>36216</v>
      </c>
      <c r="B4420" s="27" t="n">
        <v>16</v>
      </c>
      <c r="C4420" s="7" t="n">
        <v>600</v>
      </c>
    </row>
    <row r="4421" spans="1:7">
      <c r="A4421" t="s">
        <v>4</v>
      </c>
      <c r="B4421" s="4" t="s">
        <v>5</v>
      </c>
      <c r="C4421" s="4" t="s">
        <v>13</v>
      </c>
      <c r="D4421" s="4" t="s">
        <v>10</v>
      </c>
      <c r="E4421" s="4" t="s">
        <v>18</v>
      </c>
      <c r="F4421" s="4" t="s">
        <v>10</v>
      </c>
      <c r="G4421" s="4" t="s">
        <v>9</v>
      </c>
      <c r="H4421" s="4" t="s">
        <v>9</v>
      </c>
      <c r="I4421" s="4" t="s">
        <v>10</v>
      </c>
      <c r="J4421" s="4" t="s">
        <v>10</v>
      </c>
      <c r="K4421" s="4" t="s">
        <v>9</v>
      </c>
      <c r="L4421" s="4" t="s">
        <v>9</v>
      </c>
      <c r="M4421" s="4" t="s">
        <v>9</v>
      </c>
      <c r="N4421" s="4" t="s">
        <v>9</v>
      </c>
      <c r="O4421" s="4" t="s">
        <v>6</v>
      </c>
    </row>
    <row r="4422" spans="1:7">
      <c r="A4422" t="n">
        <v>36219</v>
      </c>
      <c r="B4422" s="11" t="n">
        <v>50</v>
      </c>
      <c r="C4422" s="7" t="n">
        <v>0</v>
      </c>
      <c r="D4422" s="7" t="n">
        <v>4429</v>
      </c>
      <c r="E4422" s="7" t="n">
        <v>0.699999988079071</v>
      </c>
      <c r="F4422" s="7" t="n">
        <v>400</v>
      </c>
      <c r="G4422" s="7" t="n">
        <v>0</v>
      </c>
      <c r="H4422" s="7" t="n">
        <v>0</v>
      </c>
      <c r="I4422" s="7" t="n">
        <v>0</v>
      </c>
      <c r="J4422" s="7" t="n">
        <v>65533</v>
      </c>
      <c r="K4422" s="7" t="n">
        <v>0</v>
      </c>
      <c r="L4422" s="7" t="n">
        <v>0</v>
      </c>
      <c r="M4422" s="7" t="n">
        <v>0</v>
      </c>
      <c r="N4422" s="7" t="n">
        <v>0</v>
      </c>
      <c r="O4422" s="7" t="s">
        <v>12</v>
      </c>
    </row>
    <row r="4423" spans="1:7">
      <c r="A4423" t="s">
        <v>4</v>
      </c>
      <c r="B4423" s="4" t="s">
        <v>5</v>
      </c>
      <c r="C4423" s="4" t="s">
        <v>13</v>
      </c>
      <c r="D4423" s="4" t="s">
        <v>10</v>
      </c>
      <c r="E4423" s="4" t="s">
        <v>18</v>
      </c>
      <c r="F4423" s="4" t="s">
        <v>10</v>
      </c>
      <c r="G4423" s="4" t="s">
        <v>9</v>
      </c>
      <c r="H4423" s="4" t="s">
        <v>9</v>
      </c>
      <c r="I4423" s="4" t="s">
        <v>10</v>
      </c>
      <c r="J4423" s="4" t="s">
        <v>10</v>
      </c>
      <c r="K4423" s="4" t="s">
        <v>9</v>
      </c>
      <c r="L4423" s="4" t="s">
        <v>9</v>
      </c>
      <c r="M4423" s="4" t="s">
        <v>9</v>
      </c>
      <c r="N4423" s="4" t="s">
        <v>9</v>
      </c>
      <c r="O4423" s="4" t="s">
        <v>6</v>
      </c>
    </row>
    <row r="4424" spans="1:7">
      <c r="A4424" t="n">
        <v>36258</v>
      </c>
      <c r="B4424" s="11" t="n">
        <v>50</v>
      </c>
      <c r="C4424" s="7" t="n">
        <v>0</v>
      </c>
      <c r="D4424" s="7" t="n">
        <v>4420</v>
      </c>
      <c r="E4424" s="7" t="n">
        <v>1</v>
      </c>
      <c r="F4424" s="7" t="n">
        <v>0</v>
      </c>
      <c r="G4424" s="7" t="n">
        <v>0</v>
      </c>
      <c r="H4424" s="7" t="n">
        <v>0</v>
      </c>
      <c r="I4424" s="7" t="n">
        <v>0</v>
      </c>
      <c r="J4424" s="7" t="n">
        <v>65533</v>
      </c>
      <c r="K4424" s="7" t="n">
        <v>0</v>
      </c>
      <c r="L4424" s="7" t="n">
        <v>0</v>
      </c>
      <c r="M4424" s="7" t="n">
        <v>0</v>
      </c>
      <c r="N4424" s="7" t="n">
        <v>0</v>
      </c>
      <c r="O4424" s="7" t="s">
        <v>12</v>
      </c>
    </row>
    <row r="4425" spans="1:7">
      <c r="A4425" t="s">
        <v>4</v>
      </c>
      <c r="B4425" s="4" t="s">
        <v>5</v>
      </c>
      <c r="C4425" s="4" t="s">
        <v>13</v>
      </c>
      <c r="D4425" s="4" t="s">
        <v>9</v>
      </c>
      <c r="E4425" s="4" t="s">
        <v>9</v>
      </c>
      <c r="F4425" s="4" t="s">
        <v>9</v>
      </c>
    </row>
    <row r="4426" spans="1:7">
      <c r="A4426" t="n">
        <v>36297</v>
      </c>
      <c r="B4426" s="11" t="n">
        <v>50</v>
      </c>
      <c r="C4426" s="7" t="n">
        <v>255</v>
      </c>
      <c r="D4426" s="7" t="n">
        <v>1050253722</v>
      </c>
      <c r="E4426" s="7" t="n">
        <v>1065353216</v>
      </c>
      <c r="F4426" s="7" t="n">
        <v>1053609165</v>
      </c>
    </row>
    <row r="4427" spans="1:7">
      <c r="A4427" t="s">
        <v>4</v>
      </c>
      <c r="B4427" s="4" t="s">
        <v>5</v>
      </c>
      <c r="C4427" s="4" t="s">
        <v>13</v>
      </c>
      <c r="D4427" s="4" t="s">
        <v>10</v>
      </c>
      <c r="E4427" s="4" t="s">
        <v>10</v>
      </c>
      <c r="F4427" s="4" t="s">
        <v>13</v>
      </c>
    </row>
    <row r="4428" spans="1:7">
      <c r="A4428" t="n">
        <v>36311</v>
      </c>
      <c r="B4428" s="59" t="n">
        <v>25</v>
      </c>
      <c r="C4428" s="7" t="n">
        <v>1</v>
      </c>
      <c r="D4428" s="7" t="n">
        <v>60</v>
      </c>
      <c r="E4428" s="7" t="n">
        <v>640</v>
      </c>
      <c r="F4428" s="7" t="n">
        <v>1</v>
      </c>
    </row>
    <row r="4429" spans="1:7">
      <c r="A4429" t="s">
        <v>4</v>
      </c>
      <c r="B4429" s="4" t="s">
        <v>5</v>
      </c>
      <c r="C4429" s="4" t="s">
        <v>6</v>
      </c>
      <c r="D4429" s="4" t="s">
        <v>10</v>
      </c>
    </row>
    <row r="4430" spans="1:7">
      <c r="A4430" t="n">
        <v>36318</v>
      </c>
      <c r="B4430" s="58" t="n">
        <v>29</v>
      </c>
      <c r="C4430" s="7" t="s">
        <v>172</v>
      </c>
      <c r="D4430" s="7" t="n">
        <v>65533</v>
      </c>
    </row>
    <row r="4431" spans="1:7">
      <c r="A4431" t="s">
        <v>4</v>
      </c>
      <c r="B4431" s="4" t="s">
        <v>5</v>
      </c>
      <c r="C4431" s="4" t="s">
        <v>13</v>
      </c>
      <c r="D4431" s="4" t="s">
        <v>10</v>
      </c>
      <c r="E4431" s="4" t="s">
        <v>6</v>
      </c>
    </row>
    <row r="4432" spans="1:7">
      <c r="A4432" t="n">
        <v>36334</v>
      </c>
      <c r="B4432" s="29" t="n">
        <v>51</v>
      </c>
      <c r="C4432" s="7" t="n">
        <v>4</v>
      </c>
      <c r="D4432" s="7" t="n">
        <v>7033</v>
      </c>
      <c r="E4432" s="7" t="s">
        <v>192</v>
      </c>
    </row>
    <row r="4433" spans="1:15">
      <c r="A4433" t="s">
        <v>4</v>
      </c>
      <c r="B4433" s="4" t="s">
        <v>5</v>
      </c>
      <c r="C4433" s="4" t="s">
        <v>10</v>
      </c>
    </row>
    <row r="4434" spans="1:15">
      <c r="A4434" t="n">
        <v>36347</v>
      </c>
      <c r="B4434" s="27" t="n">
        <v>16</v>
      </c>
      <c r="C4434" s="7" t="n">
        <v>0</v>
      </c>
    </row>
    <row r="4435" spans="1:15">
      <c r="A4435" t="s">
        <v>4</v>
      </c>
      <c r="B4435" s="4" t="s">
        <v>5</v>
      </c>
      <c r="C4435" s="4" t="s">
        <v>10</v>
      </c>
      <c r="D4435" s="4" t="s">
        <v>13</v>
      </c>
      <c r="E4435" s="4" t="s">
        <v>9</v>
      </c>
      <c r="F4435" s="4" t="s">
        <v>47</v>
      </c>
      <c r="G4435" s="4" t="s">
        <v>13</v>
      </c>
      <c r="H4435" s="4" t="s">
        <v>13</v>
      </c>
      <c r="I4435" s="4" t="s">
        <v>13</v>
      </c>
    </row>
    <row r="4436" spans="1:15">
      <c r="A4436" t="n">
        <v>36350</v>
      </c>
      <c r="B4436" s="30" t="n">
        <v>26</v>
      </c>
      <c r="C4436" s="7" t="n">
        <v>7033</v>
      </c>
      <c r="D4436" s="7" t="n">
        <v>17</v>
      </c>
      <c r="E4436" s="7" t="n">
        <v>52887</v>
      </c>
      <c r="F4436" s="7" t="s">
        <v>316</v>
      </c>
      <c r="G4436" s="7" t="n">
        <v>8</v>
      </c>
      <c r="H4436" s="7" t="n">
        <v>2</v>
      </c>
      <c r="I4436" s="7" t="n">
        <v>0</v>
      </c>
    </row>
    <row r="4437" spans="1:15">
      <c r="A4437" t="s">
        <v>4</v>
      </c>
      <c r="B4437" s="4" t="s">
        <v>5</v>
      </c>
      <c r="C4437" s="4" t="s">
        <v>13</v>
      </c>
      <c r="D4437" s="4" t="s">
        <v>10</v>
      </c>
      <c r="E4437" s="4" t="s">
        <v>10</v>
      </c>
      <c r="F4437" s="4" t="s">
        <v>10</v>
      </c>
      <c r="G4437" s="4" t="s">
        <v>10</v>
      </c>
      <c r="H4437" s="4" t="s">
        <v>10</v>
      </c>
      <c r="I4437" s="4" t="s">
        <v>6</v>
      </c>
      <c r="J4437" s="4" t="s">
        <v>18</v>
      </c>
      <c r="K4437" s="4" t="s">
        <v>18</v>
      </c>
      <c r="L4437" s="4" t="s">
        <v>18</v>
      </c>
      <c r="M4437" s="4" t="s">
        <v>9</v>
      </c>
      <c r="N4437" s="4" t="s">
        <v>9</v>
      </c>
      <c r="O4437" s="4" t="s">
        <v>18</v>
      </c>
      <c r="P4437" s="4" t="s">
        <v>18</v>
      </c>
      <c r="Q4437" s="4" t="s">
        <v>18</v>
      </c>
      <c r="R4437" s="4" t="s">
        <v>18</v>
      </c>
      <c r="S4437" s="4" t="s">
        <v>13</v>
      </c>
    </row>
    <row r="4438" spans="1:15">
      <c r="A4438" t="n">
        <v>36381</v>
      </c>
      <c r="B4438" s="41" t="n">
        <v>39</v>
      </c>
      <c r="C4438" s="7" t="n">
        <v>12</v>
      </c>
      <c r="D4438" s="7" t="n">
        <v>65533</v>
      </c>
      <c r="E4438" s="7" t="n">
        <v>210</v>
      </c>
      <c r="F4438" s="7" t="n">
        <v>0</v>
      </c>
      <c r="G4438" s="7" t="n">
        <v>7033</v>
      </c>
      <c r="H4438" s="7" t="n">
        <v>259</v>
      </c>
      <c r="I4438" s="7" t="s">
        <v>12</v>
      </c>
      <c r="J4438" s="7" t="n">
        <v>0</v>
      </c>
      <c r="K4438" s="7" t="n">
        <v>0</v>
      </c>
      <c r="L4438" s="7" t="n">
        <v>0</v>
      </c>
      <c r="M4438" s="7" t="n">
        <v>0</v>
      </c>
      <c r="N4438" s="7" t="n">
        <v>0</v>
      </c>
      <c r="O4438" s="7" t="n">
        <v>0</v>
      </c>
      <c r="P4438" s="7" t="n">
        <v>1</v>
      </c>
      <c r="Q4438" s="7" t="n">
        <v>1</v>
      </c>
      <c r="R4438" s="7" t="n">
        <v>1</v>
      </c>
      <c r="S4438" s="7" t="n">
        <v>102</v>
      </c>
    </row>
    <row r="4439" spans="1:15">
      <c r="A4439" t="s">
        <v>4</v>
      </c>
      <c r="B4439" s="4" t="s">
        <v>5</v>
      </c>
      <c r="C4439" s="4" t="s">
        <v>10</v>
      </c>
    </row>
    <row r="4440" spans="1:15">
      <c r="A4440" t="n">
        <v>36431</v>
      </c>
      <c r="B4440" s="27" t="n">
        <v>16</v>
      </c>
      <c r="C4440" s="7" t="n">
        <v>200</v>
      </c>
    </row>
    <row r="4441" spans="1:15">
      <c r="A4441" t="s">
        <v>4</v>
      </c>
      <c r="B4441" s="4" t="s">
        <v>5</v>
      </c>
      <c r="C4441" s="4" t="s">
        <v>13</v>
      </c>
      <c r="D4441" s="4" t="s">
        <v>18</v>
      </c>
      <c r="E4441" s="4" t="s">
        <v>18</v>
      </c>
      <c r="F4441" s="4" t="s">
        <v>18</v>
      </c>
    </row>
    <row r="4442" spans="1:15">
      <c r="A4442" t="n">
        <v>36434</v>
      </c>
      <c r="B4442" s="44" t="n">
        <v>45</v>
      </c>
      <c r="C4442" s="7" t="n">
        <v>9</v>
      </c>
      <c r="D4442" s="7" t="n">
        <v>2</v>
      </c>
      <c r="E4442" s="7" t="n">
        <v>0.300000011920929</v>
      </c>
      <c r="F4442" s="7" t="n">
        <v>0.300000011920929</v>
      </c>
    </row>
    <row r="4443" spans="1:15">
      <c r="A4443" t="s">
        <v>4</v>
      </c>
      <c r="B4443" s="4" t="s">
        <v>5</v>
      </c>
      <c r="C4443" s="4" t="s">
        <v>13</v>
      </c>
      <c r="D4443" s="4" t="s">
        <v>10</v>
      </c>
      <c r="E4443" s="4" t="s">
        <v>10</v>
      </c>
      <c r="F4443" s="4" t="s">
        <v>10</v>
      </c>
      <c r="G4443" s="4" t="s">
        <v>10</v>
      </c>
      <c r="H4443" s="4" t="s">
        <v>10</v>
      </c>
      <c r="I4443" s="4" t="s">
        <v>6</v>
      </c>
      <c r="J4443" s="4" t="s">
        <v>18</v>
      </c>
      <c r="K4443" s="4" t="s">
        <v>18</v>
      </c>
      <c r="L4443" s="4" t="s">
        <v>18</v>
      </c>
      <c r="M4443" s="4" t="s">
        <v>9</v>
      </c>
      <c r="N4443" s="4" t="s">
        <v>9</v>
      </c>
      <c r="O4443" s="4" t="s">
        <v>18</v>
      </c>
      <c r="P4443" s="4" t="s">
        <v>18</v>
      </c>
      <c r="Q4443" s="4" t="s">
        <v>18</v>
      </c>
      <c r="R4443" s="4" t="s">
        <v>18</v>
      </c>
      <c r="S4443" s="4" t="s">
        <v>13</v>
      </c>
    </row>
    <row r="4444" spans="1:15">
      <c r="A4444" t="n">
        <v>36448</v>
      </c>
      <c r="B4444" s="41" t="n">
        <v>39</v>
      </c>
      <c r="C4444" s="7" t="n">
        <v>12</v>
      </c>
      <c r="D4444" s="7" t="n">
        <v>65533</v>
      </c>
      <c r="E4444" s="7" t="n">
        <v>202</v>
      </c>
      <c r="F4444" s="7" t="n">
        <v>0</v>
      </c>
      <c r="G4444" s="7" t="n">
        <v>7033</v>
      </c>
      <c r="H4444" s="7" t="n">
        <v>259</v>
      </c>
      <c r="I4444" s="7" t="s">
        <v>12</v>
      </c>
      <c r="J4444" s="7" t="n">
        <v>0</v>
      </c>
      <c r="K4444" s="7" t="n">
        <v>2</v>
      </c>
      <c r="L4444" s="7" t="n">
        <v>6</v>
      </c>
      <c r="M4444" s="7" t="n">
        <v>0</v>
      </c>
      <c r="N4444" s="7" t="n">
        <v>0</v>
      </c>
      <c r="O4444" s="7" t="n">
        <v>0</v>
      </c>
      <c r="P4444" s="7" t="n">
        <v>2</v>
      </c>
      <c r="Q4444" s="7" t="n">
        <v>2</v>
      </c>
      <c r="R4444" s="7" t="n">
        <v>2</v>
      </c>
      <c r="S4444" s="7" t="n">
        <v>255</v>
      </c>
    </row>
    <row r="4445" spans="1:15">
      <c r="A4445" t="s">
        <v>4</v>
      </c>
      <c r="B4445" s="4" t="s">
        <v>5</v>
      </c>
      <c r="C4445" s="4" t="s">
        <v>10</v>
      </c>
    </row>
    <row r="4446" spans="1:15">
      <c r="A4446" t="n">
        <v>36498</v>
      </c>
      <c r="B4446" s="27" t="n">
        <v>16</v>
      </c>
      <c r="C4446" s="7" t="n">
        <v>1000</v>
      </c>
    </row>
    <row r="4447" spans="1:15">
      <c r="A4447" t="s">
        <v>4</v>
      </c>
      <c r="B4447" s="4" t="s">
        <v>5</v>
      </c>
      <c r="C4447" s="4" t="s">
        <v>13</v>
      </c>
      <c r="D4447" s="4" t="s">
        <v>10</v>
      </c>
      <c r="E4447" s="4" t="s">
        <v>18</v>
      </c>
      <c r="F4447" s="4" t="s">
        <v>10</v>
      </c>
      <c r="G4447" s="4" t="s">
        <v>9</v>
      </c>
      <c r="H4447" s="4" t="s">
        <v>9</v>
      </c>
      <c r="I4447" s="4" t="s">
        <v>10</v>
      </c>
      <c r="J4447" s="4" t="s">
        <v>10</v>
      </c>
      <c r="K4447" s="4" t="s">
        <v>9</v>
      </c>
      <c r="L4447" s="4" t="s">
        <v>9</v>
      </c>
      <c r="M4447" s="4" t="s">
        <v>9</v>
      </c>
      <c r="N4447" s="4" t="s">
        <v>9</v>
      </c>
      <c r="O4447" s="4" t="s">
        <v>6</v>
      </c>
    </row>
    <row r="4448" spans="1:15">
      <c r="A4448" t="n">
        <v>36501</v>
      </c>
      <c r="B4448" s="11" t="n">
        <v>50</v>
      </c>
      <c r="C4448" s="7" t="n">
        <v>0</v>
      </c>
      <c r="D4448" s="7" t="n">
        <v>4417</v>
      </c>
      <c r="E4448" s="7" t="n">
        <v>1</v>
      </c>
      <c r="F4448" s="7" t="n">
        <v>0</v>
      </c>
      <c r="G4448" s="7" t="n">
        <v>0</v>
      </c>
      <c r="H4448" s="7" t="n">
        <v>-1069547520</v>
      </c>
      <c r="I4448" s="7" t="n">
        <v>0</v>
      </c>
      <c r="J4448" s="7" t="n">
        <v>65533</v>
      </c>
      <c r="K4448" s="7" t="n">
        <v>0</v>
      </c>
      <c r="L4448" s="7" t="n">
        <v>0</v>
      </c>
      <c r="M4448" s="7" t="n">
        <v>0</v>
      </c>
      <c r="N4448" s="7" t="n">
        <v>0</v>
      </c>
      <c r="O4448" s="7" t="s">
        <v>12</v>
      </c>
    </row>
    <row r="4449" spans="1:19">
      <c r="A4449" t="s">
        <v>4</v>
      </c>
      <c r="B4449" s="4" t="s">
        <v>5</v>
      </c>
      <c r="C4449" s="4" t="s">
        <v>10</v>
      </c>
      <c r="D4449" s="4" t="s">
        <v>13</v>
      </c>
    </row>
    <row r="4450" spans="1:19">
      <c r="A4450" t="n">
        <v>36540</v>
      </c>
      <c r="B4450" s="60" t="n">
        <v>89</v>
      </c>
      <c r="C4450" s="7" t="n">
        <v>65533</v>
      </c>
      <c r="D4450" s="7" t="n">
        <v>0</v>
      </c>
    </row>
    <row r="4451" spans="1:19">
      <c r="A4451" t="s">
        <v>4</v>
      </c>
      <c r="B4451" s="4" t="s">
        <v>5</v>
      </c>
      <c r="C4451" s="4" t="s">
        <v>10</v>
      </c>
      <c r="D4451" s="4" t="s">
        <v>13</v>
      </c>
    </row>
    <row r="4452" spans="1:19">
      <c r="A4452" t="n">
        <v>36544</v>
      </c>
      <c r="B4452" s="60" t="n">
        <v>89</v>
      </c>
      <c r="C4452" s="7" t="n">
        <v>65533</v>
      </c>
      <c r="D4452" s="7" t="n">
        <v>1</v>
      </c>
    </row>
    <row r="4453" spans="1:19">
      <c r="A4453" t="s">
        <v>4</v>
      </c>
      <c r="B4453" s="4" t="s">
        <v>5</v>
      </c>
      <c r="C4453" s="4" t="s">
        <v>13</v>
      </c>
      <c r="D4453" s="4" t="s">
        <v>10</v>
      </c>
      <c r="E4453" s="4" t="s">
        <v>10</v>
      </c>
      <c r="F4453" s="4" t="s">
        <v>13</v>
      </c>
    </row>
    <row r="4454" spans="1:19">
      <c r="A4454" t="n">
        <v>36548</v>
      </c>
      <c r="B4454" s="59" t="n">
        <v>25</v>
      </c>
      <c r="C4454" s="7" t="n">
        <v>1</v>
      </c>
      <c r="D4454" s="7" t="n">
        <v>65535</v>
      </c>
      <c r="E4454" s="7" t="n">
        <v>65535</v>
      </c>
      <c r="F4454" s="7" t="n">
        <v>0</v>
      </c>
    </row>
    <row r="4455" spans="1:19">
      <c r="A4455" t="s">
        <v>4</v>
      </c>
      <c r="B4455" s="4" t="s">
        <v>5</v>
      </c>
      <c r="C4455" s="4" t="s">
        <v>6</v>
      </c>
      <c r="D4455" s="4" t="s">
        <v>10</v>
      </c>
    </row>
    <row r="4456" spans="1:19">
      <c r="A4456" t="n">
        <v>36555</v>
      </c>
      <c r="B4456" s="58" t="n">
        <v>29</v>
      </c>
      <c r="C4456" s="7" t="s">
        <v>12</v>
      </c>
      <c r="D4456" s="7" t="n">
        <v>65533</v>
      </c>
    </row>
    <row r="4457" spans="1:19">
      <c r="A4457" t="s">
        <v>4</v>
      </c>
      <c r="B4457" s="4" t="s">
        <v>5</v>
      </c>
      <c r="C4457" s="4" t="s">
        <v>13</v>
      </c>
      <c r="D4457" s="4" t="s">
        <v>10</v>
      </c>
      <c r="E4457" s="4" t="s">
        <v>18</v>
      </c>
    </row>
    <row r="4458" spans="1:19">
      <c r="A4458" t="n">
        <v>36559</v>
      </c>
      <c r="B4458" s="38" t="n">
        <v>58</v>
      </c>
      <c r="C4458" s="7" t="n">
        <v>101</v>
      </c>
      <c r="D4458" s="7" t="n">
        <v>200</v>
      </c>
      <c r="E4458" s="7" t="n">
        <v>1</v>
      </c>
    </row>
    <row r="4459" spans="1:19">
      <c r="A4459" t="s">
        <v>4</v>
      </c>
      <c r="B4459" s="4" t="s">
        <v>5</v>
      </c>
      <c r="C4459" s="4" t="s">
        <v>13</v>
      </c>
      <c r="D4459" s="4" t="s">
        <v>10</v>
      </c>
    </row>
    <row r="4460" spans="1:19">
      <c r="A4460" t="n">
        <v>36567</v>
      </c>
      <c r="B4460" s="38" t="n">
        <v>58</v>
      </c>
      <c r="C4460" s="7" t="n">
        <v>254</v>
      </c>
      <c r="D4460" s="7" t="n">
        <v>0</v>
      </c>
    </row>
    <row r="4461" spans="1:19">
      <c r="A4461" t="s">
        <v>4</v>
      </c>
      <c r="B4461" s="4" t="s">
        <v>5</v>
      </c>
      <c r="C4461" s="4" t="s">
        <v>13</v>
      </c>
    </row>
    <row r="4462" spans="1:19">
      <c r="A4462" t="n">
        <v>36571</v>
      </c>
      <c r="B4462" s="44" t="n">
        <v>45</v>
      </c>
      <c r="C4462" s="7" t="n">
        <v>0</v>
      </c>
    </row>
    <row r="4463" spans="1:19">
      <c r="A4463" t="s">
        <v>4</v>
      </c>
      <c r="B4463" s="4" t="s">
        <v>5</v>
      </c>
      <c r="C4463" s="4" t="s">
        <v>13</v>
      </c>
      <c r="D4463" s="4" t="s">
        <v>13</v>
      </c>
      <c r="E4463" s="4" t="s">
        <v>18</v>
      </c>
      <c r="F4463" s="4" t="s">
        <v>18</v>
      </c>
      <c r="G4463" s="4" t="s">
        <v>18</v>
      </c>
      <c r="H4463" s="4" t="s">
        <v>10</v>
      </c>
    </row>
    <row r="4464" spans="1:19">
      <c r="A4464" t="n">
        <v>36573</v>
      </c>
      <c r="B4464" s="44" t="n">
        <v>45</v>
      </c>
      <c r="C4464" s="7" t="n">
        <v>2</v>
      </c>
      <c r="D4464" s="7" t="n">
        <v>3</v>
      </c>
      <c r="E4464" s="7" t="n">
        <v>33.0499992370605</v>
      </c>
      <c r="F4464" s="7" t="n">
        <v>12.1800003051758</v>
      </c>
      <c r="G4464" s="7" t="n">
        <v>6.11999988555908</v>
      </c>
      <c r="H4464" s="7" t="n">
        <v>0</v>
      </c>
    </row>
    <row r="4465" spans="1:8">
      <c r="A4465" t="s">
        <v>4</v>
      </c>
      <c r="B4465" s="4" t="s">
        <v>5</v>
      </c>
      <c r="C4465" s="4" t="s">
        <v>13</v>
      </c>
      <c r="D4465" s="4" t="s">
        <v>13</v>
      </c>
      <c r="E4465" s="4" t="s">
        <v>18</v>
      </c>
      <c r="F4465" s="4" t="s">
        <v>18</v>
      </c>
      <c r="G4465" s="4" t="s">
        <v>18</v>
      </c>
      <c r="H4465" s="4" t="s">
        <v>10</v>
      </c>
      <c r="I4465" s="4" t="s">
        <v>13</v>
      </c>
    </row>
    <row r="4466" spans="1:8">
      <c r="A4466" t="n">
        <v>36590</v>
      </c>
      <c r="B4466" s="44" t="n">
        <v>45</v>
      </c>
      <c r="C4466" s="7" t="n">
        <v>4</v>
      </c>
      <c r="D4466" s="7" t="n">
        <v>3</v>
      </c>
      <c r="E4466" s="7" t="n">
        <v>30.1800003051758</v>
      </c>
      <c r="F4466" s="7" t="n">
        <v>298.869995117188</v>
      </c>
      <c r="G4466" s="7" t="n">
        <v>-10</v>
      </c>
      <c r="H4466" s="7" t="n">
        <v>0</v>
      </c>
      <c r="I4466" s="7" t="n">
        <v>1</v>
      </c>
    </row>
    <row r="4467" spans="1:8">
      <c r="A4467" t="s">
        <v>4</v>
      </c>
      <c r="B4467" s="4" t="s">
        <v>5</v>
      </c>
      <c r="C4467" s="4" t="s">
        <v>13</v>
      </c>
      <c r="D4467" s="4" t="s">
        <v>13</v>
      </c>
      <c r="E4467" s="4" t="s">
        <v>18</v>
      </c>
      <c r="F4467" s="4" t="s">
        <v>10</v>
      </c>
    </row>
    <row r="4468" spans="1:8">
      <c r="A4468" t="n">
        <v>36608</v>
      </c>
      <c r="B4468" s="44" t="n">
        <v>45</v>
      </c>
      <c r="C4468" s="7" t="n">
        <v>5</v>
      </c>
      <c r="D4468" s="7" t="n">
        <v>3</v>
      </c>
      <c r="E4468" s="7" t="n">
        <v>12</v>
      </c>
      <c r="F4468" s="7" t="n">
        <v>0</v>
      </c>
    </row>
    <row r="4469" spans="1:8">
      <c r="A4469" t="s">
        <v>4</v>
      </c>
      <c r="B4469" s="4" t="s">
        <v>5</v>
      </c>
      <c r="C4469" s="4" t="s">
        <v>13</v>
      </c>
      <c r="D4469" s="4" t="s">
        <v>13</v>
      </c>
      <c r="E4469" s="4" t="s">
        <v>18</v>
      </c>
      <c r="F4469" s="4" t="s">
        <v>10</v>
      </c>
    </row>
    <row r="4470" spans="1:8">
      <c r="A4470" t="n">
        <v>36617</v>
      </c>
      <c r="B4470" s="44" t="n">
        <v>45</v>
      </c>
      <c r="C4470" s="7" t="n">
        <v>11</v>
      </c>
      <c r="D4470" s="7" t="n">
        <v>3</v>
      </c>
      <c r="E4470" s="7" t="n">
        <v>24.5</v>
      </c>
      <c r="F4470" s="7" t="n">
        <v>0</v>
      </c>
    </row>
    <row r="4471" spans="1:8">
      <c r="A4471" t="s">
        <v>4</v>
      </c>
      <c r="B4471" s="4" t="s">
        <v>5</v>
      </c>
      <c r="C4471" s="4" t="s">
        <v>10</v>
      </c>
      <c r="D4471" s="4" t="s">
        <v>13</v>
      </c>
      <c r="E4471" s="4" t="s">
        <v>13</v>
      </c>
      <c r="F4471" s="4" t="s">
        <v>6</v>
      </c>
    </row>
    <row r="4472" spans="1:8">
      <c r="A4472" t="n">
        <v>36626</v>
      </c>
      <c r="B4472" s="23" t="n">
        <v>47</v>
      </c>
      <c r="C4472" s="7" t="n">
        <v>7033</v>
      </c>
      <c r="D4472" s="7" t="n">
        <v>0</v>
      </c>
      <c r="E4472" s="7" t="n">
        <v>0</v>
      </c>
      <c r="F4472" s="7" t="s">
        <v>184</v>
      </c>
    </row>
    <row r="4473" spans="1:8">
      <c r="A4473" t="s">
        <v>4</v>
      </c>
      <c r="B4473" s="4" t="s">
        <v>5</v>
      </c>
      <c r="C4473" s="4" t="s">
        <v>13</v>
      </c>
      <c r="D4473" s="4" t="s">
        <v>18</v>
      </c>
      <c r="E4473" s="4" t="s">
        <v>18</v>
      </c>
      <c r="F4473" s="4" t="s">
        <v>18</v>
      </c>
    </row>
    <row r="4474" spans="1:8">
      <c r="A4474" t="n">
        <v>36651</v>
      </c>
      <c r="B4474" s="44" t="n">
        <v>45</v>
      </c>
      <c r="C4474" s="7" t="n">
        <v>9</v>
      </c>
      <c r="D4474" s="7" t="n">
        <v>0</v>
      </c>
      <c r="E4474" s="7" t="n">
        <v>0</v>
      </c>
      <c r="F4474" s="7" t="n">
        <v>0</v>
      </c>
    </row>
    <row r="4475" spans="1:8">
      <c r="A4475" t="s">
        <v>4</v>
      </c>
      <c r="B4475" s="4" t="s">
        <v>5</v>
      </c>
      <c r="C4475" s="4" t="s">
        <v>13</v>
      </c>
      <c r="D4475" s="4" t="s">
        <v>10</v>
      </c>
      <c r="E4475" s="4" t="s">
        <v>10</v>
      </c>
      <c r="F4475" s="4" t="s">
        <v>9</v>
      </c>
    </row>
    <row r="4476" spans="1:8">
      <c r="A4476" t="n">
        <v>36665</v>
      </c>
      <c r="B4476" s="57" t="n">
        <v>84</v>
      </c>
      <c r="C4476" s="7" t="n">
        <v>1</v>
      </c>
      <c r="D4476" s="7" t="n">
        <v>0</v>
      </c>
      <c r="E4476" s="7" t="n">
        <v>0</v>
      </c>
      <c r="F4476" s="7" t="n">
        <v>0</v>
      </c>
    </row>
    <row r="4477" spans="1:8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10</v>
      </c>
      <c r="F4477" s="4" t="s">
        <v>9</v>
      </c>
    </row>
    <row r="4478" spans="1:8">
      <c r="A4478" t="n">
        <v>36675</v>
      </c>
      <c r="B4478" s="57" t="n">
        <v>84</v>
      </c>
      <c r="C4478" s="7" t="n">
        <v>0</v>
      </c>
      <c r="D4478" s="7" t="n">
        <v>1</v>
      </c>
      <c r="E4478" s="7" t="n">
        <v>0</v>
      </c>
      <c r="F4478" s="7" t="n">
        <v>1056964608</v>
      </c>
    </row>
    <row r="4479" spans="1:8">
      <c r="A4479" t="s">
        <v>4</v>
      </c>
      <c r="B4479" s="4" t="s">
        <v>5</v>
      </c>
      <c r="C4479" s="4" t="s">
        <v>13</v>
      </c>
      <c r="D4479" s="4" t="s">
        <v>13</v>
      </c>
      <c r="E4479" s="4" t="s">
        <v>18</v>
      </c>
      <c r="F4479" s="4" t="s">
        <v>10</v>
      </c>
    </row>
    <row r="4480" spans="1:8">
      <c r="A4480" t="n">
        <v>36685</v>
      </c>
      <c r="B4480" s="44" t="n">
        <v>45</v>
      </c>
      <c r="C4480" s="7" t="n">
        <v>5</v>
      </c>
      <c r="D4480" s="7" t="n">
        <v>3</v>
      </c>
      <c r="E4480" s="7" t="n">
        <v>13</v>
      </c>
      <c r="F4480" s="7" t="n">
        <v>0</v>
      </c>
    </row>
    <row r="4481" spans="1:9">
      <c r="A4481" t="s">
        <v>4</v>
      </c>
      <c r="B4481" s="4" t="s">
        <v>5</v>
      </c>
      <c r="C4481" s="4" t="s">
        <v>10</v>
      </c>
    </row>
    <row r="4482" spans="1:9">
      <c r="A4482" t="n">
        <v>36694</v>
      </c>
      <c r="B4482" s="27" t="n">
        <v>16</v>
      </c>
      <c r="C4482" s="7" t="n">
        <v>1000</v>
      </c>
    </row>
    <row r="4483" spans="1:9">
      <c r="A4483" t="s">
        <v>4</v>
      </c>
      <c r="B4483" s="4" t="s">
        <v>5</v>
      </c>
      <c r="C4483" s="4" t="s">
        <v>13</v>
      </c>
      <c r="D4483" s="4" t="s">
        <v>10</v>
      </c>
      <c r="E4483" s="4" t="s">
        <v>18</v>
      </c>
      <c r="F4483" s="4" t="s">
        <v>10</v>
      </c>
      <c r="G4483" s="4" t="s">
        <v>9</v>
      </c>
      <c r="H4483" s="4" t="s">
        <v>9</v>
      </c>
      <c r="I4483" s="4" t="s">
        <v>10</v>
      </c>
      <c r="J4483" s="4" t="s">
        <v>10</v>
      </c>
      <c r="K4483" s="4" t="s">
        <v>9</v>
      </c>
      <c r="L4483" s="4" t="s">
        <v>9</v>
      </c>
      <c r="M4483" s="4" t="s">
        <v>9</v>
      </c>
      <c r="N4483" s="4" t="s">
        <v>9</v>
      </c>
      <c r="O4483" s="4" t="s">
        <v>6</v>
      </c>
    </row>
    <row r="4484" spans="1:9">
      <c r="A4484" t="n">
        <v>36697</v>
      </c>
      <c r="B4484" s="11" t="n">
        <v>50</v>
      </c>
      <c r="C4484" s="7" t="n">
        <v>0</v>
      </c>
      <c r="D4484" s="7" t="n">
        <v>4417</v>
      </c>
      <c r="E4484" s="7" t="n">
        <v>1</v>
      </c>
      <c r="F4484" s="7" t="n">
        <v>0</v>
      </c>
      <c r="G4484" s="7" t="n">
        <v>0</v>
      </c>
      <c r="H4484" s="7" t="n">
        <v>-1069547520</v>
      </c>
      <c r="I4484" s="7" t="n">
        <v>0</v>
      </c>
      <c r="J4484" s="7" t="n">
        <v>65533</v>
      </c>
      <c r="K4484" s="7" t="n">
        <v>0</v>
      </c>
      <c r="L4484" s="7" t="n">
        <v>0</v>
      </c>
      <c r="M4484" s="7" t="n">
        <v>0</v>
      </c>
      <c r="N4484" s="7" t="n">
        <v>0</v>
      </c>
      <c r="O4484" s="7" t="s">
        <v>12</v>
      </c>
    </row>
    <row r="4485" spans="1:9">
      <c r="A4485" t="s">
        <v>4</v>
      </c>
      <c r="B4485" s="4" t="s">
        <v>5</v>
      </c>
      <c r="C4485" s="4" t="s">
        <v>13</v>
      </c>
      <c r="D4485" s="4" t="s">
        <v>13</v>
      </c>
      <c r="E4485" s="4" t="s">
        <v>18</v>
      </c>
      <c r="F4485" s="4" t="s">
        <v>10</v>
      </c>
    </row>
    <row r="4486" spans="1:9">
      <c r="A4486" t="n">
        <v>36736</v>
      </c>
      <c r="B4486" s="44" t="n">
        <v>45</v>
      </c>
      <c r="C4486" s="7" t="n">
        <v>5</v>
      </c>
      <c r="D4486" s="7" t="n">
        <v>3</v>
      </c>
      <c r="E4486" s="7" t="n">
        <v>20</v>
      </c>
      <c r="F4486" s="7" t="n">
        <v>8000</v>
      </c>
    </row>
    <row r="4487" spans="1:9">
      <c r="A4487" t="s">
        <v>4</v>
      </c>
      <c r="B4487" s="4" t="s">
        <v>5</v>
      </c>
      <c r="C4487" s="4" t="s">
        <v>10</v>
      </c>
    </row>
    <row r="4488" spans="1:9">
      <c r="A4488" t="n">
        <v>36745</v>
      </c>
      <c r="B4488" s="27" t="n">
        <v>16</v>
      </c>
      <c r="C4488" s="7" t="n">
        <v>1500</v>
      </c>
    </row>
    <row r="4489" spans="1:9">
      <c r="A4489" t="s">
        <v>4</v>
      </c>
      <c r="B4489" s="4" t="s">
        <v>5</v>
      </c>
      <c r="C4489" s="4" t="s">
        <v>13</v>
      </c>
      <c r="D4489" s="4" t="s">
        <v>10</v>
      </c>
      <c r="E4489" s="4" t="s">
        <v>18</v>
      </c>
      <c r="F4489" s="4" t="s">
        <v>10</v>
      </c>
      <c r="G4489" s="4" t="s">
        <v>9</v>
      </c>
      <c r="H4489" s="4" t="s">
        <v>9</v>
      </c>
      <c r="I4489" s="4" t="s">
        <v>10</v>
      </c>
      <c r="J4489" s="4" t="s">
        <v>10</v>
      </c>
      <c r="K4489" s="4" t="s">
        <v>9</v>
      </c>
      <c r="L4489" s="4" t="s">
        <v>9</v>
      </c>
      <c r="M4489" s="4" t="s">
        <v>9</v>
      </c>
      <c r="N4489" s="4" t="s">
        <v>9</v>
      </c>
      <c r="O4489" s="4" t="s">
        <v>6</v>
      </c>
    </row>
    <row r="4490" spans="1:9">
      <c r="A4490" t="n">
        <v>36748</v>
      </c>
      <c r="B4490" s="11" t="n">
        <v>50</v>
      </c>
      <c r="C4490" s="7" t="n">
        <v>0</v>
      </c>
      <c r="D4490" s="7" t="n">
        <v>4427</v>
      </c>
      <c r="E4490" s="7" t="n">
        <v>1</v>
      </c>
      <c r="F4490" s="7" t="n">
        <v>0</v>
      </c>
      <c r="G4490" s="7" t="n">
        <v>0</v>
      </c>
      <c r="H4490" s="7" t="n">
        <v>0</v>
      </c>
      <c r="I4490" s="7" t="n">
        <v>0</v>
      </c>
      <c r="J4490" s="7" t="n">
        <v>65533</v>
      </c>
      <c r="K4490" s="7" t="n">
        <v>0</v>
      </c>
      <c r="L4490" s="7" t="n">
        <v>0</v>
      </c>
      <c r="M4490" s="7" t="n">
        <v>0</v>
      </c>
      <c r="N4490" s="7" t="n">
        <v>0</v>
      </c>
      <c r="O4490" s="7" t="s">
        <v>12</v>
      </c>
    </row>
    <row r="4491" spans="1:9">
      <c r="A4491" t="s">
        <v>4</v>
      </c>
      <c r="B4491" s="4" t="s">
        <v>5</v>
      </c>
      <c r="C4491" s="4" t="s">
        <v>10</v>
      </c>
    </row>
    <row r="4492" spans="1:9">
      <c r="A4492" t="n">
        <v>36787</v>
      </c>
      <c r="B4492" s="27" t="n">
        <v>16</v>
      </c>
      <c r="C4492" s="7" t="n">
        <v>1000</v>
      </c>
    </row>
    <row r="4493" spans="1:9">
      <c r="A4493" t="s">
        <v>4</v>
      </c>
      <c r="B4493" s="4" t="s">
        <v>5</v>
      </c>
      <c r="C4493" s="4" t="s">
        <v>13</v>
      </c>
      <c r="D4493" s="4" t="s">
        <v>10</v>
      </c>
      <c r="E4493" s="4" t="s">
        <v>18</v>
      </c>
      <c r="F4493" s="4" t="s">
        <v>10</v>
      </c>
      <c r="G4493" s="4" t="s">
        <v>9</v>
      </c>
      <c r="H4493" s="4" t="s">
        <v>9</v>
      </c>
      <c r="I4493" s="4" t="s">
        <v>10</v>
      </c>
      <c r="J4493" s="4" t="s">
        <v>10</v>
      </c>
      <c r="K4493" s="4" t="s">
        <v>9</v>
      </c>
      <c r="L4493" s="4" t="s">
        <v>9</v>
      </c>
      <c r="M4493" s="4" t="s">
        <v>9</v>
      </c>
      <c r="N4493" s="4" t="s">
        <v>9</v>
      </c>
      <c r="O4493" s="4" t="s">
        <v>6</v>
      </c>
    </row>
    <row r="4494" spans="1:9">
      <c r="A4494" t="n">
        <v>36790</v>
      </c>
      <c r="B4494" s="11" t="n">
        <v>50</v>
      </c>
      <c r="C4494" s="7" t="n">
        <v>0</v>
      </c>
      <c r="D4494" s="7" t="n">
        <v>4424</v>
      </c>
      <c r="E4494" s="7" t="n">
        <v>0.800000011920929</v>
      </c>
      <c r="F4494" s="7" t="n">
        <v>0</v>
      </c>
      <c r="G4494" s="7" t="n">
        <v>0</v>
      </c>
      <c r="H4494" s="7" t="n">
        <v>0</v>
      </c>
      <c r="I4494" s="7" t="n">
        <v>0</v>
      </c>
      <c r="J4494" s="7" t="n">
        <v>65533</v>
      </c>
      <c r="K4494" s="7" t="n">
        <v>0</v>
      </c>
      <c r="L4494" s="7" t="n">
        <v>0</v>
      </c>
      <c r="M4494" s="7" t="n">
        <v>0</v>
      </c>
      <c r="N4494" s="7" t="n">
        <v>0</v>
      </c>
      <c r="O4494" s="7" t="s">
        <v>12</v>
      </c>
    </row>
    <row r="4495" spans="1:9">
      <c r="A4495" t="s">
        <v>4</v>
      </c>
      <c r="B4495" s="4" t="s">
        <v>5</v>
      </c>
      <c r="C4495" s="4" t="s">
        <v>10</v>
      </c>
    </row>
    <row r="4496" spans="1:9">
      <c r="A4496" t="n">
        <v>36829</v>
      </c>
      <c r="B4496" s="27" t="n">
        <v>16</v>
      </c>
      <c r="C4496" s="7" t="n">
        <v>1500</v>
      </c>
    </row>
    <row r="4497" spans="1:15">
      <c r="A4497" t="s">
        <v>4</v>
      </c>
      <c r="B4497" s="4" t="s">
        <v>5</v>
      </c>
      <c r="C4497" s="4" t="s">
        <v>13</v>
      </c>
      <c r="D4497" s="4" t="s">
        <v>10</v>
      </c>
      <c r="E4497" s="4" t="s">
        <v>18</v>
      </c>
    </row>
    <row r="4498" spans="1:15">
      <c r="A4498" t="n">
        <v>36832</v>
      </c>
      <c r="B4498" s="38" t="n">
        <v>58</v>
      </c>
      <c r="C4498" s="7" t="n">
        <v>101</v>
      </c>
      <c r="D4498" s="7" t="n">
        <v>300</v>
      </c>
      <c r="E4498" s="7" t="n">
        <v>1</v>
      </c>
    </row>
    <row r="4499" spans="1:15">
      <c r="A4499" t="s">
        <v>4</v>
      </c>
      <c r="B4499" s="4" t="s">
        <v>5</v>
      </c>
      <c r="C4499" s="4" t="s">
        <v>13</v>
      </c>
      <c r="D4499" s="4" t="s">
        <v>10</v>
      </c>
    </row>
    <row r="4500" spans="1:15">
      <c r="A4500" t="n">
        <v>36840</v>
      </c>
      <c r="B4500" s="38" t="n">
        <v>58</v>
      </c>
      <c r="C4500" s="7" t="n">
        <v>254</v>
      </c>
      <c r="D4500" s="7" t="n">
        <v>0</v>
      </c>
    </row>
    <row r="4501" spans="1:15">
      <c r="A4501" t="s">
        <v>4</v>
      </c>
      <c r="B4501" s="4" t="s">
        <v>5</v>
      </c>
      <c r="C4501" s="4" t="s">
        <v>13</v>
      </c>
    </row>
    <row r="4502" spans="1:15">
      <c r="A4502" t="n">
        <v>36844</v>
      </c>
      <c r="B4502" s="44" t="n">
        <v>45</v>
      </c>
      <c r="C4502" s="7" t="n">
        <v>0</v>
      </c>
    </row>
    <row r="4503" spans="1:15">
      <c r="A4503" t="s">
        <v>4</v>
      </c>
      <c r="B4503" s="4" t="s">
        <v>5</v>
      </c>
      <c r="C4503" s="4" t="s">
        <v>13</v>
      </c>
      <c r="D4503" s="4" t="s">
        <v>13</v>
      </c>
      <c r="E4503" s="4" t="s">
        <v>18</v>
      </c>
      <c r="F4503" s="4" t="s">
        <v>18</v>
      </c>
      <c r="G4503" s="4" t="s">
        <v>18</v>
      </c>
      <c r="H4503" s="4" t="s">
        <v>10</v>
      </c>
    </row>
    <row r="4504" spans="1:15">
      <c r="A4504" t="n">
        <v>36846</v>
      </c>
      <c r="B4504" s="44" t="n">
        <v>45</v>
      </c>
      <c r="C4504" s="7" t="n">
        <v>2</v>
      </c>
      <c r="D4504" s="7" t="n">
        <v>3</v>
      </c>
      <c r="E4504" s="7" t="n">
        <v>33.560001373291</v>
      </c>
      <c r="F4504" s="7" t="n">
        <v>12</v>
      </c>
      <c r="G4504" s="7" t="n">
        <v>2.96000003814697</v>
      </c>
      <c r="H4504" s="7" t="n">
        <v>0</v>
      </c>
    </row>
    <row r="4505" spans="1:15">
      <c r="A4505" t="s">
        <v>4</v>
      </c>
      <c r="B4505" s="4" t="s">
        <v>5</v>
      </c>
      <c r="C4505" s="4" t="s">
        <v>13</v>
      </c>
      <c r="D4505" s="4" t="s">
        <v>13</v>
      </c>
      <c r="E4505" s="4" t="s">
        <v>18</v>
      </c>
      <c r="F4505" s="4" t="s">
        <v>18</v>
      </c>
      <c r="G4505" s="4" t="s">
        <v>18</v>
      </c>
      <c r="H4505" s="4" t="s">
        <v>10</v>
      </c>
      <c r="I4505" s="4" t="s">
        <v>13</v>
      </c>
    </row>
    <row r="4506" spans="1:15">
      <c r="A4506" t="n">
        <v>36863</v>
      </c>
      <c r="B4506" s="44" t="n">
        <v>45</v>
      </c>
      <c r="C4506" s="7" t="n">
        <v>4</v>
      </c>
      <c r="D4506" s="7" t="n">
        <v>3</v>
      </c>
      <c r="E4506" s="7" t="n">
        <v>34.439998626709</v>
      </c>
      <c r="F4506" s="7" t="n">
        <v>358.559997558594</v>
      </c>
      <c r="G4506" s="7" t="n">
        <v>360</v>
      </c>
      <c r="H4506" s="7" t="n">
        <v>0</v>
      </c>
      <c r="I4506" s="7" t="n">
        <v>1</v>
      </c>
    </row>
    <row r="4507" spans="1:15">
      <c r="A4507" t="s">
        <v>4</v>
      </c>
      <c r="B4507" s="4" t="s">
        <v>5</v>
      </c>
      <c r="C4507" s="4" t="s">
        <v>13</v>
      </c>
      <c r="D4507" s="4" t="s">
        <v>13</v>
      </c>
      <c r="E4507" s="4" t="s">
        <v>18</v>
      </c>
      <c r="F4507" s="4" t="s">
        <v>10</v>
      </c>
    </row>
    <row r="4508" spans="1:15">
      <c r="A4508" t="n">
        <v>36881</v>
      </c>
      <c r="B4508" s="44" t="n">
        <v>45</v>
      </c>
      <c r="C4508" s="7" t="n">
        <v>5</v>
      </c>
      <c r="D4508" s="7" t="n">
        <v>3</v>
      </c>
      <c r="E4508" s="7" t="n">
        <v>11.5</v>
      </c>
      <c r="F4508" s="7" t="n">
        <v>0</v>
      </c>
    </row>
    <row r="4509" spans="1:15">
      <c r="A4509" t="s">
        <v>4</v>
      </c>
      <c r="B4509" s="4" t="s">
        <v>5</v>
      </c>
      <c r="C4509" s="4" t="s">
        <v>13</v>
      </c>
      <c r="D4509" s="4" t="s">
        <v>13</v>
      </c>
      <c r="E4509" s="4" t="s">
        <v>18</v>
      </c>
      <c r="F4509" s="4" t="s">
        <v>10</v>
      </c>
    </row>
    <row r="4510" spans="1:15">
      <c r="A4510" t="n">
        <v>36890</v>
      </c>
      <c r="B4510" s="44" t="n">
        <v>45</v>
      </c>
      <c r="C4510" s="7" t="n">
        <v>11</v>
      </c>
      <c r="D4510" s="7" t="n">
        <v>3</v>
      </c>
      <c r="E4510" s="7" t="n">
        <v>24.5</v>
      </c>
      <c r="F4510" s="7" t="n">
        <v>0</v>
      </c>
    </row>
    <row r="4511" spans="1:15">
      <c r="A4511" t="s">
        <v>4</v>
      </c>
      <c r="B4511" s="4" t="s">
        <v>5</v>
      </c>
      <c r="C4511" s="4" t="s">
        <v>13</v>
      </c>
      <c r="D4511" s="4" t="s">
        <v>10</v>
      </c>
      <c r="E4511" s="4" t="s">
        <v>13</v>
      </c>
    </row>
    <row r="4512" spans="1:15">
      <c r="A4512" t="n">
        <v>36899</v>
      </c>
      <c r="B4512" s="41" t="n">
        <v>39</v>
      </c>
      <c r="C4512" s="7" t="n">
        <v>13</v>
      </c>
      <c r="D4512" s="7" t="n">
        <v>65533</v>
      </c>
      <c r="E4512" s="7" t="n">
        <v>100</v>
      </c>
    </row>
    <row r="4513" spans="1:9">
      <c r="A4513" t="s">
        <v>4</v>
      </c>
      <c r="B4513" s="4" t="s">
        <v>5</v>
      </c>
      <c r="C4513" s="4" t="s">
        <v>13</v>
      </c>
      <c r="D4513" s="4" t="s">
        <v>10</v>
      </c>
      <c r="E4513" s="4" t="s">
        <v>10</v>
      </c>
      <c r="F4513" s="4" t="s">
        <v>10</v>
      </c>
      <c r="G4513" s="4" t="s">
        <v>10</v>
      </c>
      <c r="H4513" s="4" t="s">
        <v>10</v>
      </c>
      <c r="I4513" s="4" t="s">
        <v>6</v>
      </c>
      <c r="J4513" s="4" t="s">
        <v>18</v>
      </c>
      <c r="K4513" s="4" t="s">
        <v>18</v>
      </c>
      <c r="L4513" s="4" t="s">
        <v>18</v>
      </c>
      <c r="M4513" s="4" t="s">
        <v>9</v>
      </c>
      <c r="N4513" s="4" t="s">
        <v>9</v>
      </c>
      <c r="O4513" s="4" t="s">
        <v>18</v>
      </c>
      <c r="P4513" s="4" t="s">
        <v>18</v>
      </c>
      <c r="Q4513" s="4" t="s">
        <v>18</v>
      </c>
      <c r="R4513" s="4" t="s">
        <v>18</v>
      </c>
      <c r="S4513" s="4" t="s">
        <v>13</v>
      </c>
    </row>
    <row r="4514" spans="1:9">
      <c r="A4514" t="n">
        <v>36904</v>
      </c>
      <c r="B4514" s="41" t="n">
        <v>39</v>
      </c>
      <c r="C4514" s="7" t="n">
        <v>12</v>
      </c>
      <c r="D4514" s="7" t="n">
        <v>65533</v>
      </c>
      <c r="E4514" s="7" t="n">
        <v>207</v>
      </c>
      <c r="F4514" s="7" t="n">
        <v>0</v>
      </c>
      <c r="G4514" s="7" t="n">
        <v>65533</v>
      </c>
      <c r="H4514" s="7" t="n">
        <v>0</v>
      </c>
      <c r="I4514" s="7" t="s">
        <v>12</v>
      </c>
      <c r="J4514" s="7" t="n">
        <v>33.5999984741211</v>
      </c>
      <c r="K4514" s="7" t="n">
        <v>12</v>
      </c>
      <c r="L4514" s="7" t="n">
        <v>3</v>
      </c>
      <c r="M4514" s="7" t="n">
        <v>0</v>
      </c>
      <c r="N4514" s="7" t="n">
        <v>0</v>
      </c>
      <c r="O4514" s="7" t="n">
        <v>0</v>
      </c>
      <c r="P4514" s="7" t="n">
        <v>1</v>
      </c>
      <c r="Q4514" s="7" t="n">
        <v>1</v>
      </c>
      <c r="R4514" s="7" t="n">
        <v>1</v>
      </c>
      <c r="S4514" s="7" t="n">
        <v>101</v>
      </c>
    </row>
    <row r="4515" spans="1:9">
      <c r="A4515" t="s">
        <v>4</v>
      </c>
      <c r="B4515" s="4" t="s">
        <v>5</v>
      </c>
      <c r="C4515" s="4" t="s">
        <v>13</v>
      </c>
      <c r="D4515" s="4" t="s">
        <v>10</v>
      </c>
      <c r="E4515" s="4" t="s">
        <v>18</v>
      </c>
      <c r="F4515" s="4" t="s">
        <v>10</v>
      </c>
      <c r="G4515" s="4" t="s">
        <v>9</v>
      </c>
      <c r="H4515" s="4" t="s">
        <v>9</v>
      </c>
      <c r="I4515" s="4" t="s">
        <v>10</v>
      </c>
      <c r="J4515" s="4" t="s">
        <v>10</v>
      </c>
      <c r="K4515" s="4" t="s">
        <v>9</v>
      </c>
      <c r="L4515" s="4" t="s">
        <v>9</v>
      </c>
      <c r="M4515" s="4" t="s">
        <v>9</v>
      </c>
      <c r="N4515" s="4" t="s">
        <v>9</v>
      </c>
      <c r="O4515" s="4" t="s">
        <v>6</v>
      </c>
    </row>
    <row r="4516" spans="1:9">
      <c r="A4516" t="n">
        <v>36954</v>
      </c>
      <c r="B4516" s="11" t="n">
        <v>50</v>
      </c>
      <c r="C4516" s="7" t="n">
        <v>0</v>
      </c>
      <c r="D4516" s="7" t="n">
        <v>4438</v>
      </c>
      <c r="E4516" s="7" t="n">
        <v>1</v>
      </c>
      <c r="F4516" s="7" t="n">
        <v>300</v>
      </c>
      <c r="G4516" s="7" t="n">
        <v>0</v>
      </c>
      <c r="H4516" s="7" t="n">
        <v>0</v>
      </c>
      <c r="I4516" s="7" t="n">
        <v>0</v>
      </c>
      <c r="J4516" s="7" t="n">
        <v>65533</v>
      </c>
      <c r="K4516" s="7" t="n">
        <v>0</v>
      </c>
      <c r="L4516" s="7" t="n">
        <v>0</v>
      </c>
      <c r="M4516" s="7" t="n">
        <v>0</v>
      </c>
      <c r="N4516" s="7" t="n">
        <v>0</v>
      </c>
      <c r="O4516" s="7" t="s">
        <v>12</v>
      </c>
    </row>
    <row r="4517" spans="1: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10</v>
      </c>
    </row>
    <row r="4518" spans="1:9">
      <c r="A4518" t="n">
        <v>36993</v>
      </c>
      <c r="B4518" s="11" t="n">
        <v>50</v>
      </c>
      <c r="C4518" s="7" t="n">
        <v>1</v>
      </c>
      <c r="D4518" s="7" t="n">
        <v>4546</v>
      </c>
      <c r="E4518" s="7" t="n">
        <v>500</v>
      </c>
    </row>
    <row r="4519" spans="1: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10</v>
      </c>
    </row>
    <row r="4520" spans="1:9">
      <c r="A4520" t="n">
        <v>36999</v>
      </c>
      <c r="B4520" s="11" t="n">
        <v>50</v>
      </c>
      <c r="C4520" s="7" t="n">
        <v>1</v>
      </c>
      <c r="D4520" s="7" t="n">
        <v>4522</v>
      </c>
      <c r="E4520" s="7" t="n">
        <v>500</v>
      </c>
    </row>
    <row r="4521" spans="1:9">
      <c r="A4521" t="s">
        <v>4</v>
      </c>
      <c r="B4521" s="4" t="s">
        <v>5</v>
      </c>
      <c r="C4521" s="4" t="s">
        <v>13</v>
      </c>
      <c r="D4521" s="4" t="s">
        <v>10</v>
      </c>
    </row>
    <row r="4522" spans="1:9">
      <c r="A4522" t="n">
        <v>37005</v>
      </c>
      <c r="B4522" s="38" t="n">
        <v>58</v>
      </c>
      <c r="C4522" s="7" t="n">
        <v>255</v>
      </c>
      <c r="D4522" s="7" t="n">
        <v>0</v>
      </c>
    </row>
    <row r="4523" spans="1:9">
      <c r="A4523" t="s">
        <v>4</v>
      </c>
      <c r="B4523" s="4" t="s">
        <v>5</v>
      </c>
      <c r="C4523" s="4" t="s">
        <v>13</v>
      </c>
      <c r="D4523" s="4" t="s">
        <v>18</v>
      </c>
      <c r="E4523" s="4" t="s">
        <v>18</v>
      </c>
      <c r="F4523" s="4" t="s">
        <v>18</v>
      </c>
    </row>
    <row r="4524" spans="1:9">
      <c r="A4524" t="n">
        <v>37009</v>
      </c>
      <c r="B4524" s="44" t="n">
        <v>45</v>
      </c>
      <c r="C4524" s="7" t="n">
        <v>9</v>
      </c>
      <c r="D4524" s="7" t="n">
        <v>0.5</v>
      </c>
      <c r="E4524" s="7" t="n">
        <v>0.5</v>
      </c>
      <c r="F4524" s="7" t="n">
        <v>6</v>
      </c>
    </row>
    <row r="4525" spans="1:9">
      <c r="A4525" t="s">
        <v>4</v>
      </c>
      <c r="B4525" s="4" t="s">
        <v>5</v>
      </c>
      <c r="C4525" s="4" t="s">
        <v>13</v>
      </c>
      <c r="D4525" s="4" t="s">
        <v>9</v>
      </c>
      <c r="E4525" s="4" t="s">
        <v>9</v>
      </c>
      <c r="F4525" s="4" t="s">
        <v>9</v>
      </c>
    </row>
    <row r="4526" spans="1:9">
      <c r="A4526" t="n">
        <v>37023</v>
      </c>
      <c r="B4526" s="11" t="n">
        <v>50</v>
      </c>
      <c r="C4526" s="7" t="n">
        <v>255</v>
      </c>
      <c r="D4526" s="7" t="n">
        <v>1060320051</v>
      </c>
      <c r="E4526" s="7" t="n">
        <v>0</v>
      </c>
      <c r="F4526" s="7" t="n">
        <v>1075838976</v>
      </c>
    </row>
    <row r="4527" spans="1: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18</v>
      </c>
      <c r="F4527" s="4" t="s">
        <v>10</v>
      </c>
      <c r="G4527" s="4" t="s">
        <v>9</v>
      </c>
      <c r="H4527" s="4" t="s">
        <v>9</v>
      </c>
      <c r="I4527" s="4" t="s">
        <v>10</v>
      </c>
      <c r="J4527" s="4" t="s">
        <v>10</v>
      </c>
      <c r="K4527" s="4" t="s">
        <v>9</v>
      </c>
      <c r="L4527" s="4" t="s">
        <v>9</v>
      </c>
      <c r="M4527" s="4" t="s">
        <v>9</v>
      </c>
      <c r="N4527" s="4" t="s">
        <v>9</v>
      </c>
      <c r="O4527" s="4" t="s">
        <v>6</v>
      </c>
    </row>
    <row r="4528" spans="1:9">
      <c r="A4528" t="n">
        <v>37037</v>
      </c>
      <c r="B4528" s="11" t="n">
        <v>50</v>
      </c>
      <c r="C4528" s="7" t="n">
        <v>0</v>
      </c>
      <c r="D4528" s="7" t="n">
        <v>4422</v>
      </c>
      <c r="E4528" s="7" t="n">
        <v>0.800000011920929</v>
      </c>
      <c r="F4528" s="7" t="n">
        <v>100</v>
      </c>
      <c r="G4528" s="7" t="n">
        <v>0</v>
      </c>
      <c r="H4528" s="7" t="n">
        <v>-1069547520</v>
      </c>
      <c r="I4528" s="7" t="n">
        <v>0</v>
      </c>
      <c r="J4528" s="7" t="n">
        <v>65533</v>
      </c>
      <c r="K4528" s="7" t="n">
        <v>0</v>
      </c>
      <c r="L4528" s="7" t="n">
        <v>0</v>
      </c>
      <c r="M4528" s="7" t="n">
        <v>0</v>
      </c>
      <c r="N4528" s="7" t="n">
        <v>0</v>
      </c>
      <c r="O4528" s="7" t="s">
        <v>12</v>
      </c>
    </row>
    <row r="4529" spans="1:19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18</v>
      </c>
      <c r="F4529" s="4" t="s">
        <v>10</v>
      </c>
      <c r="G4529" s="4" t="s">
        <v>9</v>
      </c>
      <c r="H4529" s="4" t="s">
        <v>9</v>
      </c>
      <c r="I4529" s="4" t="s">
        <v>10</v>
      </c>
      <c r="J4529" s="4" t="s">
        <v>10</v>
      </c>
      <c r="K4529" s="4" t="s">
        <v>9</v>
      </c>
      <c r="L4529" s="4" t="s">
        <v>9</v>
      </c>
      <c r="M4529" s="4" t="s">
        <v>9</v>
      </c>
      <c r="N4529" s="4" t="s">
        <v>9</v>
      </c>
      <c r="O4529" s="4" t="s">
        <v>6</v>
      </c>
    </row>
    <row r="4530" spans="1:19">
      <c r="A4530" t="n">
        <v>37076</v>
      </c>
      <c r="B4530" s="11" t="n">
        <v>50</v>
      </c>
      <c r="C4530" s="7" t="n">
        <v>0</v>
      </c>
      <c r="D4530" s="7" t="n">
        <v>4538</v>
      </c>
      <c r="E4530" s="7" t="n">
        <v>0.800000011920929</v>
      </c>
      <c r="F4530" s="7" t="n">
        <v>100</v>
      </c>
      <c r="G4530" s="7" t="n">
        <v>0</v>
      </c>
      <c r="H4530" s="7" t="n">
        <v>0</v>
      </c>
      <c r="I4530" s="7" t="n">
        <v>0</v>
      </c>
      <c r="J4530" s="7" t="n">
        <v>65533</v>
      </c>
      <c r="K4530" s="7" t="n">
        <v>0</v>
      </c>
      <c r="L4530" s="7" t="n">
        <v>0</v>
      </c>
      <c r="M4530" s="7" t="n">
        <v>0</v>
      </c>
      <c r="N4530" s="7" t="n">
        <v>0</v>
      </c>
      <c r="O4530" s="7" t="s">
        <v>12</v>
      </c>
    </row>
    <row r="4531" spans="1:19">
      <c r="A4531" t="s">
        <v>4</v>
      </c>
      <c r="B4531" s="4" t="s">
        <v>5</v>
      </c>
      <c r="C4531" s="4" t="s">
        <v>13</v>
      </c>
      <c r="D4531" s="4" t="s">
        <v>13</v>
      </c>
      <c r="E4531" s="4" t="s">
        <v>18</v>
      </c>
      <c r="F4531" s="4" t="s">
        <v>10</v>
      </c>
    </row>
    <row r="4532" spans="1:19">
      <c r="A4532" t="n">
        <v>37115</v>
      </c>
      <c r="B4532" s="44" t="n">
        <v>45</v>
      </c>
      <c r="C4532" s="7" t="n">
        <v>5</v>
      </c>
      <c r="D4532" s="7" t="n">
        <v>3</v>
      </c>
      <c r="E4532" s="7" t="n">
        <v>16</v>
      </c>
      <c r="F4532" s="7" t="n">
        <v>200</v>
      </c>
    </row>
    <row r="4533" spans="1:19">
      <c r="A4533" t="s">
        <v>4</v>
      </c>
      <c r="B4533" s="4" t="s">
        <v>5</v>
      </c>
      <c r="C4533" s="4" t="s">
        <v>13</v>
      </c>
      <c r="D4533" s="4" t="s">
        <v>10</v>
      </c>
    </row>
    <row r="4534" spans="1:19">
      <c r="A4534" t="n">
        <v>37124</v>
      </c>
      <c r="B4534" s="44" t="n">
        <v>45</v>
      </c>
      <c r="C4534" s="7" t="n">
        <v>7</v>
      </c>
      <c r="D4534" s="7" t="n">
        <v>255</v>
      </c>
    </row>
    <row r="4535" spans="1:19">
      <c r="A4535" t="s">
        <v>4</v>
      </c>
      <c r="B4535" s="4" t="s">
        <v>5</v>
      </c>
      <c r="C4535" s="4" t="s">
        <v>13</v>
      </c>
      <c r="D4535" s="4" t="s">
        <v>10</v>
      </c>
      <c r="E4535" s="4" t="s">
        <v>18</v>
      </c>
      <c r="F4535" s="4" t="s">
        <v>10</v>
      </c>
      <c r="G4535" s="4" t="s">
        <v>9</v>
      </c>
      <c r="H4535" s="4" t="s">
        <v>9</v>
      </c>
      <c r="I4535" s="4" t="s">
        <v>10</v>
      </c>
      <c r="J4535" s="4" t="s">
        <v>10</v>
      </c>
      <c r="K4535" s="4" t="s">
        <v>9</v>
      </c>
      <c r="L4535" s="4" t="s">
        <v>9</v>
      </c>
      <c r="M4535" s="4" t="s">
        <v>9</v>
      </c>
      <c r="N4535" s="4" t="s">
        <v>9</v>
      </c>
      <c r="O4535" s="4" t="s">
        <v>6</v>
      </c>
    </row>
    <row r="4536" spans="1:19">
      <c r="A4536" t="n">
        <v>37128</v>
      </c>
      <c r="B4536" s="11" t="n">
        <v>50</v>
      </c>
      <c r="C4536" s="7" t="n">
        <v>0</v>
      </c>
      <c r="D4536" s="7" t="n">
        <v>4422</v>
      </c>
      <c r="E4536" s="7" t="n">
        <v>1</v>
      </c>
      <c r="F4536" s="7" t="n">
        <v>0</v>
      </c>
      <c r="G4536" s="7" t="n">
        <v>0</v>
      </c>
      <c r="H4536" s="7" t="n">
        <v>0</v>
      </c>
      <c r="I4536" s="7" t="n">
        <v>0</v>
      </c>
      <c r="J4536" s="7" t="n">
        <v>65533</v>
      </c>
      <c r="K4536" s="7" t="n">
        <v>0</v>
      </c>
      <c r="L4536" s="7" t="n">
        <v>0</v>
      </c>
      <c r="M4536" s="7" t="n">
        <v>0</v>
      </c>
      <c r="N4536" s="7" t="n">
        <v>0</v>
      </c>
      <c r="O4536" s="7" t="s">
        <v>12</v>
      </c>
    </row>
    <row r="4537" spans="1:19">
      <c r="A4537" t="s">
        <v>4</v>
      </c>
      <c r="B4537" s="4" t="s">
        <v>5</v>
      </c>
      <c r="C4537" s="4" t="s">
        <v>13</v>
      </c>
      <c r="D4537" s="4" t="s">
        <v>13</v>
      </c>
      <c r="E4537" s="4" t="s">
        <v>18</v>
      </c>
      <c r="F4537" s="4" t="s">
        <v>10</v>
      </c>
    </row>
    <row r="4538" spans="1:19">
      <c r="A4538" t="n">
        <v>37167</v>
      </c>
      <c r="B4538" s="44" t="n">
        <v>45</v>
      </c>
      <c r="C4538" s="7" t="n">
        <v>5</v>
      </c>
      <c r="D4538" s="7" t="n">
        <v>3</v>
      </c>
      <c r="E4538" s="7" t="n">
        <v>25</v>
      </c>
      <c r="F4538" s="7" t="n">
        <v>6000</v>
      </c>
    </row>
    <row r="4539" spans="1:19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18</v>
      </c>
    </row>
    <row r="4540" spans="1:19">
      <c r="A4540" t="n">
        <v>37176</v>
      </c>
      <c r="B4540" s="38" t="n">
        <v>58</v>
      </c>
      <c r="C4540" s="7" t="n">
        <v>3</v>
      </c>
      <c r="D4540" s="7" t="n">
        <v>2000</v>
      </c>
      <c r="E4540" s="7" t="n">
        <v>1</v>
      </c>
    </row>
    <row r="4541" spans="1:19">
      <c r="A4541" t="s">
        <v>4</v>
      </c>
      <c r="B4541" s="4" t="s">
        <v>5</v>
      </c>
      <c r="C4541" s="4" t="s">
        <v>10</v>
      </c>
    </row>
    <row r="4542" spans="1:19">
      <c r="A4542" t="n">
        <v>37184</v>
      </c>
      <c r="B4542" s="27" t="n">
        <v>16</v>
      </c>
      <c r="C4542" s="7" t="n">
        <v>2000</v>
      </c>
    </row>
    <row r="4543" spans="1:19">
      <c r="A4543" t="s">
        <v>4</v>
      </c>
      <c r="B4543" s="4" t="s">
        <v>5</v>
      </c>
      <c r="C4543" s="4" t="s">
        <v>13</v>
      </c>
      <c r="D4543" s="4" t="s">
        <v>9</v>
      </c>
      <c r="E4543" s="4" t="s">
        <v>9</v>
      </c>
      <c r="F4543" s="4" t="s">
        <v>9</v>
      </c>
    </row>
    <row r="4544" spans="1:19">
      <c r="A4544" t="n">
        <v>37187</v>
      </c>
      <c r="B4544" s="11" t="n">
        <v>50</v>
      </c>
      <c r="C4544" s="7" t="n">
        <v>255</v>
      </c>
      <c r="D4544" s="7" t="n">
        <v>1058642330</v>
      </c>
      <c r="E4544" s="7" t="n">
        <v>0</v>
      </c>
      <c r="F4544" s="7" t="n">
        <v>1065353216</v>
      </c>
    </row>
    <row r="4545" spans="1:15">
      <c r="A4545" t="s">
        <v>4</v>
      </c>
      <c r="B4545" s="4" t="s">
        <v>5</v>
      </c>
      <c r="C4545" s="4" t="s">
        <v>10</v>
      </c>
    </row>
    <row r="4546" spans="1:15">
      <c r="A4546" t="n">
        <v>37201</v>
      </c>
      <c r="B4546" s="27" t="n">
        <v>16</v>
      </c>
      <c r="C4546" s="7" t="n">
        <v>1000</v>
      </c>
    </row>
    <row r="4547" spans="1:15">
      <c r="A4547" t="s">
        <v>4</v>
      </c>
      <c r="B4547" s="4" t="s">
        <v>5</v>
      </c>
      <c r="C4547" s="4" t="s">
        <v>13</v>
      </c>
      <c r="D4547" s="4" t="s">
        <v>9</v>
      </c>
      <c r="E4547" s="4" t="s">
        <v>9</v>
      </c>
      <c r="F4547" s="4" t="s">
        <v>9</v>
      </c>
    </row>
    <row r="4548" spans="1:15">
      <c r="A4548" t="n">
        <v>37204</v>
      </c>
      <c r="B4548" s="11" t="n">
        <v>50</v>
      </c>
      <c r="C4548" s="7" t="n">
        <v>255</v>
      </c>
      <c r="D4548" s="7" t="n">
        <v>1056964608</v>
      </c>
      <c r="E4548" s="7" t="n">
        <v>0</v>
      </c>
      <c r="F4548" s="7" t="n">
        <v>1065353216</v>
      </c>
    </row>
    <row r="4549" spans="1:15">
      <c r="A4549" t="s">
        <v>4</v>
      </c>
      <c r="B4549" s="4" t="s">
        <v>5</v>
      </c>
      <c r="C4549" s="4" t="s">
        <v>10</v>
      </c>
    </row>
    <row r="4550" spans="1:15">
      <c r="A4550" t="n">
        <v>37218</v>
      </c>
      <c r="B4550" s="27" t="n">
        <v>16</v>
      </c>
      <c r="C4550" s="7" t="n">
        <v>1000</v>
      </c>
    </row>
    <row r="4551" spans="1:15">
      <c r="A4551" t="s">
        <v>4</v>
      </c>
      <c r="B4551" s="4" t="s">
        <v>5</v>
      </c>
      <c r="C4551" s="4" t="s">
        <v>13</v>
      </c>
      <c r="D4551" s="4" t="s">
        <v>9</v>
      </c>
      <c r="E4551" s="4" t="s">
        <v>9</v>
      </c>
      <c r="F4551" s="4" t="s">
        <v>9</v>
      </c>
    </row>
    <row r="4552" spans="1:15">
      <c r="A4552" t="n">
        <v>37221</v>
      </c>
      <c r="B4552" s="11" t="n">
        <v>50</v>
      </c>
      <c r="C4552" s="7" t="n">
        <v>255</v>
      </c>
      <c r="D4552" s="7" t="n">
        <v>1053609165</v>
      </c>
      <c r="E4552" s="7" t="n">
        <v>0</v>
      </c>
      <c r="F4552" s="7" t="n">
        <v>1065353216</v>
      </c>
    </row>
    <row r="4553" spans="1:15">
      <c r="A4553" t="s">
        <v>4</v>
      </c>
      <c r="B4553" s="4" t="s">
        <v>5</v>
      </c>
      <c r="C4553" s="4" t="s">
        <v>10</v>
      </c>
    </row>
    <row r="4554" spans="1:15">
      <c r="A4554" t="n">
        <v>37235</v>
      </c>
      <c r="B4554" s="27" t="n">
        <v>16</v>
      </c>
      <c r="C4554" s="7" t="n">
        <v>1000</v>
      </c>
    </row>
    <row r="4555" spans="1:15">
      <c r="A4555" t="s">
        <v>4</v>
      </c>
      <c r="B4555" s="4" t="s">
        <v>5</v>
      </c>
      <c r="C4555" s="4" t="s">
        <v>13</v>
      </c>
      <c r="D4555" s="4" t="s">
        <v>10</v>
      </c>
    </row>
    <row r="4556" spans="1:15">
      <c r="A4556" t="n">
        <v>37238</v>
      </c>
      <c r="B4556" s="38" t="n">
        <v>58</v>
      </c>
      <c r="C4556" s="7" t="n">
        <v>255</v>
      </c>
      <c r="D4556" s="7" t="n">
        <v>0</v>
      </c>
    </row>
    <row r="4557" spans="1:15">
      <c r="A4557" t="s">
        <v>4</v>
      </c>
      <c r="B4557" s="4" t="s">
        <v>5</v>
      </c>
      <c r="C4557" s="4" t="s">
        <v>13</v>
      </c>
    </row>
    <row r="4558" spans="1:15">
      <c r="A4558" t="n">
        <v>37242</v>
      </c>
      <c r="B4558" s="44" t="n">
        <v>45</v>
      </c>
      <c r="C4558" s="7" t="n">
        <v>0</v>
      </c>
    </row>
    <row r="4559" spans="1:15">
      <c r="A4559" t="s">
        <v>4</v>
      </c>
      <c r="B4559" s="4" t="s">
        <v>5</v>
      </c>
      <c r="C4559" s="4" t="s">
        <v>13</v>
      </c>
      <c r="D4559" s="4" t="s">
        <v>13</v>
      </c>
      <c r="E4559" s="4" t="s">
        <v>18</v>
      </c>
      <c r="F4559" s="4" t="s">
        <v>18</v>
      </c>
      <c r="G4559" s="4" t="s">
        <v>18</v>
      </c>
      <c r="H4559" s="4" t="s">
        <v>10</v>
      </c>
    </row>
    <row r="4560" spans="1:15">
      <c r="A4560" t="n">
        <v>37244</v>
      </c>
      <c r="B4560" s="44" t="n">
        <v>45</v>
      </c>
      <c r="C4560" s="7" t="n">
        <v>2</v>
      </c>
      <c r="D4560" s="7" t="n">
        <v>3</v>
      </c>
      <c r="E4560" s="7" t="n">
        <v>20.7600002288818</v>
      </c>
      <c r="F4560" s="7" t="n">
        <v>11.6800003051758</v>
      </c>
      <c r="G4560" s="7" t="n">
        <v>21.8799991607666</v>
      </c>
      <c r="H4560" s="7" t="n">
        <v>0</v>
      </c>
    </row>
    <row r="4561" spans="1:8">
      <c r="A4561" t="s">
        <v>4</v>
      </c>
      <c r="B4561" s="4" t="s">
        <v>5</v>
      </c>
      <c r="C4561" s="4" t="s">
        <v>13</v>
      </c>
      <c r="D4561" s="4" t="s">
        <v>13</v>
      </c>
      <c r="E4561" s="4" t="s">
        <v>18</v>
      </c>
      <c r="F4561" s="4" t="s">
        <v>18</v>
      </c>
      <c r="G4561" s="4" t="s">
        <v>18</v>
      </c>
      <c r="H4561" s="4" t="s">
        <v>10</v>
      </c>
      <c r="I4561" s="4" t="s">
        <v>13</v>
      </c>
    </row>
    <row r="4562" spans="1:8">
      <c r="A4562" t="n">
        <v>37261</v>
      </c>
      <c r="B4562" s="44" t="n">
        <v>45</v>
      </c>
      <c r="C4562" s="7" t="n">
        <v>4</v>
      </c>
      <c r="D4562" s="7" t="n">
        <v>3</v>
      </c>
      <c r="E4562" s="7" t="n">
        <v>351.339996337891</v>
      </c>
      <c r="F4562" s="7" t="n">
        <v>148.580001831055</v>
      </c>
      <c r="G4562" s="7" t="n">
        <v>360</v>
      </c>
      <c r="H4562" s="7" t="n">
        <v>0</v>
      </c>
      <c r="I4562" s="7" t="n">
        <v>1</v>
      </c>
    </row>
    <row r="4563" spans="1:8">
      <c r="A4563" t="s">
        <v>4</v>
      </c>
      <c r="B4563" s="4" t="s">
        <v>5</v>
      </c>
      <c r="C4563" s="4" t="s">
        <v>13</v>
      </c>
      <c r="D4563" s="4" t="s">
        <v>13</v>
      </c>
      <c r="E4563" s="4" t="s">
        <v>18</v>
      </c>
      <c r="F4563" s="4" t="s">
        <v>10</v>
      </c>
    </row>
    <row r="4564" spans="1:8">
      <c r="A4564" t="n">
        <v>37279</v>
      </c>
      <c r="B4564" s="44" t="n">
        <v>45</v>
      </c>
      <c r="C4564" s="7" t="n">
        <v>5</v>
      </c>
      <c r="D4564" s="7" t="n">
        <v>3</v>
      </c>
      <c r="E4564" s="7" t="n">
        <v>10.1999998092651</v>
      </c>
      <c r="F4564" s="7" t="n">
        <v>0</v>
      </c>
    </row>
    <row r="4565" spans="1:8">
      <c r="A4565" t="s">
        <v>4</v>
      </c>
      <c r="B4565" s="4" t="s">
        <v>5</v>
      </c>
      <c r="C4565" s="4" t="s">
        <v>13</v>
      </c>
      <c r="D4565" s="4" t="s">
        <v>13</v>
      </c>
      <c r="E4565" s="4" t="s">
        <v>18</v>
      </c>
      <c r="F4565" s="4" t="s">
        <v>10</v>
      </c>
    </row>
    <row r="4566" spans="1:8">
      <c r="A4566" t="n">
        <v>37288</v>
      </c>
      <c r="B4566" s="44" t="n">
        <v>45</v>
      </c>
      <c r="C4566" s="7" t="n">
        <v>11</v>
      </c>
      <c r="D4566" s="7" t="n">
        <v>3</v>
      </c>
      <c r="E4566" s="7" t="n">
        <v>25.1000003814697</v>
      </c>
      <c r="F4566" s="7" t="n">
        <v>0</v>
      </c>
    </row>
    <row r="4567" spans="1:8">
      <c r="A4567" t="s">
        <v>4</v>
      </c>
      <c r="B4567" s="4" t="s">
        <v>5</v>
      </c>
      <c r="C4567" s="4" t="s">
        <v>13</v>
      </c>
      <c r="D4567" s="4" t="s">
        <v>18</v>
      </c>
      <c r="E4567" s="4" t="s">
        <v>18</v>
      </c>
      <c r="F4567" s="4" t="s">
        <v>18</v>
      </c>
    </row>
    <row r="4568" spans="1:8">
      <c r="A4568" t="n">
        <v>37297</v>
      </c>
      <c r="B4568" s="44" t="n">
        <v>45</v>
      </c>
      <c r="C4568" s="7" t="n">
        <v>9</v>
      </c>
      <c r="D4568" s="7" t="n">
        <v>0.0500000007450581</v>
      </c>
      <c r="E4568" s="7" t="n">
        <v>0.0500000007450581</v>
      </c>
      <c r="F4568" s="7" t="n">
        <v>7</v>
      </c>
    </row>
    <row r="4569" spans="1:8">
      <c r="A4569" t="s">
        <v>4</v>
      </c>
      <c r="B4569" s="4" t="s">
        <v>5</v>
      </c>
      <c r="C4569" s="4" t="s">
        <v>10</v>
      </c>
      <c r="D4569" s="4" t="s">
        <v>9</v>
      </c>
    </row>
    <row r="4570" spans="1:8">
      <c r="A4570" t="n">
        <v>37311</v>
      </c>
      <c r="B4570" s="24" t="n">
        <v>43</v>
      </c>
      <c r="C4570" s="7" t="n">
        <v>7033</v>
      </c>
      <c r="D4570" s="7" t="n">
        <v>131072</v>
      </c>
    </row>
    <row r="4571" spans="1:8">
      <c r="A4571" t="s">
        <v>4</v>
      </c>
      <c r="B4571" s="4" t="s">
        <v>5</v>
      </c>
      <c r="C4571" s="4" t="s">
        <v>10</v>
      </c>
      <c r="D4571" s="4" t="s">
        <v>9</v>
      </c>
    </row>
    <row r="4572" spans="1:8">
      <c r="A4572" t="n">
        <v>37318</v>
      </c>
      <c r="B4572" s="61" t="n">
        <v>44</v>
      </c>
      <c r="C4572" s="7" t="n">
        <v>11</v>
      </c>
      <c r="D4572" s="7" t="n">
        <v>16</v>
      </c>
    </row>
    <row r="4573" spans="1:8">
      <c r="A4573" t="s">
        <v>4</v>
      </c>
      <c r="B4573" s="4" t="s">
        <v>5</v>
      </c>
      <c r="C4573" s="4" t="s">
        <v>10</v>
      </c>
      <c r="D4573" s="4" t="s">
        <v>13</v>
      </c>
      <c r="E4573" s="4" t="s">
        <v>13</v>
      </c>
      <c r="F4573" s="4" t="s">
        <v>6</v>
      </c>
    </row>
    <row r="4574" spans="1:8">
      <c r="A4574" t="n">
        <v>37325</v>
      </c>
      <c r="B4574" s="23" t="n">
        <v>47</v>
      </c>
      <c r="C4574" s="7" t="n">
        <v>11</v>
      </c>
      <c r="D4574" s="7" t="n">
        <v>0</v>
      </c>
      <c r="E4574" s="7" t="n">
        <v>0</v>
      </c>
      <c r="F4574" s="7" t="s">
        <v>317</v>
      </c>
    </row>
    <row r="4575" spans="1:8">
      <c r="A4575" t="s">
        <v>4</v>
      </c>
      <c r="B4575" s="4" t="s">
        <v>5</v>
      </c>
      <c r="C4575" s="4" t="s">
        <v>10</v>
      </c>
      <c r="D4575" s="4" t="s">
        <v>9</v>
      </c>
    </row>
    <row r="4576" spans="1:8">
      <c r="A4576" t="n">
        <v>37347</v>
      </c>
      <c r="B4576" s="61" t="n">
        <v>44</v>
      </c>
      <c r="C4576" s="7" t="n">
        <v>6</v>
      </c>
      <c r="D4576" s="7" t="n">
        <v>16</v>
      </c>
    </row>
    <row r="4577" spans="1:9">
      <c r="A4577" t="s">
        <v>4</v>
      </c>
      <c r="B4577" s="4" t="s">
        <v>5</v>
      </c>
      <c r="C4577" s="4" t="s">
        <v>10</v>
      </c>
      <c r="D4577" s="4" t="s">
        <v>13</v>
      </c>
      <c r="E4577" s="4" t="s">
        <v>13</v>
      </c>
      <c r="F4577" s="4" t="s">
        <v>6</v>
      </c>
    </row>
    <row r="4578" spans="1:9">
      <c r="A4578" t="n">
        <v>37354</v>
      </c>
      <c r="B4578" s="23" t="n">
        <v>47</v>
      </c>
      <c r="C4578" s="7" t="n">
        <v>6</v>
      </c>
      <c r="D4578" s="7" t="n">
        <v>0</v>
      </c>
      <c r="E4578" s="7" t="n">
        <v>0</v>
      </c>
      <c r="F4578" s="7" t="s">
        <v>317</v>
      </c>
    </row>
    <row r="4579" spans="1:9">
      <c r="A4579" t="s">
        <v>4</v>
      </c>
      <c r="B4579" s="4" t="s">
        <v>5</v>
      </c>
      <c r="C4579" s="4" t="s">
        <v>10</v>
      </c>
      <c r="D4579" s="4" t="s">
        <v>9</v>
      </c>
    </row>
    <row r="4580" spans="1:9">
      <c r="A4580" t="n">
        <v>37376</v>
      </c>
      <c r="B4580" s="61" t="n">
        <v>44</v>
      </c>
      <c r="C4580" s="7" t="n">
        <v>61491</v>
      </c>
      <c r="D4580" s="7" t="n">
        <v>16</v>
      </c>
    </row>
    <row r="4581" spans="1:9">
      <c r="A4581" t="s">
        <v>4</v>
      </c>
      <c r="B4581" s="4" t="s">
        <v>5</v>
      </c>
      <c r="C4581" s="4" t="s">
        <v>10</v>
      </c>
      <c r="D4581" s="4" t="s">
        <v>13</v>
      </c>
      <c r="E4581" s="4" t="s">
        <v>13</v>
      </c>
      <c r="F4581" s="4" t="s">
        <v>6</v>
      </c>
    </row>
    <row r="4582" spans="1:9">
      <c r="A4582" t="n">
        <v>37383</v>
      </c>
      <c r="B4582" s="23" t="n">
        <v>47</v>
      </c>
      <c r="C4582" s="7" t="n">
        <v>61491</v>
      </c>
      <c r="D4582" s="7" t="n">
        <v>0</v>
      </c>
      <c r="E4582" s="7" t="n">
        <v>0</v>
      </c>
      <c r="F4582" s="7" t="s">
        <v>317</v>
      </c>
    </row>
    <row r="4583" spans="1:9">
      <c r="A4583" t="s">
        <v>4</v>
      </c>
      <c r="B4583" s="4" t="s">
        <v>5</v>
      </c>
      <c r="C4583" s="4" t="s">
        <v>10</v>
      </c>
      <c r="D4583" s="4" t="s">
        <v>9</v>
      </c>
    </row>
    <row r="4584" spans="1:9">
      <c r="A4584" t="n">
        <v>37405</v>
      </c>
      <c r="B4584" s="61" t="n">
        <v>44</v>
      </c>
      <c r="C4584" s="7" t="n">
        <v>61492</v>
      </c>
      <c r="D4584" s="7" t="n">
        <v>16</v>
      </c>
    </row>
    <row r="4585" spans="1:9">
      <c r="A4585" t="s">
        <v>4</v>
      </c>
      <c r="B4585" s="4" t="s">
        <v>5</v>
      </c>
      <c r="C4585" s="4" t="s">
        <v>10</v>
      </c>
      <c r="D4585" s="4" t="s">
        <v>13</v>
      </c>
      <c r="E4585" s="4" t="s">
        <v>13</v>
      </c>
      <c r="F4585" s="4" t="s">
        <v>6</v>
      </c>
    </row>
    <row r="4586" spans="1:9">
      <c r="A4586" t="n">
        <v>37412</v>
      </c>
      <c r="B4586" s="23" t="n">
        <v>47</v>
      </c>
      <c r="C4586" s="7" t="n">
        <v>61492</v>
      </c>
      <c r="D4586" s="7" t="n">
        <v>0</v>
      </c>
      <c r="E4586" s="7" t="n">
        <v>0</v>
      </c>
      <c r="F4586" s="7" t="s">
        <v>317</v>
      </c>
    </row>
    <row r="4587" spans="1:9">
      <c r="A4587" t="s">
        <v>4</v>
      </c>
      <c r="B4587" s="4" t="s">
        <v>5</v>
      </c>
      <c r="C4587" s="4" t="s">
        <v>10</v>
      </c>
      <c r="D4587" s="4" t="s">
        <v>9</v>
      </c>
    </row>
    <row r="4588" spans="1:9">
      <c r="A4588" t="n">
        <v>37434</v>
      </c>
      <c r="B4588" s="61" t="n">
        <v>44</v>
      </c>
      <c r="C4588" s="7" t="n">
        <v>61493</v>
      </c>
      <c r="D4588" s="7" t="n">
        <v>16</v>
      </c>
    </row>
    <row r="4589" spans="1:9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  <c r="F4589" s="4" t="s">
        <v>6</v>
      </c>
    </row>
    <row r="4590" spans="1:9">
      <c r="A4590" t="n">
        <v>37441</v>
      </c>
      <c r="B4590" s="23" t="n">
        <v>47</v>
      </c>
      <c r="C4590" s="7" t="n">
        <v>61493</v>
      </c>
      <c r="D4590" s="7" t="n">
        <v>0</v>
      </c>
      <c r="E4590" s="7" t="n">
        <v>0</v>
      </c>
      <c r="F4590" s="7" t="s">
        <v>317</v>
      </c>
    </row>
    <row r="4591" spans="1:9">
      <c r="A4591" t="s">
        <v>4</v>
      </c>
      <c r="B4591" s="4" t="s">
        <v>5</v>
      </c>
      <c r="C4591" s="4" t="s">
        <v>10</v>
      </c>
      <c r="D4591" s="4" t="s">
        <v>9</v>
      </c>
    </row>
    <row r="4592" spans="1:9">
      <c r="A4592" t="n">
        <v>37463</v>
      </c>
      <c r="B4592" s="61" t="n">
        <v>44</v>
      </c>
      <c r="C4592" s="7" t="n">
        <v>61494</v>
      </c>
      <c r="D4592" s="7" t="n">
        <v>16</v>
      </c>
    </row>
    <row r="4593" spans="1:6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13</v>
      </c>
      <c r="F4593" s="4" t="s">
        <v>6</v>
      </c>
    </row>
    <row r="4594" spans="1:6">
      <c r="A4594" t="n">
        <v>37470</v>
      </c>
      <c r="B4594" s="23" t="n">
        <v>47</v>
      </c>
      <c r="C4594" s="7" t="n">
        <v>61494</v>
      </c>
      <c r="D4594" s="7" t="n">
        <v>0</v>
      </c>
      <c r="E4594" s="7" t="n">
        <v>0</v>
      </c>
      <c r="F4594" s="7" t="s">
        <v>317</v>
      </c>
    </row>
    <row r="4595" spans="1:6">
      <c r="A4595" t="s">
        <v>4</v>
      </c>
      <c r="B4595" s="4" t="s">
        <v>5</v>
      </c>
      <c r="C4595" s="4" t="s">
        <v>10</v>
      </c>
      <c r="D4595" s="4" t="s">
        <v>13</v>
      </c>
      <c r="E4595" s="4" t="s">
        <v>6</v>
      </c>
      <c r="F4595" s="4" t="s">
        <v>18</v>
      </c>
      <c r="G4595" s="4" t="s">
        <v>18</v>
      </c>
      <c r="H4595" s="4" t="s">
        <v>18</v>
      </c>
    </row>
    <row r="4596" spans="1:6">
      <c r="A4596" t="n">
        <v>37492</v>
      </c>
      <c r="B4596" s="25" t="n">
        <v>48</v>
      </c>
      <c r="C4596" s="7" t="n">
        <v>11</v>
      </c>
      <c r="D4596" s="7" t="n">
        <v>0</v>
      </c>
      <c r="E4596" s="7" t="s">
        <v>282</v>
      </c>
      <c r="F4596" s="7" t="n">
        <v>0</v>
      </c>
      <c r="G4596" s="7" t="n">
        <v>1</v>
      </c>
      <c r="H4596" s="7" t="n">
        <v>1.40129846432482e-45</v>
      </c>
    </row>
    <row r="4597" spans="1:6">
      <c r="A4597" t="s">
        <v>4</v>
      </c>
      <c r="B4597" s="4" t="s">
        <v>5</v>
      </c>
      <c r="C4597" s="4" t="s">
        <v>10</v>
      </c>
      <c r="D4597" s="4" t="s">
        <v>13</v>
      </c>
      <c r="E4597" s="4" t="s">
        <v>6</v>
      </c>
      <c r="F4597" s="4" t="s">
        <v>18</v>
      </c>
      <c r="G4597" s="4" t="s">
        <v>18</v>
      </c>
      <c r="H4597" s="4" t="s">
        <v>18</v>
      </c>
    </row>
    <row r="4598" spans="1:6">
      <c r="A4598" t="n">
        <v>37523</v>
      </c>
      <c r="B4598" s="25" t="n">
        <v>48</v>
      </c>
      <c r="C4598" s="7" t="n">
        <v>6</v>
      </c>
      <c r="D4598" s="7" t="n">
        <v>0</v>
      </c>
      <c r="E4598" s="7" t="s">
        <v>284</v>
      </c>
      <c r="F4598" s="7" t="n">
        <v>0</v>
      </c>
      <c r="G4598" s="7" t="n">
        <v>1</v>
      </c>
      <c r="H4598" s="7" t="n">
        <v>1.40129846432482e-45</v>
      </c>
    </row>
    <row r="4599" spans="1:6">
      <c r="A4599" t="s">
        <v>4</v>
      </c>
      <c r="B4599" s="4" t="s">
        <v>5</v>
      </c>
      <c r="C4599" s="4" t="s">
        <v>10</v>
      </c>
      <c r="D4599" s="4" t="s">
        <v>13</v>
      </c>
      <c r="E4599" s="4" t="s">
        <v>6</v>
      </c>
      <c r="F4599" s="4" t="s">
        <v>18</v>
      </c>
      <c r="G4599" s="4" t="s">
        <v>18</v>
      </c>
      <c r="H4599" s="4" t="s">
        <v>18</v>
      </c>
    </row>
    <row r="4600" spans="1:6">
      <c r="A4600" t="n">
        <v>37553</v>
      </c>
      <c r="B4600" s="25" t="n">
        <v>48</v>
      </c>
      <c r="C4600" s="7" t="n">
        <v>61491</v>
      </c>
      <c r="D4600" s="7" t="n">
        <v>0</v>
      </c>
      <c r="E4600" s="7" t="s">
        <v>285</v>
      </c>
      <c r="F4600" s="7" t="n">
        <v>0</v>
      </c>
      <c r="G4600" s="7" t="n">
        <v>1</v>
      </c>
      <c r="H4600" s="7" t="n">
        <v>1.40129846432482e-45</v>
      </c>
    </row>
    <row r="4601" spans="1:6">
      <c r="A4601" t="s">
        <v>4</v>
      </c>
      <c r="B4601" s="4" t="s">
        <v>5</v>
      </c>
      <c r="C4601" s="4" t="s">
        <v>10</v>
      </c>
      <c r="D4601" s="4" t="s">
        <v>13</v>
      </c>
      <c r="E4601" s="4" t="s">
        <v>6</v>
      </c>
      <c r="F4601" s="4" t="s">
        <v>18</v>
      </c>
      <c r="G4601" s="4" t="s">
        <v>18</v>
      </c>
      <c r="H4601" s="4" t="s">
        <v>18</v>
      </c>
    </row>
    <row r="4602" spans="1:6">
      <c r="A4602" t="n">
        <v>37584</v>
      </c>
      <c r="B4602" s="25" t="n">
        <v>48</v>
      </c>
      <c r="C4602" s="7" t="n">
        <v>61492</v>
      </c>
      <c r="D4602" s="7" t="n">
        <v>0</v>
      </c>
      <c r="E4602" s="7" t="s">
        <v>284</v>
      </c>
      <c r="F4602" s="7" t="n">
        <v>0</v>
      </c>
      <c r="G4602" s="7" t="n">
        <v>1</v>
      </c>
      <c r="H4602" s="7" t="n">
        <v>1.40129846432482e-45</v>
      </c>
    </row>
    <row r="4603" spans="1:6">
      <c r="A4603" t="s">
        <v>4</v>
      </c>
      <c r="B4603" s="4" t="s">
        <v>5</v>
      </c>
      <c r="C4603" s="4" t="s">
        <v>10</v>
      </c>
      <c r="D4603" s="4" t="s">
        <v>13</v>
      </c>
      <c r="E4603" s="4" t="s">
        <v>6</v>
      </c>
      <c r="F4603" s="4" t="s">
        <v>18</v>
      </c>
      <c r="G4603" s="4" t="s">
        <v>18</v>
      </c>
      <c r="H4603" s="4" t="s">
        <v>18</v>
      </c>
    </row>
    <row r="4604" spans="1:6">
      <c r="A4604" t="n">
        <v>37614</v>
      </c>
      <c r="B4604" s="25" t="n">
        <v>48</v>
      </c>
      <c r="C4604" s="7" t="n">
        <v>61493</v>
      </c>
      <c r="D4604" s="7" t="n">
        <v>0</v>
      </c>
      <c r="E4604" s="7" t="s">
        <v>285</v>
      </c>
      <c r="F4604" s="7" t="n">
        <v>0</v>
      </c>
      <c r="G4604" s="7" t="n">
        <v>1</v>
      </c>
      <c r="H4604" s="7" t="n">
        <v>1.40129846432482e-45</v>
      </c>
    </row>
    <row r="4605" spans="1:6">
      <c r="A4605" t="s">
        <v>4</v>
      </c>
      <c r="B4605" s="4" t="s">
        <v>5</v>
      </c>
      <c r="C4605" s="4" t="s">
        <v>10</v>
      </c>
      <c r="D4605" s="4" t="s">
        <v>13</v>
      </c>
      <c r="E4605" s="4" t="s">
        <v>6</v>
      </c>
      <c r="F4605" s="4" t="s">
        <v>18</v>
      </c>
      <c r="G4605" s="4" t="s">
        <v>18</v>
      </c>
      <c r="H4605" s="4" t="s">
        <v>18</v>
      </c>
    </row>
    <row r="4606" spans="1:6">
      <c r="A4606" t="n">
        <v>37645</v>
      </c>
      <c r="B4606" s="25" t="n">
        <v>48</v>
      </c>
      <c r="C4606" s="7" t="n">
        <v>61494</v>
      </c>
      <c r="D4606" s="7" t="n">
        <v>0</v>
      </c>
      <c r="E4606" s="7" t="s">
        <v>282</v>
      </c>
      <c r="F4606" s="7" t="n">
        <v>0</v>
      </c>
      <c r="G4606" s="7" t="n">
        <v>1</v>
      </c>
      <c r="H4606" s="7" t="n">
        <v>1.40129846432482e-45</v>
      </c>
    </row>
    <row r="4607" spans="1:6">
      <c r="A4607" t="s">
        <v>4</v>
      </c>
      <c r="B4607" s="4" t="s">
        <v>5</v>
      </c>
      <c r="C4607" s="4" t="s">
        <v>13</v>
      </c>
      <c r="D4607" s="4" t="s">
        <v>13</v>
      </c>
      <c r="E4607" s="4" t="s">
        <v>18</v>
      </c>
      <c r="F4607" s="4" t="s">
        <v>18</v>
      </c>
      <c r="G4607" s="4" t="s">
        <v>18</v>
      </c>
      <c r="H4607" s="4" t="s">
        <v>10</v>
      </c>
    </row>
    <row r="4608" spans="1:6">
      <c r="A4608" t="n">
        <v>37676</v>
      </c>
      <c r="B4608" s="44" t="n">
        <v>45</v>
      </c>
      <c r="C4608" s="7" t="n">
        <v>2</v>
      </c>
      <c r="D4608" s="7" t="n">
        <v>3</v>
      </c>
      <c r="E4608" s="7" t="n">
        <v>20.2700004577637</v>
      </c>
      <c r="F4608" s="7" t="n">
        <v>14</v>
      </c>
      <c r="G4608" s="7" t="n">
        <v>23.75</v>
      </c>
      <c r="H4608" s="7" t="n">
        <v>20000</v>
      </c>
    </row>
    <row r="4609" spans="1:8">
      <c r="A4609" t="s">
        <v>4</v>
      </c>
      <c r="B4609" s="4" t="s">
        <v>5</v>
      </c>
      <c r="C4609" s="4" t="s">
        <v>13</v>
      </c>
      <c r="D4609" s="4" t="s">
        <v>13</v>
      </c>
      <c r="E4609" s="4" t="s">
        <v>18</v>
      </c>
      <c r="F4609" s="4" t="s">
        <v>18</v>
      </c>
      <c r="G4609" s="4" t="s">
        <v>18</v>
      </c>
      <c r="H4609" s="4" t="s">
        <v>10</v>
      </c>
      <c r="I4609" s="4" t="s">
        <v>13</v>
      </c>
    </row>
    <row r="4610" spans="1:8">
      <c r="A4610" t="n">
        <v>37693</v>
      </c>
      <c r="B4610" s="44" t="n">
        <v>45</v>
      </c>
      <c r="C4610" s="7" t="n">
        <v>4</v>
      </c>
      <c r="D4610" s="7" t="n">
        <v>3</v>
      </c>
      <c r="E4610" s="7" t="n">
        <v>30.0300006866455</v>
      </c>
      <c r="F4610" s="7" t="n">
        <v>135.800003051758</v>
      </c>
      <c r="G4610" s="7" t="n">
        <v>360</v>
      </c>
      <c r="H4610" s="7" t="n">
        <v>20000</v>
      </c>
      <c r="I4610" s="7" t="n">
        <v>1</v>
      </c>
    </row>
    <row r="4611" spans="1:8">
      <c r="A4611" t="s">
        <v>4</v>
      </c>
      <c r="B4611" s="4" t="s">
        <v>5</v>
      </c>
      <c r="C4611" s="4" t="s">
        <v>13</v>
      </c>
      <c r="D4611" s="4" t="s">
        <v>13</v>
      </c>
      <c r="E4611" s="4" t="s">
        <v>18</v>
      </c>
      <c r="F4611" s="4" t="s">
        <v>10</v>
      </c>
    </row>
    <row r="4612" spans="1:8">
      <c r="A4612" t="n">
        <v>37711</v>
      </c>
      <c r="B4612" s="44" t="n">
        <v>45</v>
      </c>
      <c r="C4612" s="7" t="n">
        <v>5</v>
      </c>
      <c r="D4612" s="7" t="n">
        <v>3</v>
      </c>
      <c r="E4612" s="7" t="n">
        <v>16</v>
      </c>
      <c r="F4612" s="7" t="n">
        <v>20000</v>
      </c>
    </row>
    <row r="4613" spans="1:8">
      <c r="A4613" t="s">
        <v>4</v>
      </c>
      <c r="B4613" s="4" t="s">
        <v>5</v>
      </c>
      <c r="C4613" s="4" t="s">
        <v>13</v>
      </c>
      <c r="D4613" s="4" t="s">
        <v>13</v>
      </c>
      <c r="E4613" s="4" t="s">
        <v>18</v>
      </c>
      <c r="F4613" s="4" t="s">
        <v>10</v>
      </c>
    </row>
    <row r="4614" spans="1:8">
      <c r="A4614" t="n">
        <v>37720</v>
      </c>
      <c r="B4614" s="44" t="n">
        <v>45</v>
      </c>
      <c r="C4614" s="7" t="n">
        <v>11</v>
      </c>
      <c r="D4614" s="7" t="n">
        <v>3</v>
      </c>
      <c r="E4614" s="7" t="n">
        <v>25.1000003814697</v>
      </c>
      <c r="F4614" s="7" t="n">
        <v>20000</v>
      </c>
    </row>
    <row r="4615" spans="1:8">
      <c r="A4615" t="s">
        <v>4</v>
      </c>
      <c r="B4615" s="4" t="s">
        <v>5</v>
      </c>
      <c r="C4615" s="4" t="s">
        <v>13</v>
      </c>
      <c r="D4615" s="4" t="s">
        <v>10</v>
      </c>
      <c r="E4615" s="4" t="s">
        <v>10</v>
      </c>
      <c r="F4615" s="4" t="s">
        <v>9</v>
      </c>
    </row>
    <row r="4616" spans="1:8">
      <c r="A4616" t="n">
        <v>37729</v>
      </c>
      <c r="B4616" s="57" t="n">
        <v>84</v>
      </c>
      <c r="C4616" s="7" t="n">
        <v>1</v>
      </c>
      <c r="D4616" s="7" t="n">
        <v>0</v>
      </c>
      <c r="E4616" s="7" t="n">
        <v>0</v>
      </c>
      <c r="F4616" s="7" t="n">
        <v>0</v>
      </c>
    </row>
    <row r="4617" spans="1:8">
      <c r="A4617" t="s">
        <v>4</v>
      </c>
      <c r="B4617" s="4" t="s">
        <v>5</v>
      </c>
      <c r="C4617" s="4" t="s">
        <v>13</v>
      </c>
    </row>
    <row r="4618" spans="1:8">
      <c r="A4618" t="n">
        <v>37739</v>
      </c>
      <c r="B4618" s="43" t="n">
        <v>116</v>
      </c>
      <c r="C4618" s="7" t="n">
        <v>0</v>
      </c>
    </row>
    <row r="4619" spans="1:8">
      <c r="A4619" t="s">
        <v>4</v>
      </c>
      <c r="B4619" s="4" t="s">
        <v>5</v>
      </c>
      <c r="C4619" s="4" t="s">
        <v>13</v>
      </c>
      <c r="D4619" s="4" t="s">
        <v>10</v>
      </c>
    </row>
    <row r="4620" spans="1:8">
      <c r="A4620" t="n">
        <v>37741</v>
      </c>
      <c r="B4620" s="43" t="n">
        <v>116</v>
      </c>
      <c r="C4620" s="7" t="n">
        <v>2</v>
      </c>
      <c r="D4620" s="7" t="n">
        <v>1</v>
      </c>
    </row>
    <row r="4621" spans="1:8">
      <c r="A4621" t="s">
        <v>4</v>
      </c>
      <c r="B4621" s="4" t="s">
        <v>5</v>
      </c>
      <c r="C4621" s="4" t="s">
        <v>13</v>
      </c>
      <c r="D4621" s="4" t="s">
        <v>9</v>
      </c>
    </row>
    <row r="4622" spans="1:8">
      <c r="A4622" t="n">
        <v>37745</v>
      </c>
      <c r="B4622" s="43" t="n">
        <v>116</v>
      </c>
      <c r="C4622" s="7" t="n">
        <v>5</v>
      </c>
      <c r="D4622" s="7" t="n">
        <v>1128792064</v>
      </c>
    </row>
    <row r="4623" spans="1:8">
      <c r="A4623" t="s">
        <v>4</v>
      </c>
      <c r="B4623" s="4" t="s">
        <v>5</v>
      </c>
      <c r="C4623" s="4" t="s">
        <v>13</v>
      </c>
      <c r="D4623" s="4" t="s">
        <v>10</v>
      </c>
    </row>
    <row r="4624" spans="1:8">
      <c r="A4624" t="n">
        <v>37751</v>
      </c>
      <c r="B4624" s="43" t="n">
        <v>116</v>
      </c>
      <c r="C4624" s="7" t="n">
        <v>6</v>
      </c>
      <c r="D4624" s="7" t="n">
        <v>1</v>
      </c>
    </row>
    <row r="4625" spans="1:9">
      <c r="A4625" t="s">
        <v>4</v>
      </c>
      <c r="B4625" s="4" t="s">
        <v>5</v>
      </c>
      <c r="C4625" s="4" t="s">
        <v>13</v>
      </c>
      <c r="D4625" s="4" t="s">
        <v>10</v>
      </c>
      <c r="E4625" s="4" t="s">
        <v>18</v>
      </c>
    </row>
    <row r="4626" spans="1:9">
      <c r="A4626" t="n">
        <v>37755</v>
      </c>
      <c r="B4626" s="38" t="n">
        <v>58</v>
      </c>
      <c r="C4626" s="7" t="n">
        <v>103</v>
      </c>
      <c r="D4626" s="7" t="n">
        <v>2000</v>
      </c>
      <c r="E4626" s="7" t="n">
        <v>1</v>
      </c>
    </row>
    <row r="4627" spans="1:9">
      <c r="A4627" t="s">
        <v>4</v>
      </c>
      <c r="B4627" s="4" t="s">
        <v>5</v>
      </c>
      <c r="C4627" s="4" t="s">
        <v>10</v>
      </c>
    </row>
    <row r="4628" spans="1:9">
      <c r="A4628" t="n">
        <v>37763</v>
      </c>
      <c r="B4628" s="27" t="n">
        <v>16</v>
      </c>
      <c r="C4628" s="7" t="n">
        <v>2000</v>
      </c>
    </row>
    <row r="4629" spans="1:9">
      <c r="A4629" t="s">
        <v>4</v>
      </c>
      <c r="B4629" s="4" t="s">
        <v>5</v>
      </c>
      <c r="C4629" s="4" t="s">
        <v>10</v>
      </c>
      <c r="D4629" s="4" t="s">
        <v>18</v>
      </c>
      <c r="E4629" s="4" t="s">
        <v>18</v>
      </c>
      <c r="F4629" s="4" t="s">
        <v>18</v>
      </c>
      <c r="G4629" s="4" t="s">
        <v>18</v>
      </c>
    </row>
    <row r="4630" spans="1:9">
      <c r="A4630" t="n">
        <v>37766</v>
      </c>
      <c r="B4630" s="21" t="n">
        <v>46</v>
      </c>
      <c r="C4630" s="7" t="n">
        <v>7033</v>
      </c>
      <c r="D4630" s="7" t="n">
        <v>18.7299995422363</v>
      </c>
      <c r="E4630" s="7" t="n">
        <v>9.38000011444092</v>
      </c>
      <c r="F4630" s="7" t="n">
        <v>25.9599990844727</v>
      </c>
      <c r="G4630" s="7" t="n">
        <v>150</v>
      </c>
    </row>
    <row r="4631" spans="1:9">
      <c r="A4631" t="s">
        <v>4</v>
      </c>
      <c r="B4631" s="4" t="s">
        <v>5</v>
      </c>
      <c r="C4631" s="4" t="s">
        <v>10</v>
      </c>
      <c r="D4631" s="4" t="s">
        <v>13</v>
      </c>
      <c r="E4631" s="4" t="s">
        <v>6</v>
      </c>
      <c r="F4631" s="4" t="s">
        <v>18</v>
      </c>
      <c r="G4631" s="4" t="s">
        <v>18</v>
      </c>
      <c r="H4631" s="4" t="s">
        <v>18</v>
      </c>
    </row>
    <row r="4632" spans="1:9">
      <c r="A4632" t="n">
        <v>37785</v>
      </c>
      <c r="B4632" s="25" t="n">
        <v>48</v>
      </c>
      <c r="C4632" s="7" t="n">
        <v>7033</v>
      </c>
      <c r="D4632" s="7" t="n">
        <v>0</v>
      </c>
      <c r="E4632" s="7" t="s">
        <v>318</v>
      </c>
      <c r="F4632" s="7" t="n">
        <v>0</v>
      </c>
      <c r="G4632" s="7" t="n">
        <v>1</v>
      </c>
      <c r="H4632" s="7" t="n">
        <v>0</v>
      </c>
    </row>
    <row r="4633" spans="1:9">
      <c r="A4633" t="s">
        <v>4</v>
      </c>
      <c r="B4633" s="4" t="s">
        <v>5</v>
      </c>
      <c r="C4633" s="4" t="s">
        <v>10</v>
      </c>
      <c r="D4633" s="4" t="s">
        <v>13</v>
      </c>
      <c r="E4633" s="4" t="s">
        <v>6</v>
      </c>
      <c r="F4633" s="4" t="s">
        <v>18</v>
      </c>
      <c r="G4633" s="4" t="s">
        <v>18</v>
      </c>
      <c r="H4633" s="4" t="s">
        <v>18</v>
      </c>
    </row>
    <row r="4634" spans="1:9">
      <c r="A4634" t="n">
        <v>37817</v>
      </c>
      <c r="B4634" s="25" t="n">
        <v>48</v>
      </c>
      <c r="C4634" s="7" t="n">
        <v>7033</v>
      </c>
      <c r="D4634" s="7" t="n">
        <v>0</v>
      </c>
      <c r="E4634" s="7" t="s">
        <v>290</v>
      </c>
      <c r="F4634" s="7" t="n">
        <v>0</v>
      </c>
      <c r="G4634" s="7" t="n">
        <v>1</v>
      </c>
      <c r="H4634" s="7" t="n">
        <v>0</v>
      </c>
    </row>
    <row r="4635" spans="1:9">
      <c r="A4635" t="s">
        <v>4</v>
      </c>
      <c r="B4635" s="4" t="s">
        <v>5</v>
      </c>
      <c r="C4635" s="4" t="s">
        <v>10</v>
      </c>
    </row>
    <row r="4636" spans="1:9">
      <c r="A4636" t="n">
        <v>37844</v>
      </c>
      <c r="B4636" s="27" t="n">
        <v>16</v>
      </c>
      <c r="C4636" s="7" t="n">
        <v>433</v>
      </c>
    </row>
    <row r="4637" spans="1:9">
      <c r="A4637" t="s">
        <v>4</v>
      </c>
      <c r="B4637" s="4" t="s">
        <v>5</v>
      </c>
      <c r="C4637" s="4" t="s">
        <v>13</v>
      </c>
      <c r="D4637" s="4" t="s">
        <v>10</v>
      </c>
      <c r="E4637" s="4" t="s">
        <v>18</v>
      </c>
      <c r="F4637" s="4" t="s">
        <v>10</v>
      </c>
      <c r="G4637" s="4" t="s">
        <v>9</v>
      </c>
      <c r="H4637" s="4" t="s">
        <v>9</v>
      </c>
      <c r="I4637" s="4" t="s">
        <v>10</v>
      </c>
      <c r="J4637" s="4" t="s">
        <v>10</v>
      </c>
      <c r="K4637" s="4" t="s">
        <v>9</v>
      </c>
      <c r="L4637" s="4" t="s">
        <v>9</v>
      </c>
      <c r="M4637" s="4" t="s">
        <v>9</v>
      </c>
      <c r="N4637" s="4" t="s">
        <v>9</v>
      </c>
      <c r="O4637" s="4" t="s">
        <v>6</v>
      </c>
    </row>
    <row r="4638" spans="1:9">
      <c r="A4638" t="n">
        <v>37847</v>
      </c>
      <c r="B4638" s="11" t="n">
        <v>50</v>
      </c>
      <c r="C4638" s="7" t="n">
        <v>0</v>
      </c>
      <c r="D4638" s="7" t="n">
        <v>4427</v>
      </c>
      <c r="E4638" s="7" t="n">
        <v>1</v>
      </c>
      <c r="F4638" s="7" t="n">
        <v>0</v>
      </c>
      <c r="G4638" s="7" t="n">
        <v>0</v>
      </c>
      <c r="H4638" s="7" t="n">
        <v>-1069547520</v>
      </c>
      <c r="I4638" s="7" t="n">
        <v>0</v>
      </c>
      <c r="J4638" s="7" t="n">
        <v>65533</v>
      </c>
      <c r="K4638" s="7" t="n">
        <v>0</v>
      </c>
      <c r="L4638" s="7" t="n">
        <v>0</v>
      </c>
      <c r="M4638" s="7" t="n">
        <v>0</v>
      </c>
      <c r="N4638" s="7" t="n">
        <v>0</v>
      </c>
      <c r="O4638" s="7" t="s">
        <v>12</v>
      </c>
    </row>
    <row r="4639" spans="1:9">
      <c r="A4639" t="s">
        <v>4</v>
      </c>
      <c r="B4639" s="4" t="s">
        <v>5</v>
      </c>
      <c r="C4639" s="4" t="s">
        <v>10</v>
      </c>
    </row>
    <row r="4640" spans="1:9">
      <c r="A4640" t="n">
        <v>37886</v>
      </c>
      <c r="B4640" s="27" t="n">
        <v>16</v>
      </c>
      <c r="C4640" s="7" t="n">
        <v>3000</v>
      </c>
    </row>
    <row r="4641" spans="1:15">
      <c r="A4641" t="s">
        <v>4</v>
      </c>
      <c r="B4641" s="4" t="s">
        <v>5</v>
      </c>
      <c r="C4641" s="4" t="s">
        <v>13</v>
      </c>
      <c r="D4641" s="4" t="s">
        <v>10</v>
      </c>
      <c r="E4641" s="4" t="s">
        <v>10</v>
      </c>
    </row>
    <row r="4642" spans="1:15">
      <c r="A4642" t="n">
        <v>37889</v>
      </c>
      <c r="B4642" s="11" t="n">
        <v>50</v>
      </c>
      <c r="C4642" s="7" t="n">
        <v>1</v>
      </c>
      <c r="D4642" s="7" t="n">
        <v>4538</v>
      </c>
      <c r="E4642" s="7" t="n">
        <v>3000</v>
      </c>
    </row>
    <row r="4643" spans="1:15">
      <c r="A4643" t="s">
        <v>4</v>
      </c>
      <c r="B4643" s="4" t="s">
        <v>5</v>
      </c>
      <c r="C4643" s="4" t="s">
        <v>10</v>
      </c>
      <c r="D4643" s="4" t="s">
        <v>13</v>
      </c>
      <c r="E4643" s="4" t="s">
        <v>6</v>
      </c>
      <c r="F4643" s="4" t="s">
        <v>18</v>
      </c>
      <c r="G4643" s="4" t="s">
        <v>18</v>
      </c>
      <c r="H4643" s="4" t="s">
        <v>18</v>
      </c>
    </row>
    <row r="4644" spans="1:15">
      <c r="A4644" t="n">
        <v>37895</v>
      </c>
      <c r="B4644" s="25" t="n">
        <v>48</v>
      </c>
      <c r="C4644" s="7" t="n">
        <v>7033</v>
      </c>
      <c r="D4644" s="7" t="n">
        <v>0</v>
      </c>
      <c r="E4644" s="7" t="s">
        <v>291</v>
      </c>
      <c r="F4644" s="7" t="n">
        <v>1</v>
      </c>
      <c r="G4644" s="7" t="n">
        <v>1</v>
      </c>
      <c r="H4644" s="7" t="n">
        <v>0</v>
      </c>
    </row>
    <row r="4645" spans="1:15">
      <c r="A4645" t="s">
        <v>4</v>
      </c>
      <c r="B4645" s="4" t="s">
        <v>5</v>
      </c>
      <c r="C4645" s="4" t="s">
        <v>10</v>
      </c>
    </row>
    <row r="4646" spans="1:15">
      <c r="A4646" t="n">
        <v>37922</v>
      </c>
      <c r="B4646" s="27" t="n">
        <v>16</v>
      </c>
      <c r="C4646" s="7" t="n">
        <v>3000</v>
      </c>
    </row>
    <row r="4647" spans="1:15">
      <c r="A4647" t="s">
        <v>4</v>
      </c>
      <c r="B4647" s="4" t="s">
        <v>5</v>
      </c>
      <c r="C4647" s="4" t="s">
        <v>13</v>
      </c>
      <c r="D4647" s="4" t="s">
        <v>10</v>
      </c>
      <c r="E4647" s="4" t="s">
        <v>18</v>
      </c>
      <c r="F4647" s="4" t="s">
        <v>10</v>
      </c>
      <c r="G4647" s="4" t="s">
        <v>9</v>
      </c>
      <c r="H4647" s="4" t="s">
        <v>9</v>
      </c>
      <c r="I4647" s="4" t="s">
        <v>10</v>
      </c>
      <c r="J4647" s="4" t="s">
        <v>10</v>
      </c>
      <c r="K4647" s="4" t="s">
        <v>9</v>
      </c>
      <c r="L4647" s="4" t="s">
        <v>9</v>
      </c>
      <c r="M4647" s="4" t="s">
        <v>9</v>
      </c>
      <c r="N4647" s="4" t="s">
        <v>9</v>
      </c>
      <c r="O4647" s="4" t="s">
        <v>6</v>
      </c>
    </row>
    <row r="4648" spans="1:15">
      <c r="A4648" t="n">
        <v>37925</v>
      </c>
      <c r="B4648" s="11" t="n">
        <v>50</v>
      </c>
      <c r="C4648" s="7" t="n">
        <v>0</v>
      </c>
      <c r="D4648" s="7" t="n">
        <v>4427</v>
      </c>
      <c r="E4648" s="7" t="n">
        <v>0.699999988079071</v>
      </c>
      <c r="F4648" s="7" t="n">
        <v>400</v>
      </c>
      <c r="G4648" s="7" t="n">
        <v>0</v>
      </c>
      <c r="H4648" s="7" t="n">
        <v>1073741824</v>
      </c>
      <c r="I4648" s="7" t="n">
        <v>0</v>
      </c>
      <c r="J4648" s="7" t="n">
        <v>65533</v>
      </c>
      <c r="K4648" s="7" t="n">
        <v>0</v>
      </c>
      <c r="L4648" s="7" t="n">
        <v>0</v>
      </c>
      <c r="M4648" s="7" t="n">
        <v>0</v>
      </c>
      <c r="N4648" s="7" t="n">
        <v>0</v>
      </c>
      <c r="O4648" s="7" t="s">
        <v>12</v>
      </c>
    </row>
    <row r="4649" spans="1:15">
      <c r="A4649" t="s">
        <v>4</v>
      </c>
      <c r="B4649" s="4" t="s">
        <v>5</v>
      </c>
      <c r="C4649" s="4" t="s">
        <v>13</v>
      </c>
      <c r="D4649" s="4" t="s">
        <v>18</v>
      </c>
      <c r="E4649" s="4" t="s">
        <v>10</v>
      </c>
      <c r="F4649" s="4" t="s">
        <v>13</v>
      </c>
    </row>
    <row r="4650" spans="1:15">
      <c r="A4650" t="n">
        <v>37964</v>
      </c>
      <c r="B4650" s="14" t="n">
        <v>49</v>
      </c>
      <c r="C4650" s="7" t="n">
        <v>3</v>
      </c>
      <c r="D4650" s="7" t="n">
        <v>0.699999988079071</v>
      </c>
      <c r="E4650" s="7" t="n">
        <v>500</v>
      </c>
      <c r="F4650" s="7" t="n">
        <v>0</v>
      </c>
    </row>
    <row r="4651" spans="1:15">
      <c r="A4651" t="s">
        <v>4</v>
      </c>
      <c r="B4651" s="4" t="s">
        <v>5</v>
      </c>
      <c r="C4651" s="4" t="s">
        <v>6</v>
      </c>
      <c r="D4651" s="4" t="s">
        <v>10</v>
      </c>
    </row>
    <row r="4652" spans="1:15">
      <c r="A4652" t="n">
        <v>37973</v>
      </c>
      <c r="B4652" s="58" t="n">
        <v>29</v>
      </c>
      <c r="C4652" s="7" t="s">
        <v>172</v>
      </c>
      <c r="D4652" s="7" t="n">
        <v>65533</v>
      </c>
    </row>
    <row r="4653" spans="1:15">
      <c r="A4653" t="s">
        <v>4</v>
      </c>
      <c r="B4653" s="4" t="s">
        <v>5</v>
      </c>
      <c r="C4653" s="4" t="s">
        <v>13</v>
      </c>
      <c r="D4653" s="4" t="s">
        <v>10</v>
      </c>
      <c r="E4653" s="4" t="s">
        <v>6</v>
      </c>
    </row>
    <row r="4654" spans="1:15">
      <c r="A4654" t="n">
        <v>37989</v>
      </c>
      <c r="B4654" s="29" t="n">
        <v>51</v>
      </c>
      <c r="C4654" s="7" t="n">
        <v>4</v>
      </c>
      <c r="D4654" s="7" t="n">
        <v>7033</v>
      </c>
      <c r="E4654" s="7" t="s">
        <v>319</v>
      </c>
    </row>
    <row r="4655" spans="1:15">
      <c r="A4655" t="s">
        <v>4</v>
      </c>
      <c r="B4655" s="4" t="s">
        <v>5</v>
      </c>
      <c r="C4655" s="4" t="s">
        <v>10</v>
      </c>
    </row>
    <row r="4656" spans="1:15">
      <c r="A4656" t="n">
        <v>38003</v>
      </c>
      <c r="B4656" s="27" t="n">
        <v>16</v>
      </c>
      <c r="C4656" s="7" t="n">
        <v>0</v>
      </c>
    </row>
    <row r="4657" spans="1:15">
      <c r="A4657" t="s">
        <v>4</v>
      </c>
      <c r="B4657" s="4" t="s">
        <v>5</v>
      </c>
      <c r="C4657" s="4" t="s">
        <v>10</v>
      </c>
      <c r="D4657" s="4" t="s">
        <v>13</v>
      </c>
      <c r="E4657" s="4" t="s">
        <v>9</v>
      </c>
      <c r="F4657" s="4" t="s">
        <v>47</v>
      </c>
      <c r="G4657" s="4" t="s">
        <v>13</v>
      </c>
      <c r="H4657" s="4" t="s">
        <v>13</v>
      </c>
      <c r="I4657" s="4" t="s">
        <v>13</v>
      </c>
    </row>
    <row r="4658" spans="1:15">
      <c r="A4658" t="n">
        <v>38006</v>
      </c>
      <c r="B4658" s="30" t="n">
        <v>26</v>
      </c>
      <c r="C4658" s="7" t="n">
        <v>7033</v>
      </c>
      <c r="D4658" s="7" t="n">
        <v>17</v>
      </c>
      <c r="E4658" s="7" t="n">
        <v>52888</v>
      </c>
      <c r="F4658" s="7" t="s">
        <v>320</v>
      </c>
      <c r="G4658" s="7" t="n">
        <v>8</v>
      </c>
      <c r="H4658" s="7" t="n">
        <v>2</v>
      </c>
      <c r="I4658" s="7" t="n">
        <v>0</v>
      </c>
    </row>
    <row r="4659" spans="1:15">
      <c r="A4659" t="s">
        <v>4</v>
      </c>
      <c r="B4659" s="4" t="s">
        <v>5</v>
      </c>
      <c r="C4659" s="4" t="s">
        <v>10</v>
      </c>
    </row>
    <row r="4660" spans="1:15">
      <c r="A4660" t="n">
        <v>38030</v>
      </c>
      <c r="B4660" s="27" t="n">
        <v>16</v>
      </c>
      <c r="C4660" s="7" t="n">
        <v>2000</v>
      </c>
    </row>
    <row r="4661" spans="1:15">
      <c r="A4661" t="s">
        <v>4</v>
      </c>
      <c r="B4661" s="4" t="s">
        <v>5</v>
      </c>
      <c r="C4661" s="4" t="s">
        <v>10</v>
      </c>
      <c r="D4661" s="4" t="s">
        <v>13</v>
      </c>
    </row>
    <row r="4662" spans="1:15">
      <c r="A4662" t="n">
        <v>38033</v>
      </c>
      <c r="B4662" s="60" t="n">
        <v>89</v>
      </c>
      <c r="C4662" s="7" t="n">
        <v>65533</v>
      </c>
      <c r="D4662" s="7" t="n">
        <v>0</v>
      </c>
    </row>
    <row r="4663" spans="1:15">
      <c r="A4663" t="s">
        <v>4</v>
      </c>
      <c r="B4663" s="4" t="s">
        <v>5</v>
      </c>
      <c r="C4663" s="4" t="s">
        <v>10</v>
      </c>
      <c r="D4663" s="4" t="s">
        <v>13</v>
      </c>
    </row>
    <row r="4664" spans="1:15">
      <c r="A4664" t="n">
        <v>38037</v>
      </c>
      <c r="B4664" s="60" t="n">
        <v>89</v>
      </c>
      <c r="C4664" s="7" t="n">
        <v>65533</v>
      </c>
      <c r="D4664" s="7" t="n">
        <v>1</v>
      </c>
    </row>
    <row r="4665" spans="1:15">
      <c r="A4665" t="s">
        <v>4</v>
      </c>
      <c r="B4665" s="4" t="s">
        <v>5</v>
      </c>
      <c r="C4665" s="4" t="s">
        <v>13</v>
      </c>
      <c r="D4665" s="4" t="s">
        <v>10</v>
      </c>
      <c r="E4665" s="4" t="s">
        <v>10</v>
      </c>
      <c r="F4665" s="4" t="s">
        <v>13</v>
      </c>
    </row>
    <row r="4666" spans="1:15">
      <c r="A4666" t="n">
        <v>38041</v>
      </c>
      <c r="B4666" s="59" t="n">
        <v>25</v>
      </c>
      <c r="C4666" s="7" t="n">
        <v>1</v>
      </c>
      <c r="D4666" s="7" t="n">
        <v>65535</v>
      </c>
      <c r="E4666" s="7" t="n">
        <v>65535</v>
      </c>
      <c r="F4666" s="7" t="n">
        <v>0</v>
      </c>
    </row>
    <row r="4667" spans="1:15">
      <c r="A4667" t="s">
        <v>4</v>
      </c>
      <c r="B4667" s="4" t="s">
        <v>5</v>
      </c>
      <c r="C4667" s="4" t="s">
        <v>6</v>
      </c>
      <c r="D4667" s="4" t="s">
        <v>10</v>
      </c>
    </row>
    <row r="4668" spans="1:15">
      <c r="A4668" t="n">
        <v>38048</v>
      </c>
      <c r="B4668" s="58" t="n">
        <v>29</v>
      </c>
      <c r="C4668" s="7" t="s">
        <v>12</v>
      </c>
      <c r="D4668" s="7" t="n">
        <v>65533</v>
      </c>
    </row>
    <row r="4669" spans="1:15">
      <c r="A4669" t="s">
        <v>4</v>
      </c>
      <c r="B4669" s="4" t="s">
        <v>5</v>
      </c>
      <c r="C4669" s="4" t="s">
        <v>10</v>
      </c>
    </row>
    <row r="4670" spans="1:15">
      <c r="A4670" t="n">
        <v>38052</v>
      </c>
      <c r="B4670" s="27" t="n">
        <v>16</v>
      </c>
      <c r="C4670" s="7" t="n">
        <v>3500</v>
      </c>
    </row>
    <row r="4671" spans="1:15">
      <c r="A4671" t="s">
        <v>4</v>
      </c>
      <c r="B4671" s="4" t="s">
        <v>5</v>
      </c>
      <c r="C4671" s="4" t="s">
        <v>13</v>
      </c>
      <c r="D4671" s="4" t="s">
        <v>10</v>
      </c>
      <c r="E4671" s="4" t="s">
        <v>18</v>
      </c>
    </row>
    <row r="4672" spans="1:15">
      <c r="A4672" t="n">
        <v>38055</v>
      </c>
      <c r="B4672" s="38" t="n">
        <v>58</v>
      </c>
      <c r="C4672" s="7" t="n">
        <v>101</v>
      </c>
      <c r="D4672" s="7" t="n">
        <v>1000</v>
      </c>
      <c r="E4672" s="7" t="n">
        <v>1</v>
      </c>
    </row>
    <row r="4673" spans="1:9">
      <c r="A4673" t="s">
        <v>4</v>
      </c>
      <c r="B4673" s="4" t="s">
        <v>5</v>
      </c>
      <c r="C4673" s="4" t="s">
        <v>13</v>
      </c>
      <c r="D4673" s="4" t="s">
        <v>10</v>
      </c>
    </row>
    <row r="4674" spans="1:9">
      <c r="A4674" t="n">
        <v>38063</v>
      </c>
      <c r="B4674" s="38" t="n">
        <v>58</v>
      </c>
      <c r="C4674" s="7" t="n">
        <v>254</v>
      </c>
      <c r="D4674" s="7" t="n">
        <v>0</v>
      </c>
    </row>
    <row r="4675" spans="1:9">
      <c r="A4675" t="s">
        <v>4</v>
      </c>
      <c r="B4675" s="4" t="s">
        <v>5</v>
      </c>
      <c r="C4675" s="4" t="s">
        <v>13</v>
      </c>
    </row>
    <row r="4676" spans="1:9">
      <c r="A4676" t="n">
        <v>38067</v>
      </c>
      <c r="B4676" s="44" t="n">
        <v>45</v>
      </c>
      <c r="C4676" s="7" t="n">
        <v>0</v>
      </c>
    </row>
    <row r="4677" spans="1:9">
      <c r="A4677" t="s">
        <v>4</v>
      </c>
      <c r="B4677" s="4" t="s">
        <v>5</v>
      </c>
      <c r="C4677" s="4" t="s">
        <v>13</v>
      </c>
      <c r="D4677" s="4" t="s">
        <v>13</v>
      </c>
      <c r="E4677" s="4" t="s">
        <v>18</v>
      </c>
      <c r="F4677" s="4" t="s">
        <v>18</v>
      </c>
      <c r="G4677" s="4" t="s">
        <v>18</v>
      </c>
      <c r="H4677" s="4" t="s">
        <v>10</v>
      </c>
    </row>
    <row r="4678" spans="1:9">
      <c r="A4678" t="n">
        <v>38069</v>
      </c>
      <c r="B4678" s="44" t="n">
        <v>45</v>
      </c>
      <c r="C4678" s="7" t="n">
        <v>2</v>
      </c>
      <c r="D4678" s="7" t="n">
        <v>3</v>
      </c>
      <c r="E4678" s="7" t="n">
        <v>20.6399993896484</v>
      </c>
      <c r="F4678" s="7" t="n">
        <v>12.3699998855591</v>
      </c>
      <c r="G4678" s="7" t="n">
        <v>25.1499996185303</v>
      </c>
      <c r="H4678" s="7" t="n">
        <v>0</v>
      </c>
    </row>
    <row r="4679" spans="1:9">
      <c r="A4679" t="s">
        <v>4</v>
      </c>
      <c r="B4679" s="4" t="s">
        <v>5</v>
      </c>
      <c r="C4679" s="4" t="s">
        <v>13</v>
      </c>
      <c r="D4679" s="4" t="s">
        <v>13</v>
      </c>
      <c r="E4679" s="4" t="s">
        <v>18</v>
      </c>
      <c r="F4679" s="4" t="s">
        <v>18</v>
      </c>
      <c r="G4679" s="4" t="s">
        <v>18</v>
      </c>
      <c r="H4679" s="4" t="s">
        <v>10</v>
      </c>
      <c r="I4679" s="4" t="s">
        <v>13</v>
      </c>
    </row>
    <row r="4680" spans="1:9">
      <c r="A4680" t="n">
        <v>38086</v>
      </c>
      <c r="B4680" s="44" t="n">
        <v>45</v>
      </c>
      <c r="C4680" s="7" t="n">
        <v>4</v>
      </c>
      <c r="D4680" s="7" t="n">
        <v>3</v>
      </c>
      <c r="E4680" s="7" t="n">
        <v>357.450012207031</v>
      </c>
      <c r="F4680" s="7" t="n">
        <v>77.4499969482422</v>
      </c>
      <c r="G4680" s="7" t="n">
        <v>348</v>
      </c>
      <c r="H4680" s="7" t="n">
        <v>0</v>
      </c>
      <c r="I4680" s="7" t="n">
        <v>1</v>
      </c>
    </row>
    <row r="4681" spans="1:9">
      <c r="A4681" t="s">
        <v>4</v>
      </c>
      <c r="B4681" s="4" t="s">
        <v>5</v>
      </c>
      <c r="C4681" s="4" t="s">
        <v>13</v>
      </c>
      <c r="D4681" s="4" t="s">
        <v>13</v>
      </c>
      <c r="E4681" s="4" t="s">
        <v>18</v>
      </c>
      <c r="F4681" s="4" t="s">
        <v>10</v>
      </c>
    </row>
    <row r="4682" spans="1:9">
      <c r="A4682" t="n">
        <v>38104</v>
      </c>
      <c r="B4682" s="44" t="n">
        <v>45</v>
      </c>
      <c r="C4682" s="7" t="n">
        <v>5</v>
      </c>
      <c r="D4682" s="7" t="n">
        <v>3</v>
      </c>
      <c r="E4682" s="7" t="n">
        <v>13.1000003814697</v>
      </c>
      <c r="F4682" s="7" t="n">
        <v>0</v>
      </c>
    </row>
    <row r="4683" spans="1:9">
      <c r="A4683" t="s">
        <v>4</v>
      </c>
      <c r="B4683" s="4" t="s">
        <v>5</v>
      </c>
      <c r="C4683" s="4" t="s">
        <v>13</v>
      </c>
      <c r="D4683" s="4" t="s">
        <v>13</v>
      </c>
      <c r="E4683" s="4" t="s">
        <v>18</v>
      </c>
      <c r="F4683" s="4" t="s">
        <v>10</v>
      </c>
    </row>
    <row r="4684" spans="1:9">
      <c r="A4684" t="n">
        <v>38113</v>
      </c>
      <c r="B4684" s="44" t="n">
        <v>45</v>
      </c>
      <c r="C4684" s="7" t="n">
        <v>11</v>
      </c>
      <c r="D4684" s="7" t="n">
        <v>3</v>
      </c>
      <c r="E4684" s="7" t="n">
        <v>25.7000007629395</v>
      </c>
      <c r="F4684" s="7" t="n">
        <v>0</v>
      </c>
    </row>
    <row r="4685" spans="1:9">
      <c r="A4685" t="s">
        <v>4</v>
      </c>
      <c r="B4685" s="4" t="s">
        <v>5</v>
      </c>
      <c r="C4685" s="4" t="s">
        <v>10</v>
      </c>
      <c r="D4685" s="4" t="s">
        <v>9</v>
      </c>
    </row>
    <row r="4686" spans="1:9">
      <c r="A4686" t="n">
        <v>38122</v>
      </c>
      <c r="B4686" s="61" t="n">
        <v>44</v>
      </c>
      <c r="C4686" s="7" t="n">
        <v>7033</v>
      </c>
      <c r="D4686" s="7" t="n">
        <v>131072</v>
      </c>
    </row>
    <row r="4687" spans="1:9">
      <c r="A4687" t="s">
        <v>4</v>
      </c>
      <c r="B4687" s="4" t="s">
        <v>5</v>
      </c>
      <c r="C4687" s="4" t="s">
        <v>10</v>
      </c>
      <c r="D4687" s="4" t="s">
        <v>18</v>
      </c>
      <c r="E4687" s="4" t="s">
        <v>18</v>
      </c>
      <c r="F4687" s="4" t="s">
        <v>18</v>
      </c>
      <c r="G4687" s="4" t="s">
        <v>18</v>
      </c>
    </row>
    <row r="4688" spans="1:9">
      <c r="A4688" t="n">
        <v>38129</v>
      </c>
      <c r="B4688" s="21" t="n">
        <v>46</v>
      </c>
      <c r="C4688" s="7" t="n">
        <v>7033</v>
      </c>
      <c r="D4688" s="7" t="n">
        <v>17.9799995422363</v>
      </c>
      <c r="E4688" s="7" t="n">
        <v>9.38000011444092</v>
      </c>
      <c r="F4688" s="7" t="n">
        <v>27.6499996185303</v>
      </c>
      <c r="G4688" s="7" t="n">
        <v>120</v>
      </c>
    </row>
    <row r="4689" spans="1:9">
      <c r="A4689" t="s">
        <v>4</v>
      </c>
      <c r="B4689" s="4" t="s">
        <v>5</v>
      </c>
      <c r="C4689" s="4" t="s">
        <v>10</v>
      </c>
      <c r="D4689" s="4" t="s">
        <v>18</v>
      </c>
      <c r="E4689" s="4" t="s">
        <v>18</v>
      </c>
      <c r="F4689" s="4" t="s">
        <v>18</v>
      </c>
      <c r="G4689" s="4" t="s">
        <v>18</v>
      </c>
    </row>
    <row r="4690" spans="1:9">
      <c r="A4690" t="n">
        <v>38148</v>
      </c>
      <c r="B4690" s="21" t="n">
        <v>46</v>
      </c>
      <c r="C4690" s="7" t="n">
        <v>6</v>
      </c>
      <c r="D4690" s="7" t="n">
        <v>24.7700004577637</v>
      </c>
      <c r="E4690" s="7" t="n">
        <v>9.38000011444092</v>
      </c>
      <c r="F4690" s="7" t="n">
        <v>20.6499996185303</v>
      </c>
      <c r="G4690" s="7" t="n">
        <v>300</v>
      </c>
    </row>
    <row r="4691" spans="1:9">
      <c r="A4691" t="s">
        <v>4</v>
      </c>
      <c r="B4691" s="4" t="s">
        <v>5</v>
      </c>
      <c r="C4691" s="4" t="s">
        <v>10</v>
      </c>
      <c r="D4691" s="4" t="s">
        <v>18</v>
      </c>
      <c r="E4691" s="4" t="s">
        <v>18</v>
      </c>
      <c r="F4691" s="4" t="s">
        <v>18</v>
      </c>
      <c r="G4691" s="4" t="s">
        <v>18</v>
      </c>
    </row>
    <row r="4692" spans="1:9">
      <c r="A4692" t="n">
        <v>38167</v>
      </c>
      <c r="B4692" s="21" t="n">
        <v>46</v>
      </c>
      <c r="C4692" s="7" t="n">
        <v>11</v>
      </c>
      <c r="D4692" s="7" t="n">
        <v>26.8700008392334</v>
      </c>
      <c r="E4692" s="7" t="n">
        <v>9.38000011444092</v>
      </c>
      <c r="F4692" s="7" t="n">
        <v>21.2800006866455</v>
      </c>
      <c r="G4692" s="7" t="n">
        <v>300</v>
      </c>
    </row>
    <row r="4693" spans="1:9">
      <c r="A4693" t="s">
        <v>4</v>
      </c>
      <c r="B4693" s="4" t="s">
        <v>5</v>
      </c>
      <c r="C4693" s="4" t="s">
        <v>10</v>
      </c>
      <c r="D4693" s="4" t="s">
        <v>18</v>
      </c>
      <c r="E4693" s="4" t="s">
        <v>18</v>
      </c>
      <c r="F4693" s="4" t="s">
        <v>18</v>
      </c>
      <c r="G4693" s="4" t="s">
        <v>18</v>
      </c>
    </row>
    <row r="4694" spans="1:9">
      <c r="A4694" t="n">
        <v>38186</v>
      </c>
      <c r="B4694" s="21" t="n">
        <v>46</v>
      </c>
      <c r="C4694" s="7" t="n">
        <v>61491</v>
      </c>
      <c r="D4694" s="7" t="n">
        <v>28.4699993133545</v>
      </c>
      <c r="E4694" s="7" t="n">
        <v>9.38000011444092</v>
      </c>
      <c r="F4694" s="7" t="n">
        <v>22.2800006866455</v>
      </c>
      <c r="G4694" s="7" t="n">
        <v>300</v>
      </c>
    </row>
    <row r="4695" spans="1:9">
      <c r="A4695" t="s">
        <v>4</v>
      </c>
      <c r="B4695" s="4" t="s">
        <v>5</v>
      </c>
      <c r="C4695" s="4" t="s">
        <v>10</v>
      </c>
      <c r="D4695" s="4" t="s">
        <v>18</v>
      </c>
      <c r="E4695" s="4" t="s">
        <v>18</v>
      </c>
      <c r="F4695" s="4" t="s">
        <v>18</v>
      </c>
      <c r="G4695" s="4" t="s">
        <v>18</v>
      </c>
    </row>
    <row r="4696" spans="1:9">
      <c r="A4696" t="n">
        <v>38205</v>
      </c>
      <c r="B4696" s="21" t="n">
        <v>46</v>
      </c>
      <c r="C4696" s="7" t="n">
        <v>61492</v>
      </c>
      <c r="D4696" s="7" t="n">
        <v>27.2600002288818</v>
      </c>
      <c r="E4696" s="7" t="n">
        <v>9.38000011444092</v>
      </c>
      <c r="F4696" s="7" t="n">
        <v>24.2800006866455</v>
      </c>
      <c r="G4696" s="7" t="n">
        <v>300</v>
      </c>
    </row>
    <row r="4697" spans="1:9">
      <c r="A4697" t="s">
        <v>4</v>
      </c>
      <c r="B4697" s="4" t="s">
        <v>5</v>
      </c>
      <c r="C4697" s="4" t="s">
        <v>10</v>
      </c>
      <c r="D4697" s="4" t="s">
        <v>18</v>
      </c>
      <c r="E4697" s="4" t="s">
        <v>18</v>
      </c>
      <c r="F4697" s="4" t="s">
        <v>18</v>
      </c>
      <c r="G4697" s="4" t="s">
        <v>18</v>
      </c>
    </row>
    <row r="4698" spans="1:9">
      <c r="A4698" t="n">
        <v>38224</v>
      </c>
      <c r="B4698" s="21" t="n">
        <v>46</v>
      </c>
      <c r="C4698" s="7" t="n">
        <v>61493</v>
      </c>
      <c r="D4698" s="7" t="n">
        <v>25.6499996185303</v>
      </c>
      <c r="E4698" s="7" t="n">
        <v>9.38000011444092</v>
      </c>
      <c r="F4698" s="7" t="n">
        <v>24.4300003051758</v>
      </c>
      <c r="G4698" s="7" t="n">
        <v>300</v>
      </c>
    </row>
    <row r="4699" spans="1:9">
      <c r="A4699" t="s">
        <v>4</v>
      </c>
      <c r="B4699" s="4" t="s">
        <v>5</v>
      </c>
      <c r="C4699" s="4" t="s">
        <v>10</v>
      </c>
      <c r="D4699" s="4" t="s">
        <v>18</v>
      </c>
      <c r="E4699" s="4" t="s">
        <v>18</v>
      </c>
      <c r="F4699" s="4" t="s">
        <v>18</v>
      </c>
      <c r="G4699" s="4" t="s">
        <v>18</v>
      </c>
    </row>
    <row r="4700" spans="1:9">
      <c r="A4700" t="n">
        <v>38243</v>
      </c>
      <c r="B4700" s="21" t="n">
        <v>46</v>
      </c>
      <c r="C4700" s="7" t="n">
        <v>61494</v>
      </c>
      <c r="D4700" s="7" t="n">
        <v>24.4400005340576</v>
      </c>
      <c r="E4700" s="7" t="n">
        <v>9.38000011444092</v>
      </c>
      <c r="F4700" s="7" t="n">
        <v>22.9699993133545</v>
      </c>
      <c r="G4700" s="7" t="n">
        <v>300</v>
      </c>
    </row>
    <row r="4701" spans="1:9">
      <c r="A4701" t="s">
        <v>4</v>
      </c>
      <c r="B4701" s="4" t="s">
        <v>5</v>
      </c>
      <c r="C4701" s="4" t="s">
        <v>10</v>
      </c>
      <c r="D4701" s="4" t="s">
        <v>18</v>
      </c>
      <c r="E4701" s="4" t="s">
        <v>18</v>
      </c>
      <c r="F4701" s="4" t="s">
        <v>18</v>
      </c>
      <c r="G4701" s="4" t="s">
        <v>18</v>
      </c>
    </row>
    <row r="4702" spans="1:9">
      <c r="A4702" t="n">
        <v>38262</v>
      </c>
      <c r="B4702" s="21" t="n">
        <v>46</v>
      </c>
      <c r="C4702" s="7" t="n">
        <v>7033</v>
      </c>
      <c r="D4702" s="7" t="n">
        <v>18.8899993896484</v>
      </c>
      <c r="E4702" s="7" t="n">
        <v>9.38000011444092</v>
      </c>
      <c r="F4702" s="7" t="n">
        <v>27.1299991607666</v>
      </c>
      <c r="G4702" s="7" t="n">
        <v>120</v>
      </c>
    </row>
    <row r="4703" spans="1:9">
      <c r="A4703" t="s">
        <v>4</v>
      </c>
      <c r="B4703" s="4" t="s">
        <v>5</v>
      </c>
      <c r="C4703" s="4" t="s">
        <v>10</v>
      </c>
      <c r="D4703" s="4" t="s">
        <v>13</v>
      </c>
      <c r="E4703" s="4" t="s">
        <v>13</v>
      </c>
      <c r="F4703" s="4" t="s">
        <v>6</v>
      </c>
    </row>
    <row r="4704" spans="1:9">
      <c r="A4704" t="n">
        <v>38281</v>
      </c>
      <c r="B4704" s="23" t="n">
        <v>47</v>
      </c>
      <c r="C4704" s="7" t="n">
        <v>65534</v>
      </c>
      <c r="D4704" s="7" t="n">
        <v>1</v>
      </c>
      <c r="E4704" s="7" t="n">
        <v>0</v>
      </c>
      <c r="F4704" s="7" t="s">
        <v>12</v>
      </c>
    </row>
    <row r="4705" spans="1:7">
      <c r="A4705" t="s">
        <v>4</v>
      </c>
      <c r="B4705" s="4" t="s">
        <v>5</v>
      </c>
      <c r="C4705" s="4" t="s">
        <v>10</v>
      </c>
      <c r="D4705" s="4" t="s">
        <v>13</v>
      </c>
      <c r="E4705" s="4" t="s">
        <v>6</v>
      </c>
      <c r="F4705" s="4" t="s">
        <v>18</v>
      </c>
      <c r="G4705" s="4" t="s">
        <v>18</v>
      </c>
      <c r="H4705" s="4" t="s">
        <v>18</v>
      </c>
    </row>
    <row r="4706" spans="1:7">
      <c r="A4706" t="n">
        <v>38287</v>
      </c>
      <c r="B4706" s="25" t="n">
        <v>48</v>
      </c>
      <c r="C4706" s="7" t="n">
        <v>7033</v>
      </c>
      <c r="D4706" s="7" t="n">
        <v>0</v>
      </c>
      <c r="E4706" s="7" t="s">
        <v>321</v>
      </c>
      <c r="F4706" s="7" t="n">
        <v>0</v>
      </c>
      <c r="G4706" s="7" t="n">
        <v>1</v>
      </c>
      <c r="H4706" s="7" t="n">
        <v>0</v>
      </c>
    </row>
    <row r="4707" spans="1:7">
      <c r="A4707" t="s">
        <v>4</v>
      </c>
      <c r="B4707" s="4" t="s">
        <v>5</v>
      </c>
      <c r="C4707" s="4" t="s">
        <v>10</v>
      </c>
      <c r="D4707" s="4" t="s">
        <v>13</v>
      </c>
      <c r="E4707" s="4" t="s">
        <v>6</v>
      </c>
      <c r="F4707" s="4" t="s">
        <v>18</v>
      </c>
      <c r="G4707" s="4" t="s">
        <v>18</v>
      </c>
      <c r="H4707" s="4" t="s">
        <v>18</v>
      </c>
    </row>
    <row r="4708" spans="1:7">
      <c r="A4708" t="n">
        <v>38319</v>
      </c>
      <c r="B4708" s="25" t="n">
        <v>48</v>
      </c>
      <c r="C4708" s="7" t="n">
        <v>7033</v>
      </c>
      <c r="D4708" s="7" t="n">
        <v>0</v>
      </c>
      <c r="E4708" s="7" t="s">
        <v>78</v>
      </c>
      <c r="F4708" s="7" t="n">
        <v>0</v>
      </c>
      <c r="G4708" s="7" t="n">
        <v>1</v>
      </c>
      <c r="H4708" s="7" t="n">
        <v>0</v>
      </c>
    </row>
    <row r="4709" spans="1:7">
      <c r="A4709" t="s">
        <v>4</v>
      </c>
      <c r="B4709" s="4" t="s">
        <v>5</v>
      </c>
      <c r="C4709" s="4" t="s">
        <v>10</v>
      </c>
      <c r="D4709" s="4" t="s">
        <v>18</v>
      </c>
      <c r="E4709" s="4" t="s">
        <v>18</v>
      </c>
      <c r="F4709" s="4" t="s">
        <v>18</v>
      </c>
      <c r="G4709" s="4" t="s">
        <v>10</v>
      </c>
      <c r="H4709" s="4" t="s">
        <v>10</v>
      </c>
    </row>
    <row r="4710" spans="1:7">
      <c r="A4710" t="n">
        <v>38343</v>
      </c>
      <c r="B4710" s="63" t="n">
        <v>60</v>
      </c>
      <c r="C4710" s="7" t="n">
        <v>7033</v>
      </c>
      <c r="D4710" s="7" t="n">
        <v>0</v>
      </c>
      <c r="E4710" s="7" t="n">
        <v>-10</v>
      </c>
      <c r="F4710" s="7" t="n">
        <v>0</v>
      </c>
      <c r="G4710" s="7" t="n">
        <v>0</v>
      </c>
      <c r="H4710" s="7" t="n">
        <v>0</v>
      </c>
    </row>
    <row r="4711" spans="1:7">
      <c r="A4711" t="s">
        <v>4</v>
      </c>
      <c r="B4711" s="4" t="s">
        <v>5</v>
      </c>
      <c r="C4711" s="4" t="s">
        <v>10</v>
      </c>
      <c r="D4711" s="4" t="s">
        <v>9</v>
      </c>
    </row>
    <row r="4712" spans="1:7">
      <c r="A4712" t="n">
        <v>38362</v>
      </c>
      <c r="B4712" s="24" t="n">
        <v>43</v>
      </c>
      <c r="C4712" s="7" t="n">
        <v>1569</v>
      </c>
      <c r="D4712" s="7" t="n">
        <v>1</v>
      </c>
    </row>
    <row r="4713" spans="1:7">
      <c r="A4713" t="s">
        <v>4</v>
      </c>
      <c r="B4713" s="4" t="s">
        <v>5</v>
      </c>
      <c r="C4713" s="4" t="s">
        <v>13</v>
      </c>
      <c r="D4713" s="4" t="s">
        <v>6</v>
      </c>
      <c r="E4713" s="4" t="s">
        <v>18</v>
      </c>
      <c r="F4713" s="4" t="s">
        <v>18</v>
      </c>
      <c r="G4713" s="4" t="s">
        <v>18</v>
      </c>
    </row>
    <row r="4714" spans="1:7">
      <c r="A4714" t="n">
        <v>38369</v>
      </c>
      <c r="B4714" s="17" t="n">
        <v>94</v>
      </c>
      <c r="C4714" s="7" t="n">
        <v>2</v>
      </c>
      <c r="D4714" s="7" t="s">
        <v>279</v>
      </c>
      <c r="E4714" s="7" t="n">
        <v>20</v>
      </c>
      <c r="F4714" s="7" t="n">
        <v>9.38000011444092</v>
      </c>
      <c r="G4714" s="7" t="n">
        <v>22</v>
      </c>
    </row>
    <row r="4715" spans="1:7">
      <c r="A4715" t="s">
        <v>4</v>
      </c>
      <c r="B4715" s="4" t="s">
        <v>5</v>
      </c>
      <c r="C4715" s="4" t="s">
        <v>13</v>
      </c>
      <c r="D4715" s="4" t="s">
        <v>6</v>
      </c>
      <c r="E4715" s="4" t="s">
        <v>18</v>
      </c>
      <c r="F4715" s="4" t="s">
        <v>18</v>
      </c>
      <c r="G4715" s="4" t="s">
        <v>18</v>
      </c>
    </row>
    <row r="4716" spans="1:7">
      <c r="A4716" t="n">
        <v>38390</v>
      </c>
      <c r="B4716" s="17" t="n">
        <v>94</v>
      </c>
      <c r="C4716" s="7" t="n">
        <v>3</v>
      </c>
      <c r="D4716" s="7" t="s">
        <v>279</v>
      </c>
      <c r="E4716" s="7" t="n">
        <v>0</v>
      </c>
      <c r="F4716" s="7" t="n">
        <v>80</v>
      </c>
      <c r="G4716" s="7" t="n">
        <v>0</v>
      </c>
    </row>
    <row r="4717" spans="1:7">
      <c r="A4717" t="s">
        <v>4</v>
      </c>
      <c r="B4717" s="4" t="s">
        <v>5</v>
      </c>
      <c r="C4717" s="4" t="s">
        <v>6</v>
      </c>
      <c r="D4717" s="4" t="s">
        <v>6</v>
      </c>
    </row>
    <row r="4718" spans="1:7">
      <c r="A4718" t="n">
        <v>38411</v>
      </c>
      <c r="B4718" s="71" t="n">
        <v>70</v>
      </c>
      <c r="C4718" s="7" t="s">
        <v>279</v>
      </c>
      <c r="D4718" s="7" t="s">
        <v>322</v>
      </c>
    </row>
    <row r="4719" spans="1:7">
      <c r="A4719" t="s">
        <v>4</v>
      </c>
      <c r="B4719" s="4" t="s">
        <v>5</v>
      </c>
      <c r="C4719" s="4" t="s">
        <v>10</v>
      </c>
      <c r="D4719" s="4" t="s">
        <v>10</v>
      </c>
      <c r="E4719" s="4" t="s">
        <v>18</v>
      </c>
      <c r="F4719" s="4" t="s">
        <v>18</v>
      </c>
      <c r="G4719" s="4" t="s">
        <v>18</v>
      </c>
      <c r="H4719" s="4" t="s">
        <v>18</v>
      </c>
      <c r="I4719" s="4" t="s">
        <v>13</v>
      </c>
      <c r="J4719" s="4" t="s">
        <v>10</v>
      </c>
    </row>
    <row r="4720" spans="1:7">
      <c r="A4720" t="n">
        <v>38425</v>
      </c>
      <c r="B4720" s="56" t="n">
        <v>55</v>
      </c>
      <c r="C4720" s="7" t="n">
        <v>61493</v>
      </c>
      <c r="D4720" s="7" t="n">
        <v>65024</v>
      </c>
      <c r="E4720" s="7" t="n">
        <v>0</v>
      </c>
      <c r="F4720" s="7" t="n">
        <v>0</v>
      </c>
      <c r="G4720" s="7" t="n">
        <v>3</v>
      </c>
      <c r="H4720" s="7" t="n">
        <v>3.79999995231628</v>
      </c>
      <c r="I4720" s="7" t="n">
        <v>2</v>
      </c>
      <c r="J4720" s="7" t="n">
        <v>0</v>
      </c>
    </row>
    <row r="4721" spans="1:10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18</v>
      </c>
      <c r="F4721" s="4" t="s">
        <v>18</v>
      </c>
      <c r="G4721" s="4" t="s">
        <v>18</v>
      </c>
      <c r="H4721" s="4" t="s">
        <v>18</v>
      </c>
      <c r="I4721" s="4" t="s">
        <v>13</v>
      </c>
      <c r="J4721" s="4" t="s">
        <v>10</v>
      </c>
    </row>
    <row r="4722" spans="1:10">
      <c r="A4722" t="n">
        <v>38449</v>
      </c>
      <c r="B4722" s="56" t="n">
        <v>55</v>
      </c>
      <c r="C4722" s="7" t="n">
        <v>61494</v>
      </c>
      <c r="D4722" s="7" t="n">
        <v>65024</v>
      </c>
      <c r="E4722" s="7" t="n">
        <v>0</v>
      </c>
      <c r="F4722" s="7" t="n">
        <v>0</v>
      </c>
      <c r="G4722" s="7" t="n">
        <v>3</v>
      </c>
      <c r="H4722" s="7" t="n">
        <v>3.79999995231628</v>
      </c>
      <c r="I4722" s="7" t="n">
        <v>2</v>
      </c>
      <c r="J4722" s="7" t="n">
        <v>0</v>
      </c>
    </row>
    <row r="4723" spans="1:10">
      <c r="A4723" t="s">
        <v>4</v>
      </c>
      <c r="B4723" s="4" t="s">
        <v>5</v>
      </c>
      <c r="C4723" s="4" t="s">
        <v>10</v>
      </c>
      <c r="D4723" s="4" t="s">
        <v>10</v>
      </c>
      <c r="E4723" s="4" t="s">
        <v>18</v>
      </c>
      <c r="F4723" s="4" t="s">
        <v>18</v>
      </c>
      <c r="G4723" s="4" t="s">
        <v>18</v>
      </c>
      <c r="H4723" s="4" t="s">
        <v>18</v>
      </c>
      <c r="I4723" s="4" t="s">
        <v>13</v>
      </c>
      <c r="J4723" s="4" t="s">
        <v>10</v>
      </c>
    </row>
    <row r="4724" spans="1:10">
      <c r="A4724" t="n">
        <v>38473</v>
      </c>
      <c r="B4724" s="56" t="n">
        <v>55</v>
      </c>
      <c r="C4724" s="7" t="n">
        <v>61492</v>
      </c>
      <c r="D4724" s="7" t="n">
        <v>65024</v>
      </c>
      <c r="E4724" s="7" t="n">
        <v>0</v>
      </c>
      <c r="F4724" s="7" t="n">
        <v>0</v>
      </c>
      <c r="G4724" s="7" t="n">
        <v>3</v>
      </c>
      <c r="H4724" s="7" t="n">
        <v>3.5</v>
      </c>
      <c r="I4724" s="7" t="n">
        <v>2</v>
      </c>
      <c r="J4724" s="7" t="n">
        <v>0</v>
      </c>
    </row>
    <row r="4725" spans="1:10">
      <c r="A4725" t="s">
        <v>4</v>
      </c>
      <c r="B4725" s="4" t="s">
        <v>5</v>
      </c>
      <c r="C4725" s="4" t="s">
        <v>10</v>
      </c>
      <c r="D4725" s="4" t="s">
        <v>10</v>
      </c>
      <c r="E4725" s="4" t="s">
        <v>18</v>
      </c>
      <c r="F4725" s="4" t="s">
        <v>18</v>
      </c>
      <c r="G4725" s="4" t="s">
        <v>18</v>
      </c>
      <c r="H4725" s="4" t="s">
        <v>18</v>
      </c>
      <c r="I4725" s="4" t="s">
        <v>13</v>
      </c>
      <c r="J4725" s="4" t="s">
        <v>10</v>
      </c>
    </row>
    <row r="4726" spans="1:10">
      <c r="A4726" t="n">
        <v>38497</v>
      </c>
      <c r="B4726" s="56" t="n">
        <v>55</v>
      </c>
      <c r="C4726" s="7" t="n">
        <v>6</v>
      </c>
      <c r="D4726" s="7" t="n">
        <v>65024</v>
      </c>
      <c r="E4726" s="7" t="n">
        <v>0</v>
      </c>
      <c r="F4726" s="7" t="n">
        <v>0</v>
      </c>
      <c r="G4726" s="7" t="n">
        <v>3</v>
      </c>
      <c r="H4726" s="7" t="n">
        <v>3.29999995231628</v>
      </c>
      <c r="I4726" s="7" t="n">
        <v>2</v>
      </c>
      <c r="J4726" s="7" t="n">
        <v>0</v>
      </c>
    </row>
    <row r="4727" spans="1:10">
      <c r="A4727" t="s">
        <v>4</v>
      </c>
      <c r="B4727" s="4" t="s">
        <v>5</v>
      </c>
      <c r="C4727" s="4" t="s">
        <v>10</v>
      </c>
      <c r="D4727" s="4" t="s">
        <v>10</v>
      </c>
      <c r="E4727" s="4" t="s">
        <v>18</v>
      </c>
      <c r="F4727" s="4" t="s">
        <v>18</v>
      </c>
      <c r="G4727" s="4" t="s">
        <v>18</v>
      </c>
      <c r="H4727" s="4" t="s">
        <v>18</v>
      </c>
      <c r="I4727" s="4" t="s">
        <v>13</v>
      </c>
      <c r="J4727" s="4" t="s">
        <v>10</v>
      </c>
    </row>
    <row r="4728" spans="1:10">
      <c r="A4728" t="n">
        <v>38521</v>
      </c>
      <c r="B4728" s="56" t="n">
        <v>55</v>
      </c>
      <c r="C4728" s="7" t="n">
        <v>11</v>
      </c>
      <c r="D4728" s="7" t="n">
        <v>65024</v>
      </c>
      <c r="E4728" s="7" t="n">
        <v>0</v>
      </c>
      <c r="F4728" s="7" t="n">
        <v>0</v>
      </c>
      <c r="G4728" s="7" t="n">
        <v>3</v>
      </c>
      <c r="H4728" s="7" t="n">
        <v>3.20000004768372</v>
      </c>
      <c r="I4728" s="7" t="n">
        <v>2</v>
      </c>
      <c r="J4728" s="7" t="n">
        <v>0</v>
      </c>
    </row>
    <row r="4729" spans="1:10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18</v>
      </c>
      <c r="F4729" s="4" t="s">
        <v>18</v>
      </c>
      <c r="G4729" s="4" t="s">
        <v>18</v>
      </c>
      <c r="H4729" s="4" t="s">
        <v>18</v>
      </c>
      <c r="I4729" s="4" t="s">
        <v>13</v>
      </c>
      <c r="J4729" s="4" t="s">
        <v>10</v>
      </c>
    </row>
    <row r="4730" spans="1:10">
      <c r="A4730" t="n">
        <v>38545</v>
      </c>
      <c r="B4730" s="56" t="n">
        <v>55</v>
      </c>
      <c r="C4730" s="7" t="n">
        <v>61491</v>
      </c>
      <c r="D4730" s="7" t="n">
        <v>65024</v>
      </c>
      <c r="E4730" s="7" t="n">
        <v>0</v>
      </c>
      <c r="F4730" s="7" t="n">
        <v>0</v>
      </c>
      <c r="G4730" s="7" t="n">
        <v>3</v>
      </c>
      <c r="H4730" s="7" t="n">
        <v>3</v>
      </c>
      <c r="I4730" s="7" t="n">
        <v>2</v>
      </c>
      <c r="J4730" s="7" t="n">
        <v>0</v>
      </c>
    </row>
    <row r="4731" spans="1:10">
      <c r="A4731" t="s">
        <v>4</v>
      </c>
      <c r="B4731" s="4" t="s">
        <v>5</v>
      </c>
      <c r="C4731" s="4" t="s">
        <v>13</v>
      </c>
      <c r="D4731" s="4" t="s">
        <v>13</v>
      </c>
      <c r="E4731" s="4" t="s">
        <v>18</v>
      </c>
      <c r="F4731" s="4" t="s">
        <v>18</v>
      </c>
      <c r="G4731" s="4" t="s">
        <v>18</v>
      </c>
      <c r="H4731" s="4" t="s">
        <v>10</v>
      </c>
    </row>
    <row r="4732" spans="1:10">
      <c r="A4732" t="n">
        <v>38569</v>
      </c>
      <c r="B4732" s="44" t="n">
        <v>45</v>
      </c>
      <c r="C4732" s="7" t="n">
        <v>2</v>
      </c>
      <c r="D4732" s="7" t="n">
        <v>3</v>
      </c>
      <c r="E4732" s="7" t="n">
        <v>20.6599998474121</v>
      </c>
      <c r="F4732" s="7" t="n">
        <v>12.3699998855591</v>
      </c>
      <c r="G4732" s="7" t="n">
        <v>25.0699996948242</v>
      </c>
      <c r="H4732" s="7" t="n">
        <v>8000</v>
      </c>
    </row>
    <row r="4733" spans="1:10">
      <c r="A4733" t="s">
        <v>4</v>
      </c>
      <c r="B4733" s="4" t="s">
        <v>5</v>
      </c>
      <c r="C4733" s="4" t="s">
        <v>13</v>
      </c>
      <c r="D4733" s="4" t="s">
        <v>13</v>
      </c>
      <c r="E4733" s="4" t="s">
        <v>18</v>
      </c>
      <c r="F4733" s="4" t="s">
        <v>18</v>
      </c>
      <c r="G4733" s="4" t="s">
        <v>18</v>
      </c>
      <c r="H4733" s="4" t="s">
        <v>10</v>
      </c>
      <c r="I4733" s="4" t="s">
        <v>13</v>
      </c>
    </row>
    <row r="4734" spans="1:10">
      <c r="A4734" t="n">
        <v>38586</v>
      </c>
      <c r="B4734" s="44" t="n">
        <v>45</v>
      </c>
      <c r="C4734" s="7" t="n">
        <v>4</v>
      </c>
      <c r="D4734" s="7" t="n">
        <v>3</v>
      </c>
      <c r="E4734" s="7" t="n">
        <v>357.450012207031</v>
      </c>
      <c r="F4734" s="7" t="n">
        <v>73.5100021362305</v>
      </c>
      <c r="G4734" s="7" t="n">
        <v>348</v>
      </c>
      <c r="H4734" s="7" t="n">
        <v>8000</v>
      </c>
      <c r="I4734" s="7" t="n">
        <v>1</v>
      </c>
    </row>
    <row r="4735" spans="1:10">
      <c r="A4735" t="s">
        <v>4</v>
      </c>
      <c r="B4735" s="4" t="s">
        <v>5</v>
      </c>
      <c r="C4735" s="4" t="s">
        <v>13</v>
      </c>
      <c r="D4735" s="4" t="s">
        <v>13</v>
      </c>
      <c r="E4735" s="4" t="s">
        <v>18</v>
      </c>
      <c r="F4735" s="4" t="s">
        <v>10</v>
      </c>
    </row>
    <row r="4736" spans="1:10">
      <c r="A4736" t="n">
        <v>38604</v>
      </c>
      <c r="B4736" s="44" t="n">
        <v>45</v>
      </c>
      <c r="C4736" s="7" t="n">
        <v>5</v>
      </c>
      <c r="D4736" s="7" t="n">
        <v>3</v>
      </c>
      <c r="E4736" s="7" t="n">
        <v>13.1000003814697</v>
      </c>
      <c r="F4736" s="7" t="n">
        <v>8000</v>
      </c>
    </row>
    <row r="4737" spans="1:10">
      <c r="A4737" t="s">
        <v>4</v>
      </c>
      <c r="B4737" s="4" t="s">
        <v>5</v>
      </c>
      <c r="C4737" s="4" t="s">
        <v>13</v>
      </c>
      <c r="D4737" s="4" t="s">
        <v>13</v>
      </c>
      <c r="E4737" s="4" t="s">
        <v>18</v>
      </c>
      <c r="F4737" s="4" t="s">
        <v>10</v>
      </c>
    </row>
    <row r="4738" spans="1:10">
      <c r="A4738" t="n">
        <v>38613</v>
      </c>
      <c r="B4738" s="44" t="n">
        <v>45</v>
      </c>
      <c r="C4738" s="7" t="n">
        <v>11</v>
      </c>
      <c r="D4738" s="7" t="n">
        <v>3</v>
      </c>
      <c r="E4738" s="7" t="n">
        <v>25.7000007629395</v>
      </c>
      <c r="F4738" s="7" t="n">
        <v>8000</v>
      </c>
    </row>
    <row r="4739" spans="1:10">
      <c r="A4739" t="s">
        <v>4</v>
      </c>
      <c r="B4739" s="4" t="s">
        <v>5</v>
      </c>
      <c r="C4739" s="4" t="s">
        <v>13</v>
      </c>
      <c r="D4739" s="4" t="s">
        <v>10</v>
      </c>
    </row>
    <row r="4740" spans="1:10">
      <c r="A4740" t="n">
        <v>38622</v>
      </c>
      <c r="B4740" s="38" t="n">
        <v>58</v>
      </c>
      <c r="C4740" s="7" t="n">
        <v>255</v>
      </c>
      <c r="D4740" s="7" t="n">
        <v>0</v>
      </c>
    </row>
    <row r="4741" spans="1:10">
      <c r="A4741" t="s">
        <v>4</v>
      </c>
      <c r="B4741" s="4" t="s">
        <v>5</v>
      </c>
      <c r="C4741" s="4" t="s">
        <v>10</v>
      </c>
      <c r="D4741" s="4" t="s">
        <v>13</v>
      </c>
    </row>
    <row r="4742" spans="1:10">
      <c r="A4742" t="n">
        <v>38626</v>
      </c>
      <c r="B4742" s="46" t="n">
        <v>56</v>
      </c>
      <c r="C4742" s="7" t="n">
        <v>61493</v>
      </c>
      <c r="D4742" s="7" t="n">
        <v>0</v>
      </c>
    </row>
    <row r="4743" spans="1:10">
      <c r="A4743" t="s">
        <v>4</v>
      </c>
      <c r="B4743" s="4" t="s">
        <v>5</v>
      </c>
      <c r="C4743" s="4" t="s">
        <v>10</v>
      </c>
      <c r="D4743" s="4" t="s">
        <v>13</v>
      </c>
    </row>
    <row r="4744" spans="1:10">
      <c r="A4744" t="n">
        <v>38630</v>
      </c>
      <c r="B4744" s="46" t="n">
        <v>56</v>
      </c>
      <c r="C4744" s="7" t="n">
        <v>61494</v>
      </c>
      <c r="D4744" s="7" t="n">
        <v>0</v>
      </c>
    </row>
    <row r="4745" spans="1:10">
      <c r="A4745" t="s">
        <v>4</v>
      </c>
      <c r="B4745" s="4" t="s">
        <v>5</v>
      </c>
      <c r="C4745" s="4" t="s">
        <v>10</v>
      </c>
      <c r="D4745" s="4" t="s">
        <v>18</v>
      </c>
      <c r="E4745" s="4" t="s">
        <v>18</v>
      </c>
      <c r="F4745" s="4" t="s">
        <v>18</v>
      </c>
      <c r="G4745" s="4" t="s">
        <v>10</v>
      </c>
      <c r="H4745" s="4" t="s">
        <v>10</v>
      </c>
    </row>
    <row r="4746" spans="1:10">
      <c r="A4746" t="n">
        <v>38634</v>
      </c>
      <c r="B4746" s="63" t="n">
        <v>60</v>
      </c>
      <c r="C4746" s="7" t="n">
        <v>61493</v>
      </c>
      <c r="D4746" s="7" t="n">
        <v>0</v>
      </c>
      <c r="E4746" s="7" t="n">
        <v>20</v>
      </c>
      <c r="F4746" s="7" t="n">
        <v>0</v>
      </c>
      <c r="G4746" s="7" t="n">
        <v>300</v>
      </c>
      <c r="H4746" s="7" t="n">
        <v>0</v>
      </c>
    </row>
    <row r="4747" spans="1:10">
      <c r="A4747" t="s">
        <v>4</v>
      </c>
      <c r="B4747" s="4" t="s">
        <v>5</v>
      </c>
      <c r="C4747" s="4" t="s">
        <v>10</v>
      </c>
      <c r="D4747" s="4" t="s">
        <v>18</v>
      </c>
      <c r="E4747" s="4" t="s">
        <v>18</v>
      </c>
      <c r="F4747" s="4" t="s">
        <v>18</v>
      </c>
      <c r="G4747" s="4" t="s">
        <v>10</v>
      </c>
      <c r="H4747" s="4" t="s">
        <v>10</v>
      </c>
    </row>
    <row r="4748" spans="1:10">
      <c r="A4748" t="n">
        <v>38653</v>
      </c>
      <c r="B4748" s="63" t="n">
        <v>60</v>
      </c>
      <c r="C4748" s="7" t="n">
        <v>61494</v>
      </c>
      <c r="D4748" s="7" t="n">
        <v>0</v>
      </c>
      <c r="E4748" s="7" t="n">
        <v>20</v>
      </c>
      <c r="F4748" s="7" t="n">
        <v>0</v>
      </c>
      <c r="G4748" s="7" t="n">
        <v>300</v>
      </c>
      <c r="H4748" s="7" t="n">
        <v>0</v>
      </c>
    </row>
    <row r="4749" spans="1:10">
      <c r="A4749" t="s">
        <v>4</v>
      </c>
      <c r="B4749" s="4" t="s">
        <v>5</v>
      </c>
      <c r="C4749" s="4" t="s">
        <v>10</v>
      </c>
      <c r="D4749" s="4" t="s">
        <v>13</v>
      </c>
    </row>
    <row r="4750" spans="1:10">
      <c r="A4750" t="n">
        <v>38672</v>
      </c>
      <c r="B4750" s="46" t="n">
        <v>56</v>
      </c>
      <c r="C4750" s="7" t="n">
        <v>61492</v>
      </c>
      <c r="D4750" s="7" t="n">
        <v>0</v>
      </c>
    </row>
    <row r="4751" spans="1:10">
      <c r="A4751" t="s">
        <v>4</v>
      </c>
      <c r="B4751" s="4" t="s">
        <v>5</v>
      </c>
      <c r="C4751" s="4" t="s">
        <v>10</v>
      </c>
      <c r="D4751" s="4" t="s">
        <v>18</v>
      </c>
      <c r="E4751" s="4" t="s">
        <v>18</v>
      </c>
      <c r="F4751" s="4" t="s">
        <v>18</v>
      </c>
      <c r="G4751" s="4" t="s">
        <v>10</v>
      </c>
      <c r="H4751" s="4" t="s">
        <v>10</v>
      </c>
    </row>
    <row r="4752" spans="1:10">
      <c r="A4752" t="n">
        <v>38676</v>
      </c>
      <c r="B4752" s="63" t="n">
        <v>60</v>
      </c>
      <c r="C4752" s="7" t="n">
        <v>61492</v>
      </c>
      <c r="D4752" s="7" t="n">
        <v>0</v>
      </c>
      <c r="E4752" s="7" t="n">
        <v>20</v>
      </c>
      <c r="F4752" s="7" t="n">
        <v>0</v>
      </c>
      <c r="G4752" s="7" t="n">
        <v>300</v>
      </c>
      <c r="H4752" s="7" t="n">
        <v>0</v>
      </c>
    </row>
    <row r="4753" spans="1:8">
      <c r="A4753" t="s">
        <v>4</v>
      </c>
      <c r="B4753" s="4" t="s">
        <v>5</v>
      </c>
      <c r="C4753" s="4" t="s">
        <v>10</v>
      </c>
      <c r="D4753" s="4" t="s">
        <v>13</v>
      </c>
    </row>
    <row r="4754" spans="1:8">
      <c r="A4754" t="n">
        <v>38695</v>
      </c>
      <c r="B4754" s="46" t="n">
        <v>56</v>
      </c>
      <c r="C4754" s="7" t="n">
        <v>11</v>
      </c>
      <c r="D4754" s="7" t="n">
        <v>0</v>
      </c>
    </row>
    <row r="4755" spans="1:8">
      <c r="A4755" t="s">
        <v>4</v>
      </c>
      <c r="B4755" s="4" t="s">
        <v>5</v>
      </c>
      <c r="C4755" s="4" t="s">
        <v>10</v>
      </c>
      <c r="D4755" s="4" t="s">
        <v>13</v>
      </c>
    </row>
    <row r="4756" spans="1:8">
      <c r="A4756" t="n">
        <v>38699</v>
      </c>
      <c r="B4756" s="46" t="n">
        <v>56</v>
      </c>
      <c r="C4756" s="7" t="n">
        <v>6</v>
      </c>
      <c r="D4756" s="7" t="n">
        <v>0</v>
      </c>
    </row>
    <row r="4757" spans="1:8">
      <c r="A4757" t="s">
        <v>4</v>
      </c>
      <c r="B4757" s="4" t="s">
        <v>5</v>
      </c>
      <c r="C4757" s="4" t="s">
        <v>10</v>
      </c>
      <c r="D4757" s="4" t="s">
        <v>18</v>
      </c>
      <c r="E4757" s="4" t="s">
        <v>18</v>
      </c>
      <c r="F4757" s="4" t="s">
        <v>18</v>
      </c>
      <c r="G4757" s="4" t="s">
        <v>10</v>
      </c>
      <c r="H4757" s="4" t="s">
        <v>10</v>
      </c>
    </row>
    <row r="4758" spans="1:8">
      <c r="A4758" t="n">
        <v>38703</v>
      </c>
      <c r="B4758" s="63" t="n">
        <v>60</v>
      </c>
      <c r="C4758" s="7" t="n">
        <v>11</v>
      </c>
      <c r="D4758" s="7" t="n">
        <v>0</v>
      </c>
      <c r="E4758" s="7" t="n">
        <v>20</v>
      </c>
      <c r="F4758" s="7" t="n">
        <v>0</v>
      </c>
      <c r="G4758" s="7" t="n">
        <v>300</v>
      </c>
      <c r="H4758" s="7" t="n">
        <v>0</v>
      </c>
    </row>
    <row r="4759" spans="1:8">
      <c r="A4759" t="s">
        <v>4</v>
      </c>
      <c r="B4759" s="4" t="s">
        <v>5</v>
      </c>
      <c r="C4759" s="4" t="s">
        <v>10</v>
      </c>
      <c r="D4759" s="4" t="s">
        <v>18</v>
      </c>
      <c r="E4759" s="4" t="s">
        <v>18</v>
      </c>
      <c r="F4759" s="4" t="s">
        <v>18</v>
      </c>
      <c r="G4759" s="4" t="s">
        <v>10</v>
      </c>
      <c r="H4759" s="4" t="s">
        <v>10</v>
      </c>
    </row>
    <row r="4760" spans="1:8">
      <c r="A4760" t="n">
        <v>38722</v>
      </c>
      <c r="B4760" s="63" t="n">
        <v>60</v>
      </c>
      <c r="C4760" s="7" t="n">
        <v>6</v>
      </c>
      <c r="D4760" s="7" t="n">
        <v>0</v>
      </c>
      <c r="E4760" s="7" t="n">
        <v>20</v>
      </c>
      <c r="F4760" s="7" t="n">
        <v>0</v>
      </c>
      <c r="G4760" s="7" t="n">
        <v>300</v>
      </c>
      <c r="H4760" s="7" t="n">
        <v>0</v>
      </c>
    </row>
    <row r="4761" spans="1:8">
      <c r="A4761" t="s">
        <v>4</v>
      </c>
      <c r="B4761" s="4" t="s">
        <v>5</v>
      </c>
      <c r="C4761" s="4" t="s">
        <v>10</v>
      </c>
      <c r="D4761" s="4" t="s">
        <v>13</v>
      </c>
    </row>
    <row r="4762" spans="1:8">
      <c r="A4762" t="n">
        <v>38741</v>
      </c>
      <c r="B4762" s="46" t="n">
        <v>56</v>
      </c>
      <c r="C4762" s="7" t="n">
        <v>61491</v>
      </c>
      <c r="D4762" s="7" t="n">
        <v>0</v>
      </c>
    </row>
    <row r="4763" spans="1:8">
      <c r="A4763" t="s">
        <v>4</v>
      </c>
      <c r="B4763" s="4" t="s">
        <v>5</v>
      </c>
      <c r="C4763" s="4" t="s">
        <v>10</v>
      </c>
      <c r="D4763" s="4" t="s">
        <v>18</v>
      </c>
      <c r="E4763" s="4" t="s">
        <v>18</v>
      </c>
      <c r="F4763" s="4" t="s">
        <v>18</v>
      </c>
      <c r="G4763" s="4" t="s">
        <v>10</v>
      </c>
      <c r="H4763" s="4" t="s">
        <v>10</v>
      </c>
    </row>
    <row r="4764" spans="1:8">
      <c r="A4764" t="n">
        <v>38745</v>
      </c>
      <c r="B4764" s="63" t="n">
        <v>60</v>
      </c>
      <c r="C4764" s="7" t="n">
        <v>61491</v>
      </c>
      <c r="D4764" s="7" t="n">
        <v>0</v>
      </c>
      <c r="E4764" s="7" t="n">
        <v>20</v>
      </c>
      <c r="F4764" s="7" t="n">
        <v>0</v>
      </c>
      <c r="G4764" s="7" t="n">
        <v>300</v>
      </c>
      <c r="H4764" s="7" t="n">
        <v>0</v>
      </c>
    </row>
    <row r="4765" spans="1:8">
      <c r="A4765" t="s">
        <v>4</v>
      </c>
      <c r="B4765" s="4" t="s">
        <v>5</v>
      </c>
      <c r="C4765" s="4" t="s">
        <v>13</v>
      </c>
      <c r="D4765" s="4" t="s">
        <v>10</v>
      </c>
      <c r="E4765" s="4" t="s">
        <v>6</v>
      </c>
    </row>
    <row r="4766" spans="1:8">
      <c r="A4766" t="n">
        <v>38764</v>
      </c>
      <c r="B4766" s="29" t="n">
        <v>51</v>
      </c>
      <c r="C4766" s="7" t="n">
        <v>4</v>
      </c>
      <c r="D4766" s="7" t="n">
        <v>11</v>
      </c>
      <c r="E4766" s="7" t="s">
        <v>243</v>
      </c>
    </row>
    <row r="4767" spans="1:8">
      <c r="A4767" t="s">
        <v>4</v>
      </c>
      <c r="B4767" s="4" t="s">
        <v>5</v>
      </c>
      <c r="C4767" s="4" t="s">
        <v>10</v>
      </c>
    </row>
    <row r="4768" spans="1:8">
      <c r="A4768" t="n">
        <v>38777</v>
      </c>
      <c r="B4768" s="27" t="n">
        <v>16</v>
      </c>
      <c r="C4768" s="7" t="n">
        <v>0</v>
      </c>
    </row>
    <row r="4769" spans="1:8">
      <c r="A4769" t="s">
        <v>4</v>
      </c>
      <c r="B4769" s="4" t="s">
        <v>5</v>
      </c>
      <c r="C4769" s="4" t="s">
        <v>10</v>
      </c>
      <c r="D4769" s="4" t="s">
        <v>13</v>
      </c>
      <c r="E4769" s="4" t="s">
        <v>9</v>
      </c>
      <c r="F4769" s="4" t="s">
        <v>47</v>
      </c>
      <c r="G4769" s="4" t="s">
        <v>13</v>
      </c>
      <c r="H4769" s="4" t="s">
        <v>13</v>
      </c>
    </row>
    <row r="4770" spans="1:8">
      <c r="A4770" t="n">
        <v>38780</v>
      </c>
      <c r="B4770" s="30" t="n">
        <v>26</v>
      </c>
      <c r="C4770" s="7" t="n">
        <v>11</v>
      </c>
      <c r="D4770" s="7" t="n">
        <v>17</v>
      </c>
      <c r="E4770" s="7" t="n">
        <v>10348</v>
      </c>
      <c r="F4770" s="7" t="s">
        <v>323</v>
      </c>
      <c r="G4770" s="7" t="n">
        <v>2</v>
      </c>
      <c r="H4770" s="7" t="n">
        <v>0</v>
      </c>
    </row>
    <row r="4771" spans="1:8">
      <c r="A4771" t="s">
        <v>4</v>
      </c>
      <c r="B4771" s="4" t="s">
        <v>5</v>
      </c>
    </row>
    <row r="4772" spans="1:8">
      <c r="A4772" t="n">
        <v>38798</v>
      </c>
      <c r="B4772" s="31" t="n">
        <v>28</v>
      </c>
    </row>
    <row r="4773" spans="1:8">
      <c r="A4773" t="s">
        <v>4</v>
      </c>
      <c r="B4773" s="4" t="s">
        <v>5</v>
      </c>
      <c r="C4773" s="4" t="s">
        <v>10</v>
      </c>
      <c r="D4773" s="4" t="s">
        <v>13</v>
      </c>
    </row>
    <row r="4774" spans="1:8">
      <c r="A4774" t="n">
        <v>38799</v>
      </c>
      <c r="B4774" s="60" t="n">
        <v>89</v>
      </c>
      <c r="C4774" s="7" t="n">
        <v>65533</v>
      </c>
      <c r="D4774" s="7" t="n">
        <v>1</v>
      </c>
    </row>
    <row r="4775" spans="1:8">
      <c r="A4775" t="s">
        <v>4</v>
      </c>
      <c r="B4775" s="4" t="s">
        <v>5</v>
      </c>
      <c r="C4775" s="4" t="s">
        <v>13</v>
      </c>
      <c r="D4775" s="4" t="s">
        <v>10</v>
      </c>
      <c r="E4775" s="4" t="s">
        <v>6</v>
      </c>
    </row>
    <row r="4776" spans="1:8">
      <c r="A4776" t="n">
        <v>38803</v>
      </c>
      <c r="B4776" s="29" t="n">
        <v>51</v>
      </c>
      <c r="C4776" s="7" t="n">
        <v>4</v>
      </c>
      <c r="D4776" s="7" t="n">
        <v>6</v>
      </c>
      <c r="E4776" s="7" t="s">
        <v>324</v>
      </c>
    </row>
    <row r="4777" spans="1:8">
      <c r="A4777" t="s">
        <v>4</v>
      </c>
      <c r="B4777" s="4" t="s">
        <v>5</v>
      </c>
      <c r="C4777" s="4" t="s">
        <v>10</v>
      </c>
    </row>
    <row r="4778" spans="1:8">
      <c r="A4778" t="n">
        <v>38816</v>
      </c>
      <c r="B4778" s="27" t="n">
        <v>16</v>
      </c>
      <c r="C4778" s="7" t="n">
        <v>0</v>
      </c>
    </row>
    <row r="4779" spans="1:8">
      <c r="A4779" t="s">
        <v>4</v>
      </c>
      <c r="B4779" s="4" t="s">
        <v>5</v>
      </c>
      <c r="C4779" s="4" t="s">
        <v>10</v>
      </c>
      <c r="D4779" s="4" t="s">
        <v>13</v>
      </c>
      <c r="E4779" s="4" t="s">
        <v>9</v>
      </c>
      <c r="F4779" s="4" t="s">
        <v>47</v>
      </c>
      <c r="G4779" s="4" t="s">
        <v>13</v>
      </c>
      <c r="H4779" s="4" t="s">
        <v>13</v>
      </c>
    </row>
    <row r="4780" spans="1:8">
      <c r="A4780" t="n">
        <v>38819</v>
      </c>
      <c r="B4780" s="30" t="n">
        <v>26</v>
      </c>
      <c r="C4780" s="7" t="n">
        <v>6</v>
      </c>
      <c r="D4780" s="7" t="n">
        <v>17</v>
      </c>
      <c r="E4780" s="7" t="n">
        <v>8416</v>
      </c>
      <c r="F4780" s="7" t="s">
        <v>325</v>
      </c>
      <c r="G4780" s="7" t="n">
        <v>2</v>
      </c>
      <c r="H4780" s="7" t="n">
        <v>0</v>
      </c>
    </row>
    <row r="4781" spans="1:8">
      <c r="A4781" t="s">
        <v>4</v>
      </c>
      <c r="B4781" s="4" t="s">
        <v>5</v>
      </c>
    </row>
    <row r="4782" spans="1:8">
      <c r="A4782" t="n">
        <v>38881</v>
      </c>
      <c r="B4782" s="31" t="n">
        <v>28</v>
      </c>
    </row>
    <row r="4783" spans="1:8">
      <c r="A4783" t="s">
        <v>4</v>
      </c>
      <c r="B4783" s="4" t="s">
        <v>5</v>
      </c>
      <c r="C4783" s="4" t="s">
        <v>13</v>
      </c>
      <c r="D4783" s="32" t="s">
        <v>50</v>
      </c>
      <c r="E4783" s="4" t="s">
        <v>5</v>
      </c>
      <c r="F4783" s="4" t="s">
        <v>13</v>
      </c>
      <c r="G4783" s="4" t="s">
        <v>10</v>
      </c>
      <c r="H4783" s="32" t="s">
        <v>51</v>
      </c>
      <c r="I4783" s="4" t="s">
        <v>13</v>
      </c>
      <c r="J4783" s="4" t="s">
        <v>19</v>
      </c>
    </row>
    <row r="4784" spans="1:8">
      <c r="A4784" t="n">
        <v>38882</v>
      </c>
      <c r="B4784" s="12" t="n">
        <v>5</v>
      </c>
      <c r="C4784" s="7" t="n">
        <v>28</v>
      </c>
      <c r="D4784" s="32" t="s">
        <v>3</v>
      </c>
      <c r="E4784" s="33" t="n">
        <v>64</v>
      </c>
      <c r="F4784" s="7" t="n">
        <v>5</v>
      </c>
      <c r="G4784" s="7" t="n">
        <v>1</v>
      </c>
      <c r="H4784" s="32" t="s">
        <v>3</v>
      </c>
      <c r="I4784" s="7" t="n">
        <v>1</v>
      </c>
      <c r="J4784" s="13" t="n">
        <f t="normal" ca="1">A4802</f>
        <v>0</v>
      </c>
    </row>
    <row r="4785" spans="1:10">
      <c r="A4785" t="s">
        <v>4</v>
      </c>
      <c r="B4785" s="4" t="s">
        <v>5</v>
      </c>
      <c r="C4785" s="4" t="s">
        <v>10</v>
      </c>
      <c r="D4785" s="4" t="s">
        <v>18</v>
      </c>
      <c r="E4785" s="4" t="s">
        <v>18</v>
      </c>
      <c r="F4785" s="4" t="s">
        <v>18</v>
      </c>
      <c r="G4785" s="4" t="s">
        <v>10</v>
      </c>
      <c r="H4785" s="4" t="s">
        <v>10</v>
      </c>
    </row>
    <row r="4786" spans="1:10">
      <c r="A4786" t="n">
        <v>38893</v>
      </c>
      <c r="B4786" s="63" t="n">
        <v>60</v>
      </c>
      <c r="C4786" s="7" t="n">
        <v>1</v>
      </c>
      <c r="D4786" s="7" t="n">
        <v>-20</v>
      </c>
      <c r="E4786" s="7" t="n">
        <v>0</v>
      </c>
      <c r="F4786" s="7" t="n">
        <v>0</v>
      </c>
      <c r="G4786" s="7" t="n">
        <v>500</v>
      </c>
      <c r="H4786" s="7" t="n">
        <v>0</v>
      </c>
    </row>
    <row r="4787" spans="1:10">
      <c r="A4787" t="s">
        <v>4</v>
      </c>
      <c r="B4787" s="4" t="s">
        <v>5</v>
      </c>
      <c r="C4787" s="4" t="s">
        <v>10</v>
      </c>
    </row>
    <row r="4788" spans="1:10">
      <c r="A4788" t="n">
        <v>38912</v>
      </c>
      <c r="B4788" s="27" t="n">
        <v>16</v>
      </c>
      <c r="C4788" s="7" t="n">
        <v>500</v>
      </c>
    </row>
    <row r="4789" spans="1:10">
      <c r="A4789" t="s">
        <v>4</v>
      </c>
      <c r="B4789" s="4" t="s">
        <v>5</v>
      </c>
      <c r="C4789" s="4" t="s">
        <v>13</v>
      </c>
      <c r="D4789" s="4" t="s">
        <v>10</v>
      </c>
      <c r="E4789" s="4" t="s">
        <v>6</v>
      </c>
    </row>
    <row r="4790" spans="1:10">
      <c r="A4790" t="n">
        <v>38915</v>
      </c>
      <c r="B4790" s="29" t="n">
        <v>51</v>
      </c>
      <c r="C4790" s="7" t="n">
        <v>4</v>
      </c>
      <c r="D4790" s="7" t="n">
        <v>1</v>
      </c>
      <c r="E4790" s="7" t="s">
        <v>326</v>
      </c>
    </row>
    <row r="4791" spans="1:10">
      <c r="A4791" t="s">
        <v>4</v>
      </c>
      <c r="B4791" s="4" t="s">
        <v>5</v>
      </c>
      <c r="C4791" s="4" t="s">
        <v>10</v>
      </c>
    </row>
    <row r="4792" spans="1:10">
      <c r="A4792" t="n">
        <v>38929</v>
      </c>
      <c r="B4792" s="27" t="n">
        <v>16</v>
      </c>
      <c r="C4792" s="7" t="n">
        <v>0</v>
      </c>
    </row>
    <row r="4793" spans="1:10">
      <c r="A4793" t="s">
        <v>4</v>
      </c>
      <c r="B4793" s="4" t="s">
        <v>5</v>
      </c>
      <c r="C4793" s="4" t="s">
        <v>10</v>
      </c>
      <c r="D4793" s="4" t="s">
        <v>13</v>
      </c>
      <c r="E4793" s="4" t="s">
        <v>9</v>
      </c>
      <c r="F4793" s="4" t="s">
        <v>47</v>
      </c>
      <c r="G4793" s="4" t="s">
        <v>13</v>
      </c>
      <c r="H4793" s="4" t="s">
        <v>13</v>
      </c>
    </row>
    <row r="4794" spans="1:10">
      <c r="A4794" t="n">
        <v>38932</v>
      </c>
      <c r="B4794" s="30" t="n">
        <v>26</v>
      </c>
      <c r="C4794" s="7" t="n">
        <v>1</v>
      </c>
      <c r="D4794" s="7" t="n">
        <v>17</v>
      </c>
      <c r="E4794" s="7" t="n">
        <v>1409</v>
      </c>
      <c r="F4794" s="7" t="s">
        <v>327</v>
      </c>
      <c r="G4794" s="7" t="n">
        <v>2</v>
      </c>
      <c r="H4794" s="7" t="n">
        <v>0</v>
      </c>
    </row>
    <row r="4795" spans="1:10">
      <c r="A4795" t="s">
        <v>4</v>
      </c>
      <c r="B4795" s="4" t="s">
        <v>5</v>
      </c>
    </row>
    <row r="4796" spans="1:10">
      <c r="A4796" t="n">
        <v>38975</v>
      </c>
      <c r="B4796" s="31" t="n">
        <v>28</v>
      </c>
    </row>
    <row r="4797" spans="1:10">
      <c r="A4797" t="s">
        <v>4</v>
      </c>
      <c r="B4797" s="4" t="s">
        <v>5</v>
      </c>
      <c r="C4797" s="4" t="s">
        <v>10</v>
      </c>
      <c r="D4797" s="4" t="s">
        <v>13</v>
      </c>
    </row>
    <row r="4798" spans="1:10">
      <c r="A4798" t="n">
        <v>38976</v>
      </c>
      <c r="B4798" s="60" t="n">
        <v>89</v>
      </c>
      <c r="C4798" s="7" t="n">
        <v>65533</v>
      </c>
      <c r="D4798" s="7" t="n">
        <v>1</v>
      </c>
    </row>
    <row r="4799" spans="1:10">
      <c r="A4799" t="s">
        <v>4</v>
      </c>
      <c r="B4799" s="4" t="s">
        <v>5</v>
      </c>
      <c r="C4799" s="4" t="s">
        <v>19</v>
      </c>
    </row>
    <row r="4800" spans="1:10">
      <c r="A4800" t="n">
        <v>38980</v>
      </c>
      <c r="B4800" s="18" t="n">
        <v>3</v>
      </c>
      <c r="C4800" s="13" t="n">
        <f t="normal" ca="1">A4816</f>
        <v>0</v>
      </c>
    </row>
    <row r="4801" spans="1:8">
      <c r="A4801" t="s">
        <v>4</v>
      </c>
      <c r="B4801" s="4" t="s">
        <v>5</v>
      </c>
      <c r="C4801" s="4" t="s">
        <v>10</v>
      </c>
      <c r="D4801" s="4" t="s">
        <v>18</v>
      </c>
      <c r="E4801" s="4" t="s">
        <v>18</v>
      </c>
      <c r="F4801" s="4" t="s">
        <v>18</v>
      </c>
      <c r="G4801" s="4" t="s">
        <v>10</v>
      </c>
      <c r="H4801" s="4" t="s">
        <v>10</v>
      </c>
    </row>
    <row r="4802" spans="1:8">
      <c r="A4802" t="n">
        <v>38985</v>
      </c>
      <c r="B4802" s="63" t="n">
        <v>60</v>
      </c>
      <c r="C4802" s="7" t="n">
        <v>1</v>
      </c>
      <c r="D4802" s="7" t="n">
        <v>-20</v>
      </c>
      <c r="E4802" s="7" t="n">
        <v>0</v>
      </c>
      <c r="F4802" s="7" t="n">
        <v>0</v>
      </c>
      <c r="G4802" s="7" t="n">
        <v>500</v>
      </c>
      <c r="H4802" s="7" t="n">
        <v>0</v>
      </c>
    </row>
    <row r="4803" spans="1:8">
      <c r="A4803" t="s">
        <v>4</v>
      </c>
      <c r="B4803" s="4" t="s">
        <v>5</v>
      </c>
      <c r="C4803" s="4" t="s">
        <v>10</v>
      </c>
    </row>
    <row r="4804" spans="1:8">
      <c r="A4804" t="n">
        <v>39004</v>
      </c>
      <c r="B4804" s="27" t="n">
        <v>16</v>
      </c>
      <c r="C4804" s="7" t="n">
        <v>500</v>
      </c>
    </row>
    <row r="4805" spans="1:8">
      <c r="A4805" t="s">
        <v>4</v>
      </c>
      <c r="B4805" s="4" t="s">
        <v>5</v>
      </c>
      <c r="C4805" s="4" t="s">
        <v>13</v>
      </c>
      <c r="D4805" s="4" t="s">
        <v>10</v>
      </c>
      <c r="E4805" s="4" t="s">
        <v>6</v>
      </c>
    </row>
    <row r="4806" spans="1:8">
      <c r="A4806" t="n">
        <v>39007</v>
      </c>
      <c r="B4806" s="29" t="n">
        <v>51</v>
      </c>
      <c r="C4806" s="7" t="n">
        <v>4</v>
      </c>
      <c r="D4806" s="7" t="n">
        <v>6</v>
      </c>
      <c r="E4806" s="7" t="s">
        <v>328</v>
      </c>
    </row>
    <row r="4807" spans="1:8">
      <c r="A4807" t="s">
        <v>4</v>
      </c>
      <c r="B4807" s="4" t="s">
        <v>5</v>
      </c>
      <c r="C4807" s="4" t="s">
        <v>10</v>
      </c>
    </row>
    <row r="4808" spans="1:8">
      <c r="A4808" t="n">
        <v>39020</v>
      </c>
      <c r="B4808" s="27" t="n">
        <v>16</v>
      </c>
      <c r="C4808" s="7" t="n">
        <v>0</v>
      </c>
    </row>
    <row r="4809" spans="1:8">
      <c r="A4809" t="s">
        <v>4</v>
      </c>
      <c r="B4809" s="4" t="s">
        <v>5</v>
      </c>
      <c r="C4809" s="4" t="s">
        <v>10</v>
      </c>
      <c r="D4809" s="4" t="s">
        <v>13</v>
      </c>
      <c r="E4809" s="4" t="s">
        <v>9</v>
      </c>
      <c r="F4809" s="4" t="s">
        <v>47</v>
      </c>
      <c r="G4809" s="4" t="s">
        <v>13</v>
      </c>
      <c r="H4809" s="4" t="s">
        <v>13</v>
      </c>
    </row>
    <row r="4810" spans="1:8">
      <c r="A4810" t="n">
        <v>39023</v>
      </c>
      <c r="B4810" s="30" t="n">
        <v>26</v>
      </c>
      <c r="C4810" s="7" t="n">
        <v>6</v>
      </c>
      <c r="D4810" s="7" t="n">
        <v>17</v>
      </c>
      <c r="E4810" s="7" t="n">
        <v>8417</v>
      </c>
      <c r="F4810" s="7" t="s">
        <v>329</v>
      </c>
      <c r="G4810" s="7" t="n">
        <v>2</v>
      </c>
      <c r="H4810" s="7" t="n">
        <v>0</v>
      </c>
    </row>
    <row r="4811" spans="1:8">
      <c r="A4811" t="s">
        <v>4</v>
      </c>
      <c r="B4811" s="4" t="s">
        <v>5</v>
      </c>
    </row>
    <row r="4812" spans="1:8">
      <c r="A4812" t="n">
        <v>39065</v>
      </c>
      <c r="B4812" s="31" t="n">
        <v>28</v>
      </c>
    </row>
    <row r="4813" spans="1:8">
      <c r="A4813" t="s">
        <v>4</v>
      </c>
      <c r="B4813" s="4" t="s">
        <v>5</v>
      </c>
      <c r="C4813" s="4" t="s">
        <v>10</v>
      </c>
      <c r="D4813" s="4" t="s">
        <v>13</v>
      </c>
    </row>
    <row r="4814" spans="1:8">
      <c r="A4814" t="n">
        <v>39066</v>
      </c>
      <c r="B4814" s="60" t="n">
        <v>89</v>
      </c>
      <c r="C4814" s="7" t="n">
        <v>65533</v>
      </c>
      <c r="D4814" s="7" t="n">
        <v>1</v>
      </c>
    </row>
    <row r="4815" spans="1:8">
      <c r="A4815" t="s">
        <v>4</v>
      </c>
      <c r="B4815" s="4" t="s">
        <v>5</v>
      </c>
      <c r="C4815" s="4" t="s">
        <v>13</v>
      </c>
      <c r="D4815" s="4" t="s">
        <v>10</v>
      </c>
      <c r="E4815" s="4" t="s">
        <v>10</v>
      </c>
      <c r="F4815" s="4" t="s">
        <v>13</v>
      </c>
    </row>
    <row r="4816" spans="1:8">
      <c r="A4816" t="n">
        <v>39070</v>
      </c>
      <c r="B4816" s="59" t="n">
        <v>25</v>
      </c>
      <c r="C4816" s="7" t="n">
        <v>1</v>
      </c>
      <c r="D4816" s="7" t="n">
        <v>60</v>
      </c>
      <c r="E4816" s="7" t="n">
        <v>280</v>
      </c>
      <c r="F4816" s="7" t="n">
        <v>1</v>
      </c>
    </row>
    <row r="4817" spans="1:8">
      <c r="A4817" t="s">
        <v>4</v>
      </c>
      <c r="B4817" s="4" t="s">
        <v>5</v>
      </c>
      <c r="C4817" s="4" t="s">
        <v>6</v>
      </c>
      <c r="D4817" s="4" t="s">
        <v>10</v>
      </c>
    </row>
    <row r="4818" spans="1:8">
      <c r="A4818" t="n">
        <v>39077</v>
      </c>
      <c r="B4818" s="58" t="n">
        <v>29</v>
      </c>
      <c r="C4818" s="7" t="s">
        <v>172</v>
      </c>
      <c r="D4818" s="7" t="n">
        <v>65533</v>
      </c>
    </row>
    <row r="4819" spans="1:8">
      <c r="A4819" t="s">
        <v>4</v>
      </c>
      <c r="B4819" s="4" t="s">
        <v>5</v>
      </c>
      <c r="C4819" s="4" t="s">
        <v>13</v>
      </c>
      <c r="D4819" s="4" t="s">
        <v>10</v>
      </c>
      <c r="E4819" s="4" t="s">
        <v>6</v>
      </c>
    </row>
    <row r="4820" spans="1:8">
      <c r="A4820" t="n">
        <v>39093</v>
      </c>
      <c r="B4820" s="29" t="n">
        <v>51</v>
      </c>
      <c r="C4820" s="7" t="n">
        <v>4</v>
      </c>
      <c r="D4820" s="7" t="n">
        <v>7033</v>
      </c>
      <c r="E4820" s="7" t="s">
        <v>330</v>
      </c>
    </row>
    <row r="4821" spans="1:8">
      <c r="A4821" t="s">
        <v>4</v>
      </c>
      <c r="B4821" s="4" t="s">
        <v>5</v>
      </c>
      <c r="C4821" s="4" t="s">
        <v>10</v>
      </c>
    </row>
    <row r="4822" spans="1:8">
      <c r="A4822" t="n">
        <v>39107</v>
      </c>
      <c r="B4822" s="27" t="n">
        <v>16</v>
      </c>
      <c r="C4822" s="7" t="n">
        <v>0</v>
      </c>
    </row>
    <row r="4823" spans="1:8">
      <c r="A4823" t="s">
        <v>4</v>
      </c>
      <c r="B4823" s="4" t="s">
        <v>5</v>
      </c>
      <c r="C4823" s="4" t="s">
        <v>10</v>
      </c>
      <c r="D4823" s="4" t="s">
        <v>13</v>
      </c>
      <c r="E4823" s="4" t="s">
        <v>9</v>
      </c>
      <c r="F4823" s="4" t="s">
        <v>47</v>
      </c>
      <c r="G4823" s="4" t="s">
        <v>13</v>
      </c>
      <c r="H4823" s="4" t="s">
        <v>13</v>
      </c>
      <c r="I4823" s="4" t="s">
        <v>13</v>
      </c>
      <c r="J4823" s="4" t="s">
        <v>9</v>
      </c>
      <c r="K4823" s="4" t="s">
        <v>47</v>
      </c>
      <c r="L4823" s="4" t="s">
        <v>13</v>
      </c>
      <c r="M4823" s="4" t="s">
        <v>13</v>
      </c>
    </row>
    <row r="4824" spans="1:8">
      <c r="A4824" t="n">
        <v>39110</v>
      </c>
      <c r="B4824" s="30" t="n">
        <v>26</v>
      </c>
      <c r="C4824" s="7" t="n">
        <v>7033</v>
      </c>
      <c r="D4824" s="7" t="n">
        <v>17</v>
      </c>
      <c r="E4824" s="7" t="n">
        <v>52889</v>
      </c>
      <c r="F4824" s="7" t="s">
        <v>331</v>
      </c>
      <c r="G4824" s="7" t="n">
        <v>2</v>
      </c>
      <c r="H4824" s="7" t="n">
        <v>3</v>
      </c>
      <c r="I4824" s="7" t="n">
        <v>17</v>
      </c>
      <c r="J4824" s="7" t="n">
        <v>52890</v>
      </c>
      <c r="K4824" s="7" t="s">
        <v>332</v>
      </c>
      <c r="L4824" s="7" t="n">
        <v>2</v>
      </c>
      <c r="M4824" s="7" t="n">
        <v>0</v>
      </c>
    </row>
    <row r="4825" spans="1:8">
      <c r="A4825" t="s">
        <v>4</v>
      </c>
      <c r="B4825" s="4" t="s">
        <v>5</v>
      </c>
    </row>
    <row r="4826" spans="1:8">
      <c r="A4826" t="n">
        <v>39275</v>
      </c>
      <c r="B4826" s="31" t="n">
        <v>28</v>
      </c>
    </row>
    <row r="4827" spans="1:8">
      <c r="A4827" t="s">
        <v>4</v>
      </c>
      <c r="B4827" s="4" t="s">
        <v>5</v>
      </c>
      <c r="C4827" s="4" t="s">
        <v>10</v>
      </c>
      <c r="D4827" s="4" t="s">
        <v>13</v>
      </c>
    </row>
    <row r="4828" spans="1:8">
      <c r="A4828" t="n">
        <v>39276</v>
      </c>
      <c r="B4828" s="60" t="n">
        <v>89</v>
      </c>
      <c r="C4828" s="7" t="n">
        <v>65533</v>
      </c>
      <c r="D4828" s="7" t="n">
        <v>1</v>
      </c>
    </row>
    <row r="4829" spans="1:8">
      <c r="A4829" t="s">
        <v>4</v>
      </c>
      <c r="B4829" s="4" t="s">
        <v>5</v>
      </c>
      <c r="C4829" s="4" t="s">
        <v>13</v>
      </c>
      <c r="D4829" s="4" t="s">
        <v>10</v>
      </c>
      <c r="E4829" s="4" t="s">
        <v>10</v>
      </c>
      <c r="F4829" s="4" t="s">
        <v>13</v>
      </c>
    </row>
    <row r="4830" spans="1:8">
      <c r="A4830" t="n">
        <v>39280</v>
      </c>
      <c r="B4830" s="59" t="n">
        <v>25</v>
      </c>
      <c r="C4830" s="7" t="n">
        <v>1</v>
      </c>
      <c r="D4830" s="7" t="n">
        <v>65535</v>
      </c>
      <c r="E4830" s="7" t="n">
        <v>65535</v>
      </c>
      <c r="F4830" s="7" t="n">
        <v>0</v>
      </c>
    </row>
    <row r="4831" spans="1:8">
      <c r="A4831" t="s">
        <v>4</v>
      </c>
      <c r="B4831" s="4" t="s">
        <v>5</v>
      </c>
      <c r="C4831" s="4" t="s">
        <v>6</v>
      </c>
      <c r="D4831" s="4" t="s">
        <v>10</v>
      </c>
    </row>
    <row r="4832" spans="1:8">
      <c r="A4832" t="n">
        <v>39287</v>
      </c>
      <c r="B4832" s="58" t="n">
        <v>29</v>
      </c>
      <c r="C4832" s="7" t="s">
        <v>12</v>
      </c>
      <c r="D4832" s="7" t="n">
        <v>65533</v>
      </c>
    </row>
    <row r="4833" spans="1:13">
      <c r="A4833" t="s">
        <v>4</v>
      </c>
      <c r="B4833" s="4" t="s">
        <v>5</v>
      </c>
      <c r="C4833" s="4" t="s">
        <v>13</v>
      </c>
      <c r="D4833" s="4" t="s">
        <v>10</v>
      </c>
      <c r="E4833" s="4" t="s">
        <v>18</v>
      </c>
    </row>
    <row r="4834" spans="1:13">
      <c r="A4834" t="n">
        <v>39291</v>
      </c>
      <c r="B4834" s="38" t="n">
        <v>58</v>
      </c>
      <c r="C4834" s="7" t="n">
        <v>101</v>
      </c>
      <c r="D4834" s="7" t="n">
        <v>500</v>
      </c>
      <c r="E4834" s="7" t="n">
        <v>1</v>
      </c>
    </row>
    <row r="4835" spans="1:13">
      <c r="A4835" t="s">
        <v>4</v>
      </c>
      <c r="B4835" s="4" t="s">
        <v>5</v>
      </c>
      <c r="C4835" s="4" t="s">
        <v>13</v>
      </c>
      <c r="D4835" s="4" t="s">
        <v>10</v>
      </c>
    </row>
    <row r="4836" spans="1:13">
      <c r="A4836" t="n">
        <v>39299</v>
      </c>
      <c r="B4836" s="38" t="n">
        <v>58</v>
      </c>
      <c r="C4836" s="7" t="n">
        <v>254</v>
      </c>
      <c r="D4836" s="7" t="n">
        <v>0</v>
      </c>
    </row>
    <row r="4837" spans="1:13">
      <c r="A4837" t="s">
        <v>4</v>
      </c>
      <c r="B4837" s="4" t="s">
        <v>5</v>
      </c>
      <c r="C4837" s="4" t="s">
        <v>13</v>
      </c>
    </row>
    <row r="4838" spans="1:13">
      <c r="A4838" t="n">
        <v>39303</v>
      </c>
      <c r="B4838" s="44" t="n">
        <v>45</v>
      </c>
      <c r="C4838" s="7" t="n">
        <v>0</v>
      </c>
    </row>
    <row r="4839" spans="1:13">
      <c r="A4839" t="s">
        <v>4</v>
      </c>
      <c r="B4839" s="4" t="s">
        <v>5</v>
      </c>
      <c r="C4839" s="4" t="s">
        <v>13</v>
      </c>
      <c r="D4839" s="4" t="s">
        <v>13</v>
      </c>
      <c r="E4839" s="4" t="s">
        <v>18</v>
      </c>
      <c r="F4839" s="4" t="s">
        <v>18</v>
      </c>
      <c r="G4839" s="4" t="s">
        <v>18</v>
      </c>
      <c r="H4839" s="4" t="s">
        <v>10</v>
      </c>
    </row>
    <row r="4840" spans="1:13">
      <c r="A4840" t="n">
        <v>39305</v>
      </c>
      <c r="B4840" s="44" t="n">
        <v>45</v>
      </c>
      <c r="C4840" s="7" t="n">
        <v>2</v>
      </c>
      <c r="D4840" s="7" t="n">
        <v>3</v>
      </c>
      <c r="E4840" s="7" t="n">
        <v>23.8099994659424</v>
      </c>
      <c r="F4840" s="7" t="n">
        <v>9.4399995803833</v>
      </c>
      <c r="G4840" s="7" t="n">
        <v>26.7199993133545</v>
      </c>
      <c r="H4840" s="7" t="n">
        <v>0</v>
      </c>
    </row>
    <row r="4841" spans="1:13">
      <c r="A4841" t="s">
        <v>4</v>
      </c>
      <c r="B4841" s="4" t="s">
        <v>5</v>
      </c>
      <c r="C4841" s="4" t="s">
        <v>13</v>
      </c>
      <c r="D4841" s="4" t="s">
        <v>13</v>
      </c>
      <c r="E4841" s="4" t="s">
        <v>18</v>
      </c>
      <c r="F4841" s="4" t="s">
        <v>18</v>
      </c>
      <c r="G4841" s="4" t="s">
        <v>18</v>
      </c>
      <c r="H4841" s="4" t="s">
        <v>10</v>
      </c>
      <c r="I4841" s="4" t="s">
        <v>13</v>
      </c>
    </row>
    <row r="4842" spans="1:13">
      <c r="A4842" t="n">
        <v>39322</v>
      </c>
      <c r="B4842" s="44" t="n">
        <v>45</v>
      </c>
      <c r="C4842" s="7" t="n">
        <v>4</v>
      </c>
      <c r="D4842" s="7" t="n">
        <v>3</v>
      </c>
      <c r="E4842" s="7" t="n">
        <v>43.2900009155273</v>
      </c>
      <c r="F4842" s="7" t="n">
        <v>247.529998779297</v>
      </c>
      <c r="G4842" s="7" t="n">
        <v>360</v>
      </c>
      <c r="H4842" s="7" t="n">
        <v>0</v>
      </c>
      <c r="I4842" s="7" t="n">
        <v>1</v>
      </c>
    </row>
    <row r="4843" spans="1:13">
      <c r="A4843" t="s">
        <v>4</v>
      </c>
      <c r="B4843" s="4" t="s">
        <v>5</v>
      </c>
      <c r="C4843" s="4" t="s">
        <v>13</v>
      </c>
      <c r="D4843" s="4" t="s">
        <v>13</v>
      </c>
      <c r="E4843" s="4" t="s">
        <v>18</v>
      </c>
      <c r="F4843" s="4" t="s">
        <v>10</v>
      </c>
    </row>
    <row r="4844" spans="1:13">
      <c r="A4844" t="n">
        <v>39340</v>
      </c>
      <c r="B4844" s="44" t="n">
        <v>45</v>
      </c>
      <c r="C4844" s="7" t="n">
        <v>5</v>
      </c>
      <c r="D4844" s="7" t="n">
        <v>3</v>
      </c>
      <c r="E4844" s="7" t="n">
        <v>16.8999996185303</v>
      </c>
      <c r="F4844" s="7" t="n">
        <v>0</v>
      </c>
    </row>
    <row r="4845" spans="1:13">
      <c r="A4845" t="s">
        <v>4</v>
      </c>
      <c r="B4845" s="4" t="s">
        <v>5</v>
      </c>
      <c r="C4845" s="4" t="s">
        <v>13</v>
      </c>
      <c r="D4845" s="4" t="s">
        <v>13</v>
      </c>
      <c r="E4845" s="4" t="s">
        <v>18</v>
      </c>
      <c r="F4845" s="4" t="s">
        <v>10</v>
      </c>
    </row>
    <row r="4846" spans="1:13">
      <c r="A4846" t="n">
        <v>39349</v>
      </c>
      <c r="B4846" s="44" t="n">
        <v>45</v>
      </c>
      <c r="C4846" s="7" t="n">
        <v>11</v>
      </c>
      <c r="D4846" s="7" t="n">
        <v>3</v>
      </c>
      <c r="E4846" s="7" t="n">
        <v>25.1000003814697</v>
      </c>
      <c r="F4846" s="7" t="n">
        <v>0</v>
      </c>
    </row>
    <row r="4847" spans="1:13">
      <c r="A4847" t="s">
        <v>4</v>
      </c>
      <c r="B4847" s="4" t="s">
        <v>5</v>
      </c>
      <c r="C4847" s="4" t="s">
        <v>13</v>
      </c>
      <c r="D4847" s="4" t="s">
        <v>13</v>
      </c>
      <c r="E4847" s="4" t="s">
        <v>18</v>
      </c>
      <c r="F4847" s="4" t="s">
        <v>18</v>
      </c>
      <c r="G4847" s="4" t="s">
        <v>18</v>
      </c>
      <c r="H4847" s="4" t="s">
        <v>10</v>
      </c>
    </row>
    <row r="4848" spans="1:13">
      <c r="A4848" t="n">
        <v>39358</v>
      </c>
      <c r="B4848" s="44" t="n">
        <v>45</v>
      </c>
      <c r="C4848" s="7" t="n">
        <v>2</v>
      </c>
      <c r="D4848" s="7" t="n">
        <v>3</v>
      </c>
      <c r="E4848" s="7" t="n">
        <v>23.5200004577637</v>
      </c>
      <c r="F4848" s="7" t="n">
        <v>9.4399995803833</v>
      </c>
      <c r="G4848" s="7" t="n">
        <v>26.7099990844727</v>
      </c>
      <c r="H4848" s="7" t="n">
        <v>8000</v>
      </c>
    </row>
    <row r="4849" spans="1:9">
      <c r="A4849" t="s">
        <v>4</v>
      </c>
      <c r="B4849" s="4" t="s">
        <v>5</v>
      </c>
      <c r="C4849" s="4" t="s">
        <v>13</v>
      </c>
      <c r="D4849" s="4" t="s">
        <v>13</v>
      </c>
      <c r="E4849" s="4" t="s">
        <v>18</v>
      </c>
      <c r="F4849" s="4" t="s">
        <v>18</v>
      </c>
      <c r="G4849" s="4" t="s">
        <v>18</v>
      </c>
      <c r="H4849" s="4" t="s">
        <v>10</v>
      </c>
      <c r="I4849" s="4" t="s">
        <v>13</v>
      </c>
    </row>
    <row r="4850" spans="1:9">
      <c r="A4850" t="n">
        <v>39375</v>
      </c>
      <c r="B4850" s="44" t="n">
        <v>45</v>
      </c>
      <c r="C4850" s="7" t="n">
        <v>4</v>
      </c>
      <c r="D4850" s="7" t="n">
        <v>3</v>
      </c>
      <c r="E4850" s="7" t="n">
        <v>43.2900009155273</v>
      </c>
      <c r="F4850" s="7" t="n">
        <v>238.800003051758</v>
      </c>
      <c r="G4850" s="7" t="n">
        <v>360</v>
      </c>
      <c r="H4850" s="7" t="n">
        <v>8000</v>
      </c>
      <c r="I4850" s="7" t="n">
        <v>1</v>
      </c>
    </row>
    <row r="4851" spans="1: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18</v>
      </c>
      <c r="F4851" s="4" t="s">
        <v>10</v>
      </c>
    </row>
    <row r="4852" spans="1:9">
      <c r="A4852" t="n">
        <v>39393</v>
      </c>
      <c r="B4852" s="44" t="n">
        <v>45</v>
      </c>
      <c r="C4852" s="7" t="n">
        <v>5</v>
      </c>
      <c r="D4852" s="7" t="n">
        <v>3</v>
      </c>
      <c r="E4852" s="7" t="n">
        <v>18.2000007629395</v>
      </c>
      <c r="F4852" s="7" t="n">
        <v>8000</v>
      </c>
    </row>
    <row r="4853" spans="1: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18</v>
      </c>
      <c r="F4853" s="4" t="s">
        <v>10</v>
      </c>
    </row>
    <row r="4854" spans="1:9">
      <c r="A4854" t="n">
        <v>39402</v>
      </c>
      <c r="B4854" s="44" t="n">
        <v>45</v>
      </c>
      <c r="C4854" s="7" t="n">
        <v>11</v>
      </c>
      <c r="D4854" s="7" t="n">
        <v>3</v>
      </c>
      <c r="E4854" s="7" t="n">
        <v>25.1000003814697</v>
      </c>
      <c r="F4854" s="7" t="n">
        <v>8000</v>
      </c>
    </row>
    <row r="4855" spans="1:9">
      <c r="A4855" t="s">
        <v>4</v>
      </c>
      <c r="B4855" s="4" t="s">
        <v>5</v>
      </c>
      <c r="C4855" s="4" t="s">
        <v>13</v>
      </c>
      <c r="D4855" s="4" t="s">
        <v>10</v>
      </c>
    </row>
    <row r="4856" spans="1:9">
      <c r="A4856" t="n">
        <v>39411</v>
      </c>
      <c r="B4856" s="38" t="n">
        <v>58</v>
      </c>
      <c r="C4856" s="7" t="n">
        <v>255</v>
      </c>
      <c r="D4856" s="7" t="n">
        <v>0</v>
      </c>
    </row>
    <row r="4857" spans="1:9">
      <c r="A4857" t="s">
        <v>4</v>
      </c>
      <c r="B4857" s="4" t="s">
        <v>5</v>
      </c>
      <c r="C4857" s="4" t="s">
        <v>9</v>
      </c>
    </row>
    <row r="4858" spans="1:9">
      <c r="A4858" t="n">
        <v>39415</v>
      </c>
      <c r="B4858" s="47" t="n">
        <v>15</v>
      </c>
      <c r="C4858" s="7" t="n">
        <v>256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6</v>
      </c>
    </row>
    <row r="4860" spans="1:9">
      <c r="A4860" t="n">
        <v>39420</v>
      </c>
      <c r="B4860" s="29" t="n">
        <v>51</v>
      </c>
      <c r="C4860" s="7" t="n">
        <v>4</v>
      </c>
      <c r="D4860" s="7" t="n">
        <v>11</v>
      </c>
      <c r="E4860" s="7" t="s">
        <v>333</v>
      </c>
    </row>
    <row r="4861" spans="1:9">
      <c r="A4861" t="s">
        <v>4</v>
      </c>
      <c r="B4861" s="4" t="s">
        <v>5</v>
      </c>
      <c r="C4861" s="4" t="s">
        <v>10</v>
      </c>
    </row>
    <row r="4862" spans="1:9">
      <c r="A4862" t="n">
        <v>39434</v>
      </c>
      <c r="B4862" s="27" t="n">
        <v>16</v>
      </c>
      <c r="C4862" s="7" t="n">
        <v>0</v>
      </c>
    </row>
    <row r="4863" spans="1:9">
      <c r="A4863" t="s">
        <v>4</v>
      </c>
      <c r="B4863" s="4" t="s">
        <v>5</v>
      </c>
      <c r="C4863" s="4" t="s">
        <v>10</v>
      </c>
      <c r="D4863" s="4" t="s">
        <v>13</v>
      </c>
      <c r="E4863" s="4" t="s">
        <v>9</v>
      </c>
      <c r="F4863" s="4" t="s">
        <v>47</v>
      </c>
      <c r="G4863" s="4" t="s">
        <v>13</v>
      </c>
      <c r="H4863" s="4" t="s">
        <v>13</v>
      </c>
      <c r="I4863" s="4" t="s">
        <v>13</v>
      </c>
      <c r="J4863" s="4" t="s">
        <v>9</v>
      </c>
      <c r="K4863" s="4" t="s">
        <v>47</v>
      </c>
      <c r="L4863" s="4" t="s">
        <v>13</v>
      </c>
      <c r="M4863" s="4" t="s">
        <v>13</v>
      </c>
    </row>
    <row r="4864" spans="1:9">
      <c r="A4864" t="n">
        <v>39437</v>
      </c>
      <c r="B4864" s="30" t="n">
        <v>26</v>
      </c>
      <c r="C4864" s="7" t="n">
        <v>11</v>
      </c>
      <c r="D4864" s="7" t="n">
        <v>17</v>
      </c>
      <c r="E4864" s="7" t="n">
        <v>10349</v>
      </c>
      <c r="F4864" s="7" t="s">
        <v>334</v>
      </c>
      <c r="G4864" s="7" t="n">
        <v>2</v>
      </c>
      <c r="H4864" s="7" t="n">
        <v>3</v>
      </c>
      <c r="I4864" s="7" t="n">
        <v>17</v>
      </c>
      <c r="J4864" s="7" t="n">
        <v>10350</v>
      </c>
      <c r="K4864" s="7" t="s">
        <v>335</v>
      </c>
      <c r="L4864" s="7" t="n">
        <v>2</v>
      </c>
      <c r="M4864" s="7" t="n">
        <v>0</v>
      </c>
    </row>
    <row r="4865" spans="1:13">
      <c r="A4865" t="s">
        <v>4</v>
      </c>
      <c r="B4865" s="4" t="s">
        <v>5</v>
      </c>
    </row>
    <row r="4866" spans="1:13">
      <c r="A4866" t="n">
        <v>39541</v>
      </c>
      <c r="B4866" s="31" t="n">
        <v>28</v>
      </c>
    </row>
    <row r="4867" spans="1:13">
      <c r="A4867" t="s">
        <v>4</v>
      </c>
      <c r="B4867" s="4" t="s">
        <v>5</v>
      </c>
      <c r="C4867" s="4" t="s">
        <v>13</v>
      </c>
      <c r="D4867" s="32" t="s">
        <v>50</v>
      </c>
      <c r="E4867" s="4" t="s">
        <v>5</v>
      </c>
      <c r="F4867" s="4" t="s">
        <v>13</v>
      </c>
      <c r="G4867" s="4" t="s">
        <v>10</v>
      </c>
      <c r="H4867" s="32" t="s">
        <v>51</v>
      </c>
      <c r="I4867" s="4" t="s">
        <v>13</v>
      </c>
      <c r="J4867" s="4" t="s">
        <v>19</v>
      </c>
    </row>
    <row r="4868" spans="1:13">
      <c r="A4868" t="n">
        <v>39542</v>
      </c>
      <c r="B4868" s="12" t="n">
        <v>5</v>
      </c>
      <c r="C4868" s="7" t="n">
        <v>28</v>
      </c>
      <c r="D4868" s="32" t="s">
        <v>3</v>
      </c>
      <c r="E4868" s="33" t="n">
        <v>64</v>
      </c>
      <c r="F4868" s="7" t="n">
        <v>5</v>
      </c>
      <c r="G4868" s="7" t="n">
        <v>2</v>
      </c>
      <c r="H4868" s="32" t="s">
        <v>3</v>
      </c>
      <c r="I4868" s="7" t="n">
        <v>1</v>
      </c>
      <c r="J4868" s="13" t="n">
        <f t="normal" ca="1">A4880</f>
        <v>0</v>
      </c>
    </row>
    <row r="4869" spans="1:13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6</v>
      </c>
    </row>
    <row r="4870" spans="1:13">
      <c r="A4870" t="n">
        <v>39553</v>
      </c>
      <c r="B4870" s="29" t="n">
        <v>51</v>
      </c>
      <c r="C4870" s="7" t="n">
        <v>4</v>
      </c>
      <c r="D4870" s="7" t="n">
        <v>2</v>
      </c>
      <c r="E4870" s="7" t="s">
        <v>225</v>
      </c>
    </row>
    <row r="4871" spans="1:13">
      <c r="A4871" t="s">
        <v>4</v>
      </c>
      <c r="B4871" s="4" t="s">
        <v>5</v>
      </c>
      <c r="C4871" s="4" t="s">
        <v>10</v>
      </c>
    </row>
    <row r="4872" spans="1:13">
      <c r="A4872" t="n">
        <v>39566</v>
      </c>
      <c r="B4872" s="27" t="n">
        <v>16</v>
      </c>
      <c r="C4872" s="7" t="n">
        <v>0</v>
      </c>
    </row>
    <row r="4873" spans="1:13">
      <c r="A4873" t="s">
        <v>4</v>
      </c>
      <c r="B4873" s="4" t="s">
        <v>5</v>
      </c>
      <c r="C4873" s="4" t="s">
        <v>10</v>
      </c>
      <c r="D4873" s="4" t="s">
        <v>13</v>
      </c>
      <c r="E4873" s="4" t="s">
        <v>9</v>
      </c>
      <c r="F4873" s="4" t="s">
        <v>47</v>
      </c>
      <c r="G4873" s="4" t="s">
        <v>13</v>
      </c>
      <c r="H4873" s="4" t="s">
        <v>13</v>
      </c>
    </row>
    <row r="4874" spans="1:13">
      <c r="A4874" t="n">
        <v>39569</v>
      </c>
      <c r="B4874" s="30" t="n">
        <v>26</v>
      </c>
      <c r="C4874" s="7" t="n">
        <v>2</v>
      </c>
      <c r="D4874" s="7" t="n">
        <v>17</v>
      </c>
      <c r="E4874" s="7" t="n">
        <v>6417</v>
      </c>
      <c r="F4874" s="7" t="s">
        <v>336</v>
      </c>
      <c r="G4874" s="7" t="n">
        <v>2</v>
      </c>
      <c r="H4874" s="7" t="n">
        <v>0</v>
      </c>
    </row>
    <row r="4875" spans="1:13">
      <c r="A4875" t="s">
        <v>4</v>
      </c>
      <c r="B4875" s="4" t="s">
        <v>5</v>
      </c>
    </row>
    <row r="4876" spans="1:13">
      <c r="A4876" t="n">
        <v>39681</v>
      </c>
      <c r="B4876" s="31" t="n">
        <v>28</v>
      </c>
    </row>
    <row r="4877" spans="1:13">
      <c r="A4877" t="s">
        <v>4</v>
      </c>
      <c r="B4877" s="4" t="s">
        <v>5</v>
      </c>
      <c r="C4877" s="4" t="s">
        <v>19</v>
      </c>
    </row>
    <row r="4878" spans="1:13">
      <c r="A4878" t="n">
        <v>39682</v>
      </c>
      <c r="B4878" s="18" t="n">
        <v>3</v>
      </c>
      <c r="C4878" s="13" t="n">
        <f t="normal" ca="1">A4890</f>
        <v>0</v>
      </c>
    </row>
    <row r="4879" spans="1:13">
      <c r="A4879" t="s">
        <v>4</v>
      </c>
      <c r="B4879" s="4" t="s">
        <v>5</v>
      </c>
      <c r="C4879" s="4" t="s">
        <v>13</v>
      </c>
      <c r="D4879" s="32" t="s">
        <v>50</v>
      </c>
      <c r="E4879" s="4" t="s">
        <v>5</v>
      </c>
      <c r="F4879" s="4" t="s">
        <v>13</v>
      </c>
      <c r="G4879" s="4" t="s">
        <v>10</v>
      </c>
      <c r="H4879" s="32" t="s">
        <v>51</v>
      </c>
      <c r="I4879" s="4" t="s">
        <v>13</v>
      </c>
      <c r="J4879" s="4" t="s">
        <v>19</v>
      </c>
    </row>
    <row r="4880" spans="1:13">
      <c r="A4880" t="n">
        <v>39687</v>
      </c>
      <c r="B4880" s="12" t="n">
        <v>5</v>
      </c>
      <c r="C4880" s="7" t="n">
        <v>28</v>
      </c>
      <c r="D4880" s="32" t="s">
        <v>3</v>
      </c>
      <c r="E4880" s="33" t="n">
        <v>64</v>
      </c>
      <c r="F4880" s="7" t="n">
        <v>5</v>
      </c>
      <c r="G4880" s="7" t="n">
        <v>9</v>
      </c>
      <c r="H4880" s="32" t="s">
        <v>3</v>
      </c>
      <c r="I4880" s="7" t="n">
        <v>1</v>
      </c>
      <c r="J4880" s="13" t="n">
        <f t="normal" ca="1">A4890</f>
        <v>0</v>
      </c>
    </row>
    <row r="4881" spans="1:10">
      <c r="A4881" t="s">
        <v>4</v>
      </c>
      <c r="B4881" s="4" t="s">
        <v>5</v>
      </c>
      <c r="C4881" s="4" t="s">
        <v>13</v>
      </c>
      <c r="D4881" s="4" t="s">
        <v>10</v>
      </c>
      <c r="E4881" s="4" t="s">
        <v>6</v>
      </c>
    </row>
    <row r="4882" spans="1:10">
      <c r="A4882" t="n">
        <v>39698</v>
      </c>
      <c r="B4882" s="29" t="n">
        <v>51</v>
      </c>
      <c r="C4882" s="7" t="n">
        <v>4</v>
      </c>
      <c r="D4882" s="7" t="n">
        <v>9</v>
      </c>
      <c r="E4882" s="7" t="s">
        <v>185</v>
      </c>
    </row>
    <row r="4883" spans="1:10">
      <c r="A4883" t="s">
        <v>4</v>
      </c>
      <c r="B4883" s="4" t="s">
        <v>5</v>
      </c>
      <c r="C4883" s="4" t="s">
        <v>10</v>
      </c>
    </row>
    <row r="4884" spans="1:10">
      <c r="A4884" t="n">
        <v>39711</v>
      </c>
      <c r="B4884" s="27" t="n">
        <v>16</v>
      </c>
      <c r="C4884" s="7" t="n">
        <v>0</v>
      </c>
    </row>
    <row r="4885" spans="1:10">
      <c r="A4885" t="s">
        <v>4</v>
      </c>
      <c r="B4885" s="4" t="s">
        <v>5</v>
      </c>
      <c r="C4885" s="4" t="s">
        <v>10</v>
      </c>
      <c r="D4885" s="4" t="s">
        <v>13</v>
      </c>
      <c r="E4885" s="4" t="s">
        <v>9</v>
      </c>
      <c r="F4885" s="4" t="s">
        <v>47</v>
      </c>
      <c r="G4885" s="4" t="s">
        <v>13</v>
      </c>
      <c r="H4885" s="4" t="s">
        <v>13</v>
      </c>
    </row>
    <row r="4886" spans="1:10">
      <c r="A4886" t="n">
        <v>39714</v>
      </c>
      <c r="B4886" s="30" t="n">
        <v>26</v>
      </c>
      <c r="C4886" s="7" t="n">
        <v>9</v>
      </c>
      <c r="D4886" s="7" t="n">
        <v>17</v>
      </c>
      <c r="E4886" s="7" t="n">
        <v>5362</v>
      </c>
      <c r="F4886" s="7" t="s">
        <v>337</v>
      </c>
      <c r="G4886" s="7" t="n">
        <v>2</v>
      </c>
      <c r="H4886" s="7" t="n">
        <v>0</v>
      </c>
    </row>
    <row r="4887" spans="1:10">
      <c r="A4887" t="s">
        <v>4</v>
      </c>
      <c r="B4887" s="4" t="s">
        <v>5</v>
      </c>
    </row>
    <row r="4888" spans="1:10">
      <c r="A4888" t="n">
        <v>39819</v>
      </c>
      <c r="B4888" s="31" t="n">
        <v>28</v>
      </c>
    </row>
    <row r="4889" spans="1:10">
      <c r="A4889" t="s">
        <v>4</v>
      </c>
      <c r="B4889" s="4" t="s">
        <v>5</v>
      </c>
      <c r="C4889" s="4" t="s">
        <v>13</v>
      </c>
      <c r="D4889" s="32" t="s">
        <v>50</v>
      </c>
      <c r="E4889" s="4" t="s">
        <v>5</v>
      </c>
      <c r="F4889" s="4" t="s">
        <v>13</v>
      </c>
      <c r="G4889" s="4" t="s">
        <v>10</v>
      </c>
      <c r="H4889" s="32" t="s">
        <v>51</v>
      </c>
      <c r="I4889" s="4" t="s">
        <v>13</v>
      </c>
      <c r="J4889" s="4" t="s">
        <v>19</v>
      </c>
    </row>
    <row r="4890" spans="1:10">
      <c r="A4890" t="n">
        <v>39820</v>
      </c>
      <c r="B4890" s="12" t="n">
        <v>5</v>
      </c>
      <c r="C4890" s="7" t="n">
        <v>28</v>
      </c>
      <c r="D4890" s="32" t="s">
        <v>3</v>
      </c>
      <c r="E4890" s="33" t="n">
        <v>64</v>
      </c>
      <c r="F4890" s="7" t="n">
        <v>5</v>
      </c>
      <c r="G4890" s="7" t="n">
        <v>7</v>
      </c>
      <c r="H4890" s="32" t="s">
        <v>3</v>
      </c>
      <c r="I4890" s="7" t="n">
        <v>1</v>
      </c>
      <c r="J4890" s="13" t="n">
        <f t="normal" ca="1">A4904</f>
        <v>0</v>
      </c>
    </row>
    <row r="4891" spans="1:10">
      <c r="A4891" t="s">
        <v>4</v>
      </c>
      <c r="B4891" s="4" t="s">
        <v>5</v>
      </c>
      <c r="C4891" s="4" t="s">
        <v>13</v>
      </c>
      <c r="D4891" s="4" t="s">
        <v>10</v>
      </c>
      <c r="E4891" s="4" t="s">
        <v>6</v>
      </c>
    </row>
    <row r="4892" spans="1:10">
      <c r="A4892" t="n">
        <v>39831</v>
      </c>
      <c r="B4892" s="29" t="n">
        <v>51</v>
      </c>
      <c r="C4892" s="7" t="n">
        <v>4</v>
      </c>
      <c r="D4892" s="7" t="n">
        <v>7</v>
      </c>
      <c r="E4892" s="7" t="s">
        <v>217</v>
      </c>
    </row>
    <row r="4893" spans="1:10">
      <c r="A4893" t="s">
        <v>4</v>
      </c>
      <c r="B4893" s="4" t="s">
        <v>5</v>
      </c>
      <c r="C4893" s="4" t="s">
        <v>10</v>
      </c>
    </row>
    <row r="4894" spans="1:10">
      <c r="A4894" t="n">
        <v>39845</v>
      </c>
      <c r="B4894" s="27" t="n">
        <v>16</v>
      </c>
      <c r="C4894" s="7" t="n">
        <v>0</v>
      </c>
    </row>
    <row r="4895" spans="1:10">
      <c r="A4895" t="s">
        <v>4</v>
      </c>
      <c r="B4895" s="4" t="s">
        <v>5</v>
      </c>
      <c r="C4895" s="4" t="s">
        <v>10</v>
      </c>
      <c r="D4895" s="4" t="s">
        <v>13</v>
      </c>
      <c r="E4895" s="4" t="s">
        <v>9</v>
      </c>
      <c r="F4895" s="4" t="s">
        <v>47</v>
      </c>
      <c r="G4895" s="4" t="s">
        <v>13</v>
      </c>
      <c r="H4895" s="4" t="s">
        <v>13</v>
      </c>
      <c r="I4895" s="4" t="s">
        <v>13</v>
      </c>
      <c r="J4895" s="4" t="s">
        <v>9</v>
      </c>
      <c r="K4895" s="4" t="s">
        <v>47</v>
      </c>
      <c r="L4895" s="4" t="s">
        <v>13</v>
      </c>
      <c r="M4895" s="4" t="s">
        <v>13</v>
      </c>
    </row>
    <row r="4896" spans="1:10">
      <c r="A4896" t="n">
        <v>39848</v>
      </c>
      <c r="B4896" s="30" t="n">
        <v>26</v>
      </c>
      <c r="C4896" s="7" t="n">
        <v>7</v>
      </c>
      <c r="D4896" s="7" t="n">
        <v>17</v>
      </c>
      <c r="E4896" s="7" t="n">
        <v>4398</v>
      </c>
      <c r="F4896" s="7" t="s">
        <v>338</v>
      </c>
      <c r="G4896" s="7" t="n">
        <v>2</v>
      </c>
      <c r="H4896" s="7" t="n">
        <v>3</v>
      </c>
      <c r="I4896" s="7" t="n">
        <v>17</v>
      </c>
      <c r="J4896" s="7" t="n">
        <v>4399</v>
      </c>
      <c r="K4896" s="7" t="s">
        <v>339</v>
      </c>
      <c r="L4896" s="7" t="n">
        <v>2</v>
      </c>
      <c r="M4896" s="7" t="n">
        <v>0</v>
      </c>
    </row>
    <row r="4897" spans="1:13">
      <c r="A4897" t="s">
        <v>4</v>
      </c>
      <c r="B4897" s="4" t="s">
        <v>5</v>
      </c>
    </row>
    <row r="4898" spans="1:13">
      <c r="A4898" t="n">
        <v>39939</v>
      </c>
      <c r="B4898" s="31" t="n">
        <v>28</v>
      </c>
    </row>
    <row r="4899" spans="1:13">
      <c r="A4899" t="s">
        <v>4</v>
      </c>
      <c r="B4899" s="4" t="s">
        <v>5</v>
      </c>
      <c r="C4899" s="4" t="s">
        <v>10</v>
      </c>
      <c r="D4899" s="4" t="s">
        <v>13</v>
      </c>
    </row>
    <row r="4900" spans="1:13">
      <c r="A4900" t="n">
        <v>39940</v>
      </c>
      <c r="B4900" s="60" t="n">
        <v>89</v>
      </c>
      <c r="C4900" s="7" t="n">
        <v>65533</v>
      </c>
      <c r="D4900" s="7" t="n">
        <v>1</v>
      </c>
    </row>
    <row r="4901" spans="1:13">
      <c r="A4901" t="s">
        <v>4</v>
      </c>
      <c r="B4901" s="4" t="s">
        <v>5</v>
      </c>
      <c r="C4901" s="4" t="s">
        <v>19</v>
      </c>
    </row>
    <row r="4902" spans="1:13">
      <c r="A4902" t="n">
        <v>39944</v>
      </c>
      <c r="B4902" s="18" t="n">
        <v>3</v>
      </c>
      <c r="C4902" s="13" t="n">
        <f t="normal" ca="1">A4914</f>
        <v>0</v>
      </c>
    </row>
    <row r="4903" spans="1:13">
      <c r="A4903" t="s">
        <v>4</v>
      </c>
      <c r="B4903" s="4" t="s">
        <v>5</v>
      </c>
      <c r="C4903" s="4" t="s">
        <v>13</v>
      </c>
      <c r="D4903" s="4" t="s">
        <v>10</v>
      </c>
      <c r="E4903" s="4" t="s">
        <v>6</v>
      </c>
    </row>
    <row r="4904" spans="1:13">
      <c r="A4904" t="n">
        <v>39949</v>
      </c>
      <c r="B4904" s="29" t="n">
        <v>51</v>
      </c>
      <c r="C4904" s="7" t="n">
        <v>4</v>
      </c>
      <c r="D4904" s="7" t="n">
        <v>6</v>
      </c>
      <c r="E4904" s="7" t="s">
        <v>225</v>
      </c>
    </row>
    <row r="4905" spans="1:13">
      <c r="A4905" t="s">
        <v>4</v>
      </c>
      <c r="B4905" s="4" t="s">
        <v>5</v>
      </c>
      <c r="C4905" s="4" t="s">
        <v>10</v>
      </c>
    </row>
    <row r="4906" spans="1:13">
      <c r="A4906" t="n">
        <v>39962</v>
      </c>
      <c r="B4906" s="27" t="n">
        <v>16</v>
      </c>
      <c r="C4906" s="7" t="n">
        <v>0</v>
      </c>
    </row>
    <row r="4907" spans="1:13">
      <c r="A4907" t="s">
        <v>4</v>
      </c>
      <c r="B4907" s="4" t="s">
        <v>5</v>
      </c>
      <c r="C4907" s="4" t="s">
        <v>10</v>
      </c>
      <c r="D4907" s="4" t="s">
        <v>13</v>
      </c>
      <c r="E4907" s="4" t="s">
        <v>9</v>
      </c>
      <c r="F4907" s="4" t="s">
        <v>47</v>
      </c>
      <c r="G4907" s="4" t="s">
        <v>13</v>
      </c>
      <c r="H4907" s="4" t="s">
        <v>13</v>
      </c>
    </row>
    <row r="4908" spans="1:13">
      <c r="A4908" t="n">
        <v>39965</v>
      </c>
      <c r="B4908" s="30" t="n">
        <v>26</v>
      </c>
      <c r="C4908" s="7" t="n">
        <v>6</v>
      </c>
      <c r="D4908" s="7" t="n">
        <v>17</v>
      </c>
      <c r="E4908" s="7" t="n">
        <v>8418</v>
      </c>
      <c r="F4908" s="7" t="s">
        <v>340</v>
      </c>
      <c r="G4908" s="7" t="n">
        <v>2</v>
      </c>
      <c r="H4908" s="7" t="n">
        <v>0</v>
      </c>
    </row>
    <row r="4909" spans="1:13">
      <c r="A4909" t="s">
        <v>4</v>
      </c>
      <c r="B4909" s="4" t="s">
        <v>5</v>
      </c>
    </row>
    <row r="4910" spans="1:13">
      <c r="A4910" t="n">
        <v>40053</v>
      </c>
      <c r="B4910" s="31" t="n">
        <v>28</v>
      </c>
    </row>
    <row r="4911" spans="1:13">
      <c r="A4911" t="s">
        <v>4</v>
      </c>
      <c r="B4911" s="4" t="s">
        <v>5</v>
      </c>
      <c r="C4911" s="4" t="s">
        <v>10</v>
      </c>
      <c r="D4911" s="4" t="s">
        <v>13</v>
      </c>
    </row>
    <row r="4912" spans="1:13">
      <c r="A4912" t="n">
        <v>40054</v>
      </c>
      <c r="B4912" s="60" t="n">
        <v>89</v>
      </c>
      <c r="C4912" s="7" t="n">
        <v>65533</v>
      </c>
      <c r="D4912" s="7" t="n">
        <v>1</v>
      </c>
    </row>
    <row r="4913" spans="1:8">
      <c r="A4913" t="s">
        <v>4</v>
      </c>
      <c r="B4913" s="4" t="s">
        <v>5</v>
      </c>
      <c r="C4913" s="4" t="s">
        <v>13</v>
      </c>
      <c r="D4913" s="4" t="s">
        <v>10</v>
      </c>
      <c r="E4913" s="4" t="s">
        <v>10</v>
      </c>
      <c r="F4913" s="4" t="s">
        <v>13</v>
      </c>
    </row>
    <row r="4914" spans="1:8">
      <c r="A4914" t="n">
        <v>40058</v>
      </c>
      <c r="B4914" s="59" t="n">
        <v>25</v>
      </c>
      <c r="C4914" s="7" t="n">
        <v>1</v>
      </c>
      <c r="D4914" s="7" t="n">
        <v>60</v>
      </c>
      <c r="E4914" s="7" t="n">
        <v>280</v>
      </c>
      <c r="F4914" s="7" t="n">
        <v>2</v>
      </c>
    </row>
    <row r="4915" spans="1:8">
      <c r="A4915" t="s">
        <v>4</v>
      </c>
      <c r="B4915" s="4" t="s">
        <v>5</v>
      </c>
      <c r="C4915" s="4" t="s">
        <v>6</v>
      </c>
      <c r="D4915" s="4" t="s">
        <v>10</v>
      </c>
    </row>
    <row r="4916" spans="1:8">
      <c r="A4916" t="n">
        <v>40065</v>
      </c>
      <c r="B4916" s="58" t="n">
        <v>29</v>
      </c>
      <c r="C4916" s="7" t="s">
        <v>172</v>
      </c>
      <c r="D4916" s="7" t="n">
        <v>65533</v>
      </c>
    </row>
    <row r="4917" spans="1:8">
      <c r="A4917" t="s">
        <v>4</v>
      </c>
      <c r="B4917" s="4" t="s">
        <v>5</v>
      </c>
      <c r="C4917" s="4" t="s">
        <v>13</v>
      </c>
      <c r="D4917" s="4" t="s">
        <v>10</v>
      </c>
      <c r="E4917" s="4" t="s">
        <v>6</v>
      </c>
    </row>
    <row r="4918" spans="1:8">
      <c r="A4918" t="n">
        <v>40081</v>
      </c>
      <c r="B4918" s="29" t="n">
        <v>51</v>
      </c>
      <c r="C4918" s="7" t="n">
        <v>4</v>
      </c>
      <c r="D4918" s="7" t="n">
        <v>7033</v>
      </c>
      <c r="E4918" s="7" t="s">
        <v>225</v>
      </c>
    </row>
    <row r="4919" spans="1:8">
      <c r="A4919" t="s">
        <v>4</v>
      </c>
      <c r="B4919" s="4" t="s">
        <v>5</v>
      </c>
      <c r="C4919" s="4" t="s">
        <v>10</v>
      </c>
    </row>
    <row r="4920" spans="1:8">
      <c r="A4920" t="n">
        <v>40094</v>
      </c>
      <c r="B4920" s="27" t="n">
        <v>16</v>
      </c>
      <c r="C4920" s="7" t="n">
        <v>0</v>
      </c>
    </row>
    <row r="4921" spans="1:8">
      <c r="A4921" t="s">
        <v>4</v>
      </c>
      <c r="B4921" s="4" t="s">
        <v>5</v>
      </c>
      <c r="C4921" s="4" t="s">
        <v>10</v>
      </c>
      <c r="D4921" s="4" t="s">
        <v>13</v>
      </c>
      <c r="E4921" s="4" t="s">
        <v>9</v>
      </c>
      <c r="F4921" s="4" t="s">
        <v>47</v>
      </c>
      <c r="G4921" s="4" t="s">
        <v>13</v>
      </c>
      <c r="H4921" s="4" t="s">
        <v>13</v>
      </c>
    </row>
    <row r="4922" spans="1:8">
      <c r="A4922" t="n">
        <v>40097</v>
      </c>
      <c r="B4922" s="30" t="n">
        <v>26</v>
      </c>
      <c r="C4922" s="7" t="n">
        <v>7033</v>
      </c>
      <c r="D4922" s="7" t="n">
        <v>17</v>
      </c>
      <c r="E4922" s="7" t="n">
        <v>52891</v>
      </c>
      <c r="F4922" s="7" t="s">
        <v>341</v>
      </c>
      <c r="G4922" s="7" t="n">
        <v>2</v>
      </c>
      <c r="H4922" s="7" t="n">
        <v>0</v>
      </c>
    </row>
    <row r="4923" spans="1:8">
      <c r="A4923" t="s">
        <v>4</v>
      </c>
      <c r="B4923" s="4" t="s">
        <v>5</v>
      </c>
    </row>
    <row r="4924" spans="1:8">
      <c r="A4924" t="n">
        <v>40144</v>
      </c>
      <c r="B4924" s="31" t="n">
        <v>28</v>
      </c>
    </row>
    <row r="4925" spans="1:8">
      <c r="A4925" t="s">
        <v>4</v>
      </c>
      <c r="B4925" s="4" t="s">
        <v>5</v>
      </c>
      <c r="C4925" s="4" t="s">
        <v>10</v>
      </c>
      <c r="D4925" s="4" t="s">
        <v>13</v>
      </c>
    </row>
    <row r="4926" spans="1:8">
      <c r="A4926" t="n">
        <v>40145</v>
      </c>
      <c r="B4926" s="60" t="n">
        <v>89</v>
      </c>
      <c r="C4926" s="7" t="n">
        <v>65533</v>
      </c>
      <c r="D4926" s="7" t="n">
        <v>1</v>
      </c>
    </row>
    <row r="4927" spans="1:8">
      <c r="A4927" t="s">
        <v>4</v>
      </c>
      <c r="B4927" s="4" t="s">
        <v>5</v>
      </c>
      <c r="C4927" s="4" t="s">
        <v>13</v>
      </c>
      <c r="D4927" s="4" t="s">
        <v>10</v>
      </c>
      <c r="E4927" s="4" t="s">
        <v>10</v>
      </c>
      <c r="F4927" s="4" t="s">
        <v>13</v>
      </c>
    </row>
    <row r="4928" spans="1:8">
      <c r="A4928" t="n">
        <v>40149</v>
      </c>
      <c r="B4928" s="59" t="n">
        <v>25</v>
      </c>
      <c r="C4928" s="7" t="n">
        <v>1</v>
      </c>
      <c r="D4928" s="7" t="n">
        <v>65535</v>
      </c>
      <c r="E4928" s="7" t="n">
        <v>65535</v>
      </c>
      <c r="F4928" s="7" t="n">
        <v>0</v>
      </c>
    </row>
    <row r="4929" spans="1:8">
      <c r="A4929" t="s">
        <v>4</v>
      </c>
      <c r="B4929" s="4" t="s">
        <v>5</v>
      </c>
      <c r="C4929" s="4" t="s">
        <v>6</v>
      </c>
      <c r="D4929" s="4" t="s">
        <v>10</v>
      </c>
    </row>
    <row r="4930" spans="1:8">
      <c r="A4930" t="n">
        <v>40156</v>
      </c>
      <c r="B4930" s="58" t="n">
        <v>29</v>
      </c>
      <c r="C4930" s="7" t="s">
        <v>12</v>
      </c>
      <c r="D4930" s="7" t="n">
        <v>65533</v>
      </c>
    </row>
    <row r="4931" spans="1:8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18</v>
      </c>
    </row>
    <row r="4932" spans="1:8">
      <c r="A4932" t="n">
        <v>40160</v>
      </c>
      <c r="B4932" s="38" t="n">
        <v>58</v>
      </c>
      <c r="C4932" s="7" t="n">
        <v>101</v>
      </c>
      <c r="D4932" s="7" t="n">
        <v>300</v>
      </c>
      <c r="E4932" s="7" t="n">
        <v>1</v>
      </c>
    </row>
    <row r="4933" spans="1:8">
      <c r="A4933" t="s">
        <v>4</v>
      </c>
      <c r="B4933" s="4" t="s">
        <v>5</v>
      </c>
      <c r="C4933" s="4" t="s">
        <v>13</v>
      </c>
      <c r="D4933" s="4" t="s">
        <v>10</v>
      </c>
    </row>
    <row r="4934" spans="1:8">
      <c r="A4934" t="n">
        <v>40168</v>
      </c>
      <c r="B4934" s="38" t="n">
        <v>58</v>
      </c>
      <c r="C4934" s="7" t="n">
        <v>254</v>
      </c>
      <c r="D4934" s="7" t="n">
        <v>0</v>
      </c>
    </row>
    <row r="4935" spans="1:8">
      <c r="A4935" t="s">
        <v>4</v>
      </c>
      <c r="B4935" s="4" t="s">
        <v>5</v>
      </c>
      <c r="C4935" s="4" t="s">
        <v>13</v>
      </c>
    </row>
    <row r="4936" spans="1:8">
      <c r="A4936" t="n">
        <v>40172</v>
      </c>
      <c r="B4936" s="44" t="n">
        <v>45</v>
      </c>
      <c r="C4936" s="7" t="n">
        <v>0</v>
      </c>
    </row>
    <row r="4937" spans="1:8">
      <c r="A4937" t="s">
        <v>4</v>
      </c>
      <c r="B4937" s="4" t="s">
        <v>5</v>
      </c>
      <c r="C4937" s="4" t="s">
        <v>10</v>
      </c>
      <c r="D4937" s="4" t="s">
        <v>18</v>
      </c>
      <c r="E4937" s="4" t="s">
        <v>18</v>
      </c>
      <c r="F4937" s="4" t="s">
        <v>18</v>
      </c>
      <c r="G4937" s="4" t="s">
        <v>10</v>
      </c>
      <c r="H4937" s="4" t="s">
        <v>10</v>
      </c>
    </row>
    <row r="4938" spans="1:8">
      <c r="A4938" t="n">
        <v>40174</v>
      </c>
      <c r="B4938" s="63" t="n">
        <v>60</v>
      </c>
      <c r="C4938" s="7" t="n">
        <v>6</v>
      </c>
      <c r="D4938" s="7" t="n">
        <v>0</v>
      </c>
      <c r="E4938" s="7" t="n">
        <v>0</v>
      </c>
      <c r="F4938" s="7" t="n">
        <v>0</v>
      </c>
      <c r="G4938" s="7" t="n">
        <v>0</v>
      </c>
      <c r="H4938" s="7" t="n">
        <v>0</v>
      </c>
    </row>
    <row r="4939" spans="1:8">
      <c r="A4939" t="s">
        <v>4</v>
      </c>
      <c r="B4939" s="4" t="s">
        <v>5</v>
      </c>
      <c r="C4939" s="4" t="s">
        <v>10</v>
      </c>
      <c r="D4939" s="4" t="s">
        <v>18</v>
      </c>
      <c r="E4939" s="4" t="s">
        <v>18</v>
      </c>
      <c r="F4939" s="4" t="s">
        <v>18</v>
      </c>
      <c r="G4939" s="4" t="s">
        <v>10</v>
      </c>
      <c r="H4939" s="4" t="s">
        <v>10</v>
      </c>
    </row>
    <row r="4940" spans="1:8">
      <c r="A4940" t="n">
        <v>40193</v>
      </c>
      <c r="B4940" s="63" t="n">
        <v>60</v>
      </c>
      <c r="C4940" s="7" t="n">
        <v>11</v>
      </c>
      <c r="D4940" s="7" t="n">
        <v>-20</v>
      </c>
      <c r="E4940" s="7" t="n">
        <v>0</v>
      </c>
      <c r="F4940" s="7" t="n">
        <v>0</v>
      </c>
      <c r="G4940" s="7" t="n">
        <v>0</v>
      </c>
      <c r="H4940" s="7" t="n">
        <v>0</v>
      </c>
    </row>
    <row r="4941" spans="1:8">
      <c r="A4941" t="s">
        <v>4</v>
      </c>
      <c r="B4941" s="4" t="s">
        <v>5</v>
      </c>
      <c r="C4941" s="4" t="s">
        <v>10</v>
      </c>
      <c r="D4941" s="4" t="s">
        <v>18</v>
      </c>
      <c r="E4941" s="4" t="s">
        <v>18</v>
      </c>
      <c r="F4941" s="4" t="s">
        <v>18</v>
      </c>
      <c r="G4941" s="4" t="s">
        <v>10</v>
      </c>
      <c r="H4941" s="4" t="s">
        <v>10</v>
      </c>
    </row>
    <row r="4942" spans="1:8">
      <c r="A4942" t="n">
        <v>40212</v>
      </c>
      <c r="B4942" s="63" t="n">
        <v>60</v>
      </c>
      <c r="C4942" s="7" t="n">
        <v>61491</v>
      </c>
      <c r="D4942" s="7" t="n">
        <v>0</v>
      </c>
      <c r="E4942" s="7" t="n">
        <v>0</v>
      </c>
      <c r="F4942" s="7" t="n">
        <v>0</v>
      </c>
      <c r="G4942" s="7" t="n">
        <v>0</v>
      </c>
      <c r="H4942" s="7" t="n">
        <v>0</v>
      </c>
    </row>
    <row r="4943" spans="1:8">
      <c r="A4943" t="s">
        <v>4</v>
      </c>
      <c r="B4943" s="4" t="s">
        <v>5</v>
      </c>
      <c r="C4943" s="4" t="s">
        <v>10</v>
      </c>
      <c r="D4943" s="4" t="s">
        <v>18</v>
      </c>
      <c r="E4943" s="4" t="s">
        <v>18</v>
      </c>
      <c r="F4943" s="4" t="s">
        <v>18</v>
      </c>
      <c r="G4943" s="4" t="s">
        <v>10</v>
      </c>
      <c r="H4943" s="4" t="s">
        <v>10</v>
      </c>
    </row>
    <row r="4944" spans="1:8">
      <c r="A4944" t="n">
        <v>40231</v>
      </c>
      <c r="B4944" s="63" t="n">
        <v>60</v>
      </c>
      <c r="C4944" s="7" t="n">
        <v>61492</v>
      </c>
      <c r="D4944" s="7" t="n">
        <v>0</v>
      </c>
      <c r="E4944" s="7" t="n">
        <v>0</v>
      </c>
      <c r="F4944" s="7" t="n">
        <v>0</v>
      </c>
      <c r="G4944" s="7" t="n">
        <v>0</v>
      </c>
      <c r="H4944" s="7" t="n">
        <v>0</v>
      </c>
    </row>
    <row r="4945" spans="1:8">
      <c r="A4945" t="s">
        <v>4</v>
      </c>
      <c r="B4945" s="4" t="s">
        <v>5</v>
      </c>
      <c r="C4945" s="4" t="s">
        <v>10</v>
      </c>
      <c r="D4945" s="4" t="s">
        <v>18</v>
      </c>
      <c r="E4945" s="4" t="s">
        <v>18</v>
      </c>
      <c r="F4945" s="4" t="s">
        <v>18</v>
      </c>
      <c r="G4945" s="4" t="s">
        <v>10</v>
      </c>
      <c r="H4945" s="4" t="s">
        <v>10</v>
      </c>
    </row>
    <row r="4946" spans="1:8">
      <c r="A4946" t="n">
        <v>40250</v>
      </c>
      <c r="B4946" s="63" t="n">
        <v>60</v>
      </c>
      <c r="C4946" s="7" t="n">
        <v>61493</v>
      </c>
      <c r="D4946" s="7" t="n">
        <v>0</v>
      </c>
      <c r="E4946" s="7" t="n">
        <v>0</v>
      </c>
      <c r="F4946" s="7" t="n">
        <v>0</v>
      </c>
      <c r="G4946" s="7" t="n">
        <v>0</v>
      </c>
      <c r="H4946" s="7" t="n">
        <v>0</v>
      </c>
    </row>
    <row r="4947" spans="1:8">
      <c r="A4947" t="s">
        <v>4</v>
      </c>
      <c r="B4947" s="4" t="s">
        <v>5</v>
      </c>
      <c r="C4947" s="4" t="s">
        <v>10</v>
      </c>
      <c r="D4947" s="4" t="s">
        <v>18</v>
      </c>
      <c r="E4947" s="4" t="s">
        <v>18</v>
      </c>
      <c r="F4947" s="4" t="s">
        <v>18</v>
      </c>
      <c r="G4947" s="4" t="s">
        <v>10</v>
      </c>
      <c r="H4947" s="4" t="s">
        <v>10</v>
      </c>
    </row>
    <row r="4948" spans="1:8">
      <c r="A4948" t="n">
        <v>40269</v>
      </c>
      <c r="B4948" s="63" t="n">
        <v>60</v>
      </c>
      <c r="C4948" s="7" t="n">
        <v>61494</v>
      </c>
      <c r="D4948" s="7" t="n">
        <v>0</v>
      </c>
      <c r="E4948" s="7" t="n">
        <v>0</v>
      </c>
      <c r="F4948" s="7" t="n">
        <v>0</v>
      </c>
      <c r="G4948" s="7" t="n">
        <v>0</v>
      </c>
      <c r="H4948" s="7" t="n">
        <v>0</v>
      </c>
    </row>
    <row r="4949" spans="1:8">
      <c r="A4949" t="s">
        <v>4</v>
      </c>
      <c r="B4949" s="4" t="s">
        <v>5</v>
      </c>
      <c r="C4949" s="4" t="s">
        <v>13</v>
      </c>
      <c r="D4949" s="4" t="s">
        <v>10</v>
      </c>
      <c r="E4949" s="4" t="s">
        <v>6</v>
      </c>
      <c r="F4949" s="4" t="s">
        <v>6</v>
      </c>
      <c r="G4949" s="4" t="s">
        <v>6</v>
      </c>
      <c r="H4949" s="4" t="s">
        <v>6</v>
      </c>
    </row>
    <row r="4950" spans="1:8">
      <c r="A4950" t="n">
        <v>40288</v>
      </c>
      <c r="B4950" s="29" t="n">
        <v>51</v>
      </c>
      <c r="C4950" s="7" t="n">
        <v>3</v>
      </c>
      <c r="D4950" s="7" t="n">
        <v>11</v>
      </c>
      <c r="E4950" s="7" t="s">
        <v>139</v>
      </c>
      <c r="F4950" s="7" t="s">
        <v>140</v>
      </c>
      <c r="G4950" s="7" t="s">
        <v>141</v>
      </c>
      <c r="H4950" s="7" t="s">
        <v>142</v>
      </c>
    </row>
    <row r="4951" spans="1:8">
      <c r="A4951" t="s">
        <v>4</v>
      </c>
      <c r="B4951" s="4" t="s">
        <v>5</v>
      </c>
      <c r="C4951" s="4" t="s">
        <v>13</v>
      </c>
      <c r="D4951" s="4" t="s">
        <v>10</v>
      </c>
      <c r="E4951" s="4" t="s">
        <v>6</v>
      </c>
      <c r="F4951" s="4" t="s">
        <v>6</v>
      </c>
      <c r="G4951" s="4" t="s">
        <v>6</v>
      </c>
      <c r="H4951" s="4" t="s">
        <v>6</v>
      </c>
    </row>
    <row r="4952" spans="1:8">
      <c r="A4952" t="n">
        <v>40301</v>
      </c>
      <c r="B4952" s="29" t="n">
        <v>51</v>
      </c>
      <c r="C4952" s="7" t="n">
        <v>3</v>
      </c>
      <c r="D4952" s="7" t="n">
        <v>6</v>
      </c>
      <c r="E4952" s="7" t="s">
        <v>139</v>
      </c>
      <c r="F4952" s="7" t="s">
        <v>140</v>
      </c>
      <c r="G4952" s="7" t="s">
        <v>141</v>
      </c>
      <c r="H4952" s="7" t="s">
        <v>142</v>
      </c>
    </row>
    <row r="4953" spans="1:8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6</v>
      </c>
      <c r="F4953" s="4" t="s">
        <v>6</v>
      </c>
      <c r="G4953" s="4" t="s">
        <v>6</v>
      </c>
      <c r="H4953" s="4" t="s">
        <v>6</v>
      </c>
    </row>
    <row r="4954" spans="1:8">
      <c r="A4954" t="n">
        <v>40314</v>
      </c>
      <c r="B4954" s="29" t="n">
        <v>51</v>
      </c>
      <c r="C4954" s="7" t="n">
        <v>3</v>
      </c>
      <c r="D4954" s="7" t="n">
        <v>61491</v>
      </c>
      <c r="E4954" s="7" t="s">
        <v>139</v>
      </c>
      <c r="F4954" s="7" t="s">
        <v>140</v>
      </c>
      <c r="G4954" s="7" t="s">
        <v>141</v>
      </c>
      <c r="H4954" s="7" t="s">
        <v>142</v>
      </c>
    </row>
    <row r="4955" spans="1:8">
      <c r="A4955" t="s">
        <v>4</v>
      </c>
      <c r="B4955" s="4" t="s">
        <v>5</v>
      </c>
      <c r="C4955" s="4" t="s">
        <v>13</v>
      </c>
      <c r="D4955" s="4" t="s">
        <v>10</v>
      </c>
      <c r="E4955" s="4" t="s">
        <v>6</v>
      </c>
      <c r="F4955" s="4" t="s">
        <v>6</v>
      </c>
      <c r="G4955" s="4" t="s">
        <v>6</v>
      </c>
      <c r="H4955" s="4" t="s">
        <v>6</v>
      </c>
    </row>
    <row r="4956" spans="1:8">
      <c r="A4956" t="n">
        <v>40327</v>
      </c>
      <c r="B4956" s="29" t="n">
        <v>51</v>
      </c>
      <c r="C4956" s="7" t="n">
        <v>3</v>
      </c>
      <c r="D4956" s="7" t="n">
        <v>61492</v>
      </c>
      <c r="E4956" s="7" t="s">
        <v>139</v>
      </c>
      <c r="F4956" s="7" t="s">
        <v>140</v>
      </c>
      <c r="G4956" s="7" t="s">
        <v>141</v>
      </c>
      <c r="H4956" s="7" t="s">
        <v>142</v>
      </c>
    </row>
    <row r="4957" spans="1:8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6</v>
      </c>
      <c r="F4957" s="4" t="s">
        <v>6</v>
      </c>
      <c r="G4957" s="4" t="s">
        <v>6</v>
      </c>
      <c r="H4957" s="4" t="s">
        <v>6</v>
      </c>
    </row>
    <row r="4958" spans="1:8">
      <c r="A4958" t="n">
        <v>40340</v>
      </c>
      <c r="B4958" s="29" t="n">
        <v>51</v>
      </c>
      <c r="C4958" s="7" t="n">
        <v>3</v>
      </c>
      <c r="D4958" s="7" t="n">
        <v>61493</v>
      </c>
      <c r="E4958" s="7" t="s">
        <v>139</v>
      </c>
      <c r="F4958" s="7" t="s">
        <v>140</v>
      </c>
      <c r="G4958" s="7" t="s">
        <v>141</v>
      </c>
      <c r="H4958" s="7" t="s">
        <v>142</v>
      </c>
    </row>
    <row r="4959" spans="1:8">
      <c r="A4959" t="s">
        <v>4</v>
      </c>
      <c r="B4959" s="4" t="s">
        <v>5</v>
      </c>
      <c r="C4959" s="4" t="s">
        <v>13</v>
      </c>
      <c r="D4959" s="4" t="s">
        <v>10</v>
      </c>
      <c r="E4959" s="4" t="s">
        <v>6</v>
      </c>
      <c r="F4959" s="4" t="s">
        <v>6</v>
      </c>
      <c r="G4959" s="4" t="s">
        <v>6</v>
      </c>
      <c r="H4959" s="4" t="s">
        <v>6</v>
      </c>
    </row>
    <row r="4960" spans="1:8">
      <c r="A4960" t="n">
        <v>40353</v>
      </c>
      <c r="B4960" s="29" t="n">
        <v>51</v>
      </c>
      <c r="C4960" s="7" t="n">
        <v>3</v>
      </c>
      <c r="D4960" s="7" t="n">
        <v>61494</v>
      </c>
      <c r="E4960" s="7" t="s">
        <v>139</v>
      </c>
      <c r="F4960" s="7" t="s">
        <v>140</v>
      </c>
      <c r="G4960" s="7" t="s">
        <v>141</v>
      </c>
      <c r="H4960" s="7" t="s">
        <v>142</v>
      </c>
    </row>
    <row r="4961" spans="1:8">
      <c r="A4961" t="s">
        <v>4</v>
      </c>
      <c r="B4961" s="4" t="s">
        <v>5</v>
      </c>
      <c r="C4961" s="4" t="s">
        <v>10</v>
      </c>
      <c r="D4961" s="4" t="s">
        <v>18</v>
      </c>
      <c r="E4961" s="4" t="s">
        <v>18</v>
      </c>
      <c r="F4961" s="4" t="s">
        <v>18</v>
      </c>
      <c r="G4961" s="4" t="s">
        <v>18</v>
      </c>
    </row>
    <row r="4962" spans="1:8">
      <c r="A4962" t="n">
        <v>40366</v>
      </c>
      <c r="B4962" s="21" t="n">
        <v>46</v>
      </c>
      <c r="C4962" s="7" t="n">
        <v>6</v>
      </c>
      <c r="D4962" s="7" t="n">
        <v>22.7199993133545</v>
      </c>
      <c r="E4962" s="7" t="n">
        <v>9.38000011444092</v>
      </c>
      <c r="F4962" s="7" t="n">
        <v>21.7999992370605</v>
      </c>
      <c r="G4962" s="7" t="n">
        <v>51.7000007629395</v>
      </c>
    </row>
    <row r="4963" spans="1:8">
      <c r="A4963" t="s">
        <v>4</v>
      </c>
      <c r="B4963" s="4" t="s">
        <v>5</v>
      </c>
      <c r="C4963" s="4" t="s">
        <v>10</v>
      </c>
      <c r="D4963" s="4" t="s">
        <v>18</v>
      </c>
      <c r="E4963" s="4" t="s">
        <v>18</v>
      </c>
      <c r="F4963" s="4" t="s">
        <v>18</v>
      </c>
      <c r="G4963" s="4" t="s">
        <v>18</v>
      </c>
    </row>
    <row r="4964" spans="1:8">
      <c r="A4964" t="n">
        <v>40385</v>
      </c>
      <c r="B4964" s="21" t="n">
        <v>46</v>
      </c>
      <c r="C4964" s="7" t="n">
        <v>11</v>
      </c>
      <c r="D4964" s="7" t="n">
        <v>24.4300003051758</v>
      </c>
      <c r="E4964" s="7" t="n">
        <v>9.38000011444092</v>
      </c>
      <c r="F4964" s="7" t="n">
        <v>21.1900005340576</v>
      </c>
      <c r="G4964" s="7" t="n">
        <v>354.399993896484</v>
      </c>
    </row>
    <row r="4965" spans="1:8">
      <c r="A4965" t="s">
        <v>4</v>
      </c>
      <c r="B4965" s="4" t="s">
        <v>5</v>
      </c>
      <c r="C4965" s="4" t="s">
        <v>10</v>
      </c>
      <c r="D4965" s="4" t="s">
        <v>18</v>
      </c>
      <c r="E4965" s="4" t="s">
        <v>18</v>
      </c>
      <c r="F4965" s="4" t="s">
        <v>18</v>
      </c>
      <c r="G4965" s="4" t="s">
        <v>18</v>
      </c>
    </row>
    <row r="4966" spans="1:8">
      <c r="A4966" t="n">
        <v>40404</v>
      </c>
      <c r="B4966" s="21" t="n">
        <v>46</v>
      </c>
      <c r="C4966" s="7" t="n">
        <v>61491</v>
      </c>
      <c r="D4966" s="7" t="n">
        <v>23.3799991607666</v>
      </c>
      <c r="E4966" s="7" t="n">
        <v>9.38000011444092</v>
      </c>
      <c r="F4966" s="7" t="n">
        <v>25.0499992370605</v>
      </c>
      <c r="G4966" s="7" t="n">
        <v>159.600006103516</v>
      </c>
    </row>
    <row r="4967" spans="1:8">
      <c r="A4967" t="s">
        <v>4</v>
      </c>
      <c r="B4967" s="4" t="s">
        <v>5</v>
      </c>
      <c r="C4967" s="4" t="s">
        <v>10</v>
      </c>
      <c r="D4967" s="4" t="s">
        <v>18</v>
      </c>
      <c r="E4967" s="4" t="s">
        <v>18</v>
      </c>
      <c r="F4967" s="4" t="s">
        <v>18</v>
      </c>
      <c r="G4967" s="4" t="s">
        <v>18</v>
      </c>
    </row>
    <row r="4968" spans="1:8">
      <c r="A4968" t="n">
        <v>40423</v>
      </c>
      <c r="B4968" s="21" t="n">
        <v>46</v>
      </c>
      <c r="C4968" s="7" t="n">
        <v>61492</v>
      </c>
      <c r="D4968" s="7" t="n">
        <v>24.6800003051758</v>
      </c>
      <c r="E4968" s="7" t="n">
        <v>9.38000011444092</v>
      </c>
      <c r="F4968" s="7" t="n">
        <v>25.3999996185303</v>
      </c>
      <c r="G4968" s="7" t="n">
        <v>188.300003051758</v>
      </c>
    </row>
    <row r="4969" spans="1:8">
      <c r="A4969" t="s">
        <v>4</v>
      </c>
      <c r="B4969" s="4" t="s">
        <v>5</v>
      </c>
      <c r="C4969" s="4" t="s">
        <v>10</v>
      </c>
      <c r="D4969" s="4" t="s">
        <v>18</v>
      </c>
      <c r="E4969" s="4" t="s">
        <v>18</v>
      </c>
      <c r="F4969" s="4" t="s">
        <v>18</v>
      </c>
      <c r="G4969" s="4" t="s">
        <v>18</v>
      </c>
    </row>
    <row r="4970" spans="1:8">
      <c r="A4970" t="n">
        <v>40442</v>
      </c>
      <c r="B4970" s="21" t="n">
        <v>46</v>
      </c>
      <c r="C4970" s="7" t="n">
        <v>61493</v>
      </c>
      <c r="D4970" s="7" t="n">
        <v>25.7299995422363</v>
      </c>
      <c r="E4970" s="7" t="n">
        <v>9.38000011444092</v>
      </c>
      <c r="F4970" s="7" t="n">
        <v>23.2999992370605</v>
      </c>
      <c r="G4970" s="7" t="n">
        <v>237</v>
      </c>
    </row>
    <row r="4971" spans="1:8">
      <c r="A4971" t="s">
        <v>4</v>
      </c>
      <c r="B4971" s="4" t="s">
        <v>5</v>
      </c>
      <c r="C4971" s="4" t="s">
        <v>10</v>
      </c>
      <c r="D4971" s="4" t="s">
        <v>18</v>
      </c>
      <c r="E4971" s="4" t="s">
        <v>18</v>
      </c>
      <c r="F4971" s="4" t="s">
        <v>18</v>
      </c>
      <c r="G4971" s="4" t="s">
        <v>18</v>
      </c>
    </row>
    <row r="4972" spans="1:8">
      <c r="A4972" t="n">
        <v>40461</v>
      </c>
      <c r="B4972" s="21" t="n">
        <v>46</v>
      </c>
      <c r="C4972" s="7" t="n">
        <v>61494</v>
      </c>
      <c r="D4972" s="7" t="n">
        <v>22.4200000762939</v>
      </c>
      <c r="E4972" s="7" t="n">
        <v>9.38000011444092</v>
      </c>
      <c r="F4972" s="7" t="n">
        <v>23.75</v>
      </c>
      <c r="G4972" s="7" t="n">
        <v>136.699996948242</v>
      </c>
    </row>
    <row r="4973" spans="1:8">
      <c r="A4973" t="s">
        <v>4</v>
      </c>
      <c r="B4973" s="4" t="s">
        <v>5</v>
      </c>
      <c r="C4973" s="4" t="s">
        <v>13</v>
      </c>
      <c r="D4973" s="4" t="s">
        <v>13</v>
      </c>
      <c r="E4973" s="4" t="s">
        <v>18</v>
      </c>
      <c r="F4973" s="4" t="s">
        <v>18</v>
      </c>
      <c r="G4973" s="4" t="s">
        <v>18</v>
      </c>
      <c r="H4973" s="4" t="s">
        <v>10</v>
      </c>
    </row>
    <row r="4974" spans="1:8">
      <c r="A4974" t="n">
        <v>40480</v>
      </c>
      <c r="B4974" s="44" t="n">
        <v>45</v>
      </c>
      <c r="C4974" s="7" t="n">
        <v>2</v>
      </c>
      <c r="D4974" s="7" t="n">
        <v>3</v>
      </c>
      <c r="E4974" s="7" t="n">
        <v>22.8400001525879</v>
      </c>
      <c r="F4974" s="7" t="n">
        <v>10.8000001907349</v>
      </c>
      <c r="G4974" s="7" t="n">
        <v>21.9200000762939</v>
      </c>
      <c r="H4974" s="7" t="n">
        <v>0</v>
      </c>
    </row>
    <row r="4975" spans="1:8">
      <c r="A4975" t="s">
        <v>4</v>
      </c>
      <c r="B4975" s="4" t="s">
        <v>5</v>
      </c>
      <c r="C4975" s="4" t="s">
        <v>13</v>
      </c>
      <c r="D4975" s="4" t="s">
        <v>13</v>
      </c>
      <c r="E4975" s="4" t="s">
        <v>18</v>
      </c>
      <c r="F4975" s="4" t="s">
        <v>18</v>
      </c>
      <c r="G4975" s="4" t="s">
        <v>18</v>
      </c>
      <c r="H4975" s="4" t="s">
        <v>10</v>
      </c>
      <c r="I4975" s="4" t="s">
        <v>13</v>
      </c>
    </row>
    <row r="4976" spans="1:8">
      <c r="A4976" t="n">
        <v>40497</v>
      </c>
      <c r="B4976" s="44" t="n">
        <v>45</v>
      </c>
      <c r="C4976" s="7" t="n">
        <v>4</v>
      </c>
      <c r="D4976" s="7" t="n">
        <v>3</v>
      </c>
      <c r="E4976" s="7" t="n">
        <v>354.230010986328</v>
      </c>
      <c r="F4976" s="7" t="n">
        <v>41.1399993896484</v>
      </c>
      <c r="G4976" s="7" t="n">
        <v>6</v>
      </c>
      <c r="H4976" s="7" t="n">
        <v>0</v>
      </c>
      <c r="I4976" s="7" t="n">
        <v>0</v>
      </c>
    </row>
    <row r="4977" spans="1:9">
      <c r="A4977" t="s">
        <v>4</v>
      </c>
      <c r="B4977" s="4" t="s">
        <v>5</v>
      </c>
      <c r="C4977" s="4" t="s">
        <v>13</v>
      </c>
      <c r="D4977" s="4" t="s">
        <v>13</v>
      </c>
      <c r="E4977" s="4" t="s">
        <v>18</v>
      </c>
      <c r="F4977" s="4" t="s">
        <v>10</v>
      </c>
    </row>
    <row r="4978" spans="1:9">
      <c r="A4978" t="n">
        <v>40515</v>
      </c>
      <c r="B4978" s="44" t="n">
        <v>45</v>
      </c>
      <c r="C4978" s="7" t="n">
        <v>5</v>
      </c>
      <c r="D4978" s="7" t="n">
        <v>3</v>
      </c>
      <c r="E4978" s="7" t="n">
        <v>6.30000019073486</v>
      </c>
      <c r="F4978" s="7" t="n">
        <v>0</v>
      </c>
    </row>
    <row r="4979" spans="1:9">
      <c r="A4979" t="s">
        <v>4</v>
      </c>
      <c r="B4979" s="4" t="s">
        <v>5</v>
      </c>
      <c r="C4979" s="4" t="s">
        <v>13</v>
      </c>
      <c r="D4979" s="4" t="s">
        <v>13</v>
      </c>
      <c r="E4979" s="4" t="s">
        <v>18</v>
      </c>
      <c r="F4979" s="4" t="s">
        <v>10</v>
      </c>
    </row>
    <row r="4980" spans="1:9">
      <c r="A4980" t="n">
        <v>40524</v>
      </c>
      <c r="B4980" s="44" t="n">
        <v>45</v>
      </c>
      <c r="C4980" s="7" t="n">
        <v>11</v>
      </c>
      <c r="D4980" s="7" t="n">
        <v>3</v>
      </c>
      <c r="E4980" s="7" t="n">
        <v>32.5999984741211</v>
      </c>
      <c r="F4980" s="7" t="n">
        <v>0</v>
      </c>
    </row>
    <row r="4981" spans="1:9">
      <c r="A4981" t="s">
        <v>4</v>
      </c>
      <c r="B4981" s="4" t="s">
        <v>5</v>
      </c>
      <c r="C4981" s="4" t="s">
        <v>13</v>
      </c>
      <c r="D4981" s="4" t="s">
        <v>13</v>
      </c>
      <c r="E4981" s="4" t="s">
        <v>18</v>
      </c>
      <c r="F4981" s="4" t="s">
        <v>10</v>
      </c>
    </row>
    <row r="4982" spans="1:9">
      <c r="A4982" t="n">
        <v>40533</v>
      </c>
      <c r="B4982" s="44" t="n">
        <v>45</v>
      </c>
      <c r="C4982" s="7" t="n">
        <v>5</v>
      </c>
      <c r="D4982" s="7" t="n">
        <v>3</v>
      </c>
      <c r="E4982" s="7" t="n">
        <v>1.5</v>
      </c>
      <c r="F4982" s="7" t="n">
        <v>2500</v>
      </c>
    </row>
    <row r="4983" spans="1:9">
      <c r="A4983" t="s">
        <v>4</v>
      </c>
      <c r="B4983" s="4" t="s">
        <v>5</v>
      </c>
      <c r="C4983" s="4" t="s">
        <v>13</v>
      </c>
    </row>
    <row r="4984" spans="1:9">
      <c r="A4984" t="n">
        <v>40542</v>
      </c>
      <c r="B4984" s="43" t="n">
        <v>116</v>
      </c>
      <c r="C4984" s="7" t="n">
        <v>1</v>
      </c>
    </row>
    <row r="4985" spans="1:9">
      <c r="A4985" t="s">
        <v>4</v>
      </c>
      <c r="B4985" s="4" t="s">
        <v>5</v>
      </c>
      <c r="C4985" s="4" t="s">
        <v>13</v>
      </c>
      <c r="D4985" s="4" t="s">
        <v>10</v>
      </c>
      <c r="E4985" s="4" t="s">
        <v>10</v>
      </c>
      <c r="F4985" s="4" t="s">
        <v>9</v>
      </c>
    </row>
    <row r="4986" spans="1:9">
      <c r="A4986" t="n">
        <v>40544</v>
      </c>
      <c r="B4986" s="57" t="n">
        <v>84</v>
      </c>
      <c r="C4986" s="7" t="n">
        <v>0</v>
      </c>
      <c r="D4986" s="7" t="n">
        <v>0</v>
      </c>
      <c r="E4986" s="7" t="n">
        <v>0</v>
      </c>
      <c r="F4986" s="7" t="n">
        <v>1036831949</v>
      </c>
    </row>
    <row r="4987" spans="1:9">
      <c r="A4987" t="s">
        <v>4</v>
      </c>
      <c r="B4987" s="4" t="s">
        <v>5</v>
      </c>
      <c r="C4987" s="4" t="s">
        <v>13</v>
      </c>
      <c r="D4987" s="4" t="s">
        <v>10</v>
      </c>
    </row>
    <row r="4988" spans="1:9">
      <c r="A4988" t="n">
        <v>40554</v>
      </c>
      <c r="B4988" s="38" t="n">
        <v>58</v>
      </c>
      <c r="C4988" s="7" t="n">
        <v>255</v>
      </c>
      <c r="D4988" s="7" t="n">
        <v>0</v>
      </c>
    </row>
    <row r="4989" spans="1:9">
      <c r="A4989" t="s">
        <v>4</v>
      </c>
      <c r="B4989" s="4" t="s">
        <v>5</v>
      </c>
      <c r="C4989" s="4" t="s">
        <v>10</v>
      </c>
    </row>
    <row r="4990" spans="1:9">
      <c r="A4990" t="n">
        <v>40558</v>
      </c>
      <c r="B4990" s="27" t="n">
        <v>16</v>
      </c>
      <c r="C4990" s="7" t="n">
        <v>1000</v>
      </c>
    </row>
    <row r="4991" spans="1:9">
      <c r="A4991" t="s">
        <v>4</v>
      </c>
      <c r="B4991" s="4" t="s">
        <v>5</v>
      </c>
      <c r="C4991" s="4" t="s">
        <v>10</v>
      </c>
      <c r="D4991" s="4" t="s">
        <v>13</v>
      </c>
      <c r="E4991" s="4" t="s">
        <v>6</v>
      </c>
      <c r="F4991" s="4" t="s">
        <v>18</v>
      </c>
      <c r="G4991" s="4" t="s">
        <v>18</v>
      </c>
      <c r="H4991" s="4" t="s">
        <v>18</v>
      </c>
    </row>
    <row r="4992" spans="1:9">
      <c r="A4992" t="n">
        <v>40561</v>
      </c>
      <c r="B4992" s="25" t="n">
        <v>48</v>
      </c>
      <c r="C4992" s="7" t="n">
        <v>6</v>
      </c>
      <c r="D4992" s="7" t="n">
        <v>0</v>
      </c>
      <c r="E4992" s="7" t="s">
        <v>283</v>
      </c>
      <c r="F4992" s="7" t="n">
        <v>-1</v>
      </c>
      <c r="G4992" s="7" t="n">
        <v>1</v>
      </c>
      <c r="H4992" s="7" t="n">
        <v>0</v>
      </c>
    </row>
    <row r="4993" spans="1:8">
      <c r="A4993" t="s">
        <v>4</v>
      </c>
      <c r="B4993" s="4" t="s">
        <v>5</v>
      </c>
      <c r="C4993" s="4" t="s">
        <v>10</v>
      </c>
    </row>
    <row r="4994" spans="1:8">
      <c r="A4994" t="n">
        <v>40586</v>
      </c>
      <c r="B4994" s="27" t="n">
        <v>16</v>
      </c>
      <c r="C4994" s="7" t="n">
        <v>500</v>
      </c>
    </row>
    <row r="4995" spans="1:8">
      <c r="A4995" t="s">
        <v>4</v>
      </c>
      <c r="B4995" s="4" t="s">
        <v>5</v>
      </c>
      <c r="C4995" s="4" t="s">
        <v>13</v>
      </c>
      <c r="D4995" s="4" t="s">
        <v>10</v>
      </c>
      <c r="E4995" s="4" t="s">
        <v>6</v>
      </c>
    </row>
    <row r="4996" spans="1:8">
      <c r="A4996" t="n">
        <v>40589</v>
      </c>
      <c r="B4996" s="29" t="n">
        <v>51</v>
      </c>
      <c r="C4996" s="7" t="n">
        <v>4</v>
      </c>
      <c r="D4996" s="7" t="n">
        <v>6</v>
      </c>
      <c r="E4996" s="7" t="s">
        <v>204</v>
      </c>
    </row>
    <row r="4997" spans="1:8">
      <c r="A4997" t="s">
        <v>4</v>
      </c>
      <c r="B4997" s="4" t="s">
        <v>5</v>
      </c>
      <c r="C4997" s="4" t="s">
        <v>10</v>
      </c>
    </row>
    <row r="4998" spans="1:8">
      <c r="A4998" t="n">
        <v>40603</v>
      </c>
      <c r="B4998" s="27" t="n">
        <v>16</v>
      </c>
      <c r="C4998" s="7" t="n">
        <v>0</v>
      </c>
    </row>
    <row r="4999" spans="1:8">
      <c r="A4999" t="s">
        <v>4</v>
      </c>
      <c r="B4999" s="4" t="s">
        <v>5</v>
      </c>
      <c r="C4999" s="4" t="s">
        <v>10</v>
      </c>
      <c r="D4999" s="4" t="s">
        <v>13</v>
      </c>
      <c r="E4999" s="4" t="s">
        <v>9</v>
      </c>
      <c r="F4999" s="4" t="s">
        <v>47</v>
      </c>
      <c r="G4999" s="4" t="s">
        <v>13</v>
      </c>
      <c r="H4999" s="4" t="s">
        <v>13</v>
      </c>
      <c r="I4999" s="4" t="s">
        <v>13</v>
      </c>
      <c r="J4999" s="4" t="s">
        <v>9</v>
      </c>
      <c r="K4999" s="4" t="s">
        <v>47</v>
      </c>
      <c r="L4999" s="4" t="s">
        <v>13</v>
      </c>
      <c r="M4999" s="4" t="s">
        <v>13</v>
      </c>
    </row>
    <row r="5000" spans="1:8">
      <c r="A5000" t="n">
        <v>40606</v>
      </c>
      <c r="B5000" s="30" t="n">
        <v>26</v>
      </c>
      <c r="C5000" s="7" t="n">
        <v>6</v>
      </c>
      <c r="D5000" s="7" t="n">
        <v>17</v>
      </c>
      <c r="E5000" s="7" t="n">
        <v>8419</v>
      </c>
      <c r="F5000" s="7" t="s">
        <v>342</v>
      </c>
      <c r="G5000" s="7" t="n">
        <v>2</v>
      </c>
      <c r="H5000" s="7" t="n">
        <v>3</v>
      </c>
      <c r="I5000" s="7" t="n">
        <v>17</v>
      </c>
      <c r="J5000" s="7" t="n">
        <v>8420</v>
      </c>
      <c r="K5000" s="7" t="s">
        <v>343</v>
      </c>
      <c r="L5000" s="7" t="n">
        <v>2</v>
      </c>
      <c r="M5000" s="7" t="n">
        <v>0</v>
      </c>
    </row>
    <row r="5001" spans="1:8">
      <c r="A5001" t="s">
        <v>4</v>
      </c>
      <c r="B5001" s="4" t="s">
        <v>5</v>
      </c>
    </row>
    <row r="5002" spans="1:8">
      <c r="A5002" t="n">
        <v>40745</v>
      </c>
      <c r="B5002" s="31" t="n">
        <v>28</v>
      </c>
    </row>
    <row r="5003" spans="1:8">
      <c r="A5003" t="s">
        <v>4</v>
      </c>
      <c r="B5003" s="4" t="s">
        <v>5</v>
      </c>
      <c r="C5003" s="4" t="s">
        <v>10</v>
      </c>
      <c r="D5003" s="4" t="s">
        <v>13</v>
      </c>
    </row>
    <row r="5004" spans="1:8">
      <c r="A5004" t="n">
        <v>40746</v>
      </c>
      <c r="B5004" s="60" t="n">
        <v>89</v>
      </c>
      <c r="C5004" s="7" t="n">
        <v>65533</v>
      </c>
      <c r="D5004" s="7" t="n">
        <v>1</v>
      </c>
    </row>
    <row r="5005" spans="1:8">
      <c r="A5005" t="s">
        <v>4</v>
      </c>
      <c r="B5005" s="4" t="s">
        <v>5</v>
      </c>
      <c r="C5005" s="4" t="s">
        <v>13</v>
      </c>
      <c r="D5005" s="4" t="s">
        <v>10</v>
      </c>
      <c r="E5005" s="4" t="s">
        <v>10</v>
      </c>
      <c r="F5005" s="4" t="s">
        <v>13</v>
      </c>
    </row>
    <row r="5006" spans="1:8">
      <c r="A5006" t="n">
        <v>40750</v>
      </c>
      <c r="B5006" s="59" t="n">
        <v>25</v>
      </c>
      <c r="C5006" s="7" t="n">
        <v>1</v>
      </c>
      <c r="D5006" s="7" t="n">
        <v>260</v>
      </c>
      <c r="E5006" s="7" t="n">
        <v>640</v>
      </c>
      <c r="F5006" s="7" t="n">
        <v>1</v>
      </c>
    </row>
    <row r="5007" spans="1:8">
      <c r="A5007" t="s">
        <v>4</v>
      </c>
      <c r="B5007" s="4" t="s">
        <v>5</v>
      </c>
      <c r="C5007" s="4" t="s">
        <v>13</v>
      </c>
      <c r="D5007" s="32" t="s">
        <v>50</v>
      </c>
      <c r="E5007" s="4" t="s">
        <v>5</v>
      </c>
      <c r="F5007" s="4" t="s">
        <v>13</v>
      </c>
      <c r="G5007" s="4" t="s">
        <v>10</v>
      </c>
      <c r="H5007" s="32" t="s">
        <v>51</v>
      </c>
      <c r="I5007" s="4" t="s">
        <v>13</v>
      </c>
      <c r="J5007" s="4" t="s">
        <v>19</v>
      </c>
    </row>
    <row r="5008" spans="1:8">
      <c r="A5008" t="n">
        <v>40757</v>
      </c>
      <c r="B5008" s="12" t="n">
        <v>5</v>
      </c>
      <c r="C5008" s="7" t="n">
        <v>28</v>
      </c>
      <c r="D5008" s="32" t="s">
        <v>3</v>
      </c>
      <c r="E5008" s="33" t="n">
        <v>64</v>
      </c>
      <c r="F5008" s="7" t="n">
        <v>5</v>
      </c>
      <c r="G5008" s="7" t="n">
        <v>3</v>
      </c>
      <c r="H5008" s="32" t="s">
        <v>3</v>
      </c>
      <c r="I5008" s="7" t="n">
        <v>1</v>
      </c>
      <c r="J5008" s="13" t="n">
        <f t="normal" ca="1">A5018</f>
        <v>0</v>
      </c>
    </row>
    <row r="5009" spans="1:13">
      <c r="A5009" t="s">
        <v>4</v>
      </c>
      <c r="B5009" s="4" t="s">
        <v>5</v>
      </c>
      <c r="C5009" s="4" t="s">
        <v>13</v>
      </c>
      <c r="D5009" s="4" t="s">
        <v>10</v>
      </c>
      <c r="E5009" s="4" t="s">
        <v>6</v>
      </c>
    </row>
    <row r="5010" spans="1:13">
      <c r="A5010" t="n">
        <v>40768</v>
      </c>
      <c r="B5010" s="29" t="n">
        <v>51</v>
      </c>
      <c r="C5010" s="7" t="n">
        <v>4</v>
      </c>
      <c r="D5010" s="7" t="n">
        <v>3</v>
      </c>
      <c r="E5010" s="7" t="s">
        <v>192</v>
      </c>
    </row>
    <row r="5011" spans="1:13">
      <c r="A5011" t="s">
        <v>4</v>
      </c>
      <c r="B5011" s="4" t="s">
        <v>5</v>
      </c>
      <c r="C5011" s="4" t="s">
        <v>10</v>
      </c>
    </row>
    <row r="5012" spans="1:13">
      <c r="A5012" t="n">
        <v>40781</v>
      </c>
      <c r="B5012" s="27" t="n">
        <v>16</v>
      </c>
      <c r="C5012" s="7" t="n">
        <v>0</v>
      </c>
    </row>
    <row r="5013" spans="1:13">
      <c r="A5013" t="s">
        <v>4</v>
      </c>
      <c r="B5013" s="4" t="s">
        <v>5</v>
      </c>
      <c r="C5013" s="4" t="s">
        <v>10</v>
      </c>
      <c r="D5013" s="4" t="s">
        <v>13</v>
      </c>
      <c r="E5013" s="4" t="s">
        <v>9</v>
      </c>
      <c r="F5013" s="4" t="s">
        <v>47</v>
      </c>
      <c r="G5013" s="4" t="s">
        <v>13</v>
      </c>
      <c r="H5013" s="4" t="s">
        <v>13</v>
      </c>
    </row>
    <row r="5014" spans="1:13">
      <c r="A5014" t="n">
        <v>40784</v>
      </c>
      <c r="B5014" s="30" t="n">
        <v>26</v>
      </c>
      <c r="C5014" s="7" t="n">
        <v>3</v>
      </c>
      <c r="D5014" s="7" t="n">
        <v>17</v>
      </c>
      <c r="E5014" s="7" t="n">
        <v>2378</v>
      </c>
      <c r="F5014" s="7" t="s">
        <v>344</v>
      </c>
      <c r="G5014" s="7" t="n">
        <v>2</v>
      </c>
      <c r="H5014" s="7" t="n">
        <v>0</v>
      </c>
    </row>
    <row r="5015" spans="1:13">
      <c r="A5015" t="s">
        <v>4</v>
      </c>
      <c r="B5015" s="4" t="s">
        <v>5</v>
      </c>
    </row>
    <row r="5016" spans="1:13">
      <c r="A5016" t="n">
        <v>40811</v>
      </c>
      <c r="B5016" s="31" t="n">
        <v>28</v>
      </c>
    </row>
    <row r="5017" spans="1:13">
      <c r="A5017" t="s">
        <v>4</v>
      </c>
      <c r="B5017" s="4" t="s">
        <v>5</v>
      </c>
      <c r="C5017" s="4" t="s">
        <v>13</v>
      </c>
      <c r="D5017" s="4" t="s">
        <v>10</v>
      </c>
      <c r="E5017" s="4" t="s">
        <v>10</v>
      </c>
      <c r="F5017" s="4" t="s">
        <v>13</v>
      </c>
    </row>
    <row r="5018" spans="1:13">
      <c r="A5018" t="n">
        <v>40812</v>
      </c>
      <c r="B5018" s="59" t="n">
        <v>25</v>
      </c>
      <c r="C5018" s="7" t="n">
        <v>1</v>
      </c>
      <c r="D5018" s="7" t="n">
        <v>60</v>
      </c>
      <c r="E5018" s="7" t="n">
        <v>640</v>
      </c>
      <c r="F5018" s="7" t="n">
        <v>1</v>
      </c>
    </row>
    <row r="5019" spans="1:13">
      <c r="A5019" t="s">
        <v>4</v>
      </c>
      <c r="B5019" s="4" t="s">
        <v>5</v>
      </c>
      <c r="C5019" s="4" t="s">
        <v>13</v>
      </c>
      <c r="D5019" s="32" t="s">
        <v>50</v>
      </c>
      <c r="E5019" s="4" t="s">
        <v>5</v>
      </c>
      <c r="F5019" s="4" t="s">
        <v>13</v>
      </c>
      <c r="G5019" s="4" t="s">
        <v>10</v>
      </c>
      <c r="H5019" s="32" t="s">
        <v>51</v>
      </c>
      <c r="I5019" s="4" t="s">
        <v>13</v>
      </c>
      <c r="J5019" s="4" t="s">
        <v>19</v>
      </c>
    </row>
    <row r="5020" spans="1:13">
      <c r="A5020" t="n">
        <v>40819</v>
      </c>
      <c r="B5020" s="12" t="n">
        <v>5</v>
      </c>
      <c r="C5020" s="7" t="n">
        <v>28</v>
      </c>
      <c r="D5020" s="32" t="s">
        <v>3</v>
      </c>
      <c r="E5020" s="33" t="n">
        <v>64</v>
      </c>
      <c r="F5020" s="7" t="n">
        <v>5</v>
      </c>
      <c r="G5020" s="7" t="n">
        <v>8</v>
      </c>
      <c r="H5020" s="32" t="s">
        <v>3</v>
      </c>
      <c r="I5020" s="7" t="n">
        <v>1</v>
      </c>
      <c r="J5020" s="13" t="n">
        <f t="normal" ca="1">A5030</f>
        <v>0</v>
      </c>
    </row>
    <row r="5021" spans="1:13">
      <c r="A5021" t="s">
        <v>4</v>
      </c>
      <c r="B5021" s="4" t="s">
        <v>5</v>
      </c>
      <c r="C5021" s="4" t="s">
        <v>13</v>
      </c>
      <c r="D5021" s="4" t="s">
        <v>10</v>
      </c>
      <c r="E5021" s="4" t="s">
        <v>6</v>
      </c>
    </row>
    <row r="5022" spans="1:13">
      <c r="A5022" t="n">
        <v>40830</v>
      </c>
      <c r="B5022" s="29" t="n">
        <v>51</v>
      </c>
      <c r="C5022" s="7" t="n">
        <v>4</v>
      </c>
      <c r="D5022" s="7" t="n">
        <v>8</v>
      </c>
      <c r="E5022" s="7" t="s">
        <v>192</v>
      </c>
    </row>
    <row r="5023" spans="1:13">
      <c r="A5023" t="s">
        <v>4</v>
      </c>
      <c r="B5023" s="4" t="s">
        <v>5</v>
      </c>
      <c r="C5023" s="4" t="s">
        <v>10</v>
      </c>
    </row>
    <row r="5024" spans="1:13">
      <c r="A5024" t="n">
        <v>40843</v>
      </c>
      <c r="B5024" s="27" t="n">
        <v>16</v>
      </c>
      <c r="C5024" s="7" t="n">
        <v>0</v>
      </c>
    </row>
    <row r="5025" spans="1:10">
      <c r="A5025" t="s">
        <v>4</v>
      </c>
      <c r="B5025" s="4" t="s">
        <v>5</v>
      </c>
      <c r="C5025" s="4" t="s">
        <v>10</v>
      </c>
      <c r="D5025" s="4" t="s">
        <v>13</v>
      </c>
      <c r="E5025" s="4" t="s">
        <v>9</v>
      </c>
      <c r="F5025" s="4" t="s">
        <v>47</v>
      </c>
      <c r="G5025" s="4" t="s">
        <v>13</v>
      </c>
      <c r="H5025" s="4" t="s">
        <v>13</v>
      </c>
    </row>
    <row r="5026" spans="1:10">
      <c r="A5026" t="n">
        <v>40846</v>
      </c>
      <c r="B5026" s="30" t="n">
        <v>26</v>
      </c>
      <c r="C5026" s="7" t="n">
        <v>8</v>
      </c>
      <c r="D5026" s="7" t="n">
        <v>17</v>
      </c>
      <c r="E5026" s="7" t="n">
        <v>9362</v>
      </c>
      <c r="F5026" s="7" t="s">
        <v>345</v>
      </c>
      <c r="G5026" s="7" t="n">
        <v>2</v>
      </c>
      <c r="H5026" s="7" t="n">
        <v>0</v>
      </c>
    </row>
    <row r="5027" spans="1:10">
      <c r="A5027" t="s">
        <v>4</v>
      </c>
      <c r="B5027" s="4" t="s">
        <v>5</v>
      </c>
    </row>
    <row r="5028" spans="1:10">
      <c r="A5028" t="n">
        <v>40871</v>
      </c>
      <c r="B5028" s="31" t="n">
        <v>28</v>
      </c>
    </row>
    <row r="5029" spans="1:10">
      <c r="A5029" t="s">
        <v>4</v>
      </c>
      <c r="B5029" s="4" t="s">
        <v>5</v>
      </c>
      <c r="C5029" s="4" t="s">
        <v>13</v>
      </c>
      <c r="D5029" s="4" t="s">
        <v>10</v>
      </c>
      <c r="E5029" s="4" t="s">
        <v>10</v>
      </c>
      <c r="F5029" s="4" t="s">
        <v>13</v>
      </c>
    </row>
    <row r="5030" spans="1:10">
      <c r="A5030" t="n">
        <v>40872</v>
      </c>
      <c r="B5030" s="59" t="n">
        <v>25</v>
      </c>
      <c r="C5030" s="7" t="n">
        <v>1</v>
      </c>
      <c r="D5030" s="7" t="n">
        <v>65535</v>
      </c>
      <c r="E5030" s="7" t="n">
        <v>65535</v>
      </c>
      <c r="F5030" s="7" t="n">
        <v>0</v>
      </c>
    </row>
    <row r="5031" spans="1:10">
      <c r="A5031" t="s">
        <v>4</v>
      </c>
      <c r="B5031" s="4" t="s">
        <v>5</v>
      </c>
      <c r="C5031" s="4" t="s">
        <v>10</v>
      </c>
    </row>
    <row r="5032" spans="1:10">
      <c r="A5032" t="n">
        <v>40879</v>
      </c>
      <c r="B5032" s="27" t="n">
        <v>16</v>
      </c>
      <c r="C5032" s="7" t="n">
        <v>500</v>
      </c>
    </row>
    <row r="5033" spans="1:10">
      <c r="A5033" t="s">
        <v>4</v>
      </c>
      <c r="B5033" s="4" t="s">
        <v>5</v>
      </c>
      <c r="C5033" s="4" t="s">
        <v>13</v>
      </c>
      <c r="D5033" s="4" t="s">
        <v>18</v>
      </c>
      <c r="E5033" s="4" t="s">
        <v>18</v>
      </c>
      <c r="F5033" s="4" t="s">
        <v>18</v>
      </c>
    </row>
    <row r="5034" spans="1:10">
      <c r="A5034" t="n">
        <v>40882</v>
      </c>
      <c r="B5034" s="44" t="n">
        <v>45</v>
      </c>
      <c r="C5034" s="7" t="n">
        <v>9</v>
      </c>
      <c r="D5034" s="7" t="n">
        <v>0.0500000007450581</v>
      </c>
      <c r="E5034" s="7" t="n">
        <v>0.0500000007450581</v>
      </c>
      <c r="F5034" s="7" t="n">
        <v>0.200000002980232</v>
      </c>
    </row>
    <row r="5035" spans="1:10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10</v>
      </c>
      <c r="F5035" s="4" t="s">
        <v>13</v>
      </c>
    </row>
    <row r="5036" spans="1:10">
      <c r="A5036" t="n">
        <v>40896</v>
      </c>
      <c r="B5036" s="59" t="n">
        <v>25</v>
      </c>
      <c r="C5036" s="7" t="n">
        <v>1</v>
      </c>
      <c r="D5036" s="7" t="n">
        <v>260</v>
      </c>
      <c r="E5036" s="7" t="n">
        <v>640</v>
      </c>
      <c r="F5036" s="7" t="n">
        <v>2</v>
      </c>
    </row>
    <row r="5037" spans="1:10">
      <c r="A5037" t="s">
        <v>4</v>
      </c>
      <c r="B5037" s="4" t="s">
        <v>5</v>
      </c>
      <c r="C5037" s="4" t="s">
        <v>13</v>
      </c>
      <c r="D5037" s="4" t="s">
        <v>10</v>
      </c>
      <c r="E5037" s="4" t="s">
        <v>6</v>
      </c>
    </row>
    <row r="5038" spans="1:10">
      <c r="A5038" t="n">
        <v>40903</v>
      </c>
      <c r="B5038" s="29" t="n">
        <v>51</v>
      </c>
      <c r="C5038" s="7" t="n">
        <v>4</v>
      </c>
      <c r="D5038" s="7" t="n">
        <v>11</v>
      </c>
      <c r="E5038" s="7" t="s">
        <v>192</v>
      </c>
    </row>
    <row r="5039" spans="1:10">
      <c r="A5039" t="s">
        <v>4</v>
      </c>
      <c r="B5039" s="4" t="s">
        <v>5</v>
      </c>
      <c r="C5039" s="4" t="s">
        <v>10</v>
      </c>
    </row>
    <row r="5040" spans="1:10">
      <c r="A5040" t="n">
        <v>40916</v>
      </c>
      <c r="B5040" s="27" t="n">
        <v>16</v>
      </c>
      <c r="C5040" s="7" t="n">
        <v>0</v>
      </c>
    </row>
    <row r="5041" spans="1:8">
      <c r="A5041" t="s">
        <v>4</v>
      </c>
      <c r="B5041" s="4" t="s">
        <v>5</v>
      </c>
      <c r="C5041" s="4" t="s">
        <v>10</v>
      </c>
      <c r="D5041" s="4" t="s">
        <v>13</v>
      </c>
      <c r="E5041" s="4" t="s">
        <v>9</v>
      </c>
      <c r="F5041" s="4" t="s">
        <v>47</v>
      </c>
      <c r="G5041" s="4" t="s">
        <v>13</v>
      </c>
      <c r="H5041" s="4" t="s">
        <v>13</v>
      </c>
    </row>
    <row r="5042" spans="1:8">
      <c r="A5042" t="n">
        <v>40919</v>
      </c>
      <c r="B5042" s="30" t="n">
        <v>26</v>
      </c>
      <c r="C5042" s="7" t="n">
        <v>11</v>
      </c>
      <c r="D5042" s="7" t="n">
        <v>17</v>
      </c>
      <c r="E5042" s="7" t="n">
        <v>10351</v>
      </c>
      <c r="F5042" s="7" t="s">
        <v>346</v>
      </c>
      <c r="G5042" s="7" t="n">
        <v>2</v>
      </c>
      <c r="H5042" s="7" t="n">
        <v>0</v>
      </c>
    </row>
    <row r="5043" spans="1:8">
      <c r="A5043" t="s">
        <v>4</v>
      </c>
      <c r="B5043" s="4" t="s">
        <v>5</v>
      </c>
    </row>
    <row r="5044" spans="1:8">
      <c r="A5044" t="n">
        <v>40983</v>
      </c>
      <c r="B5044" s="31" t="n">
        <v>28</v>
      </c>
    </row>
    <row r="5045" spans="1:8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10</v>
      </c>
      <c r="F5045" s="4" t="s">
        <v>13</v>
      </c>
    </row>
    <row r="5046" spans="1:8">
      <c r="A5046" t="n">
        <v>40984</v>
      </c>
      <c r="B5046" s="59" t="n">
        <v>25</v>
      </c>
      <c r="C5046" s="7" t="n">
        <v>1</v>
      </c>
      <c r="D5046" s="7" t="n">
        <v>65535</v>
      </c>
      <c r="E5046" s="7" t="n">
        <v>65535</v>
      </c>
      <c r="F5046" s="7" t="n">
        <v>0</v>
      </c>
    </row>
    <row r="5047" spans="1:8">
      <c r="A5047" t="s">
        <v>4</v>
      </c>
      <c r="B5047" s="4" t="s">
        <v>5</v>
      </c>
      <c r="C5047" s="4" t="s">
        <v>10</v>
      </c>
      <c r="D5047" s="4" t="s">
        <v>13</v>
      </c>
    </row>
    <row r="5048" spans="1:8">
      <c r="A5048" t="n">
        <v>40991</v>
      </c>
      <c r="B5048" s="60" t="n">
        <v>89</v>
      </c>
      <c r="C5048" s="7" t="n">
        <v>65533</v>
      </c>
      <c r="D5048" s="7" t="n">
        <v>1</v>
      </c>
    </row>
    <row r="5049" spans="1:8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18</v>
      </c>
    </row>
    <row r="5050" spans="1:8">
      <c r="A5050" t="n">
        <v>40995</v>
      </c>
      <c r="B5050" s="38" t="n">
        <v>58</v>
      </c>
      <c r="C5050" s="7" t="n">
        <v>101</v>
      </c>
      <c r="D5050" s="7" t="n">
        <v>300</v>
      </c>
      <c r="E5050" s="7" t="n">
        <v>1</v>
      </c>
    </row>
    <row r="5051" spans="1:8">
      <c r="A5051" t="s">
        <v>4</v>
      </c>
      <c r="B5051" s="4" t="s">
        <v>5</v>
      </c>
      <c r="C5051" s="4" t="s">
        <v>13</v>
      </c>
      <c r="D5051" s="4" t="s">
        <v>10</v>
      </c>
    </row>
    <row r="5052" spans="1:8">
      <c r="A5052" t="n">
        <v>41003</v>
      </c>
      <c r="B5052" s="38" t="n">
        <v>58</v>
      </c>
      <c r="C5052" s="7" t="n">
        <v>254</v>
      </c>
      <c r="D5052" s="7" t="n">
        <v>0</v>
      </c>
    </row>
    <row r="5053" spans="1:8">
      <c r="A5053" t="s">
        <v>4</v>
      </c>
      <c r="B5053" s="4" t="s">
        <v>5</v>
      </c>
      <c r="C5053" s="4" t="s">
        <v>13</v>
      </c>
    </row>
    <row r="5054" spans="1:8">
      <c r="A5054" t="n">
        <v>41007</v>
      </c>
      <c r="B5054" s="44" t="n">
        <v>45</v>
      </c>
      <c r="C5054" s="7" t="n">
        <v>0</v>
      </c>
    </row>
    <row r="5055" spans="1:8">
      <c r="A5055" t="s">
        <v>4</v>
      </c>
      <c r="B5055" s="4" t="s">
        <v>5</v>
      </c>
      <c r="C5055" s="4" t="s">
        <v>13</v>
      </c>
      <c r="D5055" s="4" t="s">
        <v>13</v>
      </c>
      <c r="E5055" s="4" t="s">
        <v>18</v>
      </c>
      <c r="F5055" s="4" t="s">
        <v>18</v>
      </c>
      <c r="G5055" s="4" t="s">
        <v>18</v>
      </c>
      <c r="H5055" s="4" t="s">
        <v>10</v>
      </c>
    </row>
    <row r="5056" spans="1:8">
      <c r="A5056" t="n">
        <v>41009</v>
      </c>
      <c r="B5056" s="44" t="n">
        <v>45</v>
      </c>
      <c r="C5056" s="7" t="n">
        <v>2</v>
      </c>
      <c r="D5056" s="7" t="n">
        <v>3</v>
      </c>
      <c r="E5056" s="7" t="n">
        <v>23.8799991607666</v>
      </c>
      <c r="F5056" s="7" t="n">
        <v>10.6199998855591</v>
      </c>
      <c r="G5056" s="7" t="n">
        <v>22.3700008392334</v>
      </c>
      <c r="H5056" s="7" t="n">
        <v>0</v>
      </c>
    </row>
    <row r="5057" spans="1:8">
      <c r="A5057" t="s">
        <v>4</v>
      </c>
      <c r="B5057" s="4" t="s">
        <v>5</v>
      </c>
      <c r="C5057" s="4" t="s">
        <v>13</v>
      </c>
      <c r="D5057" s="4" t="s">
        <v>13</v>
      </c>
      <c r="E5057" s="4" t="s">
        <v>18</v>
      </c>
      <c r="F5057" s="4" t="s">
        <v>18</v>
      </c>
      <c r="G5057" s="4" t="s">
        <v>18</v>
      </c>
      <c r="H5057" s="4" t="s">
        <v>10</v>
      </c>
      <c r="I5057" s="4" t="s">
        <v>13</v>
      </c>
    </row>
    <row r="5058" spans="1:8">
      <c r="A5058" t="n">
        <v>41026</v>
      </c>
      <c r="B5058" s="44" t="n">
        <v>45</v>
      </c>
      <c r="C5058" s="7" t="n">
        <v>4</v>
      </c>
      <c r="D5058" s="7" t="n">
        <v>3</v>
      </c>
      <c r="E5058" s="7" t="n">
        <v>4.48999977111816</v>
      </c>
      <c r="F5058" s="7" t="n">
        <v>179.330001831055</v>
      </c>
      <c r="G5058" s="7" t="n">
        <v>10</v>
      </c>
      <c r="H5058" s="7" t="n">
        <v>0</v>
      </c>
      <c r="I5058" s="7" t="n">
        <v>0</v>
      </c>
    </row>
    <row r="5059" spans="1:8">
      <c r="A5059" t="s">
        <v>4</v>
      </c>
      <c r="B5059" s="4" t="s">
        <v>5</v>
      </c>
      <c r="C5059" s="4" t="s">
        <v>13</v>
      </c>
      <c r="D5059" s="4" t="s">
        <v>13</v>
      </c>
      <c r="E5059" s="4" t="s">
        <v>18</v>
      </c>
      <c r="F5059" s="4" t="s">
        <v>10</v>
      </c>
    </row>
    <row r="5060" spans="1:8">
      <c r="A5060" t="n">
        <v>41044</v>
      </c>
      <c r="B5060" s="44" t="n">
        <v>45</v>
      </c>
      <c r="C5060" s="7" t="n">
        <v>5</v>
      </c>
      <c r="D5060" s="7" t="n">
        <v>3</v>
      </c>
      <c r="E5060" s="7" t="n">
        <v>3.09999990463257</v>
      </c>
      <c r="F5060" s="7" t="n">
        <v>0</v>
      </c>
    </row>
    <row r="5061" spans="1:8">
      <c r="A5061" t="s">
        <v>4</v>
      </c>
      <c r="B5061" s="4" t="s">
        <v>5</v>
      </c>
      <c r="C5061" s="4" t="s">
        <v>13</v>
      </c>
      <c r="D5061" s="4" t="s">
        <v>13</v>
      </c>
      <c r="E5061" s="4" t="s">
        <v>18</v>
      </c>
      <c r="F5061" s="4" t="s">
        <v>10</v>
      </c>
    </row>
    <row r="5062" spans="1:8">
      <c r="A5062" t="n">
        <v>41053</v>
      </c>
      <c r="B5062" s="44" t="n">
        <v>45</v>
      </c>
      <c r="C5062" s="7" t="n">
        <v>11</v>
      </c>
      <c r="D5062" s="7" t="n">
        <v>3</v>
      </c>
      <c r="E5062" s="7" t="n">
        <v>34.9000015258789</v>
      </c>
      <c r="F5062" s="7" t="n">
        <v>0</v>
      </c>
    </row>
    <row r="5063" spans="1:8">
      <c r="A5063" t="s">
        <v>4</v>
      </c>
      <c r="B5063" s="4" t="s">
        <v>5</v>
      </c>
      <c r="C5063" s="4" t="s">
        <v>13</v>
      </c>
      <c r="D5063" s="4" t="s">
        <v>10</v>
      </c>
      <c r="E5063" s="4" t="s">
        <v>10</v>
      </c>
      <c r="F5063" s="4" t="s">
        <v>9</v>
      </c>
    </row>
    <row r="5064" spans="1:8">
      <c r="A5064" t="n">
        <v>41062</v>
      </c>
      <c r="B5064" s="57" t="n">
        <v>84</v>
      </c>
      <c r="C5064" s="7" t="n">
        <v>1</v>
      </c>
      <c r="D5064" s="7" t="n">
        <v>0</v>
      </c>
      <c r="E5064" s="7" t="n">
        <v>0</v>
      </c>
      <c r="F5064" s="7" t="n">
        <v>0</v>
      </c>
    </row>
    <row r="5065" spans="1:8">
      <c r="A5065" t="s">
        <v>4</v>
      </c>
      <c r="B5065" s="4" t="s">
        <v>5</v>
      </c>
      <c r="C5065" s="4" t="s">
        <v>13</v>
      </c>
    </row>
    <row r="5066" spans="1:8">
      <c r="A5066" t="n">
        <v>41072</v>
      </c>
      <c r="B5066" s="43" t="n">
        <v>116</v>
      </c>
      <c r="C5066" s="7" t="n">
        <v>0</v>
      </c>
    </row>
    <row r="5067" spans="1:8">
      <c r="A5067" t="s">
        <v>4</v>
      </c>
      <c r="B5067" s="4" t="s">
        <v>5</v>
      </c>
      <c r="C5067" s="4" t="s">
        <v>13</v>
      </c>
      <c r="D5067" s="4" t="s">
        <v>10</v>
      </c>
    </row>
    <row r="5068" spans="1:8">
      <c r="A5068" t="n">
        <v>41074</v>
      </c>
      <c r="B5068" s="43" t="n">
        <v>116</v>
      </c>
      <c r="C5068" s="7" t="n">
        <v>2</v>
      </c>
      <c r="D5068" s="7" t="n">
        <v>1</v>
      </c>
    </row>
    <row r="5069" spans="1:8">
      <c r="A5069" t="s">
        <v>4</v>
      </c>
      <c r="B5069" s="4" t="s">
        <v>5</v>
      </c>
      <c r="C5069" s="4" t="s">
        <v>13</v>
      </c>
      <c r="D5069" s="4" t="s">
        <v>9</v>
      </c>
    </row>
    <row r="5070" spans="1:8">
      <c r="A5070" t="n">
        <v>41078</v>
      </c>
      <c r="B5070" s="43" t="n">
        <v>116</v>
      </c>
      <c r="C5070" s="7" t="n">
        <v>5</v>
      </c>
      <c r="D5070" s="7" t="n">
        <v>1128792064</v>
      </c>
    </row>
    <row r="5071" spans="1:8">
      <c r="A5071" t="s">
        <v>4</v>
      </c>
      <c r="B5071" s="4" t="s">
        <v>5</v>
      </c>
      <c r="C5071" s="4" t="s">
        <v>13</v>
      </c>
      <c r="D5071" s="4" t="s">
        <v>10</v>
      </c>
    </row>
    <row r="5072" spans="1:8">
      <c r="A5072" t="n">
        <v>41084</v>
      </c>
      <c r="B5072" s="43" t="n">
        <v>116</v>
      </c>
      <c r="C5072" s="7" t="n">
        <v>6</v>
      </c>
      <c r="D5072" s="7" t="n">
        <v>1</v>
      </c>
    </row>
    <row r="5073" spans="1:9">
      <c r="A5073" t="s">
        <v>4</v>
      </c>
      <c r="B5073" s="4" t="s">
        <v>5</v>
      </c>
      <c r="C5073" s="4" t="s">
        <v>10</v>
      </c>
      <c r="D5073" s="4" t="s">
        <v>18</v>
      </c>
      <c r="E5073" s="4" t="s">
        <v>18</v>
      </c>
      <c r="F5073" s="4" t="s">
        <v>18</v>
      </c>
      <c r="G5073" s="4" t="s">
        <v>18</v>
      </c>
    </row>
    <row r="5074" spans="1:9">
      <c r="A5074" t="n">
        <v>41088</v>
      </c>
      <c r="B5074" s="49" t="n">
        <v>131</v>
      </c>
      <c r="C5074" s="7" t="n">
        <v>11</v>
      </c>
      <c r="D5074" s="7" t="n">
        <v>0.200000002980232</v>
      </c>
      <c r="E5074" s="7" t="n">
        <v>0.5</v>
      </c>
      <c r="F5074" s="7" t="n">
        <v>0</v>
      </c>
      <c r="G5074" s="7" t="n">
        <v>1</v>
      </c>
    </row>
    <row r="5075" spans="1:9">
      <c r="A5075" t="s">
        <v>4</v>
      </c>
      <c r="B5075" s="4" t="s">
        <v>5</v>
      </c>
      <c r="C5075" s="4" t="s">
        <v>10</v>
      </c>
      <c r="D5075" s="4" t="s">
        <v>10</v>
      </c>
      <c r="E5075" s="4" t="s">
        <v>18</v>
      </c>
      <c r="F5075" s="4" t="s">
        <v>18</v>
      </c>
      <c r="G5075" s="4" t="s">
        <v>18</v>
      </c>
      <c r="H5075" s="4" t="s">
        <v>18</v>
      </c>
      <c r="I5075" s="4" t="s">
        <v>13</v>
      </c>
      <c r="J5075" s="4" t="s">
        <v>10</v>
      </c>
    </row>
    <row r="5076" spans="1:9">
      <c r="A5076" t="n">
        <v>41107</v>
      </c>
      <c r="B5076" s="56" t="n">
        <v>55</v>
      </c>
      <c r="C5076" s="7" t="n">
        <v>11</v>
      </c>
      <c r="D5076" s="7" t="n">
        <v>65533</v>
      </c>
      <c r="E5076" s="7" t="n">
        <v>32.7799987792969</v>
      </c>
      <c r="F5076" s="7" t="n">
        <v>9.38000011444092</v>
      </c>
      <c r="G5076" s="7" t="n">
        <v>0.639999985694885</v>
      </c>
      <c r="H5076" s="7" t="n">
        <v>2.79999995231628</v>
      </c>
      <c r="I5076" s="7" t="n">
        <v>2</v>
      </c>
      <c r="J5076" s="7" t="n">
        <v>0</v>
      </c>
    </row>
    <row r="5077" spans="1:9">
      <c r="A5077" t="s">
        <v>4</v>
      </c>
      <c r="B5077" s="4" t="s">
        <v>5</v>
      </c>
      <c r="C5077" s="4" t="s">
        <v>10</v>
      </c>
    </row>
    <row r="5078" spans="1:9">
      <c r="A5078" t="n">
        <v>41131</v>
      </c>
      <c r="B5078" s="27" t="n">
        <v>16</v>
      </c>
      <c r="C5078" s="7" t="n">
        <v>50</v>
      </c>
    </row>
    <row r="5079" spans="1:9">
      <c r="A5079" t="s">
        <v>4</v>
      </c>
      <c r="B5079" s="4" t="s">
        <v>5</v>
      </c>
      <c r="C5079" s="4" t="s">
        <v>10</v>
      </c>
      <c r="D5079" s="4" t="s">
        <v>18</v>
      </c>
      <c r="E5079" s="4" t="s">
        <v>18</v>
      </c>
      <c r="F5079" s="4" t="s">
        <v>18</v>
      </c>
      <c r="G5079" s="4" t="s">
        <v>18</v>
      </c>
    </row>
    <row r="5080" spans="1:9">
      <c r="A5080" t="n">
        <v>41134</v>
      </c>
      <c r="B5080" s="49" t="n">
        <v>131</v>
      </c>
      <c r="C5080" s="7" t="n">
        <v>6</v>
      </c>
      <c r="D5080" s="7" t="n">
        <v>0.200000002980232</v>
      </c>
      <c r="E5080" s="7" t="n">
        <v>0.5</v>
      </c>
      <c r="F5080" s="7" t="n">
        <v>0</v>
      </c>
      <c r="G5080" s="7" t="n">
        <v>1</v>
      </c>
    </row>
    <row r="5081" spans="1:9">
      <c r="A5081" t="s">
        <v>4</v>
      </c>
      <c r="B5081" s="4" t="s">
        <v>5</v>
      </c>
      <c r="C5081" s="4" t="s">
        <v>10</v>
      </c>
      <c r="D5081" s="4" t="s">
        <v>10</v>
      </c>
      <c r="E5081" s="4" t="s">
        <v>18</v>
      </c>
      <c r="F5081" s="4" t="s">
        <v>18</v>
      </c>
      <c r="G5081" s="4" t="s">
        <v>18</v>
      </c>
      <c r="H5081" s="4" t="s">
        <v>18</v>
      </c>
      <c r="I5081" s="4" t="s">
        <v>13</v>
      </c>
      <c r="J5081" s="4" t="s">
        <v>10</v>
      </c>
    </row>
    <row r="5082" spans="1:9">
      <c r="A5082" t="n">
        <v>41153</v>
      </c>
      <c r="B5082" s="56" t="n">
        <v>55</v>
      </c>
      <c r="C5082" s="7" t="n">
        <v>6</v>
      </c>
      <c r="D5082" s="7" t="n">
        <v>65533</v>
      </c>
      <c r="E5082" s="7" t="n">
        <v>30.8500003814697</v>
      </c>
      <c r="F5082" s="7" t="n">
        <v>9.38000011444092</v>
      </c>
      <c r="G5082" s="7" t="n">
        <v>2.15000009536743</v>
      </c>
      <c r="H5082" s="7" t="n">
        <v>2.79999995231628</v>
      </c>
      <c r="I5082" s="7" t="n">
        <v>2</v>
      </c>
      <c r="J5082" s="7" t="n">
        <v>0</v>
      </c>
    </row>
    <row r="5083" spans="1:9">
      <c r="A5083" t="s">
        <v>4</v>
      </c>
      <c r="B5083" s="4" t="s">
        <v>5</v>
      </c>
      <c r="C5083" s="4" t="s">
        <v>10</v>
      </c>
    </row>
    <row r="5084" spans="1:9">
      <c r="A5084" t="n">
        <v>41177</v>
      </c>
      <c r="B5084" s="27" t="n">
        <v>16</v>
      </c>
      <c r="C5084" s="7" t="n">
        <v>100</v>
      </c>
    </row>
    <row r="5085" spans="1:9">
      <c r="A5085" t="s">
        <v>4</v>
      </c>
      <c r="B5085" s="4" t="s">
        <v>5</v>
      </c>
      <c r="C5085" s="4" t="s">
        <v>10</v>
      </c>
      <c r="D5085" s="4" t="s">
        <v>18</v>
      </c>
      <c r="E5085" s="4" t="s">
        <v>18</v>
      </c>
      <c r="F5085" s="4" t="s">
        <v>18</v>
      </c>
      <c r="G5085" s="4" t="s">
        <v>18</v>
      </c>
    </row>
    <row r="5086" spans="1:9">
      <c r="A5086" t="n">
        <v>41180</v>
      </c>
      <c r="B5086" s="49" t="n">
        <v>131</v>
      </c>
      <c r="C5086" s="7" t="n">
        <v>61494</v>
      </c>
      <c r="D5086" s="7" t="n">
        <v>0.200000002980232</v>
      </c>
      <c r="E5086" s="7" t="n">
        <v>0.5</v>
      </c>
      <c r="F5086" s="7" t="n">
        <v>0</v>
      </c>
      <c r="G5086" s="7" t="n">
        <v>1</v>
      </c>
    </row>
    <row r="5087" spans="1:9">
      <c r="A5087" t="s">
        <v>4</v>
      </c>
      <c r="B5087" s="4" t="s">
        <v>5</v>
      </c>
      <c r="C5087" s="4" t="s">
        <v>10</v>
      </c>
      <c r="D5087" s="4" t="s">
        <v>10</v>
      </c>
      <c r="E5087" s="4" t="s">
        <v>18</v>
      </c>
      <c r="F5087" s="4" t="s">
        <v>18</v>
      </c>
      <c r="G5087" s="4" t="s">
        <v>18</v>
      </c>
      <c r="H5087" s="4" t="s">
        <v>18</v>
      </c>
      <c r="I5087" s="4" t="s">
        <v>13</v>
      </c>
      <c r="J5087" s="4" t="s">
        <v>10</v>
      </c>
    </row>
    <row r="5088" spans="1:9">
      <c r="A5088" t="n">
        <v>41199</v>
      </c>
      <c r="B5088" s="56" t="n">
        <v>55</v>
      </c>
      <c r="C5088" s="7" t="n">
        <v>61494</v>
      </c>
      <c r="D5088" s="7" t="n">
        <v>65533</v>
      </c>
      <c r="E5088" s="7" t="n">
        <v>29.3999996185303</v>
      </c>
      <c r="F5088" s="7" t="n">
        <v>9.38000011444092</v>
      </c>
      <c r="G5088" s="7" t="n">
        <v>5.1399998664856</v>
      </c>
      <c r="H5088" s="7" t="n">
        <v>2.79999995231628</v>
      </c>
      <c r="I5088" s="7" t="n">
        <v>2</v>
      </c>
      <c r="J5088" s="7" t="n">
        <v>0</v>
      </c>
    </row>
    <row r="5089" spans="1:10">
      <c r="A5089" t="s">
        <v>4</v>
      </c>
      <c r="B5089" s="4" t="s">
        <v>5</v>
      </c>
      <c r="C5089" s="4" t="s">
        <v>10</v>
      </c>
      <c r="D5089" s="4" t="s">
        <v>18</v>
      </c>
      <c r="E5089" s="4" t="s">
        <v>18</v>
      </c>
      <c r="F5089" s="4" t="s">
        <v>18</v>
      </c>
      <c r="G5089" s="4" t="s">
        <v>18</v>
      </c>
    </row>
    <row r="5090" spans="1:10">
      <c r="A5090" t="n">
        <v>41223</v>
      </c>
      <c r="B5090" s="49" t="n">
        <v>131</v>
      </c>
      <c r="C5090" s="7" t="n">
        <v>61491</v>
      </c>
      <c r="D5090" s="7" t="n">
        <v>0.200000002980232</v>
      </c>
      <c r="E5090" s="7" t="n">
        <v>0.5</v>
      </c>
      <c r="F5090" s="7" t="n">
        <v>0</v>
      </c>
      <c r="G5090" s="7" t="n">
        <v>1</v>
      </c>
    </row>
    <row r="5091" spans="1:10">
      <c r="A5091" t="s">
        <v>4</v>
      </c>
      <c r="B5091" s="4" t="s">
        <v>5</v>
      </c>
      <c r="C5091" s="4" t="s">
        <v>10</v>
      </c>
      <c r="D5091" s="4" t="s">
        <v>10</v>
      </c>
      <c r="E5091" s="4" t="s">
        <v>18</v>
      </c>
      <c r="F5091" s="4" t="s">
        <v>18</v>
      </c>
      <c r="G5091" s="4" t="s">
        <v>18</v>
      </c>
      <c r="H5091" s="4" t="s">
        <v>18</v>
      </c>
      <c r="I5091" s="4" t="s">
        <v>13</v>
      </c>
      <c r="J5091" s="4" t="s">
        <v>10</v>
      </c>
    </row>
    <row r="5092" spans="1:10">
      <c r="A5092" t="n">
        <v>41242</v>
      </c>
      <c r="B5092" s="56" t="n">
        <v>55</v>
      </c>
      <c r="C5092" s="7" t="n">
        <v>61491</v>
      </c>
      <c r="D5092" s="7" t="n">
        <v>65533</v>
      </c>
      <c r="E5092" s="7" t="n">
        <v>30.8999996185303</v>
      </c>
      <c r="F5092" s="7" t="n">
        <v>9.38000011444092</v>
      </c>
      <c r="G5092" s="7" t="n">
        <v>5.07000017166138</v>
      </c>
      <c r="H5092" s="7" t="n">
        <v>2.79999995231628</v>
      </c>
      <c r="I5092" s="7" t="n">
        <v>2</v>
      </c>
      <c r="J5092" s="7" t="n">
        <v>0</v>
      </c>
    </row>
    <row r="5093" spans="1:10">
      <c r="A5093" t="s">
        <v>4</v>
      </c>
      <c r="B5093" s="4" t="s">
        <v>5</v>
      </c>
      <c r="C5093" s="4" t="s">
        <v>10</v>
      </c>
    </row>
    <row r="5094" spans="1:10">
      <c r="A5094" t="n">
        <v>41266</v>
      </c>
      <c r="B5094" s="27" t="n">
        <v>16</v>
      </c>
      <c r="C5094" s="7" t="n">
        <v>100</v>
      </c>
    </row>
    <row r="5095" spans="1:10">
      <c r="A5095" t="s">
        <v>4</v>
      </c>
      <c r="B5095" s="4" t="s">
        <v>5</v>
      </c>
      <c r="C5095" s="4" t="s">
        <v>10</v>
      </c>
      <c r="D5095" s="4" t="s">
        <v>18</v>
      </c>
      <c r="E5095" s="4" t="s">
        <v>18</v>
      </c>
      <c r="F5095" s="4" t="s">
        <v>18</v>
      </c>
      <c r="G5095" s="4" t="s">
        <v>18</v>
      </c>
    </row>
    <row r="5096" spans="1:10">
      <c r="A5096" t="n">
        <v>41269</v>
      </c>
      <c r="B5096" s="49" t="n">
        <v>131</v>
      </c>
      <c r="C5096" s="7" t="n">
        <v>61493</v>
      </c>
      <c r="D5096" s="7" t="n">
        <v>0.200000002980232</v>
      </c>
      <c r="E5096" s="7" t="n">
        <v>0.5</v>
      </c>
      <c r="F5096" s="7" t="n">
        <v>0</v>
      </c>
      <c r="G5096" s="7" t="n">
        <v>1</v>
      </c>
    </row>
    <row r="5097" spans="1:10">
      <c r="A5097" t="s">
        <v>4</v>
      </c>
      <c r="B5097" s="4" t="s">
        <v>5</v>
      </c>
      <c r="C5097" s="4" t="s">
        <v>10</v>
      </c>
      <c r="D5097" s="4" t="s">
        <v>10</v>
      </c>
      <c r="E5097" s="4" t="s">
        <v>18</v>
      </c>
      <c r="F5097" s="4" t="s">
        <v>18</v>
      </c>
      <c r="G5097" s="4" t="s">
        <v>18</v>
      </c>
      <c r="H5097" s="4" t="s">
        <v>18</v>
      </c>
      <c r="I5097" s="4" t="s">
        <v>13</v>
      </c>
      <c r="J5097" s="4" t="s">
        <v>10</v>
      </c>
    </row>
    <row r="5098" spans="1:10">
      <c r="A5098" t="n">
        <v>41288</v>
      </c>
      <c r="B5098" s="56" t="n">
        <v>55</v>
      </c>
      <c r="C5098" s="7" t="n">
        <v>61493</v>
      </c>
      <c r="D5098" s="7" t="n">
        <v>65533</v>
      </c>
      <c r="E5098" s="7" t="n">
        <v>32.8300018310547</v>
      </c>
      <c r="F5098" s="7" t="n">
        <v>9.38000011444092</v>
      </c>
      <c r="G5098" s="7" t="n">
        <v>5.13000011444092</v>
      </c>
      <c r="H5098" s="7" t="n">
        <v>2.79999995231628</v>
      </c>
      <c r="I5098" s="7" t="n">
        <v>2</v>
      </c>
      <c r="J5098" s="7" t="n">
        <v>0</v>
      </c>
    </row>
    <row r="5099" spans="1:10">
      <c r="A5099" t="s">
        <v>4</v>
      </c>
      <c r="B5099" s="4" t="s">
        <v>5</v>
      </c>
      <c r="C5099" s="4" t="s">
        <v>10</v>
      </c>
      <c r="D5099" s="4" t="s">
        <v>18</v>
      </c>
      <c r="E5099" s="4" t="s">
        <v>18</v>
      </c>
      <c r="F5099" s="4" t="s">
        <v>18</v>
      </c>
      <c r="G5099" s="4" t="s">
        <v>18</v>
      </c>
    </row>
    <row r="5100" spans="1:10">
      <c r="A5100" t="n">
        <v>41312</v>
      </c>
      <c r="B5100" s="49" t="n">
        <v>131</v>
      </c>
      <c r="C5100" s="7" t="n">
        <v>61492</v>
      </c>
      <c r="D5100" s="7" t="n">
        <v>0.200000002980232</v>
      </c>
      <c r="E5100" s="7" t="n">
        <v>0.5</v>
      </c>
      <c r="F5100" s="7" t="n">
        <v>0</v>
      </c>
      <c r="G5100" s="7" t="n">
        <v>1</v>
      </c>
    </row>
    <row r="5101" spans="1:10">
      <c r="A5101" t="s">
        <v>4</v>
      </c>
      <c r="B5101" s="4" t="s">
        <v>5</v>
      </c>
      <c r="C5101" s="4" t="s">
        <v>10</v>
      </c>
      <c r="D5101" s="4" t="s">
        <v>10</v>
      </c>
      <c r="E5101" s="4" t="s">
        <v>18</v>
      </c>
      <c r="F5101" s="4" t="s">
        <v>18</v>
      </c>
      <c r="G5101" s="4" t="s">
        <v>18</v>
      </c>
      <c r="H5101" s="4" t="s">
        <v>18</v>
      </c>
      <c r="I5101" s="4" t="s">
        <v>13</v>
      </c>
      <c r="J5101" s="4" t="s">
        <v>10</v>
      </c>
    </row>
    <row r="5102" spans="1:10">
      <c r="A5102" t="n">
        <v>41331</v>
      </c>
      <c r="B5102" s="56" t="n">
        <v>55</v>
      </c>
      <c r="C5102" s="7" t="n">
        <v>61492</v>
      </c>
      <c r="D5102" s="7" t="n">
        <v>65533</v>
      </c>
      <c r="E5102" s="7" t="n">
        <v>32.6100006103516</v>
      </c>
      <c r="F5102" s="7" t="n">
        <v>9.38000011444092</v>
      </c>
      <c r="G5102" s="7" t="n">
        <v>3.11999988555908</v>
      </c>
      <c r="H5102" s="7" t="n">
        <v>2.79999995231628</v>
      </c>
      <c r="I5102" s="7" t="n">
        <v>2</v>
      </c>
      <c r="J5102" s="7" t="n">
        <v>0</v>
      </c>
    </row>
    <row r="5103" spans="1:10">
      <c r="A5103" t="s">
        <v>4</v>
      </c>
      <c r="B5103" s="4" t="s">
        <v>5</v>
      </c>
      <c r="C5103" s="4" t="s">
        <v>13</v>
      </c>
    </row>
    <row r="5104" spans="1:10">
      <c r="A5104" t="n">
        <v>41355</v>
      </c>
      <c r="B5104" s="44" t="n">
        <v>45</v>
      </c>
      <c r="C5104" s="7" t="n">
        <v>0</v>
      </c>
    </row>
    <row r="5105" spans="1:10">
      <c r="A5105" t="s">
        <v>4</v>
      </c>
      <c r="B5105" s="4" t="s">
        <v>5</v>
      </c>
      <c r="C5105" s="4" t="s">
        <v>13</v>
      </c>
      <c r="D5105" s="4" t="s">
        <v>13</v>
      </c>
      <c r="E5105" s="4" t="s">
        <v>18</v>
      </c>
      <c r="F5105" s="4" t="s">
        <v>18</v>
      </c>
      <c r="G5105" s="4" t="s">
        <v>18</v>
      </c>
      <c r="H5105" s="4" t="s">
        <v>10</v>
      </c>
    </row>
    <row r="5106" spans="1:10">
      <c r="A5106" t="n">
        <v>41357</v>
      </c>
      <c r="B5106" s="44" t="n">
        <v>45</v>
      </c>
      <c r="C5106" s="7" t="n">
        <v>2</v>
      </c>
      <c r="D5106" s="7" t="n">
        <v>3</v>
      </c>
      <c r="E5106" s="7" t="n">
        <v>21.6900005340576</v>
      </c>
      <c r="F5106" s="7" t="n">
        <v>13.9200000762939</v>
      </c>
      <c r="G5106" s="7" t="n">
        <v>23.5100002288818</v>
      </c>
      <c r="H5106" s="7" t="n">
        <v>5000</v>
      </c>
    </row>
    <row r="5107" spans="1:10">
      <c r="A5107" t="s">
        <v>4</v>
      </c>
      <c r="B5107" s="4" t="s">
        <v>5</v>
      </c>
      <c r="C5107" s="4" t="s">
        <v>13</v>
      </c>
      <c r="D5107" s="4" t="s">
        <v>13</v>
      </c>
      <c r="E5107" s="4" t="s">
        <v>18</v>
      </c>
      <c r="F5107" s="4" t="s">
        <v>18</v>
      </c>
      <c r="G5107" s="4" t="s">
        <v>18</v>
      </c>
      <c r="H5107" s="4" t="s">
        <v>10</v>
      </c>
      <c r="I5107" s="4" t="s">
        <v>13</v>
      </c>
    </row>
    <row r="5108" spans="1:10">
      <c r="A5108" t="n">
        <v>41374</v>
      </c>
      <c r="B5108" s="44" t="n">
        <v>45</v>
      </c>
      <c r="C5108" s="7" t="n">
        <v>4</v>
      </c>
      <c r="D5108" s="7" t="n">
        <v>3</v>
      </c>
      <c r="E5108" s="7" t="n">
        <v>8.47000026702881</v>
      </c>
      <c r="F5108" s="7" t="n">
        <v>348.459991455078</v>
      </c>
      <c r="G5108" s="7" t="n">
        <v>360</v>
      </c>
      <c r="H5108" s="7" t="n">
        <v>5000</v>
      </c>
      <c r="I5108" s="7" t="n">
        <v>1</v>
      </c>
    </row>
    <row r="5109" spans="1:10">
      <c r="A5109" t="s">
        <v>4</v>
      </c>
      <c r="B5109" s="4" t="s">
        <v>5</v>
      </c>
      <c r="C5109" s="4" t="s">
        <v>13</v>
      </c>
      <c r="D5109" s="4" t="s">
        <v>13</v>
      </c>
      <c r="E5109" s="4" t="s">
        <v>18</v>
      </c>
      <c r="F5109" s="4" t="s">
        <v>10</v>
      </c>
    </row>
    <row r="5110" spans="1:10">
      <c r="A5110" t="n">
        <v>41392</v>
      </c>
      <c r="B5110" s="44" t="n">
        <v>45</v>
      </c>
      <c r="C5110" s="7" t="n">
        <v>5</v>
      </c>
      <c r="D5110" s="7" t="n">
        <v>3</v>
      </c>
      <c r="E5110" s="7" t="n">
        <v>13.3999996185303</v>
      </c>
      <c r="F5110" s="7" t="n">
        <v>5000</v>
      </c>
    </row>
    <row r="5111" spans="1:10">
      <c r="A5111" t="s">
        <v>4</v>
      </c>
      <c r="B5111" s="4" t="s">
        <v>5</v>
      </c>
      <c r="C5111" s="4" t="s">
        <v>13</v>
      </c>
      <c r="D5111" s="4" t="s">
        <v>13</v>
      </c>
      <c r="E5111" s="4" t="s">
        <v>18</v>
      </c>
      <c r="F5111" s="4" t="s">
        <v>10</v>
      </c>
    </row>
    <row r="5112" spans="1:10">
      <c r="A5112" t="n">
        <v>41401</v>
      </c>
      <c r="B5112" s="44" t="n">
        <v>45</v>
      </c>
      <c r="C5112" s="7" t="n">
        <v>11</v>
      </c>
      <c r="D5112" s="7" t="n">
        <v>3</v>
      </c>
      <c r="E5112" s="7" t="n">
        <v>20.5</v>
      </c>
      <c r="F5112" s="7" t="n">
        <v>5000</v>
      </c>
    </row>
    <row r="5113" spans="1:10">
      <c r="A5113" t="s">
        <v>4</v>
      </c>
      <c r="B5113" s="4" t="s">
        <v>5</v>
      </c>
      <c r="C5113" s="4" t="s">
        <v>10</v>
      </c>
    </row>
    <row r="5114" spans="1:10">
      <c r="A5114" t="n">
        <v>41410</v>
      </c>
      <c r="B5114" s="27" t="n">
        <v>16</v>
      </c>
      <c r="C5114" s="7" t="n">
        <v>6000</v>
      </c>
    </row>
    <row r="5115" spans="1:10">
      <c r="A5115" t="s">
        <v>4</v>
      </c>
      <c r="B5115" s="4" t="s">
        <v>5</v>
      </c>
      <c r="C5115" s="4" t="s">
        <v>13</v>
      </c>
      <c r="D5115" s="4" t="s">
        <v>10</v>
      </c>
      <c r="E5115" s="4" t="s">
        <v>13</v>
      </c>
    </row>
    <row r="5116" spans="1:10">
      <c r="A5116" t="n">
        <v>41413</v>
      </c>
      <c r="B5116" s="14" t="n">
        <v>49</v>
      </c>
      <c r="C5116" s="7" t="n">
        <v>1</v>
      </c>
      <c r="D5116" s="7" t="n">
        <v>8000</v>
      </c>
      <c r="E5116" s="7" t="n">
        <v>0</v>
      </c>
    </row>
    <row r="5117" spans="1:10">
      <c r="A5117" t="s">
        <v>4</v>
      </c>
      <c r="B5117" s="4" t="s">
        <v>5</v>
      </c>
      <c r="C5117" s="4" t="s">
        <v>13</v>
      </c>
      <c r="D5117" s="4" t="s">
        <v>10</v>
      </c>
      <c r="E5117" s="4" t="s">
        <v>18</v>
      </c>
      <c r="F5117" s="4" t="s">
        <v>10</v>
      </c>
      <c r="G5117" s="4" t="s">
        <v>9</v>
      </c>
      <c r="H5117" s="4" t="s">
        <v>9</v>
      </c>
      <c r="I5117" s="4" t="s">
        <v>10</v>
      </c>
      <c r="J5117" s="4" t="s">
        <v>10</v>
      </c>
      <c r="K5117" s="4" t="s">
        <v>9</v>
      </c>
      <c r="L5117" s="4" t="s">
        <v>9</v>
      </c>
      <c r="M5117" s="4" t="s">
        <v>9</v>
      </c>
      <c r="N5117" s="4" t="s">
        <v>9</v>
      </c>
      <c r="O5117" s="4" t="s">
        <v>6</v>
      </c>
    </row>
    <row r="5118" spans="1:10">
      <c r="A5118" t="n">
        <v>41418</v>
      </c>
      <c r="B5118" s="11" t="n">
        <v>50</v>
      </c>
      <c r="C5118" s="7" t="n">
        <v>0</v>
      </c>
      <c r="D5118" s="7" t="n">
        <v>8060</v>
      </c>
      <c r="E5118" s="7" t="n">
        <v>0.300000011920929</v>
      </c>
      <c r="F5118" s="7" t="n">
        <v>1000</v>
      </c>
      <c r="G5118" s="7" t="n">
        <v>0</v>
      </c>
      <c r="H5118" s="7" t="n">
        <v>0</v>
      </c>
      <c r="I5118" s="7" t="n">
        <v>0</v>
      </c>
      <c r="J5118" s="7" t="n">
        <v>65533</v>
      </c>
      <c r="K5118" s="7" t="n">
        <v>0</v>
      </c>
      <c r="L5118" s="7" t="n">
        <v>0</v>
      </c>
      <c r="M5118" s="7" t="n">
        <v>0</v>
      </c>
      <c r="N5118" s="7" t="n">
        <v>0</v>
      </c>
      <c r="O5118" s="7" t="s">
        <v>12</v>
      </c>
    </row>
    <row r="5119" spans="1:10">
      <c r="A5119" t="s">
        <v>4</v>
      </c>
      <c r="B5119" s="4" t="s">
        <v>5</v>
      </c>
      <c r="C5119" s="4" t="s">
        <v>13</v>
      </c>
      <c r="D5119" s="4" t="s">
        <v>10</v>
      </c>
      <c r="E5119" s="4" t="s">
        <v>9</v>
      </c>
      <c r="F5119" s="4" t="s">
        <v>10</v>
      </c>
    </row>
    <row r="5120" spans="1:10">
      <c r="A5120" t="n">
        <v>41457</v>
      </c>
      <c r="B5120" s="11" t="n">
        <v>50</v>
      </c>
      <c r="C5120" s="7" t="n">
        <v>3</v>
      </c>
      <c r="D5120" s="7" t="n">
        <v>4524</v>
      </c>
      <c r="E5120" s="7" t="n">
        <v>1045220557</v>
      </c>
      <c r="F5120" s="7" t="n">
        <v>1000</v>
      </c>
    </row>
    <row r="5121" spans="1:15">
      <c r="A5121" t="s">
        <v>4</v>
      </c>
      <c r="B5121" s="4" t="s">
        <v>5</v>
      </c>
      <c r="C5121" s="4" t="s">
        <v>13</v>
      </c>
      <c r="D5121" s="4" t="s">
        <v>10</v>
      </c>
      <c r="E5121" s="4" t="s">
        <v>18</v>
      </c>
    </row>
    <row r="5122" spans="1:15">
      <c r="A5122" t="n">
        <v>41467</v>
      </c>
      <c r="B5122" s="38" t="n">
        <v>58</v>
      </c>
      <c r="C5122" s="7" t="n">
        <v>101</v>
      </c>
      <c r="D5122" s="7" t="n">
        <v>500</v>
      </c>
      <c r="E5122" s="7" t="n">
        <v>1</v>
      </c>
    </row>
    <row r="5123" spans="1:15">
      <c r="A5123" t="s">
        <v>4</v>
      </c>
      <c r="B5123" s="4" t="s">
        <v>5</v>
      </c>
      <c r="C5123" s="4" t="s">
        <v>13</v>
      </c>
      <c r="D5123" s="4" t="s">
        <v>10</v>
      </c>
    </row>
    <row r="5124" spans="1:15">
      <c r="A5124" t="n">
        <v>41475</v>
      </c>
      <c r="B5124" s="38" t="n">
        <v>58</v>
      </c>
      <c r="C5124" s="7" t="n">
        <v>254</v>
      </c>
      <c r="D5124" s="7" t="n">
        <v>0</v>
      </c>
    </row>
    <row r="5125" spans="1:15">
      <c r="A5125" t="s">
        <v>4</v>
      </c>
      <c r="B5125" s="4" t="s">
        <v>5</v>
      </c>
      <c r="C5125" s="4" t="s">
        <v>13</v>
      </c>
    </row>
    <row r="5126" spans="1:15">
      <c r="A5126" t="n">
        <v>41479</v>
      </c>
      <c r="B5126" s="44" t="n">
        <v>45</v>
      </c>
      <c r="C5126" s="7" t="n">
        <v>0</v>
      </c>
    </row>
    <row r="5127" spans="1:15">
      <c r="A5127" t="s">
        <v>4</v>
      </c>
      <c r="B5127" s="4" t="s">
        <v>5</v>
      </c>
      <c r="C5127" s="4" t="s">
        <v>13</v>
      </c>
      <c r="D5127" s="4" t="s">
        <v>13</v>
      </c>
      <c r="E5127" s="4" t="s">
        <v>18</v>
      </c>
      <c r="F5127" s="4" t="s">
        <v>18</v>
      </c>
      <c r="G5127" s="4" t="s">
        <v>18</v>
      </c>
      <c r="H5127" s="4" t="s">
        <v>10</v>
      </c>
    </row>
    <row r="5128" spans="1:15">
      <c r="A5128" t="n">
        <v>41481</v>
      </c>
      <c r="B5128" s="44" t="n">
        <v>45</v>
      </c>
      <c r="C5128" s="7" t="n">
        <v>2</v>
      </c>
      <c r="D5128" s="7" t="n">
        <v>3</v>
      </c>
      <c r="E5128" s="7" t="n">
        <v>22.1100006103516</v>
      </c>
      <c r="F5128" s="7" t="n">
        <v>11.8500003814697</v>
      </c>
      <c r="G5128" s="7" t="n">
        <v>24.9200000762939</v>
      </c>
      <c r="H5128" s="7" t="n">
        <v>0</v>
      </c>
    </row>
    <row r="5129" spans="1:15">
      <c r="A5129" t="s">
        <v>4</v>
      </c>
      <c r="B5129" s="4" t="s">
        <v>5</v>
      </c>
      <c r="C5129" s="4" t="s">
        <v>13</v>
      </c>
      <c r="D5129" s="4" t="s">
        <v>13</v>
      </c>
      <c r="E5129" s="4" t="s">
        <v>18</v>
      </c>
      <c r="F5129" s="4" t="s">
        <v>18</v>
      </c>
      <c r="G5129" s="4" t="s">
        <v>18</v>
      </c>
      <c r="H5129" s="4" t="s">
        <v>10</v>
      </c>
      <c r="I5129" s="4" t="s">
        <v>13</v>
      </c>
    </row>
    <row r="5130" spans="1:15">
      <c r="A5130" t="n">
        <v>41498</v>
      </c>
      <c r="B5130" s="44" t="n">
        <v>45</v>
      </c>
      <c r="C5130" s="7" t="n">
        <v>4</v>
      </c>
      <c r="D5130" s="7" t="n">
        <v>3</v>
      </c>
      <c r="E5130" s="7" t="n">
        <v>8.75</v>
      </c>
      <c r="F5130" s="7" t="n">
        <v>123.139999389648</v>
      </c>
      <c r="G5130" s="7" t="n">
        <v>360</v>
      </c>
      <c r="H5130" s="7" t="n">
        <v>0</v>
      </c>
      <c r="I5130" s="7" t="n">
        <v>1</v>
      </c>
    </row>
    <row r="5131" spans="1:15">
      <c r="A5131" t="s">
        <v>4</v>
      </c>
      <c r="B5131" s="4" t="s">
        <v>5</v>
      </c>
      <c r="C5131" s="4" t="s">
        <v>13</v>
      </c>
      <c r="D5131" s="4" t="s">
        <v>13</v>
      </c>
      <c r="E5131" s="4" t="s">
        <v>18</v>
      </c>
      <c r="F5131" s="4" t="s">
        <v>10</v>
      </c>
    </row>
    <row r="5132" spans="1:15">
      <c r="A5132" t="n">
        <v>41516</v>
      </c>
      <c r="B5132" s="44" t="n">
        <v>45</v>
      </c>
      <c r="C5132" s="7" t="n">
        <v>5</v>
      </c>
      <c r="D5132" s="7" t="n">
        <v>3</v>
      </c>
      <c r="E5132" s="7" t="n">
        <v>10.8999996185303</v>
      </c>
      <c r="F5132" s="7" t="n">
        <v>0</v>
      </c>
    </row>
    <row r="5133" spans="1:15">
      <c r="A5133" t="s">
        <v>4</v>
      </c>
      <c r="B5133" s="4" t="s">
        <v>5</v>
      </c>
      <c r="C5133" s="4" t="s">
        <v>13</v>
      </c>
      <c r="D5133" s="4" t="s">
        <v>13</v>
      </c>
      <c r="E5133" s="4" t="s">
        <v>18</v>
      </c>
      <c r="F5133" s="4" t="s">
        <v>10</v>
      </c>
    </row>
    <row r="5134" spans="1:15">
      <c r="A5134" t="n">
        <v>41525</v>
      </c>
      <c r="B5134" s="44" t="n">
        <v>45</v>
      </c>
      <c r="C5134" s="7" t="n">
        <v>11</v>
      </c>
      <c r="D5134" s="7" t="n">
        <v>3</v>
      </c>
      <c r="E5134" s="7" t="n">
        <v>20</v>
      </c>
      <c r="F5134" s="7" t="n">
        <v>0</v>
      </c>
    </row>
    <row r="5135" spans="1:15">
      <c r="A5135" t="s">
        <v>4</v>
      </c>
      <c r="B5135" s="4" t="s">
        <v>5</v>
      </c>
      <c r="C5135" s="4" t="s">
        <v>10</v>
      </c>
      <c r="D5135" s="4" t="s">
        <v>13</v>
      </c>
    </row>
    <row r="5136" spans="1:15">
      <c r="A5136" t="n">
        <v>41534</v>
      </c>
      <c r="B5136" s="46" t="n">
        <v>56</v>
      </c>
      <c r="C5136" s="7" t="n">
        <v>6</v>
      </c>
      <c r="D5136" s="7" t="n">
        <v>1</v>
      </c>
    </row>
    <row r="5137" spans="1:9">
      <c r="A5137" t="s">
        <v>4</v>
      </c>
      <c r="B5137" s="4" t="s">
        <v>5</v>
      </c>
      <c r="C5137" s="4" t="s">
        <v>10</v>
      </c>
      <c r="D5137" s="4" t="s">
        <v>13</v>
      </c>
    </row>
    <row r="5138" spans="1:9">
      <c r="A5138" t="n">
        <v>41538</v>
      </c>
      <c r="B5138" s="46" t="n">
        <v>56</v>
      </c>
      <c r="C5138" s="7" t="n">
        <v>11</v>
      </c>
      <c r="D5138" s="7" t="n">
        <v>1</v>
      </c>
    </row>
    <row r="5139" spans="1:9">
      <c r="A5139" t="s">
        <v>4</v>
      </c>
      <c r="B5139" s="4" t="s">
        <v>5</v>
      </c>
      <c r="C5139" s="4" t="s">
        <v>10</v>
      </c>
      <c r="D5139" s="4" t="s">
        <v>13</v>
      </c>
    </row>
    <row r="5140" spans="1:9">
      <c r="A5140" t="n">
        <v>41542</v>
      </c>
      <c r="B5140" s="46" t="n">
        <v>56</v>
      </c>
      <c r="C5140" s="7" t="n">
        <v>61491</v>
      </c>
      <c r="D5140" s="7" t="n">
        <v>1</v>
      </c>
    </row>
    <row r="5141" spans="1:9">
      <c r="A5141" t="s">
        <v>4</v>
      </c>
      <c r="B5141" s="4" t="s">
        <v>5</v>
      </c>
      <c r="C5141" s="4" t="s">
        <v>10</v>
      </c>
      <c r="D5141" s="4" t="s">
        <v>13</v>
      </c>
    </row>
    <row r="5142" spans="1:9">
      <c r="A5142" t="n">
        <v>41546</v>
      </c>
      <c r="B5142" s="46" t="n">
        <v>56</v>
      </c>
      <c r="C5142" s="7" t="n">
        <v>61492</v>
      </c>
      <c r="D5142" s="7" t="n">
        <v>1</v>
      </c>
    </row>
    <row r="5143" spans="1:9">
      <c r="A5143" t="s">
        <v>4</v>
      </c>
      <c r="B5143" s="4" t="s">
        <v>5</v>
      </c>
      <c r="C5143" s="4" t="s">
        <v>10</v>
      </c>
      <c r="D5143" s="4" t="s">
        <v>13</v>
      </c>
    </row>
    <row r="5144" spans="1:9">
      <c r="A5144" t="n">
        <v>41550</v>
      </c>
      <c r="B5144" s="46" t="n">
        <v>56</v>
      </c>
      <c r="C5144" s="7" t="n">
        <v>61493</v>
      </c>
      <c r="D5144" s="7" t="n">
        <v>1</v>
      </c>
    </row>
    <row r="5145" spans="1:9">
      <c r="A5145" t="s">
        <v>4</v>
      </c>
      <c r="B5145" s="4" t="s">
        <v>5</v>
      </c>
      <c r="C5145" s="4" t="s">
        <v>10</v>
      </c>
      <c r="D5145" s="4" t="s">
        <v>13</v>
      </c>
    </row>
    <row r="5146" spans="1:9">
      <c r="A5146" t="n">
        <v>41554</v>
      </c>
      <c r="B5146" s="46" t="n">
        <v>56</v>
      </c>
      <c r="C5146" s="7" t="n">
        <v>61494</v>
      </c>
      <c r="D5146" s="7" t="n">
        <v>1</v>
      </c>
    </row>
    <row r="5147" spans="1:9">
      <c r="A5147" t="s">
        <v>4</v>
      </c>
      <c r="B5147" s="4" t="s">
        <v>5</v>
      </c>
      <c r="C5147" s="4" t="s">
        <v>10</v>
      </c>
      <c r="D5147" s="4" t="s">
        <v>9</v>
      </c>
    </row>
    <row r="5148" spans="1:9">
      <c r="A5148" t="n">
        <v>41558</v>
      </c>
      <c r="B5148" s="24" t="n">
        <v>43</v>
      </c>
      <c r="C5148" s="7" t="n">
        <v>6</v>
      </c>
      <c r="D5148" s="7" t="n">
        <v>1</v>
      </c>
    </row>
    <row r="5149" spans="1:9">
      <c r="A5149" t="s">
        <v>4</v>
      </c>
      <c r="B5149" s="4" t="s">
        <v>5</v>
      </c>
      <c r="C5149" s="4" t="s">
        <v>10</v>
      </c>
      <c r="D5149" s="4" t="s">
        <v>9</v>
      </c>
    </row>
    <row r="5150" spans="1:9">
      <c r="A5150" t="n">
        <v>41565</v>
      </c>
      <c r="B5150" s="24" t="n">
        <v>43</v>
      </c>
      <c r="C5150" s="7" t="n">
        <v>11</v>
      </c>
      <c r="D5150" s="7" t="n">
        <v>1</v>
      </c>
    </row>
    <row r="5151" spans="1:9">
      <c r="A5151" t="s">
        <v>4</v>
      </c>
      <c r="B5151" s="4" t="s">
        <v>5</v>
      </c>
      <c r="C5151" s="4" t="s">
        <v>10</v>
      </c>
      <c r="D5151" s="4" t="s">
        <v>9</v>
      </c>
    </row>
    <row r="5152" spans="1:9">
      <c r="A5152" t="n">
        <v>41572</v>
      </c>
      <c r="B5152" s="24" t="n">
        <v>43</v>
      </c>
      <c r="C5152" s="7" t="n">
        <v>61491</v>
      </c>
      <c r="D5152" s="7" t="n">
        <v>1</v>
      </c>
    </row>
    <row r="5153" spans="1:4">
      <c r="A5153" t="s">
        <v>4</v>
      </c>
      <c r="B5153" s="4" t="s">
        <v>5</v>
      </c>
      <c r="C5153" s="4" t="s">
        <v>10</v>
      </c>
      <c r="D5153" s="4" t="s">
        <v>9</v>
      </c>
    </row>
    <row r="5154" spans="1:4">
      <c r="A5154" t="n">
        <v>41579</v>
      </c>
      <c r="B5154" s="24" t="n">
        <v>43</v>
      </c>
      <c r="C5154" s="7" t="n">
        <v>61492</v>
      </c>
      <c r="D5154" s="7" t="n">
        <v>1</v>
      </c>
    </row>
    <row r="5155" spans="1:4">
      <c r="A5155" t="s">
        <v>4</v>
      </c>
      <c r="B5155" s="4" t="s">
        <v>5</v>
      </c>
      <c r="C5155" s="4" t="s">
        <v>10</v>
      </c>
      <c r="D5155" s="4" t="s">
        <v>9</v>
      </c>
    </row>
    <row r="5156" spans="1:4">
      <c r="A5156" t="n">
        <v>41586</v>
      </c>
      <c r="B5156" s="24" t="n">
        <v>43</v>
      </c>
      <c r="C5156" s="7" t="n">
        <v>61493</v>
      </c>
      <c r="D5156" s="7" t="n">
        <v>1</v>
      </c>
    </row>
    <row r="5157" spans="1:4">
      <c r="A5157" t="s">
        <v>4</v>
      </c>
      <c r="B5157" s="4" t="s">
        <v>5</v>
      </c>
      <c r="C5157" s="4" t="s">
        <v>10</v>
      </c>
      <c r="D5157" s="4" t="s">
        <v>9</v>
      </c>
    </row>
    <row r="5158" spans="1:4">
      <c r="A5158" t="n">
        <v>41593</v>
      </c>
      <c r="B5158" s="24" t="n">
        <v>43</v>
      </c>
      <c r="C5158" s="7" t="n">
        <v>61494</v>
      </c>
      <c r="D5158" s="7" t="n">
        <v>1</v>
      </c>
    </row>
    <row r="5159" spans="1:4">
      <c r="A5159" t="s">
        <v>4</v>
      </c>
      <c r="B5159" s="4" t="s">
        <v>5</v>
      </c>
      <c r="C5159" s="4" t="s">
        <v>10</v>
      </c>
      <c r="D5159" s="4" t="s">
        <v>18</v>
      </c>
      <c r="E5159" s="4" t="s">
        <v>18</v>
      </c>
      <c r="F5159" s="4" t="s">
        <v>18</v>
      </c>
      <c r="G5159" s="4" t="s">
        <v>18</v>
      </c>
    </row>
    <row r="5160" spans="1:4">
      <c r="A5160" t="n">
        <v>41600</v>
      </c>
      <c r="B5160" s="21" t="n">
        <v>46</v>
      </c>
      <c r="C5160" s="7" t="n">
        <v>0</v>
      </c>
      <c r="D5160" s="7" t="n">
        <v>19.4599990844727</v>
      </c>
      <c r="E5160" s="7" t="n">
        <v>10.6999998092651</v>
      </c>
      <c r="F5160" s="7" t="n">
        <v>26.8299999237061</v>
      </c>
      <c r="G5160" s="7" t="n">
        <v>120</v>
      </c>
    </row>
    <row r="5161" spans="1:4">
      <c r="A5161" t="s">
        <v>4</v>
      </c>
      <c r="B5161" s="4" t="s">
        <v>5</v>
      </c>
      <c r="C5161" s="4" t="s">
        <v>10</v>
      </c>
      <c r="D5161" s="4" t="s">
        <v>18</v>
      </c>
      <c r="E5161" s="4" t="s">
        <v>18</v>
      </c>
      <c r="F5161" s="4" t="s">
        <v>18</v>
      </c>
      <c r="G5161" s="4" t="s">
        <v>18</v>
      </c>
    </row>
    <row r="5162" spans="1:4">
      <c r="A5162" t="n">
        <v>41619</v>
      </c>
      <c r="B5162" s="21" t="n">
        <v>46</v>
      </c>
      <c r="C5162" s="7" t="n">
        <v>7032</v>
      </c>
      <c r="D5162" s="7" t="n">
        <v>19.4599990844727</v>
      </c>
      <c r="E5162" s="7" t="n">
        <v>11.6999998092651</v>
      </c>
      <c r="F5162" s="7" t="n">
        <v>26.8299999237061</v>
      </c>
      <c r="G5162" s="7" t="n">
        <v>120</v>
      </c>
    </row>
    <row r="5163" spans="1:4">
      <c r="A5163" t="s">
        <v>4</v>
      </c>
      <c r="B5163" s="4" t="s">
        <v>5</v>
      </c>
      <c r="C5163" s="4" t="s">
        <v>10</v>
      </c>
      <c r="D5163" s="4" t="s">
        <v>9</v>
      </c>
      <c r="E5163" s="4" t="s">
        <v>9</v>
      </c>
      <c r="F5163" s="4" t="s">
        <v>9</v>
      </c>
      <c r="G5163" s="4" t="s">
        <v>9</v>
      </c>
      <c r="H5163" s="4" t="s">
        <v>10</v>
      </c>
      <c r="I5163" s="4" t="s">
        <v>13</v>
      </c>
    </row>
    <row r="5164" spans="1:4">
      <c r="A5164" t="n">
        <v>41638</v>
      </c>
      <c r="B5164" s="53" t="n">
        <v>66</v>
      </c>
      <c r="C5164" s="7" t="n">
        <v>0</v>
      </c>
      <c r="D5164" s="7" t="n">
        <v>1065353216</v>
      </c>
      <c r="E5164" s="7" t="n">
        <v>1065353216</v>
      </c>
      <c r="F5164" s="7" t="n">
        <v>1065353216</v>
      </c>
      <c r="G5164" s="7" t="n">
        <v>0</v>
      </c>
      <c r="H5164" s="7" t="n">
        <v>0</v>
      </c>
      <c r="I5164" s="7" t="n">
        <v>3</v>
      </c>
    </row>
    <row r="5165" spans="1:4">
      <c r="A5165" t="s">
        <v>4</v>
      </c>
      <c r="B5165" s="4" t="s">
        <v>5</v>
      </c>
      <c r="C5165" s="4" t="s">
        <v>10</v>
      </c>
      <c r="D5165" s="4" t="s">
        <v>9</v>
      </c>
      <c r="E5165" s="4" t="s">
        <v>9</v>
      </c>
      <c r="F5165" s="4" t="s">
        <v>9</v>
      </c>
      <c r="G5165" s="4" t="s">
        <v>9</v>
      </c>
      <c r="H5165" s="4" t="s">
        <v>10</v>
      </c>
      <c r="I5165" s="4" t="s">
        <v>13</v>
      </c>
    </row>
    <row r="5166" spans="1:4">
      <c r="A5166" t="n">
        <v>41660</v>
      </c>
      <c r="B5166" s="53" t="n">
        <v>66</v>
      </c>
      <c r="C5166" s="7" t="n">
        <v>7032</v>
      </c>
      <c r="D5166" s="7" t="n">
        <v>1065353216</v>
      </c>
      <c r="E5166" s="7" t="n">
        <v>1065353216</v>
      </c>
      <c r="F5166" s="7" t="n">
        <v>1065353216</v>
      </c>
      <c r="G5166" s="7" t="n">
        <v>0</v>
      </c>
      <c r="H5166" s="7" t="n">
        <v>0</v>
      </c>
      <c r="I5166" s="7" t="n">
        <v>3</v>
      </c>
    </row>
    <row r="5167" spans="1:4">
      <c r="A5167" t="s">
        <v>4</v>
      </c>
      <c r="B5167" s="4" t="s">
        <v>5</v>
      </c>
      <c r="C5167" s="4" t="s">
        <v>10</v>
      </c>
      <c r="D5167" s="4" t="s">
        <v>13</v>
      </c>
      <c r="E5167" s="4" t="s">
        <v>6</v>
      </c>
      <c r="F5167" s="4" t="s">
        <v>18</v>
      </c>
      <c r="G5167" s="4" t="s">
        <v>18</v>
      </c>
      <c r="H5167" s="4" t="s">
        <v>18</v>
      </c>
    </row>
    <row r="5168" spans="1:4">
      <c r="A5168" t="n">
        <v>41682</v>
      </c>
      <c r="B5168" s="25" t="n">
        <v>48</v>
      </c>
      <c r="C5168" s="7" t="n">
        <v>0</v>
      </c>
      <c r="D5168" s="7" t="n">
        <v>0</v>
      </c>
      <c r="E5168" s="7" t="s">
        <v>347</v>
      </c>
      <c r="F5168" s="7" t="n">
        <v>0</v>
      </c>
      <c r="G5168" s="7" t="n">
        <v>1</v>
      </c>
      <c r="H5168" s="7" t="n">
        <v>0</v>
      </c>
    </row>
    <row r="5169" spans="1:9">
      <c r="A5169" t="s">
        <v>4</v>
      </c>
      <c r="B5169" s="4" t="s">
        <v>5</v>
      </c>
      <c r="C5169" s="4" t="s">
        <v>10</v>
      </c>
      <c r="D5169" s="4" t="s">
        <v>13</v>
      </c>
      <c r="E5169" s="4" t="s">
        <v>6</v>
      </c>
      <c r="F5169" s="4" t="s">
        <v>18</v>
      </c>
      <c r="G5169" s="4" t="s">
        <v>18</v>
      </c>
      <c r="H5169" s="4" t="s">
        <v>18</v>
      </c>
    </row>
    <row r="5170" spans="1:9">
      <c r="A5170" t="n">
        <v>41707</v>
      </c>
      <c r="B5170" s="25" t="n">
        <v>48</v>
      </c>
      <c r="C5170" s="7" t="n">
        <v>7033</v>
      </c>
      <c r="D5170" s="7" t="n">
        <v>0</v>
      </c>
      <c r="E5170" s="7" t="s">
        <v>292</v>
      </c>
      <c r="F5170" s="7" t="n">
        <v>0</v>
      </c>
      <c r="G5170" s="7" t="n">
        <v>1</v>
      </c>
      <c r="H5170" s="7" t="n">
        <v>0</v>
      </c>
    </row>
    <row r="5171" spans="1:9">
      <c r="A5171" t="s">
        <v>4</v>
      </c>
      <c r="B5171" s="4" t="s">
        <v>5</v>
      </c>
      <c r="C5171" s="4" t="s">
        <v>13</v>
      </c>
      <c r="D5171" s="4" t="s">
        <v>13</v>
      </c>
      <c r="E5171" s="4" t="s">
        <v>18</v>
      </c>
      <c r="F5171" s="4" t="s">
        <v>18</v>
      </c>
      <c r="G5171" s="4" t="s">
        <v>18</v>
      </c>
      <c r="H5171" s="4" t="s">
        <v>10</v>
      </c>
    </row>
    <row r="5172" spans="1:9">
      <c r="A5172" t="n">
        <v>41734</v>
      </c>
      <c r="B5172" s="44" t="n">
        <v>45</v>
      </c>
      <c r="C5172" s="7" t="n">
        <v>2</v>
      </c>
      <c r="D5172" s="7" t="n">
        <v>3</v>
      </c>
      <c r="E5172" s="7" t="n">
        <v>21.5699996948242</v>
      </c>
      <c r="F5172" s="7" t="n">
        <v>11.3100004196167</v>
      </c>
      <c r="G5172" s="7" t="n">
        <v>23.1000003814697</v>
      </c>
      <c r="H5172" s="7" t="n">
        <v>12000</v>
      </c>
    </row>
    <row r="5173" spans="1:9">
      <c r="A5173" t="s">
        <v>4</v>
      </c>
      <c r="B5173" s="4" t="s">
        <v>5</v>
      </c>
      <c r="C5173" s="4" t="s">
        <v>13</v>
      </c>
      <c r="D5173" s="4" t="s">
        <v>13</v>
      </c>
      <c r="E5173" s="4" t="s">
        <v>18</v>
      </c>
      <c r="F5173" s="4" t="s">
        <v>18</v>
      </c>
      <c r="G5173" s="4" t="s">
        <v>18</v>
      </c>
      <c r="H5173" s="4" t="s">
        <v>10</v>
      </c>
      <c r="I5173" s="4" t="s">
        <v>13</v>
      </c>
    </row>
    <row r="5174" spans="1:9">
      <c r="A5174" t="n">
        <v>41751</v>
      </c>
      <c r="B5174" s="44" t="n">
        <v>45</v>
      </c>
      <c r="C5174" s="7" t="n">
        <v>4</v>
      </c>
      <c r="D5174" s="7" t="n">
        <v>3</v>
      </c>
      <c r="E5174" s="7" t="n">
        <v>354.209991455078</v>
      </c>
      <c r="F5174" s="7" t="n">
        <v>153.839996337891</v>
      </c>
      <c r="G5174" s="7" t="n">
        <v>0</v>
      </c>
      <c r="H5174" s="7" t="n">
        <v>12000</v>
      </c>
      <c r="I5174" s="7" t="n">
        <v>1</v>
      </c>
    </row>
    <row r="5175" spans="1:9">
      <c r="A5175" t="s">
        <v>4</v>
      </c>
      <c r="B5175" s="4" t="s">
        <v>5</v>
      </c>
      <c r="C5175" s="4" t="s">
        <v>13</v>
      </c>
      <c r="D5175" s="4" t="s">
        <v>13</v>
      </c>
      <c r="E5175" s="4" t="s">
        <v>18</v>
      </c>
      <c r="F5175" s="4" t="s">
        <v>10</v>
      </c>
    </row>
    <row r="5176" spans="1:9">
      <c r="A5176" t="n">
        <v>41769</v>
      </c>
      <c r="B5176" s="44" t="n">
        <v>45</v>
      </c>
      <c r="C5176" s="7" t="n">
        <v>5</v>
      </c>
      <c r="D5176" s="7" t="n">
        <v>3</v>
      </c>
      <c r="E5176" s="7" t="n">
        <v>10.8999996185303</v>
      </c>
      <c r="F5176" s="7" t="n">
        <v>12000</v>
      </c>
    </row>
    <row r="5177" spans="1:9">
      <c r="A5177" t="s">
        <v>4</v>
      </c>
      <c r="B5177" s="4" t="s">
        <v>5</v>
      </c>
      <c r="C5177" s="4" t="s">
        <v>13</v>
      </c>
      <c r="D5177" s="4" t="s">
        <v>13</v>
      </c>
      <c r="E5177" s="4" t="s">
        <v>18</v>
      </c>
      <c r="F5177" s="4" t="s">
        <v>10</v>
      </c>
    </row>
    <row r="5178" spans="1:9">
      <c r="A5178" t="n">
        <v>41778</v>
      </c>
      <c r="B5178" s="44" t="n">
        <v>45</v>
      </c>
      <c r="C5178" s="7" t="n">
        <v>11</v>
      </c>
      <c r="D5178" s="7" t="n">
        <v>3</v>
      </c>
      <c r="E5178" s="7" t="n">
        <v>20</v>
      </c>
      <c r="F5178" s="7" t="n">
        <v>12000</v>
      </c>
    </row>
    <row r="5179" spans="1:9">
      <c r="A5179" t="s">
        <v>4</v>
      </c>
      <c r="B5179" s="4" t="s">
        <v>5</v>
      </c>
      <c r="C5179" s="4" t="s">
        <v>13</v>
      </c>
      <c r="D5179" s="4" t="s">
        <v>10</v>
      </c>
    </row>
    <row r="5180" spans="1:9">
      <c r="A5180" t="n">
        <v>41787</v>
      </c>
      <c r="B5180" s="38" t="n">
        <v>58</v>
      </c>
      <c r="C5180" s="7" t="n">
        <v>255</v>
      </c>
      <c r="D5180" s="7" t="n">
        <v>0</v>
      </c>
    </row>
    <row r="5181" spans="1:9">
      <c r="A5181" t="s">
        <v>4</v>
      </c>
      <c r="B5181" s="4" t="s">
        <v>5</v>
      </c>
      <c r="C5181" s="4" t="s">
        <v>10</v>
      </c>
    </row>
    <row r="5182" spans="1:9">
      <c r="A5182" t="n">
        <v>41791</v>
      </c>
      <c r="B5182" s="27" t="n">
        <v>16</v>
      </c>
      <c r="C5182" s="7" t="n">
        <v>1000</v>
      </c>
    </row>
    <row r="5183" spans="1:9">
      <c r="A5183" t="s">
        <v>4</v>
      </c>
      <c r="B5183" s="4" t="s">
        <v>5</v>
      </c>
      <c r="C5183" s="4" t="s">
        <v>10</v>
      </c>
      <c r="D5183" s="4" t="s">
        <v>9</v>
      </c>
      <c r="E5183" s="4" t="s">
        <v>13</v>
      </c>
    </row>
    <row r="5184" spans="1:9">
      <c r="A5184" t="n">
        <v>41794</v>
      </c>
      <c r="B5184" s="72" t="n">
        <v>35</v>
      </c>
      <c r="C5184" s="7" t="n">
        <v>7033</v>
      </c>
      <c r="D5184" s="7" t="n">
        <v>0</v>
      </c>
      <c r="E5184" s="7" t="n">
        <v>0</v>
      </c>
    </row>
    <row r="5185" spans="1:9">
      <c r="A5185" t="s">
        <v>4</v>
      </c>
      <c r="B5185" s="4" t="s">
        <v>5</v>
      </c>
      <c r="C5185" s="4" t="s">
        <v>10</v>
      </c>
    </row>
    <row r="5186" spans="1:9">
      <c r="A5186" t="n">
        <v>41802</v>
      </c>
      <c r="B5186" s="27" t="n">
        <v>16</v>
      </c>
      <c r="C5186" s="7" t="n">
        <v>1000</v>
      </c>
    </row>
    <row r="5187" spans="1:9">
      <c r="A5187" t="s">
        <v>4</v>
      </c>
      <c r="B5187" s="4" t="s">
        <v>5</v>
      </c>
      <c r="C5187" s="4" t="s">
        <v>13</v>
      </c>
      <c r="D5187" s="4" t="s">
        <v>10</v>
      </c>
      <c r="E5187" s="4" t="s">
        <v>10</v>
      </c>
      <c r="F5187" s="4" t="s">
        <v>10</v>
      </c>
      <c r="G5187" s="4" t="s">
        <v>10</v>
      </c>
      <c r="H5187" s="4" t="s">
        <v>10</v>
      </c>
      <c r="I5187" s="4" t="s">
        <v>6</v>
      </c>
      <c r="J5187" s="4" t="s">
        <v>18</v>
      </c>
      <c r="K5187" s="4" t="s">
        <v>18</v>
      </c>
      <c r="L5187" s="4" t="s">
        <v>18</v>
      </c>
      <c r="M5187" s="4" t="s">
        <v>9</v>
      </c>
      <c r="N5187" s="4" t="s">
        <v>9</v>
      </c>
      <c r="O5187" s="4" t="s">
        <v>18</v>
      </c>
      <c r="P5187" s="4" t="s">
        <v>18</v>
      </c>
      <c r="Q5187" s="4" t="s">
        <v>18</v>
      </c>
      <c r="R5187" s="4" t="s">
        <v>18</v>
      </c>
      <c r="S5187" s="4" t="s">
        <v>13</v>
      </c>
    </row>
    <row r="5188" spans="1:9">
      <c r="A5188" t="n">
        <v>41805</v>
      </c>
      <c r="B5188" s="41" t="n">
        <v>39</v>
      </c>
      <c r="C5188" s="7" t="n">
        <v>12</v>
      </c>
      <c r="D5188" s="7" t="n">
        <v>65533</v>
      </c>
      <c r="E5188" s="7" t="n">
        <v>211</v>
      </c>
      <c r="F5188" s="7" t="n">
        <v>0</v>
      </c>
      <c r="G5188" s="7" t="n">
        <v>0</v>
      </c>
      <c r="H5188" s="7" t="n">
        <v>259</v>
      </c>
      <c r="I5188" s="7" t="s">
        <v>181</v>
      </c>
      <c r="J5188" s="7" t="n">
        <v>0</v>
      </c>
      <c r="K5188" s="7" t="n">
        <v>0</v>
      </c>
      <c r="L5188" s="7" t="n">
        <v>0</v>
      </c>
      <c r="M5188" s="7" t="n">
        <v>0</v>
      </c>
      <c r="N5188" s="7" t="n">
        <v>0</v>
      </c>
      <c r="O5188" s="7" t="n">
        <v>0</v>
      </c>
      <c r="P5188" s="7" t="n">
        <v>1</v>
      </c>
      <c r="Q5188" s="7" t="n">
        <v>1</v>
      </c>
      <c r="R5188" s="7" t="n">
        <v>1</v>
      </c>
      <c r="S5188" s="7" t="n">
        <v>100</v>
      </c>
    </row>
    <row r="5189" spans="1:9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10</v>
      </c>
      <c r="F5189" s="4" t="s">
        <v>10</v>
      </c>
      <c r="G5189" s="4" t="s">
        <v>10</v>
      </c>
      <c r="H5189" s="4" t="s">
        <v>10</v>
      </c>
      <c r="I5189" s="4" t="s">
        <v>6</v>
      </c>
      <c r="J5189" s="4" t="s">
        <v>18</v>
      </c>
      <c r="K5189" s="4" t="s">
        <v>18</v>
      </c>
      <c r="L5189" s="4" t="s">
        <v>18</v>
      </c>
      <c r="M5189" s="4" t="s">
        <v>9</v>
      </c>
      <c r="N5189" s="4" t="s">
        <v>9</v>
      </c>
      <c r="O5189" s="4" t="s">
        <v>18</v>
      </c>
      <c r="P5189" s="4" t="s">
        <v>18</v>
      </c>
      <c r="Q5189" s="4" t="s">
        <v>18</v>
      </c>
      <c r="R5189" s="4" t="s">
        <v>18</v>
      </c>
      <c r="S5189" s="4" t="s">
        <v>13</v>
      </c>
    </row>
    <row r="5190" spans="1:9">
      <c r="A5190" t="n">
        <v>41866</v>
      </c>
      <c r="B5190" s="41" t="n">
        <v>39</v>
      </c>
      <c r="C5190" s="7" t="n">
        <v>12</v>
      </c>
      <c r="D5190" s="7" t="n">
        <v>65533</v>
      </c>
      <c r="E5190" s="7" t="n">
        <v>211</v>
      </c>
      <c r="F5190" s="7" t="n">
        <v>0</v>
      </c>
      <c r="G5190" s="7" t="n">
        <v>7032</v>
      </c>
      <c r="H5190" s="7" t="n">
        <v>259</v>
      </c>
      <c r="I5190" s="7" t="s">
        <v>181</v>
      </c>
      <c r="J5190" s="7" t="n">
        <v>0</v>
      </c>
      <c r="K5190" s="7" t="n">
        <v>0</v>
      </c>
      <c r="L5190" s="7" t="n">
        <v>0</v>
      </c>
      <c r="M5190" s="7" t="n">
        <v>0</v>
      </c>
      <c r="N5190" s="7" t="n">
        <v>0</v>
      </c>
      <c r="O5190" s="7" t="n">
        <v>0</v>
      </c>
      <c r="P5190" s="7" t="n">
        <v>1</v>
      </c>
      <c r="Q5190" s="7" t="n">
        <v>1</v>
      </c>
      <c r="R5190" s="7" t="n">
        <v>1</v>
      </c>
      <c r="S5190" s="7" t="n">
        <v>101</v>
      </c>
    </row>
    <row r="5191" spans="1:9">
      <c r="A5191" t="s">
        <v>4</v>
      </c>
      <c r="B5191" s="4" t="s">
        <v>5</v>
      </c>
      <c r="C5191" s="4" t="s">
        <v>13</v>
      </c>
      <c r="D5191" s="4" t="s">
        <v>10</v>
      </c>
      <c r="E5191" s="4" t="s">
        <v>18</v>
      </c>
      <c r="F5191" s="4" t="s">
        <v>10</v>
      </c>
      <c r="G5191" s="4" t="s">
        <v>9</v>
      </c>
      <c r="H5191" s="4" t="s">
        <v>9</v>
      </c>
      <c r="I5191" s="4" t="s">
        <v>10</v>
      </c>
      <c r="J5191" s="4" t="s">
        <v>10</v>
      </c>
      <c r="K5191" s="4" t="s">
        <v>9</v>
      </c>
      <c r="L5191" s="4" t="s">
        <v>9</v>
      </c>
      <c r="M5191" s="4" t="s">
        <v>9</v>
      </c>
      <c r="N5191" s="4" t="s">
        <v>9</v>
      </c>
      <c r="O5191" s="4" t="s">
        <v>6</v>
      </c>
    </row>
    <row r="5192" spans="1:9">
      <c r="A5192" t="n">
        <v>41927</v>
      </c>
      <c r="B5192" s="11" t="n">
        <v>50</v>
      </c>
      <c r="C5192" s="7" t="n">
        <v>0</v>
      </c>
      <c r="D5192" s="7" t="n">
        <v>4407</v>
      </c>
      <c r="E5192" s="7" t="n">
        <v>0.699999988079071</v>
      </c>
      <c r="F5192" s="7" t="n">
        <v>0</v>
      </c>
      <c r="G5192" s="7" t="n">
        <v>0</v>
      </c>
      <c r="H5192" s="7" t="n">
        <v>0</v>
      </c>
      <c r="I5192" s="7" t="n">
        <v>0</v>
      </c>
      <c r="J5192" s="7" t="n">
        <v>65533</v>
      </c>
      <c r="K5192" s="7" t="n">
        <v>0</v>
      </c>
      <c r="L5192" s="7" t="n">
        <v>0</v>
      </c>
      <c r="M5192" s="7" t="n">
        <v>0</v>
      </c>
      <c r="N5192" s="7" t="n">
        <v>0</v>
      </c>
      <c r="O5192" s="7" t="s">
        <v>12</v>
      </c>
    </row>
    <row r="5193" spans="1:9">
      <c r="A5193" t="s">
        <v>4</v>
      </c>
      <c r="B5193" s="4" t="s">
        <v>5</v>
      </c>
      <c r="C5193" s="4" t="s">
        <v>10</v>
      </c>
      <c r="D5193" s="4" t="s">
        <v>10</v>
      </c>
      <c r="E5193" s="4" t="s">
        <v>18</v>
      </c>
      <c r="F5193" s="4" t="s">
        <v>18</v>
      </c>
      <c r="G5193" s="4" t="s">
        <v>18</v>
      </c>
      <c r="H5193" s="4" t="s">
        <v>18</v>
      </c>
      <c r="I5193" s="4" t="s">
        <v>13</v>
      </c>
      <c r="J5193" s="4" t="s">
        <v>10</v>
      </c>
    </row>
    <row r="5194" spans="1:9">
      <c r="A5194" t="n">
        <v>41966</v>
      </c>
      <c r="B5194" s="56" t="n">
        <v>55</v>
      </c>
      <c r="C5194" s="7" t="n">
        <v>0</v>
      </c>
      <c r="D5194" s="7" t="n">
        <v>65533</v>
      </c>
      <c r="E5194" s="7" t="n">
        <v>22.1800003051758</v>
      </c>
      <c r="F5194" s="7" t="n">
        <v>9.38000011444092</v>
      </c>
      <c r="G5194" s="7" t="n">
        <v>25.7099990844727</v>
      </c>
      <c r="H5194" s="7" t="n">
        <v>1</v>
      </c>
      <c r="I5194" s="7" t="n">
        <v>0</v>
      </c>
      <c r="J5194" s="7" t="n">
        <v>0</v>
      </c>
    </row>
    <row r="5195" spans="1:9">
      <c r="A5195" t="s">
        <v>4</v>
      </c>
      <c r="B5195" s="4" t="s">
        <v>5</v>
      </c>
      <c r="C5195" s="4" t="s">
        <v>10</v>
      </c>
      <c r="D5195" s="4" t="s">
        <v>10</v>
      </c>
      <c r="E5195" s="4" t="s">
        <v>18</v>
      </c>
      <c r="F5195" s="4" t="s">
        <v>18</v>
      </c>
      <c r="G5195" s="4" t="s">
        <v>18</v>
      </c>
      <c r="H5195" s="4" t="s">
        <v>18</v>
      </c>
      <c r="I5195" s="4" t="s">
        <v>13</v>
      </c>
      <c r="J5195" s="4" t="s">
        <v>10</v>
      </c>
    </row>
    <row r="5196" spans="1:9">
      <c r="A5196" t="n">
        <v>41990</v>
      </c>
      <c r="B5196" s="56" t="n">
        <v>55</v>
      </c>
      <c r="C5196" s="7" t="n">
        <v>7032</v>
      </c>
      <c r="D5196" s="7" t="n">
        <v>65533</v>
      </c>
      <c r="E5196" s="7" t="n">
        <v>22.5699996948242</v>
      </c>
      <c r="F5196" s="7" t="n">
        <v>9.38000011444092</v>
      </c>
      <c r="G5196" s="7" t="n">
        <v>26.6599998474121</v>
      </c>
      <c r="H5196" s="7" t="n">
        <v>1</v>
      </c>
      <c r="I5196" s="7" t="n">
        <v>0</v>
      </c>
      <c r="J5196" s="7" t="n">
        <v>0</v>
      </c>
    </row>
    <row r="5197" spans="1:9">
      <c r="A5197" t="s">
        <v>4</v>
      </c>
      <c r="B5197" s="4" t="s">
        <v>5</v>
      </c>
      <c r="C5197" s="4" t="s">
        <v>10</v>
      </c>
      <c r="D5197" s="4" t="s">
        <v>13</v>
      </c>
    </row>
    <row r="5198" spans="1:9">
      <c r="A5198" t="n">
        <v>42014</v>
      </c>
      <c r="B5198" s="46" t="n">
        <v>56</v>
      </c>
      <c r="C5198" s="7" t="n">
        <v>0</v>
      </c>
      <c r="D5198" s="7" t="n">
        <v>0</v>
      </c>
    </row>
    <row r="5199" spans="1:9">
      <c r="A5199" t="s">
        <v>4</v>
      </c>
      <c r="B5199" s="4" t="s">
        <v>5</v>
      </c>
      <c r="C5199" s="4" t="s">
        <v>10</v>
      </c>
      <c r="D5199" s="4" t="s">
        <v>13</v>
      </c>
    </row>
    <row r="5200" spans="1:9">
      <c r="A5200" t="n">
        <v>42018</v>
      </c>
      <c r="B5200" s="46" t="n">
        <v>56</v>
      </c>
      <c r="C5200" s="7" t="n">
        <v>7032</v>
      </c>
      <c r="D5200" s="7" t="n">
        <v>0</v>
      </c>
    </row>
    <row r="5201" spans="1:19">
      <c r="A5201" t="s">
        <v>4</v>
      </c>
      <c r="B5201" s="4" t="s">
        <v>5</v>
      </c>
      <c r="C5201" s="4" t="s">
        <v>10</v>
      </c>
      <c r="D5201" s="4" t="s">
        <v>9</v>
      </c>
      <c r="E5201" s="4" t="s">
        <v>9</v>
      </c>
      <c r="F5201" s="4" t="s">
        <v>9</v>
      </c>
      <c r="G5201" s="4" t="s">
        <v>9</v>
      </c>
      <c r="H5201" s="4" t="s">
        <v>10</v>
      </c>
      <c r="I5201" s="4" t="s">
        <v>13</v>
      </c>
    </row>
    <row r="5202" spans="1:19">
      <c r="A5202" t="n">
        <v>42022</v>
      </c>
      <c r="B5202" s="53" t="n">
        <v>66</v>
      </c>
      <c r="C5202" s="7" t="n">
        <v>0</v>
      </c>
      <c r="D5202" s="7" t="n">
        <v>1065353216</v>
      </c>
      <c r="E5202" s="7" t="n">
        <v>1065353216</v>
      </c>
      <c r="F5202" s="7" t="n">
        <v>1065353216</v>
      </c>
      <c r="G5202" s="7" t="n">
        <v>1065353216</v>
      </c>
      <c r="H5202" s="7" t="n">
        <v>1000</v>
      </c>
      <c r="I5202" s="7" t="n">
        <v>3</v>
      </c>
    </row>
    <row r="5203" spans="1:19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10</v>
      </c>
      <c r="G5203" s="4" t="s">
        <v>10</v>
      </c>
      <c r="H5203" s="4" t="s">
        <v>10</v>
      </c>
      <c r="I5203" s="4" t="s">
        <v>6</v>
      </c>
      <c r="J5203" s="4" t="s">
        <v>18</v>
      </c>
      <c r="K5203" s="4" t="s">
        <v>18</v>
      </c>
      <c r="L5203" s="4" t="s">
        <v>18</v>
      </c>
      <c r="M5203" s="4" t="s">
        <v>9</v>
      </c>
      <c r="N5203" s="4" t="s">
        <v>9</v>
      </c>
      <c r="O5203" s="4" t="s">
        <v>18</v>
      </c>
      <c r="P5203" s="4" t="s">
        <v>18</v>
      </c>
      <c r="Q5203" s="4" t="s">
        <v>18</v>
      </c>
      <c r="R5203" s="4" t="s">
        <v>18</v>
      </c>
      <c r="S5203" s="4" t="s">
        <v>13</v>
      </c>
    </row>
    <row r="5204" spans="1:19">
      <c r="A5204" t="n">
        <v>42044</v>
      </c>
      <c r="B5204" s="41" t="n">
        <v>39</v>
      </c>
      <c r="C5204" s="7" t="n">
        <v>12</v>
      </c>
      <c r="D5204" s="7" t="n">
        <v>65533</v>
      </c>
      <c r="E5204" s="7" t="n">
        <v>203</v>
      </c>
      <c r="F5204" s="7" t="n">
        <v>0</v>
      </c>
      <c r="G5204" s="7" t="n">
        <v>0</v>
      </c>
      <c r="H5204" s="7" t="n">
        <v>259</v>
      </c>
      <c r="I5204" s="7" t="s">
        <v>12</v>
      </c>
      <c r="J5204" s="7" t="n">
        <v>0</v>
      </c>
      <c r="K5204" s="7" t="n">
        <v>1</v>
      </c>
      <c r="L5204" s="7" t="n">
        <v>0</v>
      </c>
      <c r="M5204" s="7" t="n">
        <v>0</v>
      </c>
      <c r="N5204" s="7" t="n">
        <v>0</v>
      </c>
      <c r="O5204" s="7" t="n">
        <v>0</v>
      </c>
      <c r="P5204" s="7" t="n">
        <v>1</v>
      </c>
      <c r="Q5204" s="7" t="n">
        <v>1</v>
      </c>
      <c r="R5204" s="7" t="n">
        <v>1</v>
      </c>
      <c r="S5204" s="7" t="n">
        <v>255</v>
      </c>
    </row>
    <row r="5205" spans="1:19">
      <c r="A5205" t="s">
        <v>4</v>
      </c>
      <c r="B5205" s="4" t="s">
        <v>5</v>
      </c>
      <c r="C5205" s="4" t="s">
        <v>10</v>
      </c>
      <c r="D5205" s="4" t="s">
        <v>9</v>
      </c>
      <c r="E5205" s="4" t="s">
        <v>9</v>
      </c>
      <c r="F5205" s="4" t="s">
        <v>9</v>
      </c>
      <c r="G5205" s="4" t="s">
        <v>9</v>
      </c>
      <c r="H5205" s="4" t="s">
        <v>10</v>
      </c>
      <c r="I5205" s="4" t="s">
        <v>13</v>
      </c>
    </row>
    <row r="5206" spans="1:19">
      <c r="A5206" t="n">
        <v>42094</v>
      </c>
      <c r="B5206" s="53" t="n">
        <v>66</v>
      </c>
      <c r="C5206" s="7" t="n">
        <v>7032</v>
      </c>
      <c r="D5206" s="7" t="n">
        <v>1065353216</v>
      </c>
      <c r="E5206" s="7" t="n">
        <v>1065353216</v>
      </c>
      <c r="F5206" s="7" t="n">
        <v>1065353216</v>
      </c>
      <c r="G5206" s="7" t="n">
        <v>1065353216</v>
      </c>
      <c r="H5206" s="7" t="n">
        <v>1000</v>
      </c>
      <c r="I5206" s="7" t="n">
        <v>3</v>
      </c>
    </row>
    <row r="5207" spans="1:19">
      <c r="A5207" t="s">
        <v>4</v>
      </c>
      <c r="B5207" s="4" t="s">
        <v>5</v>
      </c>
      <c r="C5207" s="4" t="s">
        <v>13</v>
      </c>
      <c r="D5207" s="4" t="s">
        <v>10</v>
      </c>
      <c r="E5207" s="4" t="s">
        <v>10</v>
      </c>
      <c r="F5207" s="4" t="s">
        <v>10</v>
      </c>
      <c r="G5207" s="4" t="s">
        <v>10</v>
      </c>
      <c r="H5207" s="4" t="s">
        <v>10</v>
      </c>
      <c r="I5207" s="4" t="s">
        <v>6</v>
      </c>
      <c r="J5207" s="4" t="s">
        <v>18</v>
      </c>
      <c r="K5207" s="4" t="s">
        <v>18</v>
      </c>
      <c r="L5207" s="4" t="s">
        <v>18</v>
      </c>
      <c r="M5207" s="4" t="s">
        <v>9</v>
      </c>
      <c r="N5207" s="4" t="s">
        <v>9</v>
      </c>
      <c r="O5207" s="4" t="s">
        <v>18</v>
      </c>
      <c r="P5207" s="4" t="s">
        <v>18</v>
      </c>
      <c r="Q5207" s="4" t="s">
        <v>18</v>
      </c>
      <c r="R5207" s="4" t="s">
        <v>18</v>
      </c>
      <c r="S5207" s="4" t="s">
        <v>13</v>
      </c>
    </row>
    <row r="5208" spans="1:19">
      <c r="A5208" t="n">
        <v>42116</v>
      </c>
      <c r="B5208" s="41" t="n">
        <v>39</v>
      </c>
      <c r="C5208" s="7" t="n">
        <v>12</v>
      </c>
      <c r="D5208" s="7" t="n">
        <v>65533</v>
      </c>
      <c r="E5208" s="7" t="n">
        <v>203</v>
      </c>
      <c r="F5208" s="7" t="n">
        <v>0</v>
      </c>
      <c r="G5208" s="7" t="n">
        <v>7032</v>
      </c>
      <c r="H5208" s="7" t="n">
        <v>259</v>
      </c>
      <c r="I5208" s="7" t="s">
        <v>12</v>
      </c>
      <c r="J5208" s="7" t="n">
        <v>0</v>
      </c>
      <c r="K5208" s="7" t="n">
        <v>0.400000005960464</v>
      </c>
      <c r="L5208" s="7" t="n">
        <v>0</v>
      </c>
      <c r="M5208" s="7" t="n">
        <v>0</v>
      </c>
      <c r="N5208" s="7" t="n">
        <v>0</v>
      </c>
      <c r="O5208" s="7" t="n">
        <v>0</v>
      </c>
      <c r="P5208" s="7" t="n">
        <v>0.600000023841858</v>
      </c>
      <c r="Q5208" s="7" t="n">
        <v>0.600000023841858</v>
      </c>
      <c r="R5208" s="7" t="n">
        <v>0.600000023841858</v>
      </c>
      <c r="S5208" s="7" t="n">
        <v>255</v>
      </c>
    </row>
    <row r="5209" spans="1:19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18</v>
      </c>
      <c r="F5209" s="4" t="s">
        <v>10</v>
      </c>
      <c r="G5209" s="4" t="s">
        <v>9</v>
      </c>
      <c r="H5209" s="4" t="s">
        <v>9</v>
      </c>
      <c r="I5209" s="4" t="s">
        <v>10</v>
      </c>
      <c r="J5209" s="4" t="s">
        <v>10</v>
      </c>
      <c r="K5209" s="4" t="s">
        <v>9</v>
      </c>
      <c r="L5209" s="4" t="s">
        <v>9</v>
      </c>
      <c r="M5209" s="4" t="s">
        <v>9</v>
      </c>
      <c r="N5209" s="4" t="s">
        <v>9</v>
      </c>
      <c r="O5209" s="4" t="s">
        <v>6</v>
      </c>
    </row>
    <row r="5210" spans="1:19">
      <c r="A5210" t="n">
        <v>42166</v>
      </c>
      <c r="B5210" s="11" t="n">
        <v>50</v>
      </c>
      <c r="C5210" s="7" t="n">
        <v>0</v>
      </c>
      <c r="D5210" s="7" t="n">
        <v>13256</v>
      </c>
      <c r="E5210" s="7" t="n">
        <v>0.699999988079071</v>
      </c>
      <c r="F5210" s="7" t="n">
        <v>0</v>
      </c>
      <c r="G5210" s="7" t="n">
        <v>0</v>
      </c>
      <c r="H5210" s="7" t="n">
        <v>0</v>
      </c>
      <c r="I5210" s="7" t="n">
        <v>0</v>
      </c>
      <c r="J5210" s="7" t="n">
        <v>65533</v>
      </c>
      <c r="K5210" s="7" t="n">
        <v>0</v>
      </c>
      <c r="L5210" s="7" t="n">
        <v>0</v>
      </c>
      <c r="M5210" s="7" t="n">
        <v>0</v>
      </c>
      <c r="N5210" s="7" t="n">
        <v>0</v>
      </c>
      <c r="O5210" s="7" t="s">
        <v>12</v>
      </c>
    </row>
    <row r="5211" spans="1:19">
      <c r="A5211" t="s">
        <v>4</v>
      </c>
      <c r="B5211" s="4" t="s">
        <v>5</v>
      </c>
      <c r="C5211" s="4" t="s">
        <v>10</v>
      </c>
    </row>
    <row r="5212" spans="1:19">
      <c r="A5212" t="n">
        <v>42205</v>
      </c>
      <c r="B5212" s="27" t="n">
        <v>16</v>
      </c>
      <c r="C5212" s="7" t="n">
        <v>1000</v>
      </c>
    </row>
    <row r="5213" spans="1:19">
      <c r="A5213" t="s">
        <v>4</v>
      </c>
      <c r="B5213" s="4" t="s">
        <v>5</v>
      </c>
      <c r="C5213" s="4" t="s">
        <v>13</v>
      </c>
      <c r="D5213" s="4" t="s">
        <v>10</v>
      </c>
      <c r="E5213" s="4" t="s">
        <v>13</v>
      </c>
    </row>
    <row r="5214" spans="1:19">
      <c r="A5214" t="n">
        <v>42208</v>
      </c>
      <c r="B5214" s="41" t="n">
        <v>39</v>
      </c>
      <c r="C5214" s="7" t="n">
        <v>14</v>
      </c>
      <c r="D5214" s="7" t="n">
        <v>65533</v>
      </c>
      <c r="E5214" s="7" t="n">
        <v>100</v>
      </c>
    </row>
    <row r="5215" spans="1:19">
      <c r="A5215" t="s">
        <v>4</v>
      </c>
      <c r="B5215" s="4" t="s">
        <v>5</v>
      </c>
      <c r="C5215" s="4" t="s">
        <v>13</v>
      </c>
      <c r="D5215" s="4" t="s">
        <v>10</v>
      </c>
      <c r="E5215" s="4" t="s">
        <v>13</v>
      </c>
    </row>
    <row r="5216" spans="1:19">
      <c r="A5216" t="n">
        <v>42213</v>
      </c>
      <c r="B5216" s="41" t="n">
        <v>39</v>
      </c>
      <c r="C5216" s="7" t="n">
        <v>14</v>
      </c>
      <c r="D5216" s="7" t="n">
        <v>65533</v>
      </c>
      <c r="E5216" s="7" t="n">
        <v>101</v>
      </c>
    </row>
    <row r="5217" spans="1:19">
      <c r="A5217" t="s">
        <v>4</v>
      </c>
      <c r="B5217" s="4" t="s">
        <v>5</v>
      </c>
      <c r="C5217" s="4" t="s">
        <v>10</v>
      </c>
    </row>
    <row r="5218" spans="1:19">
      <c r="A5218" t="n">
        <v>42218</v>
      </c>
      <c r="B5218" s="27" t="n">
        <v>16</v>
      </c>
      <c r="C5218" s="7" t="n">
        <v>1000</v>
      </c>
    </row>
    <row r="5219" spans="1:19">
      <c r="A5219" t="s">
        <v>4</v>
      </c>
      <c r="B5219" s="4" t="s">
        <v>5</v>
      </c>
      <c r="C5219" s="4" t="s">
        <v>10</v>
      </c>
      <c r="D5219" s="4" t="s">
        <v>18</v>
      </c>
      <c r="E5219" s="4" t="s">
        <v>18</v>
      </c>
      <c r="F5219" s="4" t="s">
        <v>13</v>
      </c>
    </row>
    <row r="5220" spans="1:19">
      <c r="A5220" t="n">
        <v>42221</v>
      </c>
      <c r="B5220" s="73" t="n">
        <v>52</v>
      </c>
      <c r="C5220" s="7" t="n">
        <v>0</v>
      </c>
      <c r="D5220" s="7" t="n">
        <v>210</v>
      </c>
      <c r="E5220" s="7" t="n">
        <v>10</v>
      </c>
      <c r="F5220" s="7" t="n">
        <v>0</v>
      </c>
    </row>
    <row r="5221" spans="1:19">
      <c r="A5221" t="s">
        <v>4</v>
      </c>
      <c r="B5221" s="4" t="s">
        <v>5</v>
      </c>
      <c r="C5221" s="4" t="s">
        <v>10</v>
      </c>
    </row>
    <row r="5222" spans="1:19">
      <c r="A5222" t="n">
        <v>42233</v>
      </c>
      <c r="B5222" s="27" t="n">
        <v>16</v>
      </c>
      <c r="C5222" s="7" t="n">
        <v>300</v>
      </c>
    </row>
    <row r="5223" spans="1:19">
      <c r="A5223" t="s">
        <v>4</v>
      </c>
      <c r="B5223" s="4" t="s">
        <v>5</v>
      </c>
      <c r="C5223" s="4" t="s">
        <v>10</v>
      </c>
      <c r="D5223" s="4" t="s">
        <v>18</v>
      </c>
      <c r="E5223" s="4" t="s">
        <v>18</v>
      </c>
      <c r="F5223" s="4" t="s">
        <v>13</v>
      </c>
    </row>
    <row r="5224" spans="1:19">
      <c r="A5224" t="n">
        <v>42236</v>
      </c>
      <c r="B5224" s="73" t="n">
        <v>52</v>
      </c>
      <c r="C5224" s="7" t="n">
        <v>7032</v>
      </c>
      <c r="D5224" s="7" t="n">
        <v>210</v>
      </c>
      <c r="E5224" s="7" t="n">
        <v>5</v>
      </c>
      <c r="F5224" s="7" t="n">
        <v>0</v>
      </c>
    </row>
    <row r="5225" spans="1:19">
      <c r="A5225" t="s">
        <v>4</v>
      </c>
      <c r="B5225" s="4" t="s">
        <v>5</v>
      </c>
      <c r="C5225" s="4" t="s">
        <v>10</v>
      </c>
    </row>
    <row r="5226" spans="1:19">
      <c r="A5226" t="n">
        <v>42248</v>
      </c>
      <c r="B5226" s="74" t="n">
        <v>54</v>
      </c>
      <c r="C5226" s="7" t="n">
        <v>0</v>
      </c>
    </row>
    <row r="5227" spans="1:19">
      <c r="A5227" t="s">
        <v>4</v>
      </c>
      <c r="B5227" s="4" t="s">
        <v>5</v>
      </c>
      <c r="C5227" s="4" t="s">
        <v>10</v>
      </c>
    </row>
    <row r="5228" spans="1:19">
      <c r="A5228" t="n">
        <v>42251</v>
      </c>
      <c r="B5228" s="74" t="n">
        <v>54</v>
      </c>
      <c r="C5228" s="7" t="n">
        <v>7032</v>
      </c>
    </row>
    <row r="5229" spans="1:19">
      <c r="A5229" t="s">
        <v>4</v>
      </c>
      <c r="B5229" s="4" t="s">
        <v>5</v>
      </c>
      <c r="C5229" s="4" t="s">
        <v>10</v>
      </c>
    </row>
    <row r="5230" spans="1:19">
      <c r="A5230" t="n">
        <v>42254</v>
      </c>
      <c r="B5230" s="27" t="n">
        <v>16</v>
      </c>
      <c r="C5230" s="7" t="n">
        <v>500</v>
      </c>
    </row>
    <row r="5231" spans="1:19">
      <c r="A5231" t="s">
        <v>4</v>
      </c>
      <c r="B5231" s="4" t="s">
        <v>5</v>
      </c>
      <c r="C5231" s="4" t="s">
        <v>9</v>
      </c>
    </row>
    <row r="5232" spans="1:19">
      <c r="A5232" t="n">
        <v>42257</v>
      </c>
      <c r="B5232" s="47" t="n">
        <v>15</v>
      </c>
      <c r="C5232" s="7" t="n">
        <v>256</v>
      </c>
    </row>
    <row r="5233" spans="1:6">
      <c r="A5233" t="s">
        <v>4</v>
      </c>
      <c r="B5233" s="4" t="s">
        <v>5</v>
      </c>
      <c r="C5233" s="4" t="s">
        <v>13</v>
      </c>
      <c r="D5233" s="4" t="s">
        <v>10</v>
      </c>
      <c r="E5233" s="4" t="s">
        <v>6</v>
      </c>
    </row>
    <row r="5234" spans="1:6">
      <c r="A5234" t="n">
        <v>42262</v>
      </c>
      <c r="B5234" s="29" t="n">
        <v>51</v>
      </c>
      <c r="C5234" s="7" t="n">
        <v>4</v>
      </c>
      <c r="D5234" s="7" t="n">
        <v>0</v>
      </c>
      <c r="E5234" s="7" t="s">
        <v>348</v>
      </c>
    </row>
    <row r="5235" spans="1:6">
      <c r="A5235" t="s">
        <v>4</v>
      </c>
      <c r="B5235" s="4" t="s">
        <v>5</v>
      </c>
      <c r="C5235" s="4" t="s">
        <v>10</v>
      </c>
    </row>
    <row r="5236" spans="1:6">
      <c r="A5236" t="n">
        <v>42275</v>
      </c>
      <c r="B5236" s="27" t="n">
        <v>16</v>
      </c>
      <c r="C5236" s="7" t="n">
        <v>0</v>
      </c>
    </row>
    <row r="5237" spans="1:6">
      <c r="A5237" t="s">
        <v>4</v>
      </c>
      <c r="B5237" s="4" t="s">
        <v>5</v>
      </c>
      <c r="C5237" s="4" t="s">
        <v>10</v>
      </c>
      <c r="D5237" s="4" t="s">
        <v>13</v>
      </c>
      <c r="E5237" s="4" t="s">
        <v>9</v>
      </c>
      <c r="F5237" s="4" t="s">
        <v>47</v>
      </c>
      <c r="G5237" s="4" t="s">
        <v>13</v>
      </c>
      <c r="H5237" s="4" t="s">
        <v>13</v>
      </c>
    </row>
    <row r="5238" spans="1:6">
      <c r="A5238" t="n">
        <v>42278</v>
      </c>
      <c r="B5238" s="30" t="n">
        <v>26</v>
      </c>
      <c r="C5238" s="7" t="n">
        <v>0</v>
      </c>
      <c r="D5238" s="7" t="n">
        <v>17</v>
      </c>
      <c r="E5238" s="7" t="n">
        <v>52892</v>
      </c>
      <c r="F5238" s="7" t="s">
        <v>349</v>
      </c>
      <c r="G5238" s="7" t="n">
        <v>2</v>
      </c>
      <c r="H5238" s="7" t="n">
        <v>0</v>
      </c>
    </row>
    <row r="5239" spans="1:6">
      <c r="A5239" t="s">
        <v>4</v>
      </c>
      <c r="B5239" s="4" t="s">
        <v>5</v>
      </c>
    </row>
    <row r="5240" spans="1:6">
      <c r="A5240" t="n">
        <v>42310</v>
      </c>
      <c r="B5240" s="31" t="n">
        <v>28</v>
      </c>
    </row>
    <row r="5241" spans="1:6">
      <c r="A5241" t="s">
        <v>4</v>
      </c>
      <c r="B5241" s="4" t="s">
        <v>5</v>
      </c>
      <c r="C5241" s="4" t="s">
        <v>10</v>
      </c>
      <c r="D5241" s="4" t="s">
        <v>18</v>
      </c>
      <c r="E5241" s="4" t="s">
        <v>18</v>
      </c>
      <c r="F5241" s="4" t="s">
        <v>18</v>
      </c>
      <c r="G5241" s="4" t="s">
        <v>10</v>
      </c>
      <c r="H5241" s="4" t="s">
        <v>10</v>
      </c>
    </row>
    <row r="5242" spans="1:6">
      <c r="A5242" t="n">
        <v>42311</v>
      </c>
      <c r="B5242" s="63" t="n">
        <v>60</v>
      </c>
      <c r="C5242" s="7" t="n">
        <v>7033</v>
      </c>
      <c r="D5242" s="7" t="n">
        <v>20</v>
      </c>
      <c r="E5242" s="7" t="n">
        <v>0</v>
      </c>
      <c r="F5242" s="7" t="n">
        <v>0</v>
      </c>
      <c r="G5242" s="7" t="n">
        <v>1000</v>
      </c>
      <c r="H5242" s="7" t="n">
        <v>0</v>
      </c>
    </row>
    <row r="5243" spans="1:6">
      <c r="A5243" t="s">
        <v>4</v>
      </c>
      <c r="B5243" s="4" t="s">
        <v>5</v>
      </c>
      <c r="C5243" s="4" t="s">
        <v>10</v>
      </c>
    </row>
    <row r="5244" spans="1:6">
      <c r="A5244" t="n">
        <v>42330</v>
      </c>
      <c r="B5244" s="27" t="n">
        <v>16</v>
      </c>
      <c r="C5244" s="7" t="n">
        <v>700</v>
      </c>
    </row>
    <row r="5245" spans="1:6">
      <c r="A5245" t="s">
        <v>4</v>
      </c>
      <c r="B5245" s="4" t="s">
        <v>5</v>
      </c>
      <c r="C5245" s="4" t="s">
        <v>13</v>
      </c>
      <c r="D5245" s="4" t="s">
        <v>10</v>
      </c>
      <c r="E5245" s="4" t="s">
        <v>6</v>
      </c>
    </row>
    <row r="5246" spans="1:6">
      <c r="A5246" t="n">
        <v>42333</v>
      </c>
      <c r="B5246" s="29" t="n">
        <v>51</v>
      </c>
      <c r="C5246" s="7" t="n">
        <v>4</v>
      </c>
      <c r="D5246" s="7" t="n">
        <v>7033</v>
      </c>
      <c r="E5246" s="7" t="s">
        <v>46</v>
      </c>
    </row>
    <row r="5247" spans="1:6">
      <c r="A5247" t="s">
        <v>4</v>
      </c>
      <c r="B5247" s="4" t="s">
        <v>5</v>
      </c>
      <c r="C5247" s="4" t="s">
        <v>10</v>
      </c>
    </row>
    <row r="5248" spans="1:6">
      <c r="A5248" t="n">
        <v>42346</v>
      </c>
      <c r="B5248" s="27" t="n">
        <v>16</v>
      </c>
      <c r="C5248" s="7" t="n">
        <v>0</v>
      </c>
    </row>
    <row r="5249" spans="1:8">
      <c r="A5249" t="s">
        <v>4</v>
      </c>
      <c r="B5249" s="4" t="s">
        <v>5</v>
      </c>
      <c r="C5249" s="4" t="s">
        <v>10</v>
      </c>
      <c r="D5249" s="4" t="s">
        <v>13</v>
      </c>
      <c r="E5249" s="4" t="s">
        <v>9</v>
      </c>
      <c r="F5249" s="4" t="s">
        <v>47</v>
      </c>
      <c r="G5249" s="4" t="s">
        <v>13</v>
      </c>
      <c r="H5249" s="4" t="s">
        <v>13</v>
      </c>
    </row>
    <row r="5250" spans="1:8">
      <c r="A5250" t="n">
        <v>42349</v>
      </c>
      <c r="B5250" s="30" t="n">
        <v>26</v>
      </c>
      <c r="C5250" s="7" t="n">
        <v>7033</v>
      </c>
      <c r="D5250" s="7" t="n">
        <v>17</v>
      </c>
      <c r="E5250" s="7" t="n">
        <v>23333</v>
      </c>
      <c r="F5250" s="7" t="s">
        <v>350</v>
      </c>
      <c r="G5250" s="7" t="n">
        <v>2</v>
      </c>
      <c r="H5250" s="7" t="n">
        <v>0</v>
      </c>
    </row>
    <row r="5251" spans="1:8">
      <c r="A5251" t="s">
        <v>4</v>
      </c>
      <c r="B5251" s="4" t="s">
        <v>5</v>
      </c>
    </row>
    <row r="5252" spans="1:8">
      <c r="A5252" t="n">
        <v>42435</v>
      </c>
      <c r="B5252" s="31" t="n">
        <v>28</v>
      </c>
    </row>
    <row r="5253" spans="1:8">
      <c r="A5253" t="s">
        <v>4</v>
      </c>
      <c r="B5253" s="4" t="s">
        <v>5</v>
      </c>
      <c r="C5253" s="4" t="s">
        <v>13</v>
      </c>
      <c r="D5253" s="4" t="s">
        <v>10</v>
      </c>
      <c r="E5253" s="4" t="s">
        <v>6</v>
      </c>
    </row>
    <row r="5254" spans="1:8">
      <c r="A5254" t="n">
        <v>42436</v>
      </c>
      <c r="B5254" s="29" t="n">
        <v>51</v>
      </c>
      <c r="C5254" s="7" t="n">
        <v>4</v>
      </c>
      <c r="D5254" s="7" t="n">
        <v>0</v>
      </c>
      <c r="E5254" s="7" t="s">
        <v>324</v>
      </c>
    </row>
    <row r="5255" spans="1:8">
      <c r="A5255" t="s">
        <v>4</v>
      </c>
      <c r="B5255" s="4" t="s">
        <v>5</v>
      </c>
      <c r="C5255" s="4" t="s">
        <v>10</v>
      </c>
    </row>
    <row r="5256" spans="1:8">
      <c r="A5256" t="n">
        <v>42449</v>
      </c>
      <c r="B5256" s="27" t="n">
        <v>16</v>
      </c>
      <c r="C5256" s="7" t="n">
        <v>0</v>
      </c>
    </row>
    <row r="5257" spans="1:8">
      <c r="A5257" t="s">
        <v>4</v>
      </c>
      <c r="B5257" s="4" t="s">
        <v>5</v>
      </c>
      <c r="C5257" s="4" t="s">
        <v>10</v>
      </c>
      <c r="D5257" s="4" t="s">
        <v>13</v>
      </c>
      <c r="E5257" s="4" t="s">
        <v>9</v>
      </c>
      <c r="F5257" s="4" t="s">
        <v>47</v>
      </c>
      <c r="G5257" s="4" t="s">
        <v>13</v>
      </c>
      <c r="H5257" s="4" t="s">
        <v>13</v>
      </c>
    </row>
    <row r="5258" spans="1:8">
      <c r="A5258" t="n">
        <v>42452</v>
      </c>
      <c r="B5258" s="30" t="n">
        <v>26</v>
      </c>
      <c r="C5258" s="7" t="n">
        <v>0</v>
      </c>
      <c r="D5258" s="7" t="n">
        <v>17</v>
      </c>
      <c r="E5258" s="7" t="n">
        <v>52893</v>
      </c>
      <c r="F5258" s="7" t="s">
        <v>351</v>
      </c>
      <c r="G5258" s="7" t="n">
        <v>2</v>
      </c>
      <c r="H5258" s="7" t="n">
        <v>0</v>
      </c>
    </row>
    <row r="5259" spans="1:8">
      <c r="A5259" t="s">
        <v>4</v>
      </c>
      <c r="B5259" s="4" t="s">
        <v>5</v>
      </c>
    </row>
    <row r="5260" spans="1:8">
      <c r="A5260" t="n">
        <v>42471</v>
      </c>
      <c r="B5260" s="31" t="n">
        <v>28</v>
      </c>
    </row>
    <row r="5261" spans="1:8">
      <c r="A5261" t="s">
        <v>4</v>
      </c>
      <c r="B5261" s="4" t="s">
        <v>5</v>
      </c>
      <c r="C5261" s="4" t="s">
        <v>10</v>
      </c>
      <c r="D5261" s="4" t="s">
        <v>13</v>
      </c>
    </row>
    <row r="5262" spans="1:8">
      <c r="A5262" t="n">
        <v>42472</v>
      </c>
      <c r="B5262" s="60" t="n">
        <v>89</v>
      </c>
      <c r="C5262" s="7" t="n">
        <v>65533</v>
      </c>
      <c r="D5262" s="7" t="n">
        <v>1</v>
      </c>
    </row>
    <row r="5263" spans="1:8">
      <c r="A5263" t="s">
        <v>4</v>
      </c>
      <c r="B5263" s="4" t="s">
        <v>5</v>
      </c>
      <c r="C5263" s="4" t="s">
        <v>13</v>
      </c>
      <c r="D5263" s="4" t="s">
        <v>10</v>
      </c>
      <c r="E5263" s="4" t="s">
        <v>18</v>
      </c>
    </row>
    <row r="5264" spans="1:8">
      <c r="A5264" t="n">
        <v>42476</v>
      </c>
      <c r="B5264" s="38" t="n">
        <v>58</v>
      </c>
      <c r="C5264" s="7" t="n">
        <v>101</v>
      </c>
      <c r="D5264" s="7" t="n">
        <v>500</v>
      </c>
      <c r="E5264" s="7" t="n">
        <v>1</v>
      </c>
    </row>
    <row r="5265" spans="1:8">
      <c r="A5265" t="s">
        <v>4</v>
      </c>
      <c r="B5265" s="4" t="s">
        <v>5</v>
      </c>
      <c r="C5265" s="4" t="s">
        <v>13</v>
      </c>
      <c r="D5265" s="4" t="s">
        <v>10</v>
      </c>
    </row>
    <row r="5266" spans="1:8">
      <c r="A5266" t="n">
        <v>42484</v>
      </c>
      <c r="B5266" s="38" t="n">
        <v>58</v>
      </c>
      <c r="C5266" s="7" t="n">
        <v>254</v>
      </c>
      <c r="D5266" s="7" t="n">
        <v>0</v>
      </c>
    </row>
    <row r="5267" spans="1:8">
      <c r="A5267" t="s">
        <v>4</v>
      </c>
      <c r="B5267" s="4" t="s">
        <v>5</v>
      </c>
      <c r="C5267" s="4" t="s">
        <v>13</v>
      </c>
    </row>
    <row r="5268" spans="1:8">
      <c r="A5268" t="n">
        <v>42488</v>
      </c>
      <c r="B5268" s="44" t="n">
        <v>45</v>
      </c>
      <c r="C5268" s="7" t="n">
        <v>0</v>
      </c>
    </row>
    <row r="5269" spans="1:8">
      <c r="A5269" t="s">
        <v>4</v>
      </c>
      <c r="B5269" s="4" t="s">
        <v>5</v>
      </c>
      <c r="C5269" s="4" t="s">
        <v>13</v>
      </c>
      <c r="D5269" s="4" t="s">
        <v>13</v>
      </c>
      <c r="E5269" s="4" t="s">
        <v>18</v>
      </c>
      <c r="F5269" s="4" t="s">
        <v>18</v>
      </c>
      <c r="G5269" s="4" t="s">
        <v>18</v>
      </c>
      <c r="H5269" s="4" t="s">
        <v>10</v>
      </c>
    </row>
    <row r="5270" spans="1:8">
      <c r="A5270" t="n">
        <v>42490</v>
      </c>
      <c r="B5270" s="44" t="n">
        <v>45</v>
      </c>
      <c r="C5270" s="7" t="n">
        <v>2</v>
      </c>
      <c r="D5270" s="7" t="n">
        <v>3</v>
      </c>
      <c r="E5270" s="7" t="n">
        <v>21.2999992370605</v>
      </c>
      <c r="F5270" s="7" t="n">
        <v>10.4499998092651</v>
      </c>
      <c r="G5270" s="7" t="n">
        <v>22.5599994659424</v>
      </c>
      <c r="H5270" s="7" t="n">
        <v>0</v>
      </c>
    </row>
    <row r="5271" spans="1:8">
      <c r="A5271" t="s">
        <v>4</v>
      </c>
      <c r="B5271" s="4" t="s">
        <v>5</v>
      </c>
      <c r="C5271" s="4" t="s">
        <v>13</v>
      </c>
      <c r="D5271" s="4" t="s">
        <v>13</v>
      </c>
      <c r="E5271" s="4" t="s">
        <v>18</v>
      </c>
      <c r="F5271" s="4" t="s">
        <v>18</v>
      </c>
      <c r="G5271" s="4" t="s">
        <v>18</v>
      </c>
      <c r="H5271" s="4" t="s">
        <v>10</v>
      </c>
      <c r="I5271" s="4" t="s">
        <v>13</v>
      </c>
    </row>
    <row r="5272" spans="1:8">
      <c r="A5272" t="n">
        <v>42507</v>
      </c>
      <c r="B5272" s="44" t="n">
        <v>45</v>
      </c>
      <c r="C5272" s="7" t="n">
        <v>4</v>
      </c>
      <c r="D5272" s="7" t="n">
        <v>3</v>
      </c>
      <c r="E5272" s="7" t="n">
        <v>8.34000015258789</v>
      </c>
      <c r="F5272" s="7" t="n">
        <v>92.8600006103516</v>
      </c>
      <c r="G5272" s="7" t="n">
        <v>360</v>
      </c>
      <c r="H5272" s="7" t="n">
        <v>0</v>
      </c>
      <c r="I5272" s="7" t="n">
        <v>1</v>
      </c>
    </row>
    <row r="5273" spans="1:8">
      <c r="A5273" t="s">
        <v>4</v>
      </c>
      <c r="B5273" s="4" t="s">
        <v>5</v>
      </c>
      <c r="C5273" s="4" t="s">
        <v>13</v>
      </c>
      <c r="D5273" s="4" t="s">
        <v>13</v>
      </c>
      <c r="E5273" s="4" t="s">
        <v>18</v>
      </c>
      <c r="F5273" s="4" t="s">
        <v>10</v>
      </c>
    </row>
    <row r="5274" spans="1:8">
      <c r="A5274" t="n">
        <v>42525</v>
      </c>
      <c r="B5274" s="44" t="n">
        <v>45</v>
      </c>
      <c r="C5274" s="7" t="n">
        <v>5</v>
      </c>
      <c r="D5274" s="7" t="n">
        <v>3</v>
      </c>
      <c r="E5274" s="7" t="n">
        <v>8.5</v>
      </c>
      <c r="F5274" s="7" t="n">
        <v>0</v>
      </c>
    </row>
    <row r="5275" spans="1:8">
      <c r="A5275" t="s">
        <v>4</v>
      </c>
      <c r="B5275" s="4" t="s">
        <v>5</v>
      </c>
      <c r="C5275" s="4" t="s">
        <v>13</v>
      </c>
      <c r="D5275" s="4" t="s">
        <v>13</v>
      </c>
      <c r="E5275" s="4" t="s">
        <v>18</v>
      </c>
      <c r="F5275" s="4" t="s">
        <v>10</v>
      </c>
    </row>
    <row r="5276" spans="1:8">
      <c r="A5276" t="n">
        <v>42534</v>
      </c>
      <c r="B5276" s="44" t="n">
        <v>45</v>
      </c>
      <c r="C5276" s="7" t="n">
        <v>11</v>
      </c>
      <c r="D5276" s="7" t="n">
        <v>3</v>
      </c>
      <c r="E5276" s="7" t="n">
        <v>20</v>
      </c>
      <c r="F5276" s="7" t="n">
        <v>0</v>
      </c>
    </row>
    <row r="5277" spans="1:8">
      <c r="A5277" t="s">
        <v>4</v>
      </c>
      <c r="B5277" s="4" t="s">
        <v>5</v>
      </c>
      <c r="C5277" s="4" t="s">
        <v>10</v>
      </c>
      <c r="D5277" s="4" t="s">
        <v>9</v>
      </c>
    </row>
    <row r="5278" spans="1:8">
      <c r="A5278" t="n">
        <v>42543</v>
      </c>
      <c r="B5278" s="24" t="n">
        <v>43</v>
      </c>
      <c r="C5278" s="7" t="n">
        <v>7032</v>
      </c>
      <c r="D5278" s="7" t="n">
        <v>1</v>
      </c>
    </row>
    <row r="5279" spans="1:8">
      <c r="A5279" t="s">
        <v>4</v>
      </c>
      <c r="B5279" s="4" t="s">
        <v>5</v>
      </c>
      <c r="C5279" s="4" t="s">
        <v>10</v>
      </c>
      <c r="D5279" s="4" t="s">
        <v>18</v>
      </c>
      <c r="E5279" s="4" t="s">
        <v>18</v>
      </c>
      <c r="F5279" s="4" t="s">
        <v>18</v>
      </c>
      <c r="G5279" s="4" t="s">
        <v>18</v>
      </c>
    </row>
    <row r="5280" spans="1:8">
      <c r="A5280" t="n">
        <v>42550</v>
      </c>
      <c r="B5280" s="21" t="n">
        <v>46</v>
      </c>
      <c r="C5280" s="7" t="n">
        <v>7002</v>
      </c>
      <c r="D5280" s="7" t="n">
        <v>20</v>
      </c>
      <c r="E5280" s="7" t="n">
        <v>9.38000011444092</v>
      </c>
      <c r="F5280" s="7" t="n">
        <v>22</v>
      </c>
      <c r="G5280" s="7" t="n">
        <v>80</v>
      </c>
    </row>
    <row r="5281" spans="1:9">
      <c r="A5281" t="s">
        <v>4</v>
      </c>
      <c r="B5281" s="4" t="s">
        <v>5</v>
      </c>
      <c r="C5281" s="4" t="s">
        <v>10</v>
      </c>
      <c r="D5281" s="4" t="s">
        <v>13</v>
      </c>
    </row>
    <row r="5282" spans="1:9">
      <c r="A5282" t="n">
        <v>42569</v>
      </c>
      <c r="B5282" s="48" t="n">
        <v>96</v>
      </c>
      <c r="C5282" s="7" t="n">
        <v>0</v>
      </c>
      <c r="D5282" s="7" t="n">
        <v>1</v>
      </c>
    </row>
    <row r="5283" spans="1:9">
      <c r="A5283" t="s">
        <v>4</v>
      </c>
      <c r="B5283" s="4" t="s">
        <v>5</v>
      </c>
      <c r="C5283" s="4" t="s">
        <v>10</v>
      </c>
      <c r="D5283" s="4" t="s">
        <v>13</v>
      </c>
      <c r="E5283" s="4" t="s">
        <v>18</v>
      </c>
      <c r="F5283" s="4" t="s">
        <v>18</v>
      </c>
      <c r="G5283" s="4" t="s">
        <v>18</v>
      </c>
    </row>
    <row r="5284" spans="1:9">
      <c r="A5284" t="n">
        <v>42573</v>
      </c>
      <c r="B5284" s="48" t="n">
        <v>96</v>
      </c>
      <c r="C5284" s="7" t="n">
        <v>0</v>
      </c>
      <c r="D5284" s="7" t="n">
        <v>2</v>
      </c>
      <c r="E5284" s="7" t="n">
        <v>22.7900009155273</v>
      </c>
      <c r="F5284" s="7" t="n">
        <v>9.38000011444092</v>
      </c>
      <c r="G5284" s="7" t="n">
        <v>23.7700004577637</v>
      </c>
    </row>
    <row r="5285" spans="1:9">
      <c r="A5285" t="s">
        <v>4</v>
      </c>
      <c r="B5285" s="4" t="s">
        <v>5</v>
      </c>
      <c r="C5285" s="4" t="s">
        <v>10</v>
      </c>
      <c r="D5285" s="4" t="s">
        <v>13</v>
      </c>
      <c r="E5285" s="4" t="s">
        <v>18</v>
      </c>
      <c r="F5285" s="4" t="s">
        <v>18</v>
      </c>
      <c r="G5285" s="4" t="s">
        <v>18</v>
      </c>
    </row>
    <row r="5286" spans="1:9">
      <c r="A5286" t="n">
        <v>42589</v>
      </c>
      <c r="B5286" s="48" t="n">
        <v>96</v>
      </c>
      <c r="C5286" s="7" t="n">
        <v>0</v>
      </c>
      <c r="D5286" s="7" t="n">
        <v>2</v>
      </c>
      <c r="E5286" s="7" t="n">
        <v>22.4200000762939</v>
      </c>
      <c r="F5286" s="7" t="n">
        <v>9.38000011444092</v>
      </c>
      <c r="G5286" s="7" t="n">
        <v>22.0900001525879</v>
      </c>
    </row>
    <row r="5287" spans="1:9">
      <c r="A5287" t="s">
        <v>4</v>
      </c>
      <c r="B5287" s="4" t="s">
        <v>5</v>
      </c>
      <c r="C5287" s="4" t="s">
        <v>10</v>
      </c>
      <c r="D5287" s="4" t="s">
        <v>13</v>
      </c>
      <c r="E5287" s="4" t="s">
        <v>18</v>
      </c>
      <c r="F5287" s="4" t="s">
        <v>18</v>
      </c>
      <c r="G5287" s="4" t="s">
        <v>18</v>
      </c>
    </row>
    <row r="5288" spans="1:9">
      <c r="A5288" t="n">
        <v>42605</v>
      </c>
      <c r="B5288" s="48" t="n">
        <v>96</v>
      </c>
      <c r="C5288" s="7" t="n">
        <v>0</v>
      </c>
      <c r="D5288" s="7" t="n">
        <v>2</v>
      </c>
      <c r="E5288" s="7" t="n">
        <v>21.3999996185303</v>
      </c>
      <c r="F5288" s="7" t="n">
        <v>9.38000011444092</v>
      </c>
      <c r="G5288" s="7" t="n">
        <v>21.3400001525879</v>
      </c>
    </row>
    <row r="5289" spans="1:9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9</v>
      </c>
      <c r="F5289" s="4" t="s">
        <v>13</v>
      </c>
      <c r="G5289" s="4" t="s">
        <v>10</v>
      </c>
    </row>
    <row r="5290" spans="1:9">
      <c r="A5290" t="n">
        <v>42621</v>
      </c>
      <c r="B5290" s="48" t="n">
        <v>96</v>
      </c>
      <c r="C5290" s="7" t="n">
        <v>0</v>
      </c>
      <c r="D5290" s="7" t="n">
        <v>0</v>
      </c>
      <c r="E5290" s="7" t="n">
        <v>1077936128</v>
      </c>
      <c r="F5290" s="7" t="n">
        <v>2</v>
      </c>
      <c r="G5290" s="7" t="n">
        <v>0</v>
      </c>
    </row>
    <row r="5291" spans="1:9">
      <c r="A5291" t="s">
        <v>4</v>
      </c>
      <c r="B5291" s="4" t="s">
        <v>5</v>
      </c>
      <c r="C5291" s="4" t="s">
        <v>13</v>
      </c>
      <c r="D5291" s="4" t="s">
        <v>13</v>
      </c>
      <c r="E5291" s="4" t="s">
        <v>18</v>
      </c>
      <c r="F5291" s="4" t="s">
        <v>18</v>
      </c>
      <c r="G5291" s="4" t="s">
        <v>18</v>
      </c>
      <c r="H5291" s="4" t="s">
        <v>10</v>
      </c>
    </row>
    <row r="5292" spans="1:9">
      <c r="A5292" t="n">
        <v>42632</v>
      </c>
      <c r="B5292" s="44" t="n">
        <v>45</v>
      </c>
      <c r="C5292" s="7" t="n">
        <v>2</v>
      </c>
      <c r="D5292" s="7" t="n">
        <v>3</v>
      </c>
      <c r="E5292" s="7" t="n">
        <v>20.9200000762939</v>
      </c>
      <c r="F5292" s="7" t="n">
        <v>10.4499998092651</v>
      </c>
      <c r="G5292" s="7" t="n">
        <v>21.9200000762939</v>
      </c>
      <c r="H5292" s="7" t="n">
        <v>4000</v>
      </c>
    </row>
    <row r="5293" spans="1:9">
      <c r="A5293" t="s">
        <v>4</v>
      </c>
      <c r="B5293" s="4" t="s">
        <v>5</v>
      </c>
      <c r="C5293" s="4" t="s">
        <v>13</v>
      </c>
      <c r="D5293" s="4" t="s">
        <v>13</v>
      </c>
      <c r="E5293" s="4" t="s">
        <v>18</v>
      </c>
      <c r="F5293" s="4" t="s">
        <v>18</v>
      </c>
      <c r="G5293" s="4" t="s">
        <v>18</v>
      </c>
      <c r="H5293" s="4" t="s">
        <v>10</v>
      </c>
      <c r="I5293" s="4" t="s">
        <v>13</v>
      </c>
    </row>
    <row r="5294" spans="1:9">
      <c r="A5294" t="n">
        <v>42649</v>
      </c>
      <c r="B5294" s="44" t="n">
        <v>45</v>
      </c>
      <c r="C5294" s="7" t="n">
        <v>4</v>
      </c>
      <c r="D5294" s="7" t="n">
        <v>3</v>
      </c>
      <c r="E5294" s="7" t="n">
        <v>8.34000015258789</v>
      </c>
      <c r="F5294" s="7" t="n">
        <v>120.540000915527</v>
      </c>
      <c r="G5294" s="7" t="n">
        <v>360</v>
      </c>
      <c r="H5294" s="7" t="n">
        <v>4000</v>
      </c>
      <c r="I5294" s="7" t="n">
        <v>1</v>
      </c>
    </row>
    <row r="5295" spans="1:9">
      <c r="A5295" t="s">
        <v>4</v>
      </c>
      <c r="B5295" s="4" t="s">
        <v>5</v>
      </c>
      <c r="C5295" s="4" t="s">
        <v>13</v>
      </c>
      <c r="D5295" s="4" t="s">
        <v>13</v>
      </c>
      <c r="E5295" s="4" t="s">
        <v>18</v>
      </c>
      <c r="F5295" s="4" t="s">
        <v>10</v>
      </c>
    </row>
    <row r="5296" spans="1:9">
      <c r="A5296" t="n">
        <v>42667</v>
      </c>
      <c r="B5296" s="44" t="n">
        <v>45</v>
      </c>
      <c r="C5296" s="7" t="n">
        <v>5</v>
      </c>
      <c r="D5296" s="7" t="n">
        <v>3</v>
      </c>
      <c r="E5296" s="7" t="n">
        <v>7.19999980926514</v>
      </c>
      <c r="F5296" s="7" t="n">
        <v>4000</v>
      </c>
    </row>
    <row r="5297" spans="1:9">
      <c r="A5297" t="s">
        <v>4</v>
      </c>
      <c r="B5297" s="4" t="s">
        <v>5</v>
      </c>
      <c r="C5297" s="4" t="s">
        <v>13</v>
      </c>
      <c r="D5297" s="4" t="s">
        <v>13</v>
      </c>
      <c r="E5297" s="4" t="s">
        <v>18</v>
      </c>
      <c r="F5297" s="4" t="s">
        <v>10</v>
      </c>
    </row>
    <row r="5298" spans="1:9">
      <c r="A5298" t="n">
        <v>42676</v>
      </c>
      <c r="B5298" s="44" t="n">
        <v>45</v>
      </c>
      <c r="C5298" s="7" t="n">
        <v>11</v>
      </c>
      <c r="D5298" s="7" t="n">
        <v>3</v>
      </c>
      <c r="E5298" s="7" t="n">
        <v>20</v>
      </c>
      <c r="F5298" s="7" t="n">
        <v>4000</v>
      </c>
    </row>
    <row r="5299" spans="1:9">
      <c r="A5299" t="s">
        <v>4</v>
      </c>
      <c r="B5299" s="4" t="s">
        <v>5</v>
      </c>
      <c r="C5299" s="4" t="s">
        <v>10</v>
      </c>
      <c r="D5299" s="4" t="s">
        <v>13</v>
      </c>
    </row>
    <row r="5300" spans="1:9">
      <c r="A5300" t="n">
        <v>42685</v>
      </c>
      <c r="B5300" s="46" t="n">
        <v>56</v>
      </c>
      <c r="C5300" s="7" t="n">
        <v>0</v>
      </c>
      <c r="D5300" s="7" t="n">
        <v>0</v>
      </c>
    </row>
    <row r="5301" spans="1:9">
      <c r="A5301" t="s">
        <v>4</v>
      </c>
      <c r="B5301" s="4" t="s">
        <v>5</v>
      </c>
      <c r="C5301" s="4" t="s">
        <v>10</v>
      </c>
      <c r="D5301" s="4" t="s">
        <v>18</v>
      </c>
      <c r="E5301" s="4" t="s">
        <v>18</v>
      </c>
      <c r="F5301" s="4" t="s">
        <v>13</v>
      </c>
    </row>
    <row r="5302" spans="1:9">
      <c r="A5302" t="n">
        <v>42689</v>
      </c>
      <c r="B5302" s="73" t="n">
        <v>52</v>
      </c>
      <c r="C5302" s="7" t="n">
        <v>0</v>
      </c>
      <c r="D5302" s="7" t="n">
        <v>270</v>
      </c>
      <c r="E5302" s="7" t="n">
        <v>5</v>
      </c>
      <c r="F5302" s="7" t="n">
        <v>0</v>
      </c>
    </row>
    <row r="5303" spans="1:9">
      <c r="A5303" t="s">
        <v>4</v>
      </c>
      <c r="B5303" s="4" t="s">
        <v>5</v>
      </c>
      <c r="C5303" s="4" t="s">
        <v>10</v>
      </c>
    </row>
    <row r="5304" spans="1:9">
      <c r="A5304" t="n">
        <v>42701</v>
      </c>
      <c r="B5304" s="74" t="n">
        <v>54</v>
      </c>
      <c r="C5304" s="7" t="n">
        <v>0</v>
      </c>
    </row>
    <row r="5305" spans="1:9">
      <c r="A5305" t="s">
        <v>4</v>
      </c>
      <c r="B5305" s="4" t="s">
        <v>5</v>
      </c>
      <c r="C5305" s="4" t="s">
        <v>10</v>
      </c>
    </row>
    <row r="5306" spans="1:9">
      <c r="A5306" t="n">
        <v>42704</v>
      </c>
      <c r="B5306" s="27" t="n">
        <v>16</v>
      </c>
      <c r="C5306" s="7" t="n">
        <v>100</v>
      </c>
    </row>
    <row r="5307" spans="1:9">
      <c r="A5307" t="s">
        <v>4</v>
      </c>
      <c r="B5307" s="4" t="s">
        <v>5</v>
      </c>
      <c r="C5307" s="4" t="s">
        <v>10</v>
      </c>
      <c r="D5307" s="4" t="s">
        <v>13</v>
      </c>
      <c r="E5307" s="4" t="s">
        <v>6</v>
      </c>
      <c r="F5307" s="4" t="s">
        <v>18</v>
      </c>
      <c r="G5307" s="4" t="s">
        <v>18</v>
      </c>
      <c r="H5307" s="4" t="s">
        <v>18</v>
      </c>
    </row>
    <row r="5308" spans="1:9">
      <c r="A5308" t="n">
        <v>42707</v>
      </c>
      <c r="B5308" s="25" t="n">
        <v>48</v>
      </c>
      <c r="C5308" s="7" t="n">
        <v>0</v>
      </c>
      <c r="D5308" s="7" t="n">
        <v>0</v>
      </c>
      <c r="E5308" s="7" t="s">
        <v>280</v>
      </c>
      <c r="F5308" s="7" t="n">
        <v>-1</v>
      </c>
      <c r="G5308" s="7" t="n">
        <v>0.75</v>
      </c>
      <c r="H5308" s="7" t="n">
        <v>0</v>
      </c>
    </row>
    <row r="5309" spans="1:9">
      <c r="A5309" t="s">
        <v>4</v>
      </c>
      <c r="B5309" s="4" t="s">
        <v>5</v>
      </c>
      <c r="C5309" s="4" t="s">
        <v>10</v>
      </c>
    </row>
    <row r="5310" spans="1:9">
      <c r="A5310" t="n">
        <v>42733</v>
      </c>
      <c r="B5310" s="27" t="n">
        <v>16</v>
      </c>
      <c r="C5310" s="7" t="n">
        <v>500</v>
      </c>
    </row>
    <row r="5311" spans="1:9">
      <c r="A5311" t="s">
        <v>4</v>
      </c>
      <c r="B5311" s="4" t="s">
        <v>5</v>
      </c>
      <c r="C5311" s="4" t="s">
        <v>13</v>
      </c>
      <c r="D5311" s="4" t="s">
        <v>10</v>
      </c>
      <c r="E5311" s="4" t="s">
        <v>6</v>
      </c>
    </row>
    <row r="5312" spans="1:9">
      <c r="A5312" t="n">
        <v>42736</v>
      </c>
      <c r="B5312" s="29" t="n">
        <v>51</v>
      </c>
      <c r="C5312" s="7" t="n">
        <v>4</v>
      </c>
      <c r="D5312" s="7" t="n">
        <v>0</v>
      </c>
      <c r="E5312" s="7" t="s">
        <v>352</v>
      </c>
    </row>
    <row r="5313" spans="1:8">
      <c r="A5313" t="s">
        <v>4</v>
      </c>
      <c r="B5313" s="4" t="s">
        <v>5</v>
      </c>
      <c r="C5313" s="4" t="s">
        <v>10</v>
      </c>
    </row>
    <row r="5314" spans="1:8">
      <c r="A5314" t="n">
        <v>42750</v>
      </c>
      <c r="B5314" s="27" t="n">
        <v>16</v>
      </c>
      <c r="C5314" s="7" t="n">
        <v>0</v>
      </c>
    </row>
    <row r="5315" spans="1:8">
      <c r="A5315" t="s">
        <v>4</v>
      </c>
      <c r="B5315" s="4" t="s">
        <v>5</v>
      </c>
      <c r="C5315" s="4" t="s">
        <v>10</v>
      </c>
      <c r="D5315" s="4" t="s">
        <v>13</v>
      </c>
      <c r="E5315" s="4" t="s">
        <v>9</v>
      </c>
      <c r="F5315" s="4" t="s">
        <v>47</v>
      </c>
      <c r="G5315" s="4" t="s">
        <v>13</v>
      </c>
      <c r="H5315" s="4" t="s">
        <v>13</v>
      </c>
    </row>
    <row r="5316" spans="1:8">
      <c r="A5316" t="n">
        <v>42753</v>
      </c>
      <c r="B5316" s="30" t="n">
        <v>26</v>
      </c>
      <c r="C5316" s="7" t="n">
        <v>0</v>
      </c>
      <c r="D5316" s="7" t="n">
        <v>17</v>
      </c>
      <c r="E5316" s="7" t="n">
        <v>52894</v>
      </c>
      <c r="F5316" s="7" t="s">
        <v>353</v>
      </c>
      <c r="G5316" s="7" t="n">
        <v>2</v>
      </c>
      <c r="H5316" s="7" t="n">
        <v>0</v>
      </c>
    </row>
    <row r="5317" spans="1:8">
      <c r="A5317" t="s">
        <v>4</v>
      </c>
      <c r="B5317" s="4" t="s">
        <v>5</v>
      </c>
    </row>
    <row r="5318" spans="1:8">
      <c r="A5318" t="n">
        <v>42786</v>
      </c>
      <c r="B5318" s="31" t="n">
        <v>28</v>
      </c>
    </row>
    <row r="5319" spans="1:8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18</v>
      </c>
      <c r="F5319" s="4" t="s">
        <v>10</v>
      </c>
      <c r="G5319" s="4" t="s">
        <v>9</v>
      </c>
      <c r="H5319" s="4" t="s">
        <v>9</v>
      </c>
      <c r="I5319" s="4" t="s">
        <v>10</v>
      </c>
      <c r="J5319" s="4" t="s">
        <v>10</v>
      </c>
      <c r="K5319" s="4" t="s">
        <v>9</v>
      </c>
      <c r="L5319" s="4" t="s">
        <v>9</v>
      </c>
      <c r="M5319" s="4" t="s">
        <v>9</v>
      </c>
      <c r="N5319" s="4" t="s">
        <v>9</v>
      </c>
      <c r="O5319" s="4" t="s">
        <v>6</v>
      </c>
    </row>
    <row r="5320" spans="1:8">
      <c r="A5320" t="n">
        <v>42787</v>
      </c>
      <c r="B5320" s="11" t="n">
        <v>50</v>
      </c>
      <c r="C5320" s="7" t="n">
        <v>0</v>
      </c>
      <c r="D5320" s="7" t="n">
        <v>4540</v>
      </c>
      <c r="E5320" s="7" t="n">
        <v>0.800000011920929</v>
      </c>
      <c r="F5320" s="7" t="n">
        <v>0</v>
      </c>
      <c r="G5320" s="7" t="n">
        <v>0</v>
      </c>
      <c r="H5320" s="7" t="n">
        <v>-1069547520</v>
      </c>
      <c r="I5320" s="7" t="n">
        <v>0</v>
      </c>
      <c r="J5320" s="7" t="n">
        <v>65533</v>
      </c>
      <c r="K5320" s="7" t="n">
        <v>0</v>
      </c>
      <c r="L5320" s="7" t="n">
        <v>0</v>
      </c>
      <c r="M5320" s="7" t="n">
        <v>0</v>
      </c>
      <c r="N5320" s="7" t="n">
        <v>0</v>
      </c>
      <c r="O5320" s="7" t="s">
        <v>12</v>
      </c>
    </row>
    <row r="5321" spans="1:8">
      <c r="A5321" t="s">
        <v>4</v>
      </c>
      <c r="B5321" s="4" t="s">
        <v>5</v>
      </c>
      <c r="C5321" s="4" t="s">
        <v>13</v>
      </c>
    </row>
    <row r="5322" spans="1:8">
      <c r="A5322" t="n">
        <v>42826</v>
      </c>
      <c r="B5322" s="44" t="n">
        <v>45</v>
      </c>
      <c r="C5322" s="7" t="n">
        <v>0</v>
      </c>
    </row>
    <row r="5323" spans="1:8">
      <c r="A5323" t="s">
        <v>4</v>
      </c>
      <c r="B5323" s="4" t="s">
        <v>5</v>
      </c>
      <c r="C5323" s="4" t="s">
        <v>13</v>
      </c>
      <c r="D5323" s="4" t="s">
        <v>13</v>
      </c>
      <c r="E5323" s="4" t="s">
        <v>18</v>
      </c>
      <c r="F5323" s="4" t="s">
        <v>18</v>
      </c>
      <c r="G5323" s="4" t="s">
        <v>18</v>
      </c>
      <c r="H5323" s="4" t="s">
        <v>10</v>
      </c>
    </row>
    <row r="5324" spans="1:8">
      <c r="A5324" t="n">
        <v>42828</v>
      </c>
      <c r="B5324" s="44" t="n">
        <v>45</v>
      </c>
      <c r="C5324" s="7" t="n">
        <v>2</v>
      </c>
      <c r="D5324" s="7" t="n">
        <v>3</v>
      </c>
      <c r="E5324" s="7" t="n">
        <v>20.8600006103516</v>
      </c>
      <c r="F5324" s="7" t="n">
        <v>10.5200004577637</v>
      </c>
      <c r="G5324" s="7" t="n">
        <v>21.8199996948242</v>
      </c>
      <c r="H5324" s="7" t="n">
        <v>6000</v>
      </c>
    </row>
    <row r="5325" spans="1:8">
      <c r="A5325" t="s">
        <v>4</v>
      </c>
      <c r="B5325" s="4" t="s">
        <v>5</v>
      </c>
      <c r="C5325" s="4" t="s">
        <v>13</v>
      </c>
      <c r="D5325" s="4" t="s">
        <v>13</v>
      </c>
      <c r="E5325" s="4" t="s">
        <v>18</v>
      </c>
      <c r="F5325" s="4" t="s">
        <v>18</v>
      </c>
      <c r="G5325" s="4" t="s">
        <v>18</v>
      </c>
      <c r="H5325" s="4" t="s">
        <v>10</v>
      </c>
      <c r="I5325" s="4" t="s">
        <v>13</v>
      </c>
    </row>
    <row r="5326" spans="1:8">
      <c r="A5326" t="n">
        <v>42845</v>
      </c>
      <c r="B5326" s="44" t="n">
        <v>45</v>
      </c>
      <c r="C5326" s="7" t="n">
        <v>4</v>
      </c>
      <c r="D5326" s="7" t="n">
        <v>3</v>
      </c>
      <c r="E5326" s="7" t="n">
        <v>8.34000015258789</v>
      </c>
      <c r="F5326" s="7" t="n">
        <v>120.540000915527</v>
      </c>
      <c r="G5326" s="7" t="n">
        <v>360</v>
      </c>
      <c r="H5326" s="7" t="n">
        <v>6000</v>
      </c>
      <c r="I5326" s="7" t="n">
        <v>1</v>
      </c>
    </row>
    <row r="5327" spans="1:8">
      <c r="A5327" t="s">
        <v>4</v>
      </c>
      <c r="B5327" s="4" t="s">
        <v>5</v>
      </c>
      <c r="C5327" s="4" t="s">
        <v>13</v>
      </c>
      <c r="D5327" s="4" t="s">
        <v>13</v>
      </c>
      <c r="E5327" s="4" t="s">
        <v>18</v>
      </c>
      <c r="F5327" s="4" t="s">
        <v>10</v>
      </c>
    </row>
    <row r="5328" spans="1:8">
      <c r="A5328" t="n">
        <v>42863</v>
      </c>
      <c r="B5328" s="44" t="n">
        <v>45</v>
      </c>
      <c r="C5328" s="7" t="n">
        <v>5</v>
      </c>
      <c r="D5328" s="7" t="n">
        <v>3</v>
      </c>
      <c r="E5328" s="7" t="n">
        <v>6.80000019073486</v>
      </c>
      <c r="F5328" s="7" t="n">
        <v>6000</v>
      </c>
    </row>
    <row r="5329" spans="1:15">
      <c r="A5329" t="s">
        <v>4</v>
      </c>
      <c r="B5329" s="4" t="s">
        <v>5</v>
      </c>
      <c r="C5329" s="4" t="s">
        <v>13</v>
      </c>
      <c r="D5329" s="4" t="s">
        <v>13</v>
      </c>
      <c r="E5329" s="4" t="s">
        <v>18</v>
      </c>
      <c r="F5329" s="4" t="s">
        <v>10</v>
      </c>
    </row>
    <row r="5330" spans="1:15">
      <c r="A5330" t="n">
        <v>42872</v>
      </c>
      <c r="B5330" s="44" t="n">
        <v>45</v>
      </c>
      <c r="C5330" s="7" t="n">
        <v>11</v>
      </c>
      <c r="D5330" s="7" t="n">
        <v>3</v>
      </c>
      <c r="E5330" s="7" t="n">
        <v>20</v>
      </c>
      <c r="F5330" s="7" t="n">
        <v>6000</v>
      </c>
    </row>
    <row r="5331" spans="1:15">
      <c r="A5331" t="s">
        <v>4</v>
      </c>
      <c r="B5331" s="4" t="s">
        <v>5</v>
      </c>
      <c r="C5331" s="4" t="s">
        <v>13</v>
      </c>
      <c r="D5331" s="4" t="s">
        <v>18</v>
      </c>
      <c r="E5331" s="4" t="s">
        <v>18</v>
      </c>
      <c r="F5331" s="4" t="s">
        <v>18</v>
      </c>
    </row>
    <row r="5332" spans="1:15">
      <c r="A5332" t="n">
        <v>42881</v>
      </c>
      <c r="B5332" s="44" t="n">
        <v>45</v>
      </c>
      <c r="C5332" s="7" t="n">
        <v>9</v>
      </c>
      <c r="D5332" s="7" t="n">
        <v>0.00999999977648258</v>
      </c>
      <c r="E5332" s="7" t="n">
        <v>0.00999999977648258</v>
      </c>
      <c r="F5332" s="7" t="n">
        <v>0.5</v>
      </c>
    </row>
    <row r="5333" spans="1:15">
      <c r="A5333" t="s">
        <v>4</v>
      </c>
      <c r="B5333" s="4" t="s">
        <v>5</v>
      </c>
      <c r="C5333" s="4" t="s">
        <v>10</v>
      </c>
    </row>
    <row r="5334" spans="1:15">
      <c r="A5334" t="n">
        <v>42895</v>
      </c>
      <c r="B5334" s="27" t="n">
        <v>16</v>
      </c>
      <c r="C5334" s="7" t="n">
        <v>500</v>
      </c>
    </row>
    <row r="5335" spans="1:15">
      <c r="A5335" t="s">
        <v>4</v>
      </c>
      <c r="B5335" s="4" t="s">
        <v>5</v>
      </c>
      <c r="C5335" s="4" t="s">
        <v>10</v>
      </c>
      <c r="D5335" s="4" t="s">
        <v>10</v>
      </c>
      <c r="E5335" s="4" t="s">
        <v>10</v>
      </c>
    </row>
    <row r="5336" spans="1:15">
      <c r="A5336" t="n">
        <v>42898</v>
      </c>
      <c r="B5336" s="75" t="n">
        <v>61</v>
      </c>
      <c r="C5336" s="7" t="n">
        <v>0</v>
      </c>
      <c r="D5336" s="7" t="n">
        <v>7002</v>
      </c>
      <c r="E5336" s="7" t="n">
        <v>1000</v>
      </c>
    </row>
    <row r="5337" spans="1:15">
      <c r="A5337" t="s">
        <v>4</v>
      </c>
      <c r="B5337" s="4" t="s">
        <v>5</v>
      </c>
      <c r="C5337" s="4" t="s">
        <v>6</v>
      </c>
      <c r="D5337" s="4" t="s">
        <v>6</v>
      </c>
    </row>
    <row r="5338" spans="1:15">
      <c r="A5338" t="n">
        <v>42905</v>
      </c>
      <c r="B5338" s="71" t="n">
        <v>70</v>
      </c>
      <c r="C5338" s="7" t="s">
        <v>279</v>
      </c>
      <c r="D5338" s="7" t="s">
        <v>354</v>
      </c>
    </row>
    <row r="5339" spans="1:15">
      <c r="A5339" t="s">
        <v>4</v>
      </c>
      <c r="B5339" s="4" t="s">
        <v>5</v>
      </c>
      <c r="C5339" s="4" t="s">
        <v>13</v>
      </c>
      <c r="D5339" s="4" t="s">
        <v>10</v>
      </c>
      <c r="E5339" s="4" t="s">
        <v>18</v>
      </c>
      <c r="F5339" s="4" t="s">
        <v>10</v>
      </c>
      <c r="G5339" s="4" t="s">
        <v>9</v>
      </c>
      <c r="H5339" s="4" t="s">
        <v>9</v>
      </c>
      <c r="I5339" s="4" t="s">
        <v>10</v>
      </c>
      <c r="J5339" s="4" t="s">
        <v>10</v>
      </c>
      <c r="K5339" s="4" t="s">
        <v>9</v>
      </c>
      <c r="L5339" s="4" t="s">
        <v>9</v>
      </c>
      <c r="M5339" s="4" t="s">
        <v>9</v>
      </c>
      <c r="N5339" s="4" t="s">
        <v>9</v>
      </c>
      <c r="O5339" s="4" t="s">
        <v>6</v>
      </c>
    </row>
    <row r="5340" spans="1:15">
      <c r="A5340" t="n">
        <v>42918</v>
      </c>
      <c r="B5340" s="11" t="n">
        <v>50</v>
      </c>
      <c r="C5340" s="7" t="n">
        <v>0</v>
      </c>
      <c r="D5340" s="7" t="n">
        <v>4528</v>
      </c>
      <c r="E5340" s="7" t="n">
        <v>0.800000011920929</v>
      </c>
      <c r="F5340" s="7" t="n">
        <v>0</v>
      </c>
      <c r="G5340" s="7" t="n">
        <v>0</v>
      </c>
      <c r="H5340" s="7" t="n">
        <v>-1063256064</v>
      </c>
      <c r="I5340" s="7" t="n">
        <v>0</v>
      </c>
      <c r="J5340" s="7" t="n">
        <v>65533</v>
      </c>
      <c r="K5340" s="7" t="n">
        <v>0</v>
      </c>
      <c r="L5340" s="7" t="n">
        <v>0</v>
      </c>
      <c r="M5340" s="7" t="n">
        <v>0</v>
      </c>
      <c r="N5340" s="7" t="n">
        <v>0</v>
      </c>
      <c r="O5340" s="7" t="s">
        <v>12</v>
      </c>
    </row>
    <row r="5341" spans="1:15">
      <c r="A5341" t="s">
        <v>4</v>
      </c>
      <c r="B5341" s="4" t="s">
        <v>5</v>
      </c>
      <c r="C5341" s="4" t="s">
        <v>10</v>
      </c>
      <c r="D5341" s="4" t="s">
        <v>13</v>
      </c>
      <c r="E5341" s="4" t="s">
        <v>6</v>
      </c>
      <c r="F5341" s="4" t="s">
        <v>18</v>
      </c>
      <c r="G5341" s="4" t="s">
        <v>18</v>
      </c>
      <c r="H5341" s="4" t="s">
        <v>18</v>
      </c>
    </row>
    <row r="5342" spans="1:15">
      <c r="A5342" t="n">
        <v>42957</v>
      </c>
      <c r="B5342" s="25" t="n">
        <v>48</v>
      </c>
      <c r="C5342" s="7" t="n">
        <v>0</v>
      </c>
      <c r="D5342" s="7" t="n">
        <v>0</v>
      </c>
      <c r="E5342" s="7" t="s">
        <v>347</v>
      </c>
      <c r="F5342" s="7" t="n">
        <v>0.699999988079071</v>
      </c>
      <c r="G5342" s="7" t="n">
        <v>1</v>
      </c>
      <c r="H5342" s="7" t="n">
        <v>0</v>
      </c>
    </row>
    <row r="5343" spans="1:15">
      <c r="A5343" t="s">
        <v>4</v>
      </c>
      <c r="B5343" s="4" t="s">
        <v>5</v>
      </c>
      <c r="C5343" s="4" t="s">
        <v>10</v>
      </c>
    </row>
    <row r="5344" spans="1:15">
      <c r="A5344" t="n">
        <v>42982</v>
      </c>
      <c r="B5344" s="27" t="n">
        <v>16</v>
      </c>
      <c r="C5344" s="7" t="n">
        <v>3000</v>
      </c>
    </row>
    <row r="5345" spans="1:15">
      <c r="A5345" t="s">
        <v>4</v>
      </c>
      <c r="B5345" s="4" t="s">
        <v>5</v>
      </c>
      <c r="C5345" s="4" t="s">
        <v>13</v>
      </c>
      <c r="D5345" s="4" t="s">
        <v>10</v>
      </c>
      <c r="E5345" s="4" t="s">
        <v>18</v>
      </c>
    </row>
    <row r="5346" spans="1:15">
      <c r="A5346" t="n">
        <v>42985</v>
      </c>
      <c r="B5346" s="38" t="n">
        <v>58</v>
      </c>
      <c r="C5346" s="7" t="n">
        <v>101</v>
      </c>
      <c r="D5346" s="7" t="n">
        <v>500</v>
      </c>
      <c r="E5346" s="7" t="n">
        <v>1</v>
      </c>
    </row>
    <row r="5347" spans="1:15">
      <c r="A5347" t="s">
        <v>4</v>
      </c>
      <c r="B5347" s="4" t="s">
        <v>5</v>
      </c>
      <c r="C5347" s="4" t="s">
        <v>13</v>
      </c>
      <c r="D5347" s="4" t="s">
        <v>10</v>
      </c>
    </row>
    <row r="5348" spans="1:15">
      <c r="A5348" t="n">
        <v>42993</v>
      </c>
      <c r="B5348" s="38" t="n">
        <v>58</v>
      </c>
      <c r="C5348" s="7" t="n">
        <v>254</v>
      </c>
      <c r="D5348" s="7" t="n">
        <v>0</v>
      </c>
    </row>
    <row r="5349" spans="1:15">
      <c r="A5349" t="s">
        <v>4</v>
      </c>
      <c r="B5349" s="4" t="s">
        <v>5</v>
      </c>
      <c r="C5349" s="4" t="s">
        <v>13</v>
      </c>
    </row>
    <row r="5350" spans="1:15">
      <c r="A5350" t="n">
        <v>42997</v>
      </c>
      <c r="B5350" s="44" t="n">
        <v>45</v>
      </c>
      <c r="C5350" s="7" t="n">
        <v>0</v>
      </c>
    </row>
    <row r="5351" spans="1:15">
      <c r="A5351" t="s">
        <v>4</v>
      </c>
      <c r="B5351" s="4" t="s">
        <v>5</v>
      </c>
      <c r="C5351" s="4" t="s">
        <v>13</v>
      </c>
      <c r="D5351" s="4" t="s">
        <v>13</v>
      </c>
      <c r="E5351" s="4" t="s">
        <v>18</v>
      </c>
      <c r="F5351" s="4" t="s">
        <v>18</v>
      </c>
      <c r="G5351" s="4" t="s">
        <v>18</v>
      </c>
      <c r="H5351" s="4" t="s">
        <v>10</v>
      </c>
    </row>
    <row r="5352" spans="1:15">
      <c r="A5352" t="n">
        <v>42999</v>
      </c>
      <c r="B5352" s="44" t="n">
        <v>45</v>
      </c>
      <c r="C5352" s="7" t="n">
        <v>2</v>
      </c>
      <c r="D5352" s="7" t="n">
        <v>3</v>
      </c>
      <c r="E5352" s="7" t="n">
        <v>19.5599994659424</v>
      </c>
      <c r="F5352" s="7" t="n">
        <v>10.2299995422363</v>
      </c>
      <c r="G5352" s="7" t="n">
        <v>21.6200008392334</v>
      </c>
      <c r="H5352" s="7" t="n">
        <v>0</v>
      </c>
    </row>
    <row r="5353" spans="1:15">
      <c r="A5353" t="s">
        <v>4</v>
      </c>
      <c r="B5353" s="4" t="s">
        <v>5</v>
      </c>
      <c r="C5353" s="4" t="s">
        <v>13</v>
      </c>
      <c r="D5353" s="4" t="s">
        <v>13</v>
      </c>
      <c r="E5353" s="4" t="s">
        <v>18</v>
      </c>
      <c r="F5353" s="4" t="s">
        <v>18</v>
      </c>
      <c r="G5353" s="4" t="s">
        <v>18</v>
      </c>
      <c r="H5353" s="4" t="s">
        <v>10</v>
      </c>
      <c r="I5353" s="4" t="s">
        <v>13</v>
      </c>
    </row>
    <row r="5354" spans="1:15">
      <c r="A5354" t="n">
        <v>43016</v>
      </c>
      <c r="B5354" s="44" t="n">
        <v>45</v>
      </c>
      <c r="C5354" s="7" t="n">
        <v>4</v>
      </c>
      <c r="D5354" s="7" t="n">
        <v>3</v>
      </c>
      <c r="E5354" s="7" t="n">
        <v>18.4400005340576</v>
      </c>
      <c r="F5354" s="7" t="n">
        <v>93.2600021362305</v>
      </c>
      <c r="G5354" s="7" t="n">
        <v>360</v>
      </c>
      <c r="H5354" s="7" t="n">
        <v>0</v>
      </c>
      <c r="I5354" s="7" t="n">
        <v>1</v>
      </c>
    </row>
    <row r="5355" spans="1:15">
      <c r="A5355" t="s">
        <v>4</v>
      </c>
      <c r="B5355" s="4" t="s">
        <v>5</v>
      </c>
      <c r="C5355" s="4" t="s">
        <v>13</v>
      </c>
      <c r="D5355" s="4" t="s">
        <v>13</v>
      </c>
      <c r="E5355" s="4" t="s">
        <v>18</v>
      </c>
      <c r="F5355" s="4" t="s">
        <v>10</v>
      </c>
    </row>
    <row r="5356" spans="1:15">
      <c r="A5356" t="n">
        <v>43034</v>
      </c>
      <c r="B5356" s="44" t="n">
        <v>45</v>
      </c>
      <c r="C5356" s="7" t="n">
        <v>5</v>
      </c>
      <c r="D5356" s="7" t="n">
        <v>3</v>
      </c>
      <c r="E5356" s="7" t="n">
        <v>4.09999990463257</v>
      </c>
      <c r="F5356" s="7" t="n">
        <v>0</v>
      </c>
    </row>
    <row r="5357" spans="1:15">
      <c r="A5357" t="s">
        <v>4</v>
      </c>
      <c r="B5357" s="4" t="s">
        <v>5</v>
      </c>
      <c r="C5357" s="4" t="s">
        <v>13</v>
      </c>
      <c r="D5357" s="4" t="s">
        <v>13</v>
      </c>
      <c r="E5357" s="4" t="s">
        <v>18</v>
      </c>
      <c r="F5357" s="4" t="s">
        <v>10</v>
      </c>
    </row>
    <row r="5358" spans="1:15">
      <c r="A5358" t="n">
        <v>43043</v>
      </c>
      <c r="B5358" s="44" t="n">
        <v>45</v>
      </c>
      <c r="C5358" s="7" t="n">
        <v>11</v>
      </c>
      <c r="D5358" s="7" t="n">
        <v>3</v>
      </c>
      <c r="E5358" s="7" t="n">
        <v>20</v>
      </c>
      <c r="F5358" s="7" t="n">
        <v>0</v>
      </c>
    </row>
    <row r="5359" spans="1:15">
      <c r="A5359" t="s">
        <v>4</v>
      </c>
      <c r="B5359" s="4" t="s">
        <v>5</v>
      </c>
      <c r="C5359" s="4" t="s">
        <v>13</v>
      </c>
      <c r="D5359" s="4" t="s">
        <v>13</v>
      </c>
      <c r="E5359" s="4" t="s">
        <v>18</v>
      </c>
      <c r="F5359" s="4" t="s">
        <v>18</v>
      </c>
      <c r="G5359" s="4" t="s">
        <v>18</v>
      </c>
      <c r="H5359" s="4" t="s">
        <v>10</v>
      </c>
    </row>
    <row r="5360" spans="1:15">
      <c r="A5360" t="n">
        <v>43052</v>
      </c>
      <c r="B5360" s="44" t="n">
        <v>45</v>
      </c>
      <c r="C5360" s="7" t="n">
        <v>2</v>
      </c>
      <c r="D5360" s="7" t="n">
        <v>3</v>
      </c>
      <c r="E5360" s="7" t="n">
        <v>19.5599994659424</v>
      </c>
      <c r="F5360" s="7" t="n">
        <v>10.2299995422363</v>
      </c>
      <c r="G5360" s="7" t="n">
        <v>21.6200008392334</v>
      </c>
      <c r="H5360" s="7" t="n">
        <v>6000</v>
      </c>
    </row>
    <row r="5361" spans="1:9">
      <c r="A5361" t="s">
        <v>4</v>
      </c>
      <c r="B5361" s="4" t="s">
        <v>5</v>
      </c>
      <c r="C5361" s="4" t="s">
        <v>13</v>
      </c>
      <c r="D5361" s="4" t="s">
        <v>13</v>
      </c>
      <c r="E5361" s="4" t="s">
        <v>18</v>
      </c>
      <c r="F5361" s="4" t="s">
        <v>18</v>
      </c>
      <c r="G5361" s="4" t="s">
        <v>18</v>
      </c>
      <c r="H5361" s="4" t="s">
        <v>10</v>
      </c>
      <c r="I5361" s="4" t="s">
        <v>13</v>
      </c>
    </row>
    <row r="5362" spans="1:9">
      <c r="A5362" t="n">
        <v>43069</v>
      </c>
      <c r="B5362" s="44" t="n">
        <v>45</v>
      </c>
      <c r="C5362" s="7" t="n">
        <v>4</v>
      </c>
      <c r="D5362" s="7" t="n">
        <v>3</v>
      </c>
      <c r="E5362" s="7" t="n">
        <v>18.4400005340576</v>
      </c>
      <c r="F5362" s="7" t="n">
        <v>83.6500015258789</v>
      </c>
      <c r="G5362" s="7" t="n">
        <v>360</v>
      </c>
      <c r="H5362" s="7" t="n">
        <v>6000</v>
      </c>
      <c r="I5362" s="7" t="n">
        <v>1</v>
      </c>
    </row>
    <row r="5363" spans="1:9">
      <c r="A5363" t="s">
        <v>4</v>
      </c>
      <c r="B5363" s="4" t="s">
        <v>5</v>
      </c>
      <c r="C5363" s="4" t="s">
        <v>13</v>
      </c>
      <c r="D5363" s="4" t="s">
        <v>13</v>
      </c>
      <c r="E5363" s="4" t="s">
        <v>18</v>
      </c>
      <c r="F5363" s="4" t="s">
        <v>10</v>
      </c>
    </row>
    <row r="5364" spans="1:9">
      <c r="A5364" t="n">
        <v>43087</v>
      </c>
      <c r="B5364" s="44" t="n">
        <v>45</v>
      </c>
      <c r="C5364" s="7" t="n">
        <v>5</v>
      </c>
      <c r="D5364" s="7" t="n">
        <v>3</v>
      </c>
      <c r="E5364" s="7" t="n">
        <v>3.79999995231628</v>
      </c>
      <c r="F5364" s="7" t="n">
        <v>6000</v>
      </c>
    </row>
    <row r="5365" spans="1:9">
      <c r="A5365" t="s">
        <v>4</v>
      </c>
      <c r="B5365" s="4" t="s">
        <v>5</v>
      </c>
      <c r="C5365" s="4" t="s">
        <v>13</v>
      </c>
      <c r="D5365" s="4" t="s">
        <v>13</v>
      </c>
      <c r="E5365" s="4" t="s">
        <v>18</v>
      </c>
      <c r="F5365" s="4" t="s">
        <v>10</v>
      </c>
    </row>
    <row r="5366" spans="1:9">
      <c r="A5366" t="n">
        <v>43096</v>
      </c>
      <c r="B5366" s="44" t="n">
        <v>45</v>
      </c>
      <c r="C5366" s="7" t="n">
        <v>11</v>
      </c>
      <c r="D5366" s="7" t="n">
        <v>3</v>
      </c>
      <c r="E5366" s="7" t="n">
        <v>20</v>
      </c>
      <c r="F5366" s="7" t="n">
        <v>6000</v>
      </c>
    </row>
    <row r="5367" spans="1:9">
      <c r="A5367" t="s">
        <v>4</v>
      </c>
      <c r="B5367" s="4" t="s">
        <v>5</v>
      </c>
      <c r="C5367" s="4" t="s">
        <v>13</v>
      </c>
      <c r="D5367" s="4" t="s">
        <v>10</v>
      </c>
    </row>
    <row r="5368" spans="1:9">
      <c r="A5368" t="n">
        <v>43105</v>
      </c>
      <c r="B5368" s="38" t="n">
        <v>58</v>
      </c>
      <c r="C5368" s="7" t="n">
        <v>255</v>
      </c>
      <c r="D5368" s="7" t="n">
        <v>0</v>
      </c>
    </row>
    <row r="5369" spans="1:9">
      <c r="A5369" t="s">
        <v>4</v>
      </c>
      <c r="B5369" s="4" t="s">
        <v>5</v>
      </c>
      <c r="C5369" s="4" t="s">
        <v>10</v>
      </c>
    </row>
    <row r="5370" spans="1:9">
      <c r="A5370" t="n">
        <v>43109</v>
      </c>
      <c r="B5370" s="27" t="n">
        <v>16</v>
      </c>
      <c r="C5370" s="7" t="n">
        <v>1000</v>
      </c>
    </row>
    <row r="5371" spans="1:9">
      <c r="A5371" t="s">
        <v>4</v>
      </c>
      <c r="B5371" s="4" t="s">
        <v>5</v>
      </c>
      <c r="C5371" s="4" t="s">
        <v>13</v>
      </c>
      <c r="D5371" s="4" t="s">
        <v>13</v>
      </c>
    </row>
    <row r="5372" spans="1:9">
      <c r="A5372" t="n">
        <v>43112</v>
      </c>
      <c r="B5372" s="14" t="n">
        <v>49</v>
      </c>
      <c r="C5372" s="7" t="n">
        <v>2</v>
      </c>
      <c r="D5372" s="7" t="n">
        <v>0</v>
      </c>
    </row>
    <row r="5373" spans="1:9">
      <c r="A5373" t="s">
        <v>4</v>
      </c>
      <c r="B5373" s="4" t="s">
        <v>5</v>
      </c>
      <c r="C5373" s="4" t="s">
        <v>13</v>
      </c>
      <c r="D5373" s="4" t="s">
        <v>10</v>
      </c>
      <c r="E5373" s="4" t="s">
        <v>9</v>
      </c>
      <c r="F5373" s="4" t="s">
        <v>10</v>
      </c>
      <c r="G5373" s="4" t="s">
        <v>9</v>
      </c>
      <c r="H5373" s="4" t="s">
        <v>13</v>
      </c>
    </row>
    <row r="5374" spans="1:9">
      <c r="A5374" t="n">
        <v>43115</v>
      </c>
      <c r="B5374" s="14" t="n">
        <v>49</v>
      </c>
      <c r="C5374" s="7" t="n">
        <v>0</v>
      </c>
      <c r="D5374" s="7" t="n">
        <v>556</v>
      </c>
      <c r="E5374" s="7" t="n">
        <v>1061997773</v>
      </c>
      <c r="F5374" s="7" t="n">
        <v>0</v>
      </c>
      <c r="G5374" s="7" t="n">
        <v>0</v>
      </c>
      <c r="H5374" s="7" t="n">
        <v>0</v>
      </c>
    </row>
    <row r="5375" spans="1:9">
      <c r="A5375" t="s">
        <v>4</v>
      </c>
      <c r="B5375" s="4" t="s">
        <v>5</v>
      </c>
      <c r="C5375" s="4" t="s">
        <v>13</v>
      </c>
      <c r="D5375" s="4" t="s">
        <v>13</v>
      </c>
      <c r="E5375" s="4" t="s">
        <v>13</v>
      </c>
      <c r="F5375" s="4" t="s">
        <v>13</v>
      </c>
    </row>
    <row r="5376" spans="1:9">
      <c r="A5376" t="n">
        <v>43130</v>
      </c>
      <c r="B5376" s="8" t="n">
        <v>14</v>
      </c>
      <c r="C5376" s="7" t="n">
        <v>0</v>
      </c>
      <c r="D5376" s="7" t="n">
        <v>1</v>
      </c>
      <c r="E5376" s="7" t="n">
        <v>0</v>
      </c>
      <c r="F5376" s="7" t="n">
        <v>0</v>
      </c>
    </row>
    <row r="5377" spans="1:9">
      <c r="A5377" t="s">
        <v>4</v>
      </c>
      <c r="B5377" s="4" t="s">
        <v>5</v>
      </c>
      <c r="C5377" s="4" t="s">
        <v>13</v>
      </c>
      <c r="D5377" s="4" t="s">
        <v>10</v>
      </c>
      <c r="E5377" s="4" t="s">
        <v>6</v>
      </c>
    </row>
    <row r="5378" spans="1:9">
      <c r="A5378" t="n">
        <v>43135</v>
      </c>
      <c r="B5378" s="29" t="n">
        <v>51</v>
      </c>
      <c r="C5378" s="7" t="n">
        <v>4</v>
      </c>
      <c r="D5378" s="7" t="n">
        <v>7002</v>
      </c>
      <c r="E5378" s="7" t="s">
        <v>355</v>
      </c>
    </row>
    <row r="5379" spans="1:9">
      <c r="A5379" t="s">
        <v>4</v>
      </c>
      <c r="B5379" s="4" t="s">
        <v>5</v>
      </c>
      <c r="C5379" s="4" t="s">
        <v>10</v>
      </c>
    </row>
    <row r="5380" spans="1:9">
      <c r="A5380" t="n">
        <v>43150</v>
      </c>
      <c r="B5380" s="27" t="n">
        <v>16</v>
      </c>
      <c r="C5380" s="7" t="n">
        <v>0</v>
      </c>
    </row>
    <row r="5381" spans="1:9">
      <c r="A5381" t="s">
        <v>4</v>
      </c>
      <c r="B5381" s="4" t="s">
        <v>5</v>
      </c>
      <c r="C5381" s="4" t="s">
        <v>10</v>
      </c>
      <c r="D5381" s="4" t="s">
        <v>13</v>
      </c>
      <c r="E5381" s="4" t="s">
        <v>9</v>
      </c>
      <c r="F5381" s="4" t="s">
        <v>47</v>
      </c>
      <c r="G5381" s="4" t="s">
        <v>13</v>
      </c>
      <c r="H5381" s="4" t="s">
        <v>13</v>
      </c>
    </row>
    <row r="5382" spans="1:9">
      <c r="A5382" t="n">
        <v>43153</v>
      </c>
      <c r="B5382" s="30" t="n">
        <v>26</v>
      </c>
      <c r="C5382" s="7" t="n">
        <v>7002</v>
      </c>
      <c r="D5382" s="7" t="n">
        <v>17</v>
      </c>
      <c r="E5382" s="7" t="n">
        <v>63364</v>
      </c>
      <c r="F5382" s="7" t="s">
        <v>356</v>
      </c>
      <c r="G5382" s="7" t="n">
        <v>2</v>
      </c>
      <c r="H5382" s="7" t="n">
        <v>0</v>
      </c>
    </row>
    <row r="5383" spans="1:9">
      <c r="A5383" t="s">
        <v>4</v>
      </c>
      <c r="B5383" s="4" t="s">
        <v>5</v>
      </c>
    </row>
    <row r="5384" spans="1:9">
      <c r="A5384" t="n">
        <v>43177</v>
      </c>
      <c r="B5384" s="31" t="n">
        <v>28</v>
      </c>
    </row>
    <row r="5385" spans="1:9">
      <c r="A5385" t="s">
        <v>4</v>
      </c>
      <c r="B5385" s="4" t="s">
        <v>5</v>
      </c>
      <c r="C5385" s="4" t="s">
        <v>10</v>
      </c>
      <c r="D5385" s="4" t="s">
        <v>13</v>
      </c>
    </row>
    <row r="5386" spans="1:9">
      <c r="A5386" t="n">
        <v>43178</v>
      </c>
      <c r="B5386" s="60" t="n">
        <v>89</v>
      </c>
      <c r="C5386" s="7" t="n">
        <v>65533</v>
      </c>
      <c r="D5386" s="7" t="n">
        <v>1</v>
      </c>
    </row>
    <row r="5387" spans="1:9">
      <c r="A5387" t="s">
        <v>4</v>
      </c>
      <c r="B5387" s="4" t="s">
        <v>5</v>
      </c>
      <c r="C5387" s="4" t="s">
        <v>9</v>
      </c>
    </row>
    <row r="5388" spans="1:9">
      <c r="A5388" t="n">
        <v>43182</v>
      </c>
      <c r="B5388" s="47" t="n">
        <v>15</v>
      </c>
      <c r="C5388" s="7" t="n">
        <v>256</v>
      </c>
    </row>
    <row r="5389" spans="1:9">
      <c r="A5389" t="s">
        <v>4</v>
      </c>
      <c r="B5389" s="4" t="s">
        <v>5</v>
      </c>
      <c r="C5389" s="4" t="s">
        <v>13</v>
      </c>
      <c r="D5389" s="4" t="s">
        <v>10</v>
      </c>
      <c r="E5389" s="4" t="s">
        <v>6</v>
      </c>
    </row>
    <row r="5390" spans="1:9">
      <c r="A5390" t="n">
        <v>43187</v>
      </c>
      <c r="B5390" s="29" t="n">
        <v>51</v>
      </c>
      <c r="C5390" s="7" t="n">
        <v>4</v>
      </c>
      <c r="D5390" s="7" t="n">
        <v>0</v>
      </c>
      <c r="E5390" s="7" t="s">
        <v>185</v>
      </c>
    </row>
    <row r="5391" spans="1:9">
      <c r="A5391" t="s">
        <v>4</v>
      </c>
      <c r="B5391" s="4" t="s">
        <v>5</v>
      </c>
      <c r="C5391" s="4" t="s">
        <v>10</v>
      </c>
    </row>
    <row r="5392" spans="1:9">
      <c r="A5392" t="n">
        <v>43200</v>
      </c>
      <c r="B5392" s="27" t="n">
        <v>16</v>
      </c>
      <c r="C5392" s="7" t="n">
        <v>0</v>
      </c>
    </row>
    <row r="5393" spans="1:8">
      <c r="A5393" t="s">
        <v>4</v>
      </c>
      <c r="B5393" s="4" t="s">
        <v>5</v>
      </c>
      <c r="C5393" s="4" t="s">
        <v>10</v>
      </c>
      <c r="D5393" s="4" t="s">
        <v>13</v>
      </c>
      <c r="E5393" s="4" t="s">
        <v>9</v>
      </c>
      <c r="F5393" s="4" t="s">
        <v>47</v>
      </c>
      <c r="G5393" s="4" t="s">
        <v>13</v>
      </c>
      <c r="H5393" s="4" t="s">
        <v>13</v>
      </c>
    </row>
    <row r="5394" spans="1:8">
      <c r="A5394" t="n">
        <v>43203</v>
      </c>
      <c r="B5394" s="30" t="n">
        <v>26</v>
      </c>
      <c r="C5394" s="7" t="n">
        <v>0</v>
      </c>
      <c r="D5394" s="7" t="n">
        <v>17</v>
      </c>
      <c r="E5394" s="7" t="n">
        <v>52895</v>
      </c>
      <c r="F5394" s="7" t="s">
        <v>357</v>
      </c>
      <c r="G5394" s="7" t="n">
        <v>2</v>
      </c>
      <c r="H5394" s="7" t="n">
        <v>0</v>
      </c>
    </row>
    <row r="5395" spans="1:8">
      <c r="A5395" t="s">
        <v>4</v>
      </c>
      <c r="B5395" s="4" t="s">
        <v>5</v>
      </c>
    </row>
    <row r="5396" spans="1:8">
      <c r="A5396" t="n">
        <v>43229</v>
      </c>
      <c r="B5396" s="31" t="n">
        <v>28</v>
      </c>
    </row>
    <row r="5397" spans="1:8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6</v>
      </c>
    </row>
    <row r="5398" spans="1:8">
      <c r="A5398" t="n">
        <v>43230</v>
      </c>
      <c r="B5398" s="29" t="n">
        <v>51</v>
      </c>
      <c r="C5398" s="7" t="n">
        <v>4</v>
      </c>
      <c r="D5398" s="7" t="n">
        <v>7002</v>
      </c>
      <c r="E5398" s="7" t="s">
        <v>208</v>
      </c>
    </row>
    <row r="5399" spans="1:8">
      <c r="A5399" t="s">
        <v>4</v>
      </c>
      <c r="B5399" s="4" t="s">
        <v>5</v>
      </c>
      <c r="C5399" s="4" t="s">
        <v>10</v>
      </c>
    </row>
    <row r="5400" spans="1:8">
      <c r="A5400" t="n">
        <v>43243</v>
      </c>
      <c r="B5400" s="27" t="n">
        <v>16</v>
      </c>
      <c r="C5400" s="7" t="n">
        <v>0</v>
      </c>
    </row>
    <row r="5401" spans="1:8">
      <c r="A5401" t="s">
        <v>4</v>
      </c>
      <c r="B5401" s="4" t="s">
        <v>5</v>
      </c>
      <c r="C5401" s="4" t="s">
        <v>10</v>
      </c>
      <c r="D5401" s="4" t="s">
        <v>13</v>
      </c>
      <c r="E5401" s="4" t="s">
        <v>9</v>
      </c>
      <c r="F5401" s="4" t="s">
        <v>47</v>
      </c>
      <c r="G5401" s="4" t="s">
        <v>13</v>
      </c>
      <c r="H5401" s="4" t="s">
        <v>13</v>
      </c>
      <c r="I5401" s="4" t="s">
        <v>13</v>
      </c>
      <c r="J5401" s="4" t="s">
        <v>9</v>
      </c>
      <c r="K5401" s="4" t="s">
        <v>47</v>
      </c>
      <c r="L5401" s="4" t="s">
        <v>13</v>
      </c>
      <c r="M5401" s="4" t="s">
        <v>13</v>
      </c>
      <c r="N5401" s="4" t="s">
        <v>13</v>
      </c>
      <c r="O5401" s="4" t="s">
        <v>9</v>
      </c>
      <c r="P5401" s="4" t="s">
        <v>47</v>
      </c>
      <c r="Q5401" s="4" t="s">
        <v>13</v>
      </c>
      <c r="R5401" s="4" t="s">
        <v>13</v>
      </c>
    </row>
    <row r="5402" spans="1:8">
      <c r="A5402" t="n">
        <v>43246</v>
      </c>
      <c r="B5402" s="30" t="n">
        <v>26</v>
      </c>
      <c r="C5402" s="7" t="n">
        <v>7002</v>
      </c>
      <c r="D5402" s="7" t="n">
        <v>17</v>
      </c>
      <c r="E5402" s="7" t="n">
        <v>63365</v>
      </c>
      <c r="F5402" s="7" t="s">
        <v>358</v>
      </c>
      <c r="G5402" s="7" t="n">
        <v>2</v>
      </c>
      <c r="H5402" s="7" t="n">
        <v>3</v>
      </c>
      <c r="I5402" s="7" t="n">
        <v>17</v>
      </c>
      <c r="J5402" s="7" t="n">
        <v>63366</v>
      </c>
      <c r="K5402" s="7" t="s">
        <v>359</v>
      </c>
      <c r="L5402" s="7" t="n">
        <v>2</v>
      </c>
      <c r="M5402" s="7" t="n">
        <v>3</v>
      </c>
      <c r="N5402" s="7" t="n">
        <v>17</v>
      </c>
      <c r="O5402" s="7" t="n">
        <v>63367</v>
      </c>
      <c r="P5402" s="7" t="s">
        <v>360</v>
      </c>
      <c r="Q5402" s="7" t="n">
        <v>2</v>
      </c>
      <c r="R5402" s="7" t="n">
        <v>0</v>
      </c>
    </row>
    <row r="5403" spans="1:8">
      <c r="A5403" t="s">
        <v>4</v>
      </c>
      <c r="B5403" s="4" t="s">
        <v>5</v>
      </c>
    </row>
    <row r="5404" spans="1:8">
      <c r="A5404" t="n">
        <v>43379</v>
      </c>
      <c r="B5404" s="31" t="n">
        <v>28</v>
      </c>
    </row>
    <row r="5405" spans="1:8">
      <c r="A5405" t="s">
        <v>4</v>
      </c>
      <c r="B5405" s="4" t="s">
        <v>5</v>
      </c>
      <c r="C5405" s="4" t="s">
        <v>13</v>
      </c>
      <c r="D5405" s="4" t="s">
        <v>10</v>
      </c>
      <c r="E5405" s="4" t="s">
        <v>6</v>
      </c>
    </row>
    <row r="5406" spans="1:8">
      <c r="A5406" t="n">
        <v>43380</v>
      </c>
      <c r="B5406" s="29" t="n">
        <v>51</v>
      </c>
      <c r="C5406" s="7" t="n">
        <v>4</v>
      </c>
      <c r="D5406" s="7" t="n">
        <v>0</v>
      </c>
      <c r="E5406" s="7" t="s">
        <v>319</v>
      </c>
    </row>
    <row r="5407" spans="1:8">
      <c r="A5407" t="s">
        <v>4</v>
      </c>
      <c r="B5407" s="4" t="s">
        <v>5</v>
      </c>
      <c r="C5407" s="4" t="s">
        <v>10</v>
      </c>
    </row>
    <row r="5408" spans="1:8">
      <c r="A5408" t="n">
        <v>43394</v>
      </c>
      <c r="B5408" s="27" t="n">
        <v>16</v>
      </c>
      <c r="C5408" s="7" t="n">
        <v>0</v>
      </c>
    </row>
    <row r="5409" spans="1:18">
      <c r="A5409" t="s">
        <v>4</v>
      </c>
      <c r="B5409" s="4" t="s">
        <v>5</v>
      </c>
      <c r="C5409" s="4" t="s">
        <v>10</v>
      </c>
      <c r="D5409" s="4" t="s">
        <v>13</v>
      </c>
      <c r="E5409" s="4" t="s">
        <v>9</v>
      </c>
      <c r="F5409" s="4" t="s">
        <v>47</v>
      </c>
      <c r="G5409" s="4" t="s">
        <v>13</v>
      </c>
      <c r="H5409" s="4" t="s">
        <v>13</v>
      </c>
      <c r="I5409" s="4" t="s">
        <v>13</v>
      </c>
      <c r="J5409" s="4" t="s">
        <v>9</v>
      </c>
      <c r="K5409" s="4" t="s">
        <v>47</v>
      </c>
      <c r="L5409" s="4" t="s">
        <v>13</v>
      </c>
      <c r="M5409" s="4" t="s">
        <v>13</v>
      </c>
      <c r="N5409" s="4" t="s">
        <v>13</v>
      </c>
      <c r="O5409" s="4" t="s">
        <v>9</v>
      </c>
      <c r="P5409" s="4" t="s">
        <v>47</v>
      </c>
      <c r="Q5409" s="4" t="s">
        <v>13</v>
      </c>
      <c r="R5409" s="4" t="s">
        <v>13</v>
      </c>
      <c r="S5409" s="4" t="s">
        <v>13</v>
      </c>
      <c r="T5409" s="4" t="s">
        <v>9</v>
      </c>
      <c r="U5409" s="4" t="s">
        <v>47</v>
      </c>
      <c r="V5409" s="4" t="s">
        <v>13</v>
      </c>
      <c r="W5409" s="4" t="s">
        <v>13</v>
      </c>
    </row>
    <row r="5410" spans="1:18">
      <c r="A5410" t="n">
        <v>43397</v>
      </c>
      <c r="B5410" s="30" t="n">
        <v>26</v>
      </c>
      <c r="C5410" s="7" t="n">
        <v>0</v>
      </c>
      <c r="D5410" s="7" t="n">
        <v>17</v>
      </c>
      <c r="E5410" s="7" t="n">
        <v>52896</v>
      </c>
      <c r="F5410" s="7" t="s">
        <v>361</v>
      </c>
      <c r="G5410" s="7" t="n">
        <v>2</v>
      </c>
      <c r="H5410" s="7" t="n">
        <v>3</v>
      </c>
      <c r="I5410" s="7" t="n">
        <v>17</v>
      </c>
      <c r="J5410" s="7" t="n">
        <v>52897</v>
      </c>
      <c r="K5410" s="7" t="s">
        <v>362</v>
      </c>
      <c r="L5410" s="7" t="n">
        <v>2</v>
      </c>
      <c r="M5410" s="7" t="n">
        <v>3</v>
      </c>
      <c r="N5410" s="7" t="n">
        <v>17</v>
      </c>
      <c r="O5410" s="7" t="n">
        <v>52898</v>
      </c>
      <c r="P5410" s="7" t="s">
        <v>363</v>
      </c>
      <c r="Q5410" s="7" t="n">
        <v>2</v>
      </c>
      <c r="R5410" s="7" t="n">
        <v>3</v>
      </c>
      <c r="S5410" s="7" t="n">
        <v>17</v>
      </c>
      <c r="T5410" s="7" t="n">
        <v>52899</v>
      </c>
      <c r="U5410" s="7" t="s">
        <v>364</v>
      </c>
      <c r="V5410" s="7" t="n">
        <v>2</v>
      </c>
      <c r="W5410" s="7" t="n">
        <v>0</v>
      </c>
    </row>
    <row r="5411" spans="1:18">
      <c r="A5411" t="s">
        <v>4</v>
      </c>
      <c r="B5411" s="4" t="s">
        <v>5</v>
      </c>
    </row>
    <row r="5412" spans="1:18">
      <c r="A5412" t="n">
        <v>43751</v>
      </c>
      <c r="B5412" s="31" t="n">
        <v>28</v>
      </c>
    </row>
    <row r="5413" spans="1:18">
      <c r="A5413" t="s">
        <v>4</v>
      </c>
      <c r="B5413" s="4" t="s">
        <v>5</v>
      </c>
      <c r="C5413" s="4" t="s">
        <v>10</v>
      </c>
      <c r="D5413" s="4" t="s">
        <v>13</v>
      </c>
    </row>
    <row r="5414" spans="1:18">
      <c r="A5414" t="n">
        <v>43752</v>
      </c>
      <c r="B5414" s="60" t="n">
        <v>89</v>
      </c>
      <c r="C5414" s="7" t="n">
        <v>65533</v>
      </c>
      <c r="D5414" s="7" t="n">
        <v>1</v>
      </c>
    </row>
    <row r="5415" spans="1:18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18</v>
      </c>
    </row>
    <row r="5416" spans="1:18">
      <c r="A5416" t="n">
        <v>43756</v>
      </c>
      <c r="B5416" s="38" t="n">
        <v>58</v>
      </c>
      <c r="C5416" s="7" t="n">
        <v>101</v>
      </c>
      <c r="D5416" s="7" t="n">
        <v>500</v>
      </c>
      <c r="E5416" s="7" t="n">
        <v>1</v>
      </c>
    </row>
    <row r="5417" spans="1:18">
      <c r="A5417" t="s">
        <v>4</v>
      </c>
      <c r="B5417" s="4" t="s">
        <v>5</v>
      </c>
      <c r="C5417" s="4" t="s">
        <v>13</v>
      </c>
      <c r="D5417" s="4" t="s">
        <v>10</v>
      </c>
    </row>
    <row r="5418" spans="1:18">
      <c r="A5418" t="n">
        <v>43764</v>
      </c>
      <c r="B5418" s="38" t="n">
        <v>58</v>
      </c>
      <c r="C5418" s="7" t="n">
        <v>254</v>
      </c>
      <c r="D5418" s="7" t="n">
        <v>0</v>
      </c>
    </row>
    <row r="5419" spans="1:18">
      <c r="A5419" t="s">
        <v>4</v>
      </c>
      <c r="B5419" s="4" t="s">
        <v>5</v>
      </c>
      <c r="C5419" s="4" t="s">
        <v>13</v>
      </c>
      <c r="D5419" s="4" t="s">
        <v>13</v>
      </c>
      <c r="E5419" s="4" t="s">
        <v>18</v>
      </c>
      <c r="F5419" s="4" t="s">
        <v>18</v>
      </c>
      <c r="G5419" s="4" t="s">
        <v>18</v>
      </c>
      <c r="H5419" s="4" t="s">
        <v>10</v>
      </c>
    </row>
    <row r="5420" spans="1:18">
      <c r="A5420" t="n">
        <v>43768</v>
      </c>
      <c r="B5420" s="44" t="n">
        <v>45</v>
      </c>
      <c r="C5420" s="7" t="n">
        <v>2</v>
      </c>
      <c r="D5420" s="7" t="n">
        <v>3</v>
      </c>
      <c r="E5420" s="7" t="n">
        <v>19.4699993133545</v>
      </c>
      <c r="F5420" s="7" t="n">
        <v>10.2799997329712</v>
      </c>
      <c r="G5420" s="7" t="n">
        <v>21.7299995422363</v>
      </c>
      <c r="H5420" s="7" t="n">
        <v>0</v>
      </c>
    </row>
    <row r="5421" spans="1:18">
      <c r="A5421" t="s">
        <v>4</v>
      </c>
      <c r="B5421" s="4" t="s">
        <v>5</v>
      </c>
      <c r="C5421" s="4" t="s">
        <v>13</v>
      </c>
      <c r="D5421" s="4" t="s">
        <v>13</v>
      </c>
      <c r="E5421" s="4" t="s">
        <v>18</v>
      </c>
      <c r="F5421" s="4" t="s">
        <v>18</v>
      </c>
      <c r="G5421" s="4" t="s">
        <v>18</v>
      </c>
      <c r="H5421" s="4" t="s">
        <v>10</v>
      </c>
      <c r="I5421" s="4" t="s">
        <v>13</v>
      </c>
    </row>
    <row r="5422" spans="1:18">
      <c r="A5422" t="n">
        <v>43785</v>
      </c>
      <c r="B5422" s="44" t="n">
        <v>45</v>
      </c>
      <c r="C5422" s="7" t="n">
        <v>4</v>
      </c>
      <c r="D5422" s="7" t="n">
        <v>3</v>
      </c>
      <c r="E5422" s="7" t="n">
        <v>18.4400005340576</v>
      </c>
      <c r="F5422" s="7" t="n">
        <v>84.4599990844727</v>
      </c>
      <c r="G5422" s="7" t="n">
        <v>356</v>
      </c>
      <c r="H5422" s="7" t="n">
        <v>0</v>
      </c>
      <c r="I5422" s="7" t="n">
        <v>0</v>
      </c>
    </row>
    <row r="5423" spans="1:18">
      <c r="A5423" t="s">
        <v>4</v>
      </c>
      <c r="B5423" s="4" t="s">
        <v>5</v>
      </c>
      <c r="C5423" s="4" t="s">
        <v>13</v>
      </c>
      <c r="D5423" s="4" t="s">
        <v>13</v>
      </c>
      <c r="E5423" s="4" t="s">
        <v>18</v>
      </c>
      <c r="F5423" s="4" t="s">
        <v>10</v>
      </c>
    </row>
    <row r="5424" spans="1:18">
      <c r="A5424" t="n">
        <v>43803</v>
      </c>
      <c r="B5424" s="44" t="n">
        <v>45</v>
      </c>
      <c r="C5424" s="7" t="n">
        <v>5</v>
      </c>
      <c r="D5424" s="7" t="n">
        <v>3</v>
      </c>
      <c r="E5424" s="7" t="n">
        <v>2.09999990463257</v>
      </c>
      <c r="F5424" s="7" t="n">
        <v>0</v>
      </c>
    </row>
    <row r="5425" spans="1:23">
      <c r="A5425" t="s">
        <v>4</v>
      </c>
      <c r="B5425" s="4" t="s">
        <v>5</v>
      </c>
      <c r="C5425" s="4" t="s">
        <v>13</v>
      </c>
      <c r="D5425" s="4" t="s">
        <v>13</v>
      </c>
      <c r="E5425" s="4" t="s">
        <v>18</v>
      </c>
      <c r="F5425" s="4" t="s">
        <v>10</v>
      </c>
    </row>
    <row r="5426" spans="1:23">
      <c r="A5426" t="n">
        <v>43812</v>
      </c>
      <c r="B5426" s="44" t="n">
        <v>45</v>
      </c>
      <c r="C5426" s="7" t="n">
        <v>5</v>
      </c>
      <c r="D5426" s="7" t="n">
        <v>3</v>
      </c>
      <c r="E5426" s="7" t="n">
        <v>1.89999997615814</v>
      </c>
      <c r="F5426" s="7" t="n">
        <v>3000</v>
      </c>
    </row>
    <row r="5427" spans="1:23">
      <c r="A5427" t="s">
        <v>4</v>
      </c>
      <c r="B5427" s="4" t="s">
        <v>5</v>
      </c>
      <c r="C5427" s="4" t="s">
        <v>13</v>
      </c>
      <c r="D5427" s="4" t="s">
        <v>13</v>
      </c>
      <c r="E5427" s="4" t="s">
        <v>18</v>
      </c>
      <c r="F5427" s="4" t="s">
        <v>10</v>
      </c>
    </row>
    <row r="5428" spans="1:23">
      <c r="A5428" t="n">
        <v>43821</v>
      </c>
      <c r="B5428" s="44" t="n">
        <v>45</v>
      </c>
      <c r="C5428" s="7" t="n">
        <v>11</v>
      </c>
      <c r="D5428" s="7" t="n">
        <v>3</v>
      </c>
      <c r="E5428" s="7" t="n">
        <v>20</v>
      </c>
      <c r="F5428" s="7" t="n">
        <v>0</v>
      </c>
    </row>
    <row r="5429" spans="1:23">
      <c r="A5429" t="s">
        <v>4</v>
      </c>
      <c r="B5429" s="4" t="s">
        <v>5</v>
      </c>
      <c r="C5429" s="4" t="s">
        <v>13</v>
      </c>
      <c r="D5429" s="4" t="s">
        <v>10</v>
      </c>
    </row>
    <row r="5430" spans="1:23">
      <c r="A5430" t="n">
        <v>43830</v>
      </c>
      <c r="B5430" s="38" t="n">
        <v>58</v>
      </c>
      <c r="C5430" s="7" t="n">
        <v>255</v>
      </c>
      <c r="D5430" s="7" t="n">
        <v>0</v>
      </c>
    </row>
    <row r="5431" spans="1:23">
      <c r="A5431" t="s">
        <v>4</v>
      </c>
      <c r="B5431" s="4" t="s">
        <v>5</v>
      </c>
      <c r="C5431" s="4" t="s">
        <v>10</v>
      </c>
      <c r="D5431" s="4" t="s">
        <v>18</v>
      </c>
      <c r="E5431" s="4" t="s">
        <v>18</v>
      </c>
      <c r="F5431" s="4" t="s">
        <v>18</v>
      </c>
      <c r="G5431" s="4" t="s">
        <v>10</v>
      </c>
      <c r="H5431" s="4" t="s">
        <v>10</v>
      </c>
    </row>
    <row r="5432" spans="1:23">
      <c r="A5432" t="n">
        <v>43834</v>
      </c>
      <c r="B5432" s="63" t="n">
        <v>60</v>
      </c>
      <c r="C5432" s="7" t="n">
        <v>7002</v>
      </c>
      <c r="D5432" s="7" t="n">
        <v>5</v>
      </c>
      <c r="E5432" s="7" t="n">
        <v>5</v>
      </c>
      <c r="F5432" s="7" t="n">
        <v>0</v>
      </c>
      <c r="G5432" s="7" t="n">
        <v>700</v>
      </c>
      <c r="H5432" s="7" t="n">
        <v>0</v>
      </c>
    </row>
    <row r="5433" spans="1:23">
      <c r="A5433" t="s">
        <v>4</v>
      </c>
      <c r="B5433" s="4" t="s">
        <v>5</v>
      </c>
      <c r="C5433" s="4" t="s">
        <v>10</v>
      </c>
    </row>
    <row r="5434" spans="1:23">
      <c r="A5434" t="n">
        <v>43853</v>
      </c>
      <c r="B5434" s="27" t="n">
        <v>16</v>
      </c>
      <c r="C5434" s="7" t="n">
        <v>500</v>
      </c>
    </row>
    <row r="5435" spans="1:23">
      <c r="A5435" t="s">
        <v>4</v>
      </c>
      <c r="B5435" s="4" t="s">
        <v>5</v>
      </c>
      <c r="C5435" s="4" t="s">
        <v>13</v>
      </c>
      <c r="D5435" s="4" t="s">
        <v>10</v>
      </c>
      <c r="E5435" s="4" t="s">
        <v>6</v>
      </c>
    </row>
    <row r="5436" spans="1:23">
      <c r="A5436" t="n">
        <v>43856</v>
      </c>
      <c r="B5436" s="29" t="n">
        <v>51</v>
      </c>
      <c r="C5436" s="7" t="n">
        <v>4</v>
      </c>
      <c r="D5436" s="7" t="n">
        <v>7002</v>
      </c>
      <c r="E5436" s="7" t="s">
        <v>365</v>
      </c>
    </row>
    <row r="5437" spans="1:23">
      <c r="A5437" t="s">
        <v>4</v>
      </c>
      <c r="B5437" s="4" t="s">
        <v>5</v>
      </c>
      <c r="C5437" s="4" t="s">
        <v>10</v>
      </c>
    </row>
    <row r="5438" spans="1:23">
      <c r="A5438" t="n">
        <v>43870</v>
      </c>
      <c r="B5438" s="27" t="n">
        <v>16</v>
      </c>
      <c r="C5438" s="7" t="n">
        <v>0</v>
      </c>
    </row>
    <row r="5439" spans="1:23">
      <c r="A5439" t="s">
        <v>4</v>
      </c>
      <c r="B5439" s="4" t="s">
        <v>5</v>
      </c>
      <c r="C5439" s="4" t="s">
        <v>10</v>
      </c>
      <c r="D5439" s="4" t="s">
        <v>13</v>
      </c>
      <c r="E5439" s="4" t="s">
        <v>9</v>
      </c>
      <c r="F5439" s="4" t="s">
        <v>47</v>
      </c>
      <c r="G5439" s="4" t="s">
        <v>13</v>
      </c>
      <c r="H5439" s="4" t="s">
        <v>13</v>
      </c>
    </row>
    <row r="5440" spans="1:23">
      <c r="A5440" t="n">
        <v>43873</v>
      </c>
      <c r="B5440" s="30" t="n">
        <v>26</v>
      </c>
      <c r="C5440" s="7" t="n">
        <v>7002</v>
      </c>
      <c r="D5440" s="7" t="n">
        <v>17</v>
      </c>
      <c r="E5440" s="7" t="n">
        <v>63368</v>
      </c>
      <c r="F5440" s="7" t="s">
        <v>366</v>
      </c>
      <c r="G5440" s="7" t="n">
        <v>2</v>
      </c>
      <c r="H5440" s="7" t="n">
        <v>0</v>
      </c>
    </row>
    <row r="5441" spans="1:8">
      <c r="A5441" t="s">
        <v>4</v>
      </c>
      <c r="B5441" s="4" t="s">
        <v>5</v>
      </c>
    </row>
    <row r="5442" spans="1:8">
      <c r="A5442" t="n">
        <v>43916</v>
      </c>
      <c r="B5442" s="31" t="n">
        <v>28</v>
      </c>
    </row>
    <row r="5443" spans="1:8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18</v>
      </c>
    </row>
    <row r="5444" spans="1:8">
      <c r="A5444" t="n">
        <v>43917</v>
      </c>
      <c r="B5444" s="38" t="n">
        <v>58</v>
      </c>
      <c r="C5444" s="7" t="n">
        <v>101</v>
      </c>
      <c r="D5444" s="7" t="n">
        <v>300</v>
      </c>
      <c r="E5444" s="7" t="n">
        <v>1</v>
      </c>
    </row>
    <row r="5445" spans="1:8">
      <c r="A5445" t="s">
        <v>4</v>
      </c>
      <c r="B5445" s="4" t="s">
        <v>5</v>
      </c>
      <c r="C5445" s="4" t="s">
        <v>13</v>
      </c>
      <c r="D5445" s="4" t="s">
        <v>10</v>
      </c>
    </row>
    <row r="5446" spans="1:8">
      <c r="A5446" t="n">
        <v>43925</v>
      </c>
      <c r="B5446" s="38" t="n">
        <v>58</v>
      </c>
      <c r="C5446" s="7" t="n">
        <v>254</v>
      </c>
      <c r="D5446" s="7" t="n">
        <v>0</v>
      </c>
    </row>
    <row r="5447" spans="1:8">
      <c r="A5447" t="s">
        <v>4</v>
      </c>
      <c r="B5447" s="4" t="s">
        <v>5</v>
      </c>
      <c r="C5447" s="4" t="s">
        <v>13</v>
      </c>
      <c r="D5447" s="4" t="s">
        <v>10</v>
      </c>
      <c r="E5447" s="4" t="s">
        <v>6</v>
      </c>
      <c r="F5447" s="4" t="s">
        <v>6</v>
      </c>
      <c r="G5447" s="4" t="s">
        <v>6</v>
      </c>
      <c r="H5447" s="4" t="s">
        <v>6</v>
      </c>
    </row>
    <row r="5448" spans="1:8">
      <c r="A5448" t="n">
        <v>43929</v>
      </c>
      <c r="B5448" s="29" t="n">
        <v>51</v>
      </c>
      <c r="C5448" s="7" t="n">
        <v>3</v>
      </c>
      <c r="D5448" s="7" t="n">
        <v>7002</v>
      </c>
      <c r="E5448" s="7" t="s">
        <v>278</v>
      </c>
      <c r="F5448" s="7" t="s">
        <v>140</v>
      </c>
      <c r="G5448" s="7" t="s">
        <v>141</v>
      </c>
      <c r="H5448" s="7" t="s">
        <v>142</v>
      </c>
    </row>
    <row r="5449" spans="1:8">
      <c r="A5449" t="s">
        <v>4</v>
      </c>
      <c r="B5449" s="4" t="s">
        <v>5</v>
      </c>
      <c r="C5449" s="4" t="s">
        <v>10</v>
      </c>
      <c r="D5449" s="4" t="s">
        <v>18</v>
      </c>
      <c r="E5449" s="4" t="s">
        <v>18</v>
      </c>
      <c r="F5449" s="4" t="s">
        <v>18</v>
      </c>
      <c r="G5449" s="4" t="s">
        <v>10</v>
      </c>
      <c r="H5449" s="4" t="s">
        <v>10</v>
      </c>
    </row>
    <row r="5450" spans="1:8">
      <c r="A5450" t="n">
        <v>43942</v>
      </c>
      <c r="B5450" s="63" t="n">
        <v>60</v>
      </c>
      <c r="C5450" s="7" t="n">
        <v>7002</v>
      </c>
      <c r="D5450" s="7" t="n">
        <v>10</v>
      </c>
      <c r="E5450" s="7" t="n">
        <v>10</v>
      </c>
      <c r="F5450" s="7" t="n">
        <v>0</v>
      </c>
      <c r="G5450" s="7" t="n">
        <v>1000</v>
      </c>
      <c r="H5450" s="7" t="n">
        <v>0</v>
      </c>
    </row>
    <row r="5451" spans="1:8">
      <c r="A5451" t="s">
        <v>4</v>
      </c>
      <c r="B5451" s="4" t="s">
        <v>5</v>
      </c>
      <c r="C5451" s="4" t="s">
        <v>13</v>
      </c>
      <c r="D5451" s="4" t="s">
        <v>10</v>
      </c>
    </row>
    <row r="5452" spans="1:8">
      <c r="A5452" t="n">
        <v>43961</v>
      </c>
      <c r="B5452" s="38" t="n">
        <v>58</v>
      </c>
      <c r="C5452" s="7" t="n">
        <v>255</v>
      </c>
      <c r="D5452" s="7" t="n">
        <v>0</v>
      </c>
    </row>
    <row r="5453" spans="1:8">
      <c r="A5453" t="s">
        <v>4</v>
      </c>
      <c r="B5453" s="4" t="s">
        <v>5</v>
      </c>
      <c r="C5453" s="4" t="s">
        <v>10</v>
      </c>
    </row>
    <row r="5454" spans="1:8">
      <c r="A5454" t="n">
        <v>43965</v>
      </c>
      <c r="B5454" s="27" t="n">
        <v>16</v>
      </c>
      <c r="C5454" s="7" t="n">
        <v>800</v>
      </c>
    </row>
    <row r="5455" spans="1:8">
      <c r="A5455" t="s">
        <v>4</v>
      </c>
      <c r="B5455" s="4" t="s">
        <v>5</v>
      </c>
      <c r="C5455" s="4" t="s">
        <v>13</v>
      </c>
      <c r="D5455" s="4" t="s">
        <v>10</v>
      </c>
      <c r="E5455" s="4" t="s">
        <v>6</v>
      </c>
    </row>
    <row r="5456" spans="1:8">
      <c r="A5456" t="n">
        <v>43968</v>
      </c>
      <c r="B5456" s="29" t="n">
        <v>51</v>
      </c>
      <c r="C5456" s="7" t="n">
        <v>4</v>
      </c>
      <c r="D5456" s="7" t="n">
        <v>7002</v>
      </c>
      <c r="E5456" s="7" t="s">
        <v>355</v>
      </c>
    </row>
    <row r="5457" spans="1:8">
      <c r="A5457" t="s">
        <v>4</v>
      </c>
      <c r="B5457" s="4" t="s">
        <v>5</v>
      </c>
      <c r="C5457" s="4" t="s">
        <v>10</v>
      </c>
    </row>
    <row r="5458" spans="1:8">
      <c r="A5458" t="n">
        <v>43983</v>
      </c>
      <c r="B5458" s="27" t="n">
        <v>16</v>
      </c>
      <c r="C5458" s="7" t="n">
        <v>0</v>
      </c>
    </row>
    <row r="5459" spans="1:8">
      <c r="A5459" t="s">
        <v>4</v>
      </c>
      <c r="B5459" s="4" t="s">
        <v>5</v>
      </c>
      <c r="C5459" s="4" t="s">
        <v>10</v>
      </c>
      <c r="D5459" s="4" t="s">
        <v>13</v>
      </c>
      <c r="E5459" s="4" t="s">
        <v>9</v>
      </c>
      <c r="F5459" s="4" t="s">
        <v>47</v>
      </c>
      <c r="G5459" s="4" t="s">
        <v>13</v>
      </c>
      <c r="H5459" s="4" t="s">
        <v>13</v>
      </c>
    </row>
    <row r="5460" spans="1:8">
      <c r="A5460" t="n">
        <v>43986</v>
      </c>
      <c r="B5460" s="30" t="n">
        <v>26</v>
      </c>
      <c r="C5460" s="7" t="n">
        <v>7002</v>
      </c>
      <c r="D5460" s="7" t="n">
        <v>17</v>
      </c>
      <c r="E5460" s="7" t="n">
        <v>63369</v>
      </c>
      <c r="F5460" s="7" t="s">
        <v>367</v>
      </c>
      <c r="G5460" s="7" t="n">
        <v>2</v>
      </c>
      <c r="H5460" s="7" t="n">
        <v>0</v>
      </c>
    </row>
    <row r="5461" spans="1:8">
      <c r="A5461" t="s">
        <v>4</v>
      </c>
      <c r="B5461" s="4" t="s">
        <v>5</v>
      </c>
    </row>
    <row r="5462" spans="1:8">
      <c r="A5462" t="n">
        <v>44004</v>
      </c>
      <c r="B5462" s="31" t="n">
        <v>28</v>
      </c>
    </row>
    <row r="5463" spans="1:8">
      <c r="A5463" t="s">
        <v>4</v>
      </c>
      <c r="B5463" s="4" t="s">
        <v>5</v>
      </c>
      <c r="C5463" s="4" t="s">
        <v>10</v>
      </c>
      <c r="D5463" s="4" t="s">
        <v>13</v>
      </c>
    </row>
    <row r="5464" spans="1:8">
      <c r="A5464" t="n">
        <v>44005</v>
      </c>
      <c r="B5464" s="60" t="n">
        <v>89</v>
      </c>
      <c r="C5464" s="7" t="n">
        <v>65533</v>
      </c>
      <c r="D5464" s="7" t="n">
        <v>1</v>
      </c>
    </row>
    <row r="5465" spans="1:8">
      <c r="A5465" t="s">
        <v>4</v>
      </c>
      <c r="B5465" s="4" t="s">
        <v>5</v>
      </c>
      <c r="C5465" s="4" t="s">
        <v>13</v>
      </c>
      <c r="D5465" s="4" t="s">
        <v>10</v>
      </c>
      <c r="E5465" s="4" t="s">
        <v>18</v>
      </c>
    </row>
    <row r="5466" spans="1:8">
      <c r="A5466" t="n">
        <v>44009</v>
      </c>
      <c r="B5466" s="38" t="n">
        <v>58</v>
      </c>
      <c r="C5466" s="7" t="n">
        <v>101</v>
      </c>
      <c r="D5466" s="7" t="n">
        <v>500</v>
      </c>
      <c r="E5466" s="7" t="n">
        <v>1</v>
      </c>
    </row>
    <row r="5467" spans="1:8">
      <c r="A5467" t="s">
        <v>4</v>
      </c>
      <c r="B5467" s="4" t="s">
        <v>5</v>
      </c>
      <c r="C5467" s="4" t="s">
        <v>13</v>
      </c>
      <c r="D5467" s="4" t="s">
        <v>10</v>
      </c>
    </row>
    <row r="5468" spans="1:8">
      <c r="A5468" t="n">
        <v>44017</v>
      </c>
      <c r="B5468" s="38" t="n">
        <v>58</v>
      </c>
      <c r="C5468" s="7" t="n">
        <v>254</v>
      </c>
      <c r="D5468" s="7" t="n">
        <v>0</v>
      </c>
    </row>
    <row r="5469" spans="1:8">
      <c r="A5469" t="s">
        <v>4</v>
      </c>
      <c r="B5469" s="4" t="s">
        <v>5</v>
      </c>
      <c r="C5469" s="4" t="s">
        <v>13</v>
      </c>
    </row>
    <row r="5470" spans="1:8">
      <c r="A5470" t="n">
        <v>44021</v>
      </c>
      <c r="B5470" s="44" t="n">
        <v>45</v>
      </c>
      <c r="C5470" s="7" t="n">
        <v>0</v>
      </c>
    </row>
    <row r="5471" spans="1:8">
      <c r="A5471" t="s">
        <v>4</v>
      </c>
      <c r="B5471" s="4" t="s">
        <v>5</v>
      </c>
      <c r="C5471" s="4" t="s">
        <v>13</v>
      </c>
      <c r="D5471" s="4" t="s">
        <v>13</v>
      </c>
      <c r="E5471" s="4" t="s">
        <v>18</v>
      </c>
      <c r="F5471" s="4" t="s">
        <v>18</v>
      </c>
      <c r="G5471" s="4" t="s">
        <v>18</v>
      </c>
      <c r="H5471" s="4" t="s">
        <v>10</v>
      </c>
    </row>
    <row r="5472" spans="1:8">
      <c r="A5472" t="n">
        <v>44023</v>
      </c>
      <c r="B5472" s="44" t="n">
        <v>45</v>
      </c>
      <c r="C5472" s="7" t="n">
        <v>2</v>
      </c>
      <c r="D5472" s="7" t="n">
        <v>3</v>
      </c>
      <c r="E5472" s="7" t="n">
        <v>21.3799991607666</v>
      </c>
      <c r="F5472" s="7" t="n">
        <v>10.8599996566772</v>
      </c>
      <c r="G5472" s="7" t="n">
        <v>21.3299999237061</v>
      </c>
      <c r="H5472" s="7" t="n">
        <v>0</v>
      </c>
    </row>
    <row r="5473" spans="1:8">
      <c r="A5473" t="s">
        <v>4</v>
      </c>
      <c r="B5473" s="4" t="s">
        <v>5</v>
      </c>
      <c r="C5473" s="4" t="s">
        <v>13</v>
      </c>
      <c r="D5473" s="4" t="s">
        <v>13</v>
      </c>
      <c r="E5473" s="4" t="s">
        <v>18</v>
      </c>
      <c r="F5473" s="4" t="s">
        <v>18</v>
      </c>
      <c r="G5473" s="4" t="s">
        <v>18</v>
      </c>
      <c r="H5473" s="4" t="s">
        <v>10</v>
      </c>
      <c r="I5473" s="4" t="s">
        <v>13</v>
      </c>
    </row>
    <row r="5474" spans="1:8">
      <c r="A5474" t="n">
        <v>44040</v>
      </c>
      <c r="B5474" s="44" t="n">
        <v>45</v>
      </c>
      <c r="C5474" s="7" t="n">
        <v>4</v>
      </c>
      <c r="D5474" s="7" t="n">
        <v>3</v>
      </c>
      <c r="E5474" s="7" t="n">
        <v>347.359985351563</v>
      </c>
      <c r="F5474" s="7" t="n">
        <v>304.190002441406</v>
      </c>
      <c r="G5474" s="7" t="n">
        <v>360</v>
      </c>
      <c r="H5474" s="7" t="n">
        <v>0</v>
      </c>
      <c r="I5474" s="7" t="n">
        <v>1</v>
      </c>
    </row>
    <row r="5475" spans="1:8">
      <c r="A5475" t="s">
        <v>4</v>
      </c>
      <c r="B5475" s="4" t="s">
        <v>5</v>
      </c>
      <c r="C5475" s="4" t="s">
        <v>13</v>
      </c>
      <c r="D5475" s="4" t="s">
        <v>13</v>
      </c>
      <c r="E5475" s="4" t="s">
        <v>18</v>
      </c>
      <c r="F5475" s="4" t="s">
        <v>10</v>
      </c>
    </row>
    <row r="5476" spans="1:8">
      <c r="A5476" t="n">
        <v>44058</v>
      </c>
      <c r="B5476" s="44" t="n">
        <v>45</v>
      </c>
      <c r="C5476" s="7" t="n">
        <v>5</v>
      </c>
      <c r="D5476" s="7" t="n">
        <v>3</v>
      </c>
      <c r="E5476" s="7" t="n">
        <v>1.70000004768372</v>
      </c>
      <c r="F5476" s="7" t="n">
        <v>0</v>
      </c>
    </row>
    <row r="5477" spans="1:8">
      <c r="A5477" t="s">
        <v>4</v>
      </c>
      <c r="B5477" s="4" t="s">
        <v>5</v>
      </c>
      <c r="C5477" s="4" t="s">
        <v>13</v>
      </c>
      <c r="D5477" s="4" t="s">
        <v>13</v>
      </c>
      <c r="E5477" s="4" t="s">
        <v>18</v>
      </c>
      <c r="F5477" s="4" t="s">
        <v>10</v>
      </c>
    </row>
    <row r="5478" spans="1:8">
      <c r="A5478" t="n">
        <v>44067</v>
      </c>
      <c r="B5478" s="44" t="n">
        <v>45</v>
      </c>
      <c r="C5478" s="7" t="n">
        <v>11</v>
      </c>
      <c r="D5478" s="7" t="n">
        <v>3</v>
      </c>
      <c r="E5478" s="7" t="n">
        <v>24</v>
      </c>
      <c r="F5478" s="7" t="n">
        <v>0</v>
      </c>
    </row>
    <row r="5479" spans="1:8">
      <c r="A5479" t="s">
        <v>4</v>
      </c>
      <c r="B5479" s="4" t="s">
        <v>5</v>
      </c>
      <c r="C5479" s="4" t="s">
        <v>10</v>
      </c>
      <c r="D5479" s="4" t="s">
        <v>18</v>
      </c>
      <c r="E5479" s="4" t="s">
        <v>18</v>
      </c>
      <c r="F5479" s="4" t="s">
        <v>18</v>
      </c>
      <c r="G5479" s="4" t="s">
        <v>10</v>
      </c>
      <c r="H5479" s="4" t="s">
        <v>10</v>
      </c>
    </row>
    <row r="5480" spans="1:8">
      <c r="A5480" t="n">
        <v>44076</v>
      </c>
      <c r="B5480" s="63" t="n">
        <v>60</v>
      </c>
      <c r="C5480" s="7" t="n">
        <v>0</v>
      </c>
      <c r="D5480" s="7" t="n">
        <v>0</v>
      </c>
      <c r="E5480" s="7" t="n">
        <v>0</v>
      </c>
      <c r="F5480" s="7" t="n">
        <v>0</v>
      </c>
      <c r="G5480" s="7" t="n">
        <v>0</v>
      </c>
      <c r="H5480" s="7" t="n">
        <v>1</v>
      </c>
    </row>
    <row r="5481" spans="1:8">
      <c r="A5481" t="s">
        <v>4</v>
      </c>
      <c r="B5481" s="4" t="s">
        <v>5</v>
      </c>
      <c r="C5481" s="4" t="s">
        <v>10</v>
      </c>
      <c r="D5481" s="4" t="s">
        <v>18</v>
      </c>
      <c r="E5481" s="4" t="s">
        <v>18</v>
      </c>
      <c r="F5481" s="4" t="s">
        <v>18</v>
      </c>
      <c r="G5481" s="4" t="s">
        <v>10</v>
      </c>
      <c r="H5481" s="4" t="s">
        <v>10</v>
      </c>
    </row>
    <row r="5482" spans="1:8">
      <c r="A5482" t="n">
        <v>44095</v>
      </c>
      <c r="B5482" s="63" t="n">
        <v>60</v>
      </c>
      <c r="C5482" s="7" t="n">
        <v>0</v>
      </c>
      <c r="D5482" s="7" t="n">
        <v>0</v>
      </c>
      <c r="E5482" s="7" t="n">
        <v>0</v>
      </c>
      <c r="F5482" s="7" t="n">
        <v>0</v>
      </c>
      <c r="G5482" s="7" t="n">
        <v>0</v>
      </c>
      <c r="H5482" s="7" t="n">
        <v>0</v>
      </c>
    </row>
    <row r="5483" spans="1:8">
      <c r="A5483" t="s">
        <v>4</v>
      </c>
      <c r="B5483" s="4" t="s">
        <v>5</v>
      </c>
      <c r="C5483" s="4" t="s">
        <v>10</v>
      </c>
      <c r="D5483" s="4" t="s">
        <v>10</v>
      </c>
      <c r="E5483" s="4" t="s">
        <v>10</v>
      </c>
    </row>
    <row r="5484" spans="1:8">
      <c r="A5484" t="n">
        <v>44114</v>
      </c>
      <c r="B5484" s="75" t="n">
        <v>61</v>
      </c>
      <c r="C5484" s="7" t="n">
        <v>0</v>
      </c>
      <c r="D5484" s="7" t="n">
        <v>65533</v>
      </c>
      <c r="E5484" s="7" t="n">
        <v>0</v>
      </c>
    </row>
    <row r="5485" spans="1:8">
      <c r="A5485" t="s">
        <v>4</v>
      </c>
      <c r="B5485" s="4" t="s">
        <v>5</v>
      </c>
      <c r="C5485" s="4" t="s">
        <v>10</v>
      </c>
      <c r="D5485" s="4" t="s">
        <v>18</v>
      </c>
      <c r="E5485" s="4" t="s">
        <v>18</v>
      </c>
      <c r="F5485" s="4" t="s">
        <v>18</v>
      </c>
      <c r="G5485" s="4" t="s">
        <v>10</v>
      </c>
      <c r="H5485" s="4" t="s">
        <v>10</v>
      </c>
    </row>
    <row r="5486" spans="1:8">
      <c r="A5486" t="n">
        <v>44121</v>
      </c>
      <c r="B5486" s="63" t="n">
        <v>60</v>
      </c>
      <c r="C5486" s="7" t="n">
        <v>0</v>
      </c>
      <c r="D5486" s="7" t="n">
        <v>5</v>
      </c>
      <c r="E5486" s="7" t="n">
        <v>-10</v>
      </c>
      <c r="F5486" s="7" t="n">
        <v>0</v>
      </c>
      <c r="G5486" s="7" t="n">
        <v>0</v>
      </c>
      <c r="H5486" s="7" t="n">
        <v>0</v>
      </c>
    </row>
    <row r="5487" spans="1:8">
      <c r="A5487" t="s">
        <v>4</v>
      </c>
      <c r="B5487" s="4" t="s">
        <v>5</v>
      </c>
      <c r="C5487" s="4" t="s">
        <v>13</v>
      </c>
      <c r="D5487" s="4" t="s">
        <v>13</v>
      </c>
      <c r="E5487" s="4" t="s">
        <v>18</v>
      </c>
      <c r="F5487" s="4" t="s">
        <v>18</v>
      </c>
      <c r="G5487" s="4" t="s">
        <v>18</v>
      </c>
      <c r="H5487" s="4" t="s">
        <v>10</v>
      </c>
      <c r="I5487" s="4" t="s">
        <v>13</v>
      </c>
    </row>
    <row r="5488" spans="1:8">
      <c r="A5488" t="n">
        <v>44140</v>
      </c>
      <c r="B5488" s="44" t="n">
        <v>45</v>
      </c>
      <c r="C5488" s="7" t="n">
        <v>4</v>
      </c>
      <c r="D5488" s="7" t="n">
        <v>3</v>
      </c>
      <c r="E5488" s="7" t="n">
        <v>347.359985351563</v>
      </c>
      <c r="F5488" s="7" t="n">
        <v>297.109985351563</v>
      </c>
      <c r="G5488" s="7" t="n">
        <v>360</v>
      </c>
      <c r="H5488" s="7" t="n">
        <v>4000</v>
      </c>
      <c r="I5488" s="7" t="n">
        <v>1</v>
      </c>
    </row>
    <row r="5489" spans="1:9">
      <c r="A5489" t="s">
        <v>4</v>
      </c>
      <c r="B5489" s="4" t="s">
        <v>5</v>
      </c>
      <c r="C5489" s="4" t="s">
        <v>13</v>
      </c>
      <c r="D5489" s="4" t="s">
        <v>10</v>
      </c>
    </row>
    <row r="5490" spans="1:9">
      <c r="A5490" t="n">
        <v>44158</v>
      </c>
      <c r="B5490" s="38" t="n">
        <v>58</v>
      </c>
      <c r="C5490" s="7" t="n">
        <v>255</v>
      </c>
      <c r="D5490" s="7" t="n">
        <v>0</v>
      </c>
    </row>
    <row r="5491" spans="1:9">
      <c r="A5491" t="s">
        <v>4</v>
      </c>
      <c r="B5491" s="4" t="s">
        <v>5</v>
      </c>
      <c r="C5491" s="4" t="s">
        <v>13</v>
      </c>
      <c r="D5491" s="4" t="s">
        <v>10</v>
      </c>
      <c r="E5491" s="4" t="s">
        <v>6</v>
      </c>
    </row>
    <row r="5492" spans="1:9">
      <c r="A5492" t="n">
        <v>44162</v>
      </c>
      <c r="B5492" s="29" t="n">
        <v>51</v>
      </c>
      <c r="C5492" s="7" t="n">
        <v>4</v>
      </c>
      <c r="D5492" s="7" t="n">
        <v>0</v>
      </c>
      <c r="E5492" s="7" t="s">
        <v>368</v>
      </c>
    </row>
    <row r="5493" spans="1:9">
      <c r="A5493" t="s">
        <v>4</v>
      </c>
      <c r="B5493" s="4" t="s">
        <v>5</v>
      </c>
      <c r="C5493" s="4" t="s">
        <v>10</v>
      </c>
    </row>
    <row r="5494" spans="1:9">
      <c r="A5494" t="n">
        <v>44176</v>
      </c>
      <c r="B5494" s="27" t="n">
        <v>16</v>
      </c>
      <c r="C5494" s="7" t="n">
        <v>500</v>
      </c>
    </row>
    <row r="5495" spans="1:9">
      <c r="A5495" t="s">
        <v>4</v>
      </c>
      <c r="B5495" s="4" t="s">
        <v>5</v>
      </c>
      <c r="C5495" s="4" t="s">
        <v>10</v>
      </c>
      <c r="D5495" s="4" t="s">
        <v>13</v>
      </c>
      <c r="E5495" s="4" t="s">
        <v>9</v>
      </c>
      <c r="F5495" s="4" t="s">
        <v>47</v>
      </c>
      <c r="G5495" s="4" t="s">
        <v>13</v>
      </c>
      <c r="H5495" s="4" t="s">
        <v>13</v>
      </c>
      <c r="I5495" s="4" t="s">
        <v>13</v>
      </c>
      <c r="J5495" s="4" t="s">
        <v>9</v>
      </c>
      <c r="K5495" s="4" t="s">
        <v>47</v>
      </c>
      <c r="L5495" s="4" t="s">
        <v>13</v>
      </c>
      <c r="M5495" s="4" t="s">
        <v>13</v>
      </c>
    </row>
    <row r="5496" spans="1:9">
      <c r="A5496" t="n">
        <v>44179</v>
      </c>
      <c r="B5496" s="30" t="n">
        <v>26</v>
      </c>
      <c r="C5496" s="7" t="n">
        <v>0</v>
      </c>
      <c r="D5496" s="7" t="n">
        <v>17</v>
      </c>
      <c r="E5496" s="7" t="n">
        <v>52900</v>
      </c>
      <c r="F5496" s="7" t="s">
        <v>369</v>
      </c>
      <c r="G5496" s="7" t="n">
        <v>2</v>
      </c>
      <c r="H5496" s="7" t="n">
        <v>3</v>
      </c>
      <c r="I5496" s="7" t="n">
        <v>17</v>
      </c>
      <c r="J5496" s="7" t="n">
        <v>52901</v>
      </c>
      <c r="K5496" s="7" t="s">
        <v>370</v>
      </c>
      <c r="L5496" s="7" t="n">
        <v>2</v>
      </c>
      <c r="M5496" s="7" t="n">
        <v>0</v>
      </c>
    </row>
    <row r="5497" spans="1:9">
      <c r="A5497" t="s">
        <v>4</v>
      </c>
      <c r="B5497" s="4" t="s">
        <v>5</v>
      </c>
    </row>
    <row r="5498" spans="1:9">
      <c r="A5498" t="n">
        <v>44264</v>
      </c>
      <c r="B5498" s="31" t="n">
        <v>28</v>
      </c>
    </row>
    <row r="5499" spans="1:9">
      <c r="A5499" t="s">
        <v>4</v>
      </c>
      <c r="B5499" s="4" t="s">
        <v>5</v>
      </c>
      <c r="C5499" s="4" t="s">
        <v>10</v>
      </c>
      <c r="D5499" s="4" t="s">
        <v>13</v>
      </c>
    </row>
    <row r="5500" spans="1:9">
      <c r="A5500" t="n">
        <v>44265</v>
      </c>
      <c r="B5500" s="60" t="n">
        <v>89</v>
      </c>
      <c r="C5500" s="7" t="n">
        <v>65533</v>
      </c>
      <c r="D5500" s="7" t="n">
        <v>1</v>
      </c>
    </row>
    <row r="5501" spans="1:9">
      <c r="A5501" t="s">
        <v>4</v>
      </c>
      <c r="B5501" s="4" t="s">
        <v>5</v>
      </c>
      <c r="C5501" s="4" t="s">
        <v>13</v>
      </c>
      <c r="D5501" s="4" t="s">
        <v>10</v>
      </c>
      <c r="E5501" s="4" t="s">
        <v>10</v>
      </c>
      <c r="F5501" s="4" t="s">
        <v>13</v>
      </c>
    </row>
    <row r="5502" spans="1:9">
      <c r="A5502" t="n">
        <v>44269</v>
      </c>
      <c r="B5502" s="59" t="n">
        <v>25</v>
      </c>
      <c r="C5502" s="7" t="n">
        <v>1</v>
      </c>
      <c r="D5502" s="7" t="n">
        <v>50</v>
      </c>
      <c r="E5502" s="7" t="n">
        <v>100</v>
      </c>
      <c r="F5502" s="7" t="n">
        <v>5</v>
      </c>
    </row>
    <row r="5503" spans="1:9">
      <c r="A5503" t="s">
        <v>4</v>
      </c>
      <c r="B5503" s="4" t="s">
        <v>5</v>
      </c>
      <c r="C5503" s="4" t="s">
        <v>6</v>
      </c>
      <c r="D5503" s="4" t="s">
        <v>10</v>
      </c>
    </row>
    <row r="5504" spans="1:9">
      <c r="A5504" t="n">
        <v>44276</v>
      </c>
      <c r="B5504" s="58" t="n">
        <v>29</v>
      </c>
      <c r="C5504" s="7" t="s">
        <v>371</v>
      </c>
      <c r="D5504" s="7" t="n">
        <v>65533</v>
      </c>
    </row>
    <row r="5505" spans="1:13">
      <c r="A5505" t="s">
        <v>4</v>
      </c>
      <c r="B5505" s="4" t="s">
        <v>5</v>
      </c>
      <c r="C5505" s="4" t="s">
        <v>13</v>
      </c>
      <c r="D5505" s="4" t="s">
        <v>10</v>
      </c>
      <c r="E5505" s="4" t="s">
        <v>6</v>
      </c>
    </row>
    <row r="5506" spans="1:13">
      <c r="A5506" t="n">
        <v>44285</v>
      </c>
      <c r="B5506" s="29" t="n">
        <v>51</v>
      </c>
      <c r="C5506" s="7" t="n">
        <v>4</v>
      </c>
      <c r="D5506" s="7" t="n">
        <v>7034</v>
      </c>
      <c r="E5506" s="7" t="s">
        <v>46</v>
      </c>
    </row>
    <row r="5507" spans="1:13">
      <c r="A5507" t="s">
        <v>4</v>
      </c>
      <c r="B5507" s="4" t="s">
        <v>5</v>
      </c>
      <c r="C5507" s="4" t="s">
        <v>10</v>
      </c>
    </row>
    <row r="5508" spans="1:13">
      <c r="A5508" t="n">
        <v>44298</v>
      </c>
      <c r="B5508" s="27" t="n">
        <v>16</v>
      </c>
      <c r="C5508" s="7" t="n">
        <v>0</v>
      </c>
    </row>
    <row r="5509" spans="1:13">
      <c r="A5509" t="s">
        <v>4</v>
      </c>
      <c r="B5509" s="4" t="s">
        <v>5</v>
      </c>
      <c r="C5509" s="4" t="s">
        <v>10</v>
      </c>
      <c r="D5509" s="4" t="s">
        <v>13</v>
      </c>
      <c r="E5509" s="4" t="s">
        <v>9</v>
      </c>
      <c r="F5509" s="4" t="s">
        <v>47</v>
      </c>
      <c r="G5509" s="4" t="s">
        <v>13</v>
      </c>
      <c r="H5509" s="4" t="s">
        <v>13</v>
      </c>
    </row>
    <row r="5510" spans="1:13">
      <c r="A5510" t="n">
        <v>44301</v>
      </c>
      <c r="B5510" s="30" t="n">
        <v>26</v>
      </c>
      <c r="C5510" s="7" t="n">
        <v>7034</v>
      </c>
      <c r="D5510" s="7" t="n">
        <v>17</v>
      </c>
      <c r="E5510" s="7" t="n">
        <v>28484</v>
      </c>
      <c r="F5510" s="7" t="s">
        <v>372</v>
      </c>
      <c r="G5510" s="7" t="n">
        <v>2</v>
      </c>
      <c r="H5510" s="7" t="n">
        <v>0</v>
      </c>
    </row>
    <row r="5511" spans="1:13">
      <c r="A5511" t="s">
        <v>4</v>
      </c>
      <c r="B5511" s="4" t="s">
        <v>5</v>
      </c>
    </row>
    <row r="5512" spans="1:13">
      <c r="A5512" t="n">
        <v>44335</v>
      </c>
      <c r="B5512" s="31" t="n">
        <v>28</v>
      </c>
    </row>
    <row r="5513" spans="1:13">
      <c r="A5513" t="s">
        <v>4</v>
      </c>
      <c r="B5513" s="4" t="s">
        <v>5</v>
      </c>
      <c r="C5513" s="4" t="s">
        <v>10</v>
      </c>
      <c r="D5513" s="4" t="s">
        <v>13</v>
      </c>
    </row>
    <row r="5514" spans="1:13">
      <c r="A5514" t="n">
        <v>44336</v>
      </c>
      <c r="B5514" s="60" t="n">
        <v>89</v>
      </c>
      <c r="C5514" s="7" t="n">
        <v>65533</v>
      </c>
      <c r="D5514" s="7" t="n">
        <v>1</v>
      </c>
    </row>
    <row r="5515" spans="1:13">
      <c r="A5515" t="s">
        <v>4</v>
      </c>
      <c r="B5515" s="4" t="s">
        <v>5</v>
      </c>
      <c r="C5515" s="4" t="s">
        <v>13</v>
      </c>
      <c r="D5515" s="4" t="s">
        <v>10</v>
      </c>
      <c r="E5515" s="4" t="s">
        <v>10</v>
      </c>
      <c r="F5515" s="4" t="s">
        <v>13</v>
      </c>
    </row>
    <row r="5516" spans="1:13">
      <c r="A5516" t="n">
        <v>44340</v>
      </c>
      <c r="B5516" s="59" t="n">
        <v>25</v>
      </c>
      <c r="C5516" s="7" t="n">
        <v>1</v>
      </c>
      <c r="D5516" s="7" t="n">
        <v>65535</v>
      </c>
      <c r="E5516" s="7" t="n">
        <v>65535</v>
      </c>
      <c r="F5516" s="7" t="n">
        <v>0</v>
      </c>
    </row>
    <row r="5517" spans="1:13">
      <c r="A5517" t="s">
        <v>4</v>
      </c>
      <c r="B5517" s="4" t="s">
        <v>5</v>
      </c>
      <c r="C5517" s="4" t="s">
        <v>6</v>
      </c>
      <c r="D5517" s="4" t="s">
        <v>10</v>
      </c>
    </row>
    <row r="5518" spans="1:13">
      <c r="A5518" t="n">
        <v>44347</v>
      </c>
      <c r="B5518" s="58" t="n">
        <v>29</v>
      </c>
      <c r="C5518" s="7" t="s">
        <v>12</v>
      </c>
      <c r="D5518" s="7" t="n">
        <v>65533</v>
      </c>
    </row>
    <row r="5519" spans="1:13">
      <c r="A5519" t="s">
        <v>4</v>
      </c>
      <c r="B5519" s="4" t="s">
        <v>5</v>
      </c>
      <c r="C5519" s="4" t="s">
        <v>10</v>
      </c>
      <c r="D5519" s="4" t="s">
        <v>13</v>
      </c>
      <c r="E5519" s="4" t="s">
        <v>18</v>
      </c>
      <c r="F5519" s="4" t="s">
        <v>10</v>
      </c>
    </row>
    <row r="5520" spans="1:13">
      <c r="A5520" t="n">
        <v>44351</v>
      </c>
      <c r="B5520" s="35" t="n">
        <v>59</v>
      </c>
      <c r="C5520" s="7" t="n">
        <v>0</v>
      </c>
      <c r="D5520" s="7" t="n">
        <v>16</v>
      </c>
      <c r="E5520" s="7" t="n">
        <v>0.150000005960464</v>
      </c>
      <c r="F5520" s="7" t="n">
        <v>0</v>
      </c>
    </row>
    <row r="5521" spans="1:8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6</v>
      </c>
      <c r="F5521" s="4" t="s">
        <v>6</v>
      </c>
      <c r="G5521" s="4" t="s">
        <v>6</v>
      </c>
      <c r="H5521" s="4" t="s">
        <v>6</v>
      </c>
    </row>
    <row r="5522" spans="1:8">
      <c r="A5522" t="n">
        <v>44361</v>
      </c>
      <c r="B5522" s="29" t="n">
        <v>51</v>
      </c>
      <c r="C5522" s="7" t="n">
        <v>3</v>
      </c>
      <c r="D5522" s="7" t="n">
        <v>0</v>
      </c>
      <c r="E5522" s="7" t="s">
        <v>373</v>
      </c>
      <c r="F5522" s="7" t="s">
        <v>374</v>
      </c>
      <c r="G5522" s="7" t="s">
        <v>141</v>
      </c>
      <c r="H5522" s="7" t="s">
        <v>142</v>
      </c>
    </row>
    <row r="5523" spans="1:8">
      <c r="A5523" t="s">
        <v>4</v>
      </c>
      <c r="B5523" s="4" t="s">
        <v>5</v>
      </c>
      <c r="C5523" s="4" t="s">
        <v>10</v>
      </c>
      <c r="D5523" s="4" t="s">
        <v>18</v>
      </c>
      <c r="E5523" s="4" t="s">
        <v>18</v>
      </c>
      <c r="F5523" s="4" t="s">
        <v>18</v>
      </c>
      <c r="G5523" s="4" t="s">
        <v>10</v>
      </c>
      <c r="H5523" s="4" t="s">
        <v>10</v>
      </c>
    </row>
    <row r="5524" spans="1:8">
      <c r="A5524" t="n">
        <v>44374</v>
      </c>
      <c r="B5524" s="63" t="n">
        <v>60</v>
      </c>
      <c r="C5524" s="7" t="n">
        <v>0</v>
      </c>
      <c r="D5524" s="7" t="n">
        <v>-5</v>
      </c>
      <c r="E5524" s="7" t="n">
        <v>12</v>
      </c>
      <c r="F5524" s="7" t="n">
        <v>0</v>
      </c>
      <c r="G5524" s="7" t="n">
        <v>300</v>
      </c>
      <c r="H5524" s="7" t="n">
        <v>0</v>
      </c>
    </row>
    <row r="5525" spans="1:8">
      <c r="A5525" t="s">
        <v>4</v>
      </c>
      <c r="B5525" s="4" t="s">
        <v>5</v>
      </c>
      <c r="C5525" s="4" t="s">
        <v>10</v>
      </c>
    </row>
    <row r="5526" spans="1:8">
      <c r="A5526" t="n">
        <v>44393</v>
      </c>
      <c r="B5526" s="27" t="n">
        <v>16</v>
      </c>
      <c r="C5526" s="7" t="n">
        <v>1000</v>
      </c>
    </row>
    <row r="5527" spans="1:8">
      <c r="A5527" t="s">
        <v>4</v>
      </c>
      <c r="B5527" s="4" t="s">
        <v>5</v>
      </c>
      <c r="C5527" s="4" t="s">
        <v>13</v>
      </c>
      <c r="D5527" s="4" t="s">
        <v>10</v>
      </c>
      <c r="E5527" s="4" t="s">
        <v>18</v>
      </c>
    </row>
    <row r="5528" spans="1:8">
      <c r="A5528" t="n">
        <v>44396</v>
      </c>
      <c r="B5528" s="38" t="n">
        <v>58</v>
      </c>
      <c r="C5528" s="7" t="n">
        <v>101</v>
      </c>
      <c r="D5528" s="7" t="n">
        <v>500</v>
      </c>
      <c r="E5528" s="7" t="n">
        <v>1</v>
      </c>
    </row>
    <row r="5529" spans="1:8">
      <c r="A5529" t="s">
        <v>4</v>
      </c>
      <c r="B5529" s="4" t="s">
        <v>5</v>
      </c>
      <c r="C5529" s="4" t="s">
        <v>13</v>
      </c>
      <c r="D5529" s="4" t="s">
        <v>10</v>
      </c>
    </row>
    <row r="5530" spans="1:8">
      <c r="A5530" t="n">
        <v>44404</v>
      </c>
      <c r="B5530" s="38" t="n">
        <v>58</v>
      </c>
      <c r="C5530" s="7" t="n">
        <v>254</v>
      </c>
      <c r="D5530" s="7" t="n">
        <v>0</v>
      </c>
    </row>
    <row r="5531" spans="1:8">
      <c r="A5531" t="s">
        <v>4</v>
      </c>
      <c r="B5531" s="4" t="s">
        <v>5</v>
      </c>
      <c r="C5531" s="4" t="s">
        <v>13</v>
      </c>
    </row>
    <row r="5532" spans="1:8">
      <c r="A5532" t="n">
        <v>44408</v>
      </c>
      <c r="B5532" s="44" t="n">
        <v>45</v>
      </c>
      <c r="C5532" s="7" t="n">
        <v>0</v>
      </c>
    </row>
    <row r="5533" spans="1:8">
      <c r="A5533" t="s">
        <v>4</v>
      </c>
      <c r="B5533" s="4" t="s">
        <v>5</v>
      </c>
      <c r="C5533" s="4" t="s">
        <v>13</v>
      </c>
      <c r="D5533" s="4" t="s">
        <v>13</v>
      </c>
      <c r="E5533" s="4" t="s">
        <v>18</v>
      </c>
      <c r="F5533" s="4" t="s">
        <v>18</v>
      </c>
      <c r="G5533" s="4" t="s">
        <v>18</v>
      </c>
      <c r="H5533" s="4" t="s">
        <v>10</v>
      </c>
    </row>
    <row r="5534" spans="1:8">
      <c r="A5534" t="n">
        <v>44410</v>
      </c>
      <c r="B5534" s="44" t="n">
        <v>45</v>
      </c>
      <c r="C5534" s="7" t="n">
        <v>2</v>
      </c>
      <c r="D5534" s="7" t="n">
        <v>3</v>
      </c>
      <c r="E5534" s="7" t="n">
        <v>-42.5099983215332</v>
      </c>
      <c r="F5534" s="7" t="n">
        <v>16.0100002288818</v>
      </c>
      <c r="G5534" s="7" t="n">
        <v>15.9399995803833</v>
      </c>
      <c r="H5534" s="7" t="n">
        <v>0</v>
      </c>
    </row>
    <row r="5535" spans="1:8">
      <c r="A5535" t="s">
        <v>4</v>
      </c>
      <c r="B5535" s="4" t="s">
        <v>5</v>
      </c>
      <c r="C5535" s="4" t="s">
        <v>13</v>
      </c>
      <c r="D5535" s="4" t="s">
        <v>13</v>
      </c>
      <c r="E5535" s="4" t="s">
        <v>18</v>
      </c>
      <c r="F5535" s="4" t="s">
        <v>18</v>
      </c>
      <c r="G5535" s="4" t="s">
        <v>18</v>
      </c>
      <c r="H5535" s="4" t="s">
        <v>10</v>
      </c>
      <c r="I5535" s="4" t="s">
        <v>13</v>
      </c>
    </row>
    <row r="5536" spans="1:8">
      <c r="A5536" t="n">
        <v>44427</v>
      </c>
      <c r="B5536" s="44" t="n">
        <v>45</v>
      </c>
      <c r="C5536" s="7" t="n">
        <v>4</v>
      </c>
      <c r="D5536" s="7" t="n">
        <v>3</v>
      </c>
      <c r="E5536" s="7" t="n">
        <v>355.119995117188</v>
      </c>
      <c r="F5536" s="7" t="n">
        <v>86.5</v>
      </c>
      <c r="G5536" s="7" t="n">
        <v>350</v>
      </c>
      <c r="H5536" s="7" t="n">
        <v>0</v>
      </c>
      <c r="I5536" s="7" t="n">
        <v>1</v>
      </c>
    </row>
    <row r="5537" spans="1:9">
      <c r="A5537" t="s">
        <v>4</v>
      </c>
      <c r="B5537" s="4" t="s">
        <v>5</v>
      </c>
      <c r="C5537" s="4" t="s">
        <v>13</v>
      </c>
      <c r="D5537" s="4" t="s">
        <v>13</v>
      </c>
      <c r="E5537" s="4" t="s">
        <v>18</v>
      </c>
      <c r="F5537" s="4" t="s">
        <v>10</v>
      </c>
    </row>
    <row r="5538" spans="1:9">
      <c r="A5538" t="n">
        <v>44445</v>
      </c>
      <c r="B5538" s="44" t="n">
        <v>45</v>
      </c>
      <c r="C5538" s="7" t="n">
        <v>5</v>
      </c>
      <c r="D5538" s="7" t="n">
        <v>3</v>
      </c>
      <c r="E5538" s="7" t="n">
        <v>71.0999984741211</v>
      </c>
      <c r="F5538" s="7" t="n">
        <v>0</v>
      </c>
    </row>
    <row r="5539" spans="1:9">
      <c r="A5539" t="s">
        <v>4</v>
      </c>
      <c r="B5539" s="4" t="s">
        <v>5</v>
      </c>
      <c r="C5539" s="4" t="s">
        <v>13</v>
      </c>
      <c r="D5539" s="4" t="s">
        <v>13</v>
      </c>
      <c r="E5539" s="4" t="s">
        <v>18</v>
      </c>
      <c r="F5539" s="4" t="s">
        <v>10</v>
      </c>
    </row>
    <row r="5540" spans="1:9">
      <c r="A5540" t="n">
        <v>44454</v>
      </c>
      <c r="B5540" s="44" t="n">
        <v>45</v>
      </c>
      <c r="C5540" s="7" t="n">
        <v>11</v>
      </c>
      <c r="D5540" s="7" t="n">
        <v>3</v>
      </c>
      <c r="E5540" s="7" t="n">
        <v>13.6999998092651</v>
      </c>
      <c r="F5540" s="7" t="n">
        <v>0</v>
      </c>
    </row>
    <row r="5541" spans="1:9">
      <c r="A5541" t="s">
        <v>4</v>
      </c>
      <c r="B5541" s="4" t="s">
        <v>5</v>
      </c>
      <c r="C5541" s="4" t="s">
        <v>13</v>
      </c>
    </row>
    <row r="5542" spans="1:9">
      <c r="A5542" t="n">
        <v>44463</v>
      </c>
      <c r="B5542" s="43" t="n">
        <v>116</v>
      </c>
      <c r="C5542" s="7" t="n">
        <v>0</v>
      </c>
    </row>
    <row r="5543" spans="1:9">
      <c r="A5543" t="s">
        <v>4</v>
      </c>
      <c r="B5543" s="4" t="s">
        <v>5</v>
      </c>
      <c r="C5543" s="4" t="s">
        <v>13</v>
      </c>
      <c r="D5543" s="4" t="s">
        <v>10</v>
      </c>
    </row>
    <row r="5544" spans="1:9">
      <c r="A5544" t="n">
        <v>44465</v>
      </c>
      <c r="B5544" s="43" t="n">
        <v>116</v>
      </c>
      <c r="C5544" s="7" t="n">
        <v>2</v>
      </c>
      <c r="D5544" s="7" t="n">
        <v>1</v>
      </c>
    </row>
    <row r="5545" spans="1:9">
      <c r="A5545" t="s">
        <v>4</v>
      </c>
      <c r="B5545" s="4" t="s">
        <v>5</v>
      </c>
      <c r="C5545" s="4" t="s">
        <v>13</v>
      </c>
      <c r="D5545" s="4" t="s">
        <v>9</v>
      </c>
    </row>
    <row r="5546" spans="1:9">
      <c r="A5546" t="n">
        <v>44469</v>
      </c>
      <c r="B5546" s="43" t="n">
        <v>116</v>
      </c>
      <c r="C5546" s="7" t="n">
        <v>5</v>
      </c>
      <c r="D5546" s="7" t="n">
        <v>1114636288</v>
      </c>
    </row>
    <row r="5547" spans="1:9">
      <c r="A5547" t="s">
        <v>4</v>
      </c>
      <c r="B5547" s="4" t="s">
        <v>5</v>
      </c>
      <c r="C5547" s="4" t="s">
        <v>13</v>
      </c>
      <c r="D5547" s="4" t="s">
        <v>10</v>
      </c>
    </row>
    <row r="5548" spans="1:9">
      <c r="A5548" t="n">
        <v>44475</v>
      </c>
      <c r="B5548" s="43" t="n">
        <v>116</v>
      </c>
      <c r="C5548" s="7" t="n">
        <v>6</v>
      </c>
      <c r="D5548" s="7" t="n">
        <v>1</v>
      </c>
    </row>
    <row r="5549" spans="1:9">
      <c r="A5549" t="s">
        <v>4</v>
      </c>
      <c r="B5549" s="4" t="s">
        <v>5</v>
      </c>
      <c r="C5549" s="4" t="s">
        <v>13</v>
      </c>
      <c r="D5549" s="4" t="s">
        <v>10</v>
      </c>
      <c r="E5549" s="4" t="s">
        <v>6</v>
      </c>
      <c r="F5549" s="4" t="s">
        <v>6</v>
      </c>
      <c r="G5549" s="4" t="s">
        <v>6</v>
      </c>
      <c r="H5549" s="4" t="s">
        <v>6</v>
      </c>
    </row>
    <row r="5550" spans="1:9">
      <c r="A5550" t="n">
        <v>44479</v>
      </c>
      <c r="B5550" s="29" t="n">
        <v>51</v>
      </c>
      <c r="C5550" s="7" t="n">
        <v>3</v>
      </c>
      <c r="D5550" s="7" t="n">
        <v>0</v>
      </c>
      <c r="E5550" s="7" t="s">
        <v>139</v>
      </c>
      <c r="F5550" s="7" t="s">
        <v>140</v>
      </c>
      <c r="G5550" s="7" t="s">
        <v>141</v>
      </c>
      <c r="H5550" s="7" t="s">
        <v>142</v>
      </c>
    </row>
    <row r="5551" spans="1:9">
      <c r="A5551" t="s">
        <v>4</v>
      </c>
      <c r="B5551" s="4" t="s">
        <v>5</v>
      </c>
      <c r="C5551" s="4" t="s">
        <v>13</v>
      </c>
      <c r="D5551" s="4" t="s">
        <v>10</v>
      </c>
      <c r="E5551" s="4" t="s">
        <v>6</v>
      </c>
      <c r="F5551" s="4" t="s">
        <v>6</v>
      </c>
      <c r="G5551" s="4" t="s">
        <v>6</v>
      </c>
      <c r="H5551" s="4" t="s">
        <v>6</v>
      </c>
    </row>
    <row r="5552" spans="1:9">
      <c r="A5552" t="n">
        <v>44492</v>
      </c>
      <c r="B5552" s="29" t="n">
        <v>51</v>
      </c>
      <c r="C5552" s="7" t="n">
        <v>3</v>
      </c>
      <c r="D5552" s="7" t="n">
        <v>7002</v>
      </c>
      <c r="E5552" s="7" t="s">
        <v>375</v>
      </c>
      <c r="F5552" s="7" t="s">
        <v>140</v>
      </c>
      <c r="G5552" s="7" t="s">
        <v>141</v>
      </c>
      <c r="H5552" s="7" t="s">
        <v>142</v>
      </c>
    </row>
    <row r="5553" spans="1:8">
      <c r="A5553" t="s">
        <v>4</v>
      </c>
      <c r="B5553" s="4" t="s">
        <v>5</v>
      </c>
      <c r="C5553" s="4" t="s">
        <v>10</v>
      </c>
      <c r="D5553" s="4" t="s">
        <v>9</v>
      </c>
    </row>
    <row r="5554" spans="1:8">
      <c r="A5554" t="n">
        <v>44505</v>
      </c>
      <c r="B5554" s="61" t="n">
        <v>44</v>
      </c>
      <c r="C5554" s="7" t="n">
        <v>7034</v>
      </c>
      <c r="D5554" s="7" t="n">
        <v>1</v>
      </c>
    </row>
    <row r="5555" spans="1:8">
      <c r="A5555" t="s">
        <v>4</v>
      </c>
      <c r="B5555" s="4" t="s">
        <v>5</v>
      </c>
      <c r="C5555" s="4" t="s">
        <v>10</v>
      </c>
      <c r="D5555" s="4" t="s">
        <v>18</v>
      </c>
      <c r="E5555" s="4" t="s">
        <v>18</v>
      </c>
      <c r="F5555" s="4" t="s">
        <v>18</v>
      </c>
      <c r="G5555" s="4" t="s">
        <v>18</v>
      </c>
    </row>
    <row r="5556" spans="1:8">
      <c r="A5556" t="n">
        <v>44512</v>
      </c>
      <c r="B5556" s="21" t="n">
        <v>46</v>
      </c>
      <c r="C5556" s="7" t="n">
        <v>7036</v>
      </c>
      <c r="D5556" s="7" t="n">
        <v>-7.3899998664856</v>
      </c>
      <c r="E5556" s="7" t="n">
        <v>35.8300018310547</v>
      </c>
      <c r="F5556" s="7" t="n">
        <v>57.7200012207031</v>
      </c>
      <c r="G5556" s="7" t="n">
        <v>259.5</v>
      </c>
    </row>
    <row r="5557" spans="1:8">
      <c r="A5557" t="s">
        <v>4</v>
      </c>
      <c r="B5557" s="4" t="s">
        <v>5</v>
      </c>
      <c r="C5557" s="4" t="s">
        <v>10</v>
      </c>
      <c r="D5557" s="4" t="s">
        <v>18</v>
      </c>
      <c r="E5557" s="4" t="s">
        <v>18</v>
      </c>
      <c r="F5557" s="4" t="s">
        <v>18</v>
      </c>
      <c r="G5557" s="4" t="s">
        <v>18</v>
      </c>
    </row>
    <row r="5558" spans="1:8">
      <c r="A5558" t="n">
        <v>44531</v>
      </c>
      <c r="B5558" s="21" t="n">
        <v>46</v>
      </c>
      <c r="C5558" s="7" t="n">
        <v>0</v>
      </c>
      <c r="D5558" s="7" t="n">
        <v>21.4200000762939</v>
      </c>
      <c r="E5558" s="7" t="n">
        <v>9.38000011444092</v>
      </c>
      <c r="F5558" s="7" t="n">
        <v>20.2199993133545</v>
      </c>
      <c r="G5558" s="7" t="n">
        <v>270</v>
      </c>
    </row>
    <row r="5559" spans="1:8">
      <c r="A5559" t="s">
        <v>4</v>
      </c>
      <c r="B5559" s="4" t="s">
        <v>5</v>
      </c>
      <c r="C5559" s="4" t="s">
        <v>13</v>
      </c>
      <c r="D5559" s="4" t="s">
        <v>13</v>
      </c>
      <c r="E5559" s="4" t="s">
        <v>18</v>
      </c>
      <c r="F5559" s="4" t="s">
        <v>18</v>
      </c>
      <c r="G5559" s="4" t="s">
        <v>18</v>
      </c>
      <c r="H5559" s="4" t="s">
        <v>10</v>
      </c>
    </row>
    <row r="5560" spans="1:8">
      <c r="A5560" t="n">
        <v>44550</v>
      </c>
      <c r="B5560" s="44" t="n">
        <v>45</v>
      </c>
      <c r="C5560" s="7" t="n">
        <v>2</v>
      </c>
      <c r="D5560" s="7" t="n">
        <v>3</v>
      </c>
      <c r="E5560" s="7" t="n">
        <v>-45.7700004577637</v>
      </c>
      <c r="F5560" s="7" t="n">
        <v>21.0699996948242</v>
      </c>
      <c r="G5560" s="7" t="n">
        <v>15.7399997711182</v>
      </c>
      <c r="H5560" s="7" t="n">
        <v>5000</v>
      </c>
    </row>
    <row r="5561" spans="1:8">
      <c r="A5561" t="s">
        <v>4</v>
      </c>
      <c r="B5561" s="4" t="s">
        <v>5</v>
      </c>
      <c r="C5561" s="4" t="s">
        <v>13</v>
      </c>
      <c r="D5561" s="4" t="s">
        <v>13</v>
      </c>
      <c r="E5561" s="4" t="s">
        <v>18</v>
      </c>
      <c r="F5561" s="4" t="s">
        <v>18</v>
      </c>
      <c r="G5561" s="4" t="s">
        <v>18</v>
      </c>
      <c r="H5561" s="4" t="s">
        <v>10</v>
      </c>
      <c r="I5561" s="4" t="s">
        <v>13</v>
      </c>
    </row>
    <row r="5562" spans="1:8">
      <c r="A5562" t="n">
        <v>44567</v>
      </c>
      <c r="B5562" s="44" t="n">
        <v>45</v>
      </c>
      <c r="C5562" s="7" t="n">
        <v>4</v>
      </c>
      <c r="D5562" s="7" t="n">
        <v>3</v>
      </c>
      <c r="E5562" s="7" t="n">
        <v>352</v>
      </c>
      <c r="F5562" s="7" t="n">
        <v>86.5</v>
      </c>
      <c r="G5562" s="7" t="n">
        <v>350</v>
      </c>
      <c r="H5562" s="7" t="n">
        <v>5000</v>
      </c>
      <c r="I5562" s="7" t="n">
        <v>1</v>
      </c>
    </row>
    <row r="5563" spans="1:8">
      <c r="A5563" t="s">
        <v>4</v>
      </c>
      <c r="B5563" s="4" t="s">
        <v>5</v>
      </c>
      <c r="C5563" s="4" t="s">
        <v>13</v>
      </c>
      <c r="D5563" s="4" t="s">
        <v>13</v>
      </c>
      <c r="E5563" s="4" t="s">
        <v>18</v>
      </c>
      <c r="F5563" s="4" t="s">
        <v>10</v>
      </c>
    </row>
    <row r="5564" spans="1:8">
      <c r="A5564" t="n">
        <v>44585</v>
      </c>
      <c r="B5564" s="44" t="n">
        <v>45</v>
      </c>
      <c r="C5564" s="7" t="n">
        <v>5</v>
      </c>
      <c r="D5564" s="7" t="n">
        <v>3</v>
      </c>
      <c r="E5564" s="7" t="n">
        <v>74.6999969482422</v>
      </c>
      <c r="F5564" s="7" t="n">
        <v>5000</v>
      </c>
    </row>
    <row r="5565" spans="1:8">
      <c r="A5565" t="s">
        <v>4</v>
      </c>
      <c r="B5565" s="4" t="s">
        <v>5</v>
      </c>
      <c r="C5565" s="4" t="s">
        <v>13</v>
      </c>
      <c r="D5565" s="4" t="s">
        <v>13</v>
      </c>
      <c r="E5565" s="4" t="s">
        <v>18</v>
      </c>
      <c r="F5565" s="4" t="s">
        <v>10</v>
      </c>
    </row>
    <row r="5566" spans="1:8">
      <c r="A5566" t="n">
        <v>44594</v>
      </c>
      <c r="B5566" s="44" t="n">
        <v>45</v>
      </c>
      <c r="C5566" s="7" t="n">
        <v>11</v>
      </c>
      <c r="D5566" s="7" t="n">
        <v>3</v>
      </c>
      <c r="E5566" s="7" t="n">
        <v>14.8000001907349</v>
      </c>
      <c r="F5566" s="7" t="n">
        <v>5000</v>
      </c>
    </row>
    <row r="5567" spans="1:8">
      <c r="A5567" t="s">
        <v>4</v>
      </c>
      <c r="B5567" s="4" t="s">
        <v>5</v>
      </c>
      <c r="C5567" s="4" t="s">
        <v>13</v>
      </c>
      <c r="D5567" s="4" t="s">
        <v>10</v>
      </c>
    </row>
    <row r="5568" spans="1:8">
      <c r="A5568" t="n">
        <v>44603</v>
      </c>
      <c r="B5568" s="44" t="n">
        <v>45</v>
      </c>
      <c r="C5568" s="7" t="n">
        <v>7</v>
      </c>
      <c r="D5568" s="7" t="n">
        <v>255</v>
      </c>
    </row>
    <row r="5569" spans="1:9">
      <c r="A5569" t="s">
        <v>4</v>
      </c>
      <c r="B5569" s="4" t="s">
        <v>5</v>
      </c>
      <c r="C5569" s="4" t="s">
        <v>13</v>
      </c>
      <c r="D5569" s="4" t="s">
        <v>10</v>
      </c>
      <c r="E5569" s="4" t="s">
        <v>18</v>
      </c>
    </row>
    <row r="5570" spans="1:9">
      <c r="A5570" t="n">
        <v>44607</v>
      </c>
      <c r="B5570" s="38" t="n">
        <v>58</v>
      </c>
      <c r="C5570" s="7" t="n">
        <v>101</v>
      </c>
      <c r="D5570" s="7" t="n">
        <v>500</v>
      </c>
      <c r="E5570" s="7" t="n">
        <v>1</v>
      </c>
    </row>
    <row r="5571" spans="1:9">
      <c r="A5571" t="s">
        <v>4</v>
      </c>
      <c r="B5571" s="4" t="s">
        <v>5</v>
      </c>
      <c r="C5571" s="4" t="s">
        <v>13</v>
      </c>
      <c r="D5571" s="4" t="s">
        <v>10</v>
      </c>
      <c r="E5571" s="4" t="s">
        <v>9</v>
      </c>
      <c r="F5571" s="4" t="s">
        <v>10</v>
      </c>
    </row>
    <row r="5572" spans="1:9">
      <c r="A5572" t="n">
        <v>44615</v>
      </c>
      <c r="B5572" s="11" t="n">
        <v>50</v>
      </c>
      <c r="C5572" s="7" t="n">
        <v>3</v>
      </c>
      <c r="D5572" s="7" t="n">
        <v>4524</v>
      </c>
      <c r="E5572" s="7" t="n">
        <v>1056964608</v>
      </c>
      <c r="F5572" s="7" t="n">
        <v>1000</v>
      </c>
    </row>
    <row r="5573" spans="1:9">
      <c r="A5573" t="s">
        <v>4</v>
      </c>
      <c r="B5573" s="4" t="s">
        <v>5</v>
      </c>
      <c r="C5573" s="4" t="s">
        <v>13</v>
      </c>
      <c r="D5573" s="4" t="s">
        <v>10</v>
      </c>
    </row>
    <row r="5574" spans="1:9">
      <c r="A5574" t="n">
        <v>44625</v>
      </c>
      <c r="B5574" s="38" t="n">
        <v>58</v>
      </c>
      <c r="C5574" s="7" t="n">
        <v>254</v>
      </c>
      <c r="D5574" s="7" t="n">
        <v>0</v>
      </c>
    </row>
    <row r="5575" spans="1:9">
      <c r="A5575" t="s">
        <v>4</v>
      </c>
      <c r="B5575" s="4" t="s">
        <v>5</v>
      </c>
      <c r="C5575" s="4" t="s">
        <v>13</v>
      </c>
    </row>
    <row r="5576" spans="1:9">
      <c r="A5576" t="n">
        <v>44629</v>
      </c>
      <c r="B5576" s="44" t="n">
        <v>45</v>
      </c>
      <c r="C5576" s="7" t="n">
        <v>0</v>
      </c>
    </row>
    <row r="5577" spans="1:9">
      <c r="A5577" t="s">
        <v>4</v>
      </c>
      <c r="B5577" s="4" t="s">
        <v>5</v>
      </c>
      <c r="C5577" s="4" t="s">
        <v>13</v>
      </c>
      <c r="D5577" s="4" t="s">
        <v>13</v>
      </c>
      <c r="E5577" s="4" t="s">
        <v>18</v>
      </c>
      <c r="F5577" s="4" t="s">
        <v>18</v>
      </c>
      <c r="G5577" s="4" t="s">
        <v>18</v>
      </c>
      <c r="H5577" s="4" t="s">
        <v>10</v>
      </c>
    </row>
    <row r="5578" spans="1:9">
      <c r="A5578" t="n">
        <v>44631</v>
      </c>
      <c r="B5578" s="44" t="n">
        <v>45</v>
      </c>
      <c r="C5578" s="7" t="n">
        <v>2</v>
      </c>
      <c r="D5578" s="7" t="n">
        <v>3</v>
      </c>
      <c r="E5578" s="7" t="n">
        <v>-25.9500007629395</v>
      </c>
      <c r="F5578" s="7" t="n">
        <v>32.2200012207031</v>
      </c>
      <c r="G5578" s="7" t="n">
        <v>32.2299995422363</v>
      </c>
      <c r="H5578" s="7" t="n">
        <v>0</v>
      </c>
    </row>
    <row r="5579" spans="1:9">
      <c r="A5579" t="s">
        <v>4</v>
      </c>
      <c r="B5579" s="4" t="s">
        <v>5</v>
      </c>
      <c r="C5579" s="4" t="s">
        <v>13</v>
      </c>
      <c r="D5579" s="4" t="s">
        <v>13</v>
      </c>
      <c r="E5579" s="4" t="s">
        <v>18</v>
      </c>
      <c r="F5579" s="4" t="s">
        <v>18</v>
      </c>
      <c r="G5579" s="4" t="s">
        <v>18</v>
      </c>
      <c r="H5579" s="4" t="s">
        <v>10</v>
      </c>
      <c r="I5579" s="4" t="s">
        <v>13</v>
      </c>
    </row>
    <row r="5580" spans="1:9">
      <c r="A5580" t="n">
        <v>44648</v>
      </c>
      <c r="B5580" s="44" t="n">
        <v>45</v>
      </c>
      <c r="C5580" s="7" t="n">
        <v>4</v>
      </c>
      <c r="D5580" s="7" t="n">
        <v>3</v>
      </c>
      <c r="E5580" s="7" t="n">
        <v>35.439998626709</v>
      </c>
      <c r="F5580" s="7" t="n">
        <v>32.5900001525879</v>
      </c>
      <c r="G5580" s="7" t="n">
        <v>360</v>
      </c>
      <c r="H5580" s="7" t="n">
        <v>0</v>
      </c>
      <c r="I5580" s="7" t="n">
        <v>1</v>
      </c>
    </row>
    <row r="5581" spans="1:9">
      <c r="A5581" t="s">
        <v>4</v>
      </c>
      <c r="B5581" s="4" t="s">
        <v>5</v>
      </c>
      <c r="C5581" s="4" t="s">
        <v>13</v>
      </c>
      <c r="D5581" s="4" t="s">
        <v>13</v>
      </c>
      <c r="E5581" s="4" t="s">
        <v>18</v>
      </c>
      <c r="F5581" s="4" t="s">
        <v>10</v>
      </c>
    </row>
    <row r="5582" spans="1:9">
      <c r="A5582" t="n">
        <v>44666</v>
      </c>
      <c r="B5582" s="44" t="n">
        <v>45</v>
      </c>
      <c r="C5582" s="7" t="n">
        <v>5</v>
      </c>
      <c r="D5582" s="7" t="n">
        <v>3</v>
      </c>
      <c r="E5582" s="7" t="n">
        <v>74</v>
      </c>
      <c r="F5582" s="7" t="n">
        <v>0</v>
      </c>
    </row>
    <row r="5583" spans="1:9">
      <c r="A5583" t="s">
        <v>4</v>
      </c>
      <c r="B5583" s="4" t="s">
        <v>5</v>
      </c>
      <c r="C5583" s="4" t="s">
        <v>13</v>
      </c>
      <c r="D5583" s="4" t="s">
        <v>13</v>
      </c>
      <c r="E5583" s="4" t="s">
        <v>18</v>
      </c>
      <c r="F5583" s="4" t="s">
        <v>10</v>
      </c>
    </row>
    <row r="5584" spans="1:9">
      <c r="A5584" t="n">
        <v>44675</v>
      </c>
      <c r="B5584" s="44" t="n">
        <v>45</v>
      </c>
      <c r="C5584" s="7" t="n">
        <v>11</v>
      </c>
      <c r="D5584" s="7" t="n">
        <v>3</v>
      </c>
      <c r="E5584" s="7" t="n">
        <v>20.2000007629395</v>
      </c>
      <c r="F5584" s="7" t="n">
        <v>0</v>
      </c>
    </row>
    <row r="5585" spans="1:9">
      <c r="A5585" t="s">
        <v>4</v>
      </c>
      <c r="B5585" s="4" t="s">
        <v>5</v>
      </c>
      <c r="C5585" s="4" t="s">
        <v>13</v>
      </c>
      <c r="D5585" s="4" t="s">
        <v>13</v>
      </c>
      <c r="E5585" s="4" t="s">
        <v>18</v>
      </c>
      <c r="F5585" s="4" t="s">
        <v>10</v>
      </c>
    </row>
    <row r="5586" spans="1:9">
      <c r="A5586" t="n">
        <v>44684</v>
      </c>
      <c r="B5586" s="44" t="n">
        <v>45</v>
      </c>
      <c r="C5586" s="7" t="n">
        <v>5</v>
      </c>
      <c r="D5586" s="7" t="n">
        <v>3</v>
      </c>
      <c r="E5586" s="7" t="n">
        <v>71.8000030517578</v>
      </c>
      <c r="F5586" s="7" t="n">
        <v>8000</v>
      </c>
    </row>
    <row r="5587" spans="1:9">
      <c r="A5587" t="s">
        <v>4</v>
      </c>
      <c r="B5587" s="4" t="s">
        <v>5</v>
      </c>
      <c r="C5587" s="4" t="s">
        <v>13</v>
      </c>
      <c r="D5587" s="4" t="s">
        <v>10</v>
      </c>
    </row>
    <row r="5588" spans="1:9">
      <c r="A5588" t="n">
        <v>44693</v>
      </c>
      <c r="B5588" s="38" t="n">
        <v>58</v>
      </c>
      <c r="C5588" s="7" t="n">
        <v>255</v>
      </c>
      <c r="D5588" s="7" t="n">
        <v>0</v>
      </c>
    </row>
    <row r="5589" spans="1:9">
      <c r="A5589" t="s">
        <v>4</v>
      </c>
      <c r="B5589" s="4" t="s">
        <v>5</v>
      </c>
      <c r="C5589" s="4" t="s">
        <v>13</v>
      </c>
      <c r="D5589" s="4" t="s">
        <v>10</v>
      </c>
      <c r="E5589" s="4" t="s">
        <v>10</v>
      </c>
      <c r="F5589" s="4" t="s">
        <v>13</v>
      </c>
    </row>
    <row r="5590" spans="1:9">
      <c r="A5590" t="n">
        <v>44697</v>
      </c>
      <c r="B5590" s="59" t="n">
        <v>25</v>
      </c>
      <c r="C5590" s="7" t="n">
        <v>1</v>
      </c>
      <c r="D5590" s="7" t="n">
        <v>260</v>
      </c>
      <c r="E5590" s="7" t="n">
        <v>640</v>
      </c>
      <c r="F5590" s="7" t="n">
        <v>2</v>
      </c>
    </row>
    <row r="5591" spans="1:9">
      <c r="A5591" t="s">
        <v>4</v>
      </c>
      <c r="B5591" s="4" t="s">
        <v>5</v>
      </c>
      <c r="C5591" s="4" t="s">
        <v>13</v>
      </c>
      <c r="D5591" s="4" t="s">
        <v>18</v>
      </c>
      <c r="E5591" s="4" t="s">
        <v>18</v>
      </c>
      <c r="F5591" s="4" t="s">
        <v>18</v>
      </c>
    </row>
    <row r="5592" spans="1:9">
      <c r="A5592" t="n">
        <v>44704</v>
      </c>
      <c r="B5592" s="44" t="n">
        <v>45</v>
      </c>
      <c r="C5592" s="7" t="n">
        <v>9</v>
      </c>
      <c r="D5592" s="7" t="n">
        <v>0.0199999995529652</v>
      </c>
      <c r="E5592" s="7" t="n">
        <v>0.0199999995529652</v>
      </c>
      <c r="F5592" s="7" t="n">
        <v>0.5</v>
      </c>
    </row>
    <row r="5593" spans="1:9">
      <c r="A5593" t="s">
        <v>4</v>
      </c>
      <c r="B5593" s="4" t="s">
        <v>5</v>
      </c>
      <c r="C5593" s="4" t="s">
        <v>13</v>
      </c>
      <c r="D5593" s="4" t="s">
        <v>10</v>
      </c>
      <c r="E5593" s="4" t="s">
        <v>6</v>
      </c>
    </row>
    <row r="5594" spans="1:9">
      <c r="A5594" t="n">
        <v>44718</v>
      </c>
      <c r="B5594" s="29" t="n">
        <v>51</v>
      </c>
      <c r="C5594" s="7" t="n">
        <v>4</v>
      </c>
      <c r="D5594" s="7" t="n">
        <v>13</v>
      </c>
      <c r="E5594" s="7" t="s">
        <v>208</v>
      </c>
    </row>
    <row r="5595" spans="1:9">
      <c r="A5595" t="s">
        <v>4</v>
      </c>
      <c r="B5595" s="4" t="s">
        <v>5</v>
      </c>
      <c r="C5595" s="4" t="s">
        <v>10</v>
      </c>
    </row>
    <row r="5596" spans="1:9">
      <c r="A5596" t="n">
        <v>44731</v>
      </c>
      <c r="B5596" s="27" t="n">
        <v>16</v>
      </c>
      <c r="C5596" s="7" t="n">
        <v>0</v>
      </c>
    </row>
    <row r="5597" spans="1:9">
      <c r="A5597" t="s">
        <v>4</v>
      </c>
      <c r="B5597" s="4" t="s">
        <v>5</v>
      </c>
      <c r="C5597" s="4" t="s">
        <v>10</v>
      </c>
      <c r="D5597" s="4" t="s">
        <v>13</v>
      </c>
      <c r="E5597" s="4" t="s">
        <v>9</v>
      </c>
      <c r="F5597" s="4" t="s">
        <v>47</v>
      </c>
      <c r="G5597" s="4" t="s">
        <v>13</v>
      </c>
      <c r="H5597" s="4" t="s">
        <v>13</v>
      </c>
    </row>
    <row r="5598" spans="1:9">
      <c r="A5598" t="n">
        <v>44734</v>
      </c>
      <c r="B5598" s="30" t="n">
        <v>26</v>
      </c>
      <c r="C5598" s="7" t="n">
        <v>13</v>
      </c>
      <c r="D5598" s="7" t="n">
        <v>17</v>
      </c>
      <c r="E5598" s="7" t="n">
        <v>11346</v>
      </c>
      <c r="F5598" s="7" t="s">
        <v>376</v>
      </c>
      <c r="G5598" s="7" t="n">
        <v>2</v>
      </c>
      <c r="H5598" s="7" t="n">
        <v>0</v>
      </c>
    </row>
    <row r="5599" spans="1:9">
      <c r="A5599" t="s">
        <v>4</v>
      </c>
      <c r="B5599" s="4" t="s">
        <v>5</v>
      </c>
    </row>
    <row r="5600" spans="1:9">
      <c r="A5600" t="n">
        <v>44771</v>
      </c>
      <c r="B5600" s="31" t="n">
        <v>28</v>
      </c>
    </row>
    <row r="5601" spans="1:8">
      <c r="A5601" t="s">
        <v>4</v>
      </c>
      <c r="B5601" s="4" t="s">
        <v>5</v>
      </c>
      <c r="C5601" s="4" t="s">
        <v>13</v>
      </c>
      <c r="D5601" s="4" t="s">
        <v>10</v>
      </c>
      <c r="E5601" s="4" t="s">
        <v>10</v>
      </c>
      <c r="F5601" s="4" t="s">
        <v>13</v>
      </c>
    </row>
    <row r="5602" spans="1:8">
      <c r="A5602" t="n">
        <v>44772</v>
      </c>
      <c r="B5602" s="59" t="n">
        <v>25</v>
      </c>
      <c r="C5602" s="7" t="n">
        <v>1</v>
      </c>
      <c r="D5602" s="7" t="n">
        <v>260</v>
      </c>
      <c r="E5602" s="7" t="n">
        <v>640</v>
      </c>
      <c r="F5602" s="7" t="n">
        <v>1</v>
      </c>
    </row>
    <row r="5603" spans="1:8">
      <c r="A5603" t="s">
        <v>4</v>
      </c>
      <c r="B5603" s="4" t="s">
        <v>5</v>
      </c>
      <c r="C5603" s="4" t="s">
        <v>13</v>
      </c>
      <c r="D5603" s="4" t="s">
        <v>18</v>
      </c>
      <c r="E5603" s="4" t="s">
        <v>18</v>
      </c>
      <c r="F5603" s="4" t="s">
        <v>18</v>
      </c>
    </row>
    <row r="5604" spans="1:8">
      <c r="A5604" t="n">
        <v>44779</v>
      </c>
      <c r="B5604" s="44" t="n">
        <v>45</v>
      </c>
      <c r="C5604" s="7" t="n">
        <v>9</v>
      </c>
      <c r="D5604" s="7" t="n">
        <v>0.0199999995529652</v>
      </c>
      <c r="E5604" s="7" t="n">
        <v>0.0500000007450581</v>
      </c>
      <c r="F5604" s="7" t="n">
        <v>0.5</v>
      </c>
    </row>
    <row r="5605" spans="1:8">
      <c r="A5605" t="s">
        <v>4</v>
      </c>
      <c r="B5605" s="4" t="s">
        <v>5</v>
      </c>
      <c r="C5605" s="4" t="s">
        <v>13</v>
      </c>
      <c r="D5605" s="4" t="s">
        <v>10</v>
      </c>
      <c r="E5605" s="4" t="s">
        <v>6</v>
      </c>
    </row>
    <row r="5606" spans="1:8">
      <c r="A5606" t="n">
        <v>44793</v>
      </c>
      <c r="B5606" s="29" t="n">
        <v>51</v>
      </c>
      <c r="C5606" s="7" t="n">
        <v>4</v>
      </c>
      <c r="D5606" s="7" t="n">
        <v>80</v>
      </c>
      <c r="E5606" s="7" t="s">
        <v>225</v>
      </c>
    </row>
    <row r="5607" spans="1:8">
      <c r="A5607" t="s">
        <v>4</v>
      </c>
      <c r="B5607" s="4" t="s">
        <v>5</v>
      </c>
      <c r="C5607" s="4" t="s">
        <v>10</v>
      </c>
    </row>
    <row r="5608" spans="1:8">
      <c r="A5608" t="n">
        <v>44806</v>
      </c>
      <c r="B5608" s="27" t="n">
        <v>16</v>
      </c>
      <c r="C5608" s="7" t="n">
        <v>0</v>
      </c>
    </row>
    <row r="5609" spans="1:8">
      <c r="A5609" t="s">
        <v>4</v>
      </c>
      <c r="B5609" s="4" t="s">
        <v>5</v>
      </c>
      <c r="C5609" s="4" t="s">
        <v>10</v>
      </c>
      <c r="D5609" s="4" t="s">
        <v>13</v>
      </c>
      <c r="E5609" s="4" t="s">
        <v>9</v>
      </c>
      <c r="F5609" s="4" t="s">
        <v>47</v>
      </c>
      <c r="G5609" s="4" t="s">
        <v>13</v>
      </c>
      <c r="H5609" s="4" t="s">
        <v>13</v>
      </c>
    </row>
    <row r="5610" spans="1:8">
      <c r="A5610" t="n">
        <v>44809</v>
      </c>
      <c r="B5610" s="30" t="n">
        <v>26</v>
      </c>
      <c r="C5610" s="7" t="n">
        <v>80</v>
      </c>
      <c r="D5610" s="7" t="n">
        <v>17</v>
      </c>
      <c r="E5610" s="7" t="n">
        <v>25314</v>
      </c>
      <c r="F5610" s="7" t="s">
        <v>377</v>
      </c>
      <c r="G5610" s="7" t="n">
        <v>2</v>
      </c>
      <c r="H5610" s="7" t="n">
        <v>0</v>
      </c>
    </row>
    <row r="5611" spans="1:8">
      <c r="A5611" t="s">
        <v>4</v>
      </c>
      <c r="B5611" s="4" t="s">
        <v>5</v>
      </c>
    </row>
    <row r="5612" spans="1:8">
      <c r="A5612" t="n">
        <v>44845</v>
      </c>
      <c r="B5612" s="31" t="n">
        <v>28</v>
      </c>
    </row>
    <row r="5613" spans="1:8">
      <c r="A5613" t="s">
        <v>4</v>
      </c>
      <c r="B5613" s="4" t="s">
        <v>5</v>
      </c>
      <c r="C5613" s="4" t="s">
        <v>10</v>
      </c>
      <c r="D5613" s="4" t="s">
        <v>13</v>
      </c>
    </row>
    <row r="5614" spans="1:8">
      <c r="A5614" t="n">
        <v>44846</v>
      </c>
      <c r="B5614" s="60" t="n">
        <v>89</v>
      </c>
      <c r="C5614" s="7" t="n">
        <v>65533</v>
      </c>
      <c r="D5614" s="7" t="n">
        <v>1</v>
      </c>
    </row>
    <row r="5615" spans="1:8">
      <c r="A5615" t="s">
        <v>4</v>
      </c>
      <c r="B5615" s="4" t="s">
        <v>5</v>
      </c>
      <c r="C5615" s="4" t="s">
        <v>13</v>
      </c>
      <c r="D5615" s="4" t="s">
        <v>10</v>
      </c>
      <c r="E5615" s="4" t="s">
        <v>18</v>
      </c>
    </row>
    <row r="5616" spans="1:8">
      <c r="A5616" t="n">
        <v>44850</v>
      </c>
      <c r="B5616" s="38" t="n">
        <v>58</v>
      </c>
      <c r="C5616" s="7" t="n">
        <v>101</v>
      </c>
      <c r="D5616" s="7" t="n">
        <v>500</v>
      </c>
      <c r="E5616" s="7" t="n">
        <v>1</v>
      </c>
    </row>
    <row r="5617" spans="1:8">
      <c r="A5617" t="s">
        <v>4</v>
      </c>
      <c r="B5617" s="4" t="s">
        <v>5</v>
      </c>
      <c r="C5617" s="4" t="s">
        <v>13</v>
      </c>
      <c r="D5617" s="4" t="s">
        <v>10</v>
      </c>
    </row>
    <row r="5618" spans="1:8">
      <c r="A5618" t="n">
        <v>44858</v>
      </c>
      <c r="B5618" s="38" t="n">
        <v>58</v>
      </c>
      <c r="C5618" s="7" t="n">
        <v>254</v>
      </c>
      <c r="D5618" s="7" t="n">
        <v>0</v>
      </c>
    </row>
    <row r="5619" spans="1:8">
      <c r="A5619" t="s">
        <v>4</v>
      </c>
      <c r="B5619" s="4" t="s">
        <v>5</v>
      </c>
      <c r="C5619" s="4" t="s">
        <v>13</v>
      </c>
    </row>
    <row r="5620" spans="1:8">
      <c r="A5620" t="n">
        <v>44862</v>
      </c>
      <c r="B5620" s="44" t="n">
        <v>45</v>
      </c>
      <c r="C5620" s="7" t="n">
        <v>0</v>
      </c>
    </row>
    <row r="5621" spans="1:8">
      <c r="A5621" t="s">
        <v>4</v>
      </c>
      <c r="B5621" s="4" t="s">
        <v>5</v>
      </c>
      <c r="C5621" s="4" t="s">
        <v>13</v>
      </c>
      <c r="D5621" s="4" t="s">
        <v>13</v>
      </c>
      <c r="E5621" s="4" t="s">
        <v>18</v>
      </c>
      <c r="F5621" s="4" t="s">
        <v>18</v>
      </c>
      <c r="G5621" s="4" t="s">
        <v>18</v>
      </c>
      <c r="H5621" s="4" t="s">
        <v>10</v>
      </c>
    </row>
    <row r="5622" spans="1:8">
      <c r="A5622" t="n">
        <v>44864</v>
      </c>
      <c r="B5622" s="44" t="n">
        <v>45</v>
      </c>
      <c r="C5622" s="7" t="n">
        <v>2</v>
      </c>
      <c r="D5622" s="7" t="n">
        <v>3</v>
      </c>
      <c r="E5622" s="7" t="n">
        <v>-42.5800018310547</v>
      </c>
      <c r="F5622" s="7" t="n">
        <v>24.7900009155273</v>
      </c>
      <c r="G5622" s="7" t="n">
        <v>15.5699996948242</v>
      </c>
      <c r="H5622" s="7" t="n">
        <v>0</v>
      </c>
    </row>
    <row r="5623" spans="1:8">
      <c r="A5623" t="s">
        <v>4</v>
      </c>
      <c r="B5623" s="4" t="s">
        <v>5</v>
      </c>
      <c r="C5623" s="4" t="s">
        <v>13</v>
      </c>
      <c r="D5623" s="4" t="s">
        <v>13</v>
      </c>
      <c r="E5623" s="4" t="s">
        <v>18</v>
      </c>
      <c r="F5623" s="4" t="s">
        <v>18</v>
      </c>
      <c r="G5623" s="4" t="s">
        <v>18</v>
      </c>
      <c r="H5623" s="4" t="s">
        <v>10</v>
      </c>
      <c r="I5623" s="4" t="s">
        <v>13</v>
      </c>
    </row>
    <row r="5624" spans="1:8">
      <c r="A5624" t="n">
        <v>44881</v>
      </c>
      <c r="B5624" s="44" t="n">
        <v>45</v>
      </c>
      <c r="C5624" s="7" t="n">
        <v>4</v>
      </c>
      <c r="D5624" s="7" t="n">
        <v>3</v>
      </c>
      <c r="E5624" s="7" t="n">
        <v>349.140014648438</v>
      </c>
      <c r="F5624" s="7" t="n">
        <v>110.309997558594</v>
      </c>
      <c r="G5624" s="7" t="n">
        <v>350</v>
      </c>
      <c r="H5624" s="7" t="n">
        <v>0</v>
      </c>
      <c r="I5624" s="7" t="n">
        <v>1</v>
      </c>
    </row>
    <row r="5625" spans="1:8">
      <c r="A5625" t="s">
        <v>4</v>
      </c>
      <c r="B5625" s="4" t="s">
        <v>5</v>
      </c>
      <c r="C5625" s="4" t="s">
        <v>13</v>
      </c>
      <c r="D5625" s="4" t="s">
        <v>13</v>
      </c>
      <c r="E5625" s="4" t="s">
        <v>18</v>
      </c>
      <c r="F5625" s="4" t="s">
        <v>10</v>
      </c>
    </row>
    <row r="5626" spans="1:8">
      <c r="A5626" t="n">
        <v>44899</v>
      </c>
      <c r="B5626" s="44" t="n">
        <v>45</v>
      </c>
      <c r="C5626" s="7" t="n">
        <v>5</v>
      </c>
      <c r="D5626" s="7" t="n">
        <v>3</v>
      </c>
      <c r="E5626" s="7" t="n">
        <v>11.1999998092651</v>
      </c>
      <c r="F5626" s="7" t="n">
        <v>0</v>
      </c>
    </row>
    <row r="5627" spans="1:8">
      <c r="A5627" t="s">
        <v>4</v>
      </c>
      <c r="B5627" s="4" t="s">
        <v>5</v>
      </c>
      <c r="C5627" s="4" t="s">
        <v>13</v>
      </c>
      <c r="D5627" s="4" t="s">
        <v>13</v>
      </c>
      <c r="E5627" s="4" t="s">
        <v>18</v>
      </c>
      <c r="F5627" s="4" t="s">
        <v>10</v>
      </c>
    </row>
    <row r="5628" spans="1:8">
      <c r="A5628" t="n">
        <v>44908</v>
      </c>
      <c r="B5628" s="44" t="n">
        <v>45</v>
      </c>
      <c r="C5628" s="7" t="n">
        <v>11</v>
      </c>
      <c r="D5628" s="7" t="n">
        <v>3</v>
      </c>
      <c r="E5628" s="7" t="n">
        <v>24.6000003814697</v>
      </c>
      <c r="F5628" s="7" t="n">
        <v>0</v>
      </c>
    </row>
    <row r="5629" spans="1:8">
      <c r="A5629" t="s">
        <v>4</v>
      </c>
      <c r="B5629" s="4" t="s">
        <v>5</v>
      </c>
      <c r="C5629" s="4" t="s">
        <v>13</v>
      </c>
      <c r="D5629" s="4" t="s">
        <v>13</v>
      </c>
      <c r="E5629" s="4" t="s">
        <v>18</v>
      </c>
      <c r="F5629" s="4" t="s">
        <v>18</v>
      </c>
      <c r="G5629" s="4" t="s">
        <v>18</v>
      </c>
      <c r="H5629" s="4" t="s">
        <v>10</v>
      </c>
    </row>
    <row r="5630" spans="1:8">
      <c r="A5630" t="n">
        <v>44917</v>
      </c>
      <c r="B5630" s="44" t="n">
        <v>45</v>
      </c>
      <c r="C5630" s="7" t="n">
        <v>2</v>
      </c>
      <c r="D5630" s="7" t="n">
        <v>3</v>
      </c>
      <c r="E5630" s="7" t="n">
        <v>-42.5800018310547</v>
      </c>
      <c r="F5630" s="7" t="n">
        <v>24.7900009155273</v>
      </c>
      <c r="G5630" s="7" t="n">
        <v>15.5699996948242</v>
      </c>
      <c r="H5630" s="7" t="n">
        <v>20000</v>
      </c>
    </row>
    <row r="5631" spans="1:8">
      <c r="A5631" t="s">
        <v>4</v>
      </c>
      <c r="B5631" s="4" t="s">
        <v>5</v>
      </c>
      <c r="C5631" s="4" t="s">
        <v>13</v>
      </c>
      <c r="D5631" s="4" t="s">
        <v>13</v>
      </c>
      <c r="E5631" s="4" t="s">
        <v>18</v>
      </c>
      <c r="F5631" s="4" t="s">
        <v>18</v>
      </c>
      <c r="G5631" s="4" t="s">
        <v>18</v>
      </c>
      <c r="H5631" s="4" t="s">
        <v>10</v>
      </c>
      <c r="I5631" s="4" t="s">
        <v>13</v>
      </c>
    </row>
    <row r="5632" spans="1:8">
      <c r="A5632" t="n">
        <v>44934</v>
      </c>
      <c r="B5632" s="44" t="n">
        <v>45</v>
      </c>
      <c r="C5632" s="7" t="n">
        <v>4</v>
      </c>
      <c r="D5632" s="7" t="n">
        <v>3</v>
      </c>
      <c r="E5632" s="7" t="n">
        <v>342.790008544922</v>
      </c>
      <c r="F5632" s="7" t="n">
        <v>104.379997253418</v>
      </c>
      <c r="G5632" s="7" t="n">
        <v>350</v>
      </c>
      <c r="H5632" s="7" t="n">
        <v>20000</v>
      </c>
      <c r="I5632" s="7" t="n">
        <v>1</v>
      </c>
    </row>
    <row r="5633" spans="1:9">
      <c r="A5633" t="s">
        <v>4</v>
      </c>
      <c r="B5633" s="4" t="s">
        <v>5</v>
      </c>
      <c r="C5633" s="4" t="s">
        <v>13</v>
      </c>
      <c r="D5633" s="4" t="s">
        <v>13</v>
      </c>
      <c r="E5633" s="4" t="s">
        <v>18</v>
      </c>
      <c r="F5633" s="4" t="s">
        <v>10</v>
      </c>
    </row>
    <row r="5634" spans="1:9">
      <c r="A5634" t="n">
        <v>44952</v>
      </c>
      <c r="B5634" s="44" t="n">
        <v>45</v>
      </c>
      <c r="C5634" s="7" t="n">
        <v>5</v>
      </c>
      <c r="D5634" s="7" t="n">
        <v>3</v>
      </c>
      <c r="E5634" s="7" t="n">
        <v>11.1999998092651</v>
      </c>
      <c r="F5634" s="7" t="n">
        <v>20000</v>
      </c>
    </row>
    <row r="5635" spans="1:9">
      <c r="A5635" t="s">
        <v>4</v>
      </c>
      <c r="B5635" s="4" t="s">
        <v>5</v>
      </c>
      <c r="C5635" s="4" t="s">
        <v>13</v>
      </c>
      <c r="D5635" s="4" t="s">
        <v>13</v>
      </c>
      <c r="E5635" s="4" t="s">
        <v>18</v>
      </c>
      <c r="F5635" s="4" t="s">
        <v>10</v>
      </c>
    </row>
    <row r="5636" spans="1:9">
      <c r="A5636" t="n">
        <v>44961</v>
      </c>
      <c r="B5636" s="44" t="n">
        <v>45</v>
      </c>
      <c r="C5636" s="7" t="n">
        <v>11</v>
      </c>
      <c r="D5636" s="7" t="n">
        <v>3</v>
      </c>
      <c r="E5636" s="7" t="n">
        <v>24.6000003814697</v>
      </c>
      <c r="F5636" s="7" t="n">
        <v>20000</v>
      </c>
    </row>
    <row r="5637" spans="1:9">
      <c r="A5637" t="s">
        <v>4</v>
      </c>
      <c r="B5637" s="4" t="s">
        <v>5</v>
      </c>
      <c r="C5637" s="4" t="s">
        <v>13</v>
      </c>
    </row>
    <row r="5638" spans="1:9">
      <c r="A5638" t="n">
        <v>44970</v>
      </c>
      <c r="B5638" s="43" t="n">
        <v>116</v>
      </c>
      <c r="C5638" s="7" t="n">
        <v>1</v>
      </c>
    </row>
    <row r="5639" spans="1:9">
      <c r="A5639" t="s">
        <v>4</v>
      </c>
      <c r="B5639" s="4" t="s">
        <v>5</v>
      </c>
      <c r="C5639" s="4" t="s">
        <v>13</v>
      </c>
      <c r="D5639" s="4" t="s">
        <v>10</v>
      </c>
      <c r="E5639" s="4" t="s">
        <v>10</v>
      </c>
      <c r="F5639" s="4" t="s">
        <v>9</v>
      </c>
    </row>
    <row r="5640" spans="1:9">
      <c r="A5640" t="n">
        <v>44972</v>
      </c>
      <c r="B5640" s="57" t="n">
        <v>84</v>
      </c>
      <c r="C5640" s="7" t="n">
        <v>0</v>
      </c>
      <c r="D5640" s="7" t="n">
        <v>0</v>
      </c>
      <c r="E5640" s="7" t="n">
        <v>0</v>
      </c>
      <c r="F5640" s="7" t="n">
        <v>1045220557</v>
      </c>
    </row>
    <row r="5641" spans="1:9">
      <c r="A5641" t="s">
        <v>4</v>
      </c>
      <c r="B5641" s="4" t="s">
        <v>5</v>
      </c>
      <c r="C5641" s="4" t="s">
        <v>13</v>
      </c>
      <c r="D5641" s="4" t="s">
        <v>10</v>
      </c>
    </row>
    <row r="5642" spans="1:9">
      <c r="A5642" t="n">
        <v>44982</v>
      </c>
      <c r="B5642" s="38" t="n">
        <v>58</v>
      </c>
      <c r="C5642" s="7" t="n">
        <v>255</v>
      </c>
      <c r="D5642" s="7" t="n">
        <v>0</v>
      </c>
    </row>
    <row r="5643" spans="1:9">
      <c r="A5643" t="s">
        <v>4</v>
      </c>
      <c r="B5643" s="4" t="s">
        <v>5</v>
      </c>
      <c r="C5643" s="4" t="s">
        <v>13</v>
      </c>
      <c r="D5643" s="4" t="s">
        <v>10</v>
      </c>
      <c r="E5643" s="4" t="s">
        <v>10</v>
      </c>
      <c r="F5643" s="4" t="s">
        <v>13</v>
      </c>
    </row>
    <row r="5644" spans="1:9">
      <c r="A5644" t="n">
        <v>44986</v>
      </c>
      <c r="B5644" s="59" t="n">
        <v>25</v>
      </c>
      <c r="C5644" s="7" t="n">
        <v>1</v>
      </c>
      <c r="D5644" s="7" t="n">
        <v>260</v>
      </c>
      <c r="E5644" s="7" t="n">
        <v>640</v>
      </c>
      <c r="F5644" s="7" t="n">
        <v>1</v>
      </c>
    </row>
    <row r="5645" spans="1:9">
      <c r="A5645" t="s">
        <v>4</v>
      </c>
      <c r="B5645" s="4" t="s">
        <v>5</v>
      </c>
      <c r="C5645" s="4" t="s">
        <v>13</v>
      </c>
      <c r="D5645" s="4" t="s">
        <v>10</v>
      </c>
      <c r="E5645" s="4" t="s">
        <v>6</v>
      </c>
    </row>
    <row r="5646" spans="1:9">
      <c r="A5646" t="n">
        <v>44993</v>
      </c>
      <c r="B5646" s="29" t="n">
        <v>51</v>
      </c>
      <c r="C5646" s="7" t="n">
        <v>4</v>
      </c>
      <c r="D5646" s="7" t="n">
        <v>0</v>
      </c>
      <c r="E5646" s="7" t="s">
        <v>223</v>
      </c>
    </row>
    <row r="5647" spans="1:9">
      <c r="A5647" t="s">
        <v>4</v>
      </c>
      <c r="B5647" s="4" t="s">
        <v>5</v>
      </c>
      <c r="C5647" s="4" t="s">
        <v>10</v>
      </c>
    </row>
    <row r="5648" spans="1:9">
      <c r="A5648" t="n">
        <v>45007</v>
      </c>
      <c r="B5648" s="27" t="n">
        <v>16</v>
      </c>
      <c r="C5648" s="7" t="n">
        <v>0</v>
      </c>
    </row>
    <row r="5649" spans="1:6">
      <c r="A5649" t="s">
        <v>4</v>
      </c>
      <c r="B5649" s="4" t="s">
        <v>5</v>
      </c>
      <c r="C5649" s="4" t="s">
        <v>10</v>
      </c>
      <c r="D5649" s="4" t="s">
        <v>13</v>
      </c>
      <c r="E5649" s="4" t="s">
        <v>9</v>
      </c>
      <c r="F5649" s="4" t="s">
        <v>47</v>
      </c>
      <c r="G5649" s="4" t="s">
        <v>13</v>
      </c>
      <c r="H5649" s="4" t="s">
        <v>13</v>
      </c>
    </row>
    <row r="5650" spans="1:6">
      <c r="A5650" t="n">
        <v>45010</v>
      </c>
      <c r="B5650" s="30" t="n">
        <v>26</v>
      </c>
      <c r="C5650" s="7" t="n">
        <v>0</v>
      </c>
      <c r="D5650" s="7" t="n">
        <v>17</v>
      </c>
      <c r="E5650" s="7" t="n">
        <v>52902</v>
      </c>
      <c r="F5650" s="7" t="s">
        <v>378</v>
      </c>
      <c r="G5650" s="7" t="n">
        <v>2</v>
      </c>
      <c r="H5650" s="7" t="n">
        <v>0</v>
      </c>
    </row>
    <row r="5651" spans="1:6">
      <c r="A5651" t="s">
        <v>4</v>
      </c>
      <c r="B5651" s="4" t="s">
        <v>5</v>
      </c>
    </row>
    <row r="5652" spans="1:6">
      <c r="A5652" t="n">
        <v>45057</v>
      </c>
      <c r="B5652" s="31" t="n">
        <v>28</v>
      </c>
    </row>
    <row r="5653" spans="1:6">
      <c r="A5653" t="s">
        <v>4</v>
      </c>
      <c r="B5653" s="4" t="s">
        <v>5</v>
      </c>
      <c r="C5653" s="4" t="s">
        <v>10</v>
      </c>
      <c r="D5653" s="4" t="s">
        <v>13</v>
      </c>
    </row>
    <row r="5654" spans="1:6">
      <c r="A5654" t="n">
        <v>45058</v>
      </c>
      <c r="B5654" s="60" t="n">
        <v>89</v>
      </c>
      <c r="C5654" s="7" t="n">
        <v>65533</v>
      </c>
      <c r="D5654" s="7" t="n">
        <v>1</v>
      </c>
    </row>
    <row r="5655" spans="1:6">
      <c r="A5655" t="s">
        <v>4</v>
      </c>
      <c r="B5655" s="4" t="s">
        <v>5</v>
      </c>
      <c r="C5655" s="4" t="s">
        <v>13</v>
      </c>
      <c r="D5655" s="4" t="s">
        <v>10</v>
      </c>
      <c r="E5655" s="4" t="s">
        <v>10</v>
      </c>
      <c r="F5655" s="4" t="s">
        <v>13</v>
      </c>
    </row>
    <row r="5656" spans="1:6">
      <c r="A5656" t="n">
        <v>45062</v>
      </c>
      <c r="B5656" s="59" t="n">
        <v>25</v>
      </c>
      <c r="C5656" s="7" t="n">
        <v>1</v>
      </c>
      <c r="D5656" s="7" t="n">
        <v>260</v>
      </c>
      <c r="E5656" s="7" t="n">
        <v>640</v>
      </c>
      <c r="F5656" s="7" t="n">
        <v>2</v>
      </c>
    </row>
    <row r="5657" spans="1:6">
      <c r="A5657" t="s">
        <v>4</v>
      </c>
      <c r="B5657" s="4" t="s">
        <v>5</v>
      </c>
      <c r="C5657" s="4" t="s">
        <v>13</v>
      </c>
      <c r="D5657" s="4" t="s">
        <v>10</v>
      </c>
      <c r="E5657" s="4" t="s">
        <v>6</v>
      </c>
    </row>
    <row r="5658" spans="1:6">
      <c r="A5658" t="n">
        <v>45069</v>
      </c>
      <c r="B5658" s="29" t="n">
        <v>51</v>
      </c>
      <c r="C5658" s="7" t="n">
        <v>4</v>
      </c>
      <c r="D5658" s="7" t="n">
        <v>12</v>
      </c>
      <c r="E5658" s="7" t="s">
        <v>379</v>
      </c>
    </row>
    <row r="5659" spans="1:6">
      <c r="A5659" t="s">
        <v>4</v>
      </c>
      <c r="B5659" s="4" t="s">
        <v>5</v>
      </c>
      <c r="C5659" s="4" t="s">
        <v>10</v>
      </c>
    </row>
    <row r="5660" spans="1:6">
      <c r="A5660" t="n">
        <v>45094</v>
      </c>
      <c r="B5660" s="27" t="n">
        <v>16</v>
      </c>
      <c r="C5660" s="7" t="n">
        <v>0</v>
      </c>
    </row>
    <row r="5661" spans="1:6">
      <c r="A5661" t="s">
        <v>4</v>
      </c>
      <c r="B5661" s="4" t="s">
        <v>5</v>
      </c>
      <c r="C5661" s="4" t="s">
        <v>10</v>
      </c>
      <c r="D5661" s="4" t="s">
        <v>13</v>
      </c>
      <c r="E5661" s="4" t="s">
        <v>9</v>
      </c>
      <c r="F5661" s="4" t="s">
        <v>47</v>
      </c>
      <c r="G5661" s="4" t="s">
        <v>13</v>
      </c>
      <c r="H5661" s="4" t="s">
        <v>13</v>
      </c>
    </row>
    <row r="5662" spans="1:6">
      <c r="A5662" t="n">
        <v>45097</v>
      </c>
      <c r="B5662" s="30" t="n">
        <v>26</v>
      </c>
      <c r="C5662" s="7" t="n">
        <v>12</v>
      </c>
      <c r="D5662" s="7" t="n">
        <v>17</v>
      </c>
      <c r="E5662" s="7" t="n">
        <v>12359</v>
      </c>
      <c r="F5662" s="7" t="s">
        <v>380</v>
      </c>
      <c r="G5662" s="7" t="n">
        <v>2</v>
      </c>
      <c r="H5662" s="7" t="n">
        <v>0</v>
      </c>
    </row>
    <row r="5663" spans="1:6">
      <c r="A5663" t="s">
        <v>4</v>
      </c>
      <c r="B5663" s="4" t="s">
        <v>5</v>
      </c>
    </row>
    <row r="5664" spans="1:6">
      <c r="A5664" t="n">
        <v>45196</v>
      </c>
      <c r="B5664" s="31" t="n">
        <v>28</v>
      </c>
    </row>
    <row r="5665" spans="1:8">
      <c r="A5665" t="s">
        <v>4</v>
      </c>
      <c r="B5665" s="4" t="s">
        <v>5</v>
      </c>
      <c r="C5665" s="4" t="s">
        <v>10</v>
      </c>
      <c r="D5665" s="4" t="s">
        <v>13</v>
      </c>
    </row>
    <row r="5666" spans="1:8">
      <c r="A5666" t="n">
        <v>45197</v>
      </c>
      <c r="B5666" s="60" t="n">
        <v>89</v>
      </c>
      <c r="C5666" s="7" t="n">
        <v>65533</v>
      </c>
      <c r="D5666" s="7" t="n">
        <v>1</v>
      </c>
    </row>
    <row r="5667" spans="1:8">
      <c r="A5667" t="s">
        <v>4</v>
      </c>
      <c r="B5667" s="4" t="s">
        <v>5</v>
      </c>
      <c r="C5667" s="4" t="s">
        <v>13</v>
      </c>
      <c r="D5667" s="4" t="s">
        <v>10</v>
      </c>
      <c r="E5667" s="4" t="s">
        <v>10</v>
      </c>
      <c r="F5667" s="4" t="s">
        <v>13</v>
      </c>
    </row>
    <row r="5668" spans="1:8">
      <c r="A5668" t="n">
        <v>45201</v>
      </c>
      <c r="B5668" s="59" t="n">
        <v>25</v>
      </c>
      <c r="C5668" s="7" t="n">
        <v>1</v>
      </c>
      <c r="D5668" s="7" t="n">
        <v>65535</v>
      </c>
      <c r="E5668" s="7" t="n">
        <v>65535</v>
      </c>
      <c r="F5668" s="7" t="n">
        <v>0</v>
      </c>
    </row>
    <row r="5669" spans="1:8">
      <c r="A5669" t="s">
        <v>4</v>
      </c>
      <c r="B5669" s="4" t="s">
        <v>5</v>
      </c>
      <c r="C5669" s="4" t="s">
        <v>10</v>
      </c>
    </row>
    <row r="5670" spans="1:8">
      <c r="A5670" t="n">
        <v>45208</v>
      </c>
      <c r="B5670" s="27" t="n">
        <v>16</v>
      </c>
      <c r="C5670" s="7" t="n">
        <v>500</v>
      </c>
    </row>
    <row r="5671" spans="1:8">
      <c r="A5671" t="s">
        <v>4</v>
      </c>
      <c r="B5671" s="4" t="s">
        <v>5</v>
      </c>
      <c r="C5671" s="4" t="s">
        <v>13</v>
      </c>
      <c r="D5671" s="4" t="s">
        <v>13</v>
      </c>
      <c r="E5671" s="4" t="s">
        <v>13</v>
      </c>
      <c r="F5671" s="4" t="s">
        <v>18</v>
      </c>
      <c r="G5671" s="4" t="s">
        <v>18</v>
      </c>
      <c r="H5671" s="4" t="s">
        <v>18</v>
      </c>
      <c r="I5671" s="4" t="s">
        <v>18</v>
      </c>
      <c r="J5671" s="4" t="s">
        <v>18</v>
      </c>
    </row>
    <row r="5672" spans="1:8">
      <c r="A5672" t="n">
        <v>45211</v>
      </c>
      <c r="B5672" s="52" t="n">
        <v>76</v>
      </c>
      <c r="C5672" s="7" t="n">
        <v>0</v>
      </c>
      <c r="D5672" s="7" t="n">
        <v>3</v>
      </c>
      <c r="E5672" s="7" t="n">
        <v>0</v>
      </c>
      <c r="F5672" s="7" t="n">
        <v>1</v>
      </c>
      <c r="G5672" s="7" t="n">
        <v>1</v>
      </c>
      <c r="H5672" s="7" t="n">
        <v>1</v>
      </c>
      <c r="I5672" s="7" t="n">
        <v>0.899999976158142</v>
      </c>
      <c r="J5672" s="7" t="n">
        <v>1000</v>
      </c>
    </row>
    <row r="5673" spans="1:8">
      <c r="A5673" t="s">
        <v>4</v>
      </c>
      <c r="B5673" s="4" t="s">
        <v>5</v>
      </c>
      <c r="C5673" s="4" t="s">
        <v>13</v>
      </c>
      <c r="D5673" s="4" t="s">
        <v>13</v>
      </c>
    </row>
    <row r="5674" spans="1:8">
      <c r="A5674" t="n">
        <v>45235</v>
      </c>
      <c r="B5674" s="66" t="n">
        <v>77</v>
      </c>
      <c r="C5674" s="7" t="n">
        <v>0</v>
      </c>
      <c r="D5674" s="7" t="n">
        <v>3</v>
      </c>
    </row>
    <row r="5675" spans="1:8">
      <c r="A5675" t="s">
        <v>4</v>
      </c>
      <c r="B5675" s="4" t="s">
        <v>5</v>
      </c>
      <c r="C5675" s="4" t="s">
        <v>10</v>
      </c>
    </row>
    <row r="5676" spans="1:8">
      <c r="A5676" t="n">
        <v>45238</v>
      </c>
      <c r="B5676" s="27" t="n">
        <v>16</v>
      </c>
      <c r="C5676" s="7" t="n">
        <v>1500</v>
      </c>
    </row>
    <row r="5677" spans="1:8">
      <c r="A5677" t="s">
        <v>4</v>
      </c>
      <c r="B5677" s="4" t="s">
        <v>5</v>
      </c>
      <c r="C5677" s="4" t="s">
        <v>13</v>
      </c>
      <c r="D5677" s="4" t="s">
        <v>13</v>
      </c>
      <c r="E5677" s="4" t="s">
        <v>13</v>
      </c>
      <c r="F5677" s="4" t="s">
        <v>18</v>
      </c>
      <c r="G5677" s="4" t="s">
        <v>18</v>
      </c>
      <c r="H5677" s="4" t="s">
        <v>18</v>
      </c>
      <c r="I5677" s="4" t="s">
        <v>18</v>
      </c>
      <c r="J5677" s="4" t="s">
        <v>18</v>
      </c>
    </row>
    <row r="5678" spans="1:8">
      <c r="A5678" t="n">
        <v>45241</v>
      </c>
      <c r="B5678" s="52" t="n">
        <v>76</v>
      </c>
      <c r="C5678" s="7" t="n">
        <v>0</v>
      </c>
      <c r="D5678" s="7" t="n">
        <v>3</v>
      </c>
      <c r="E5678" s="7" t="n">
        <v>0</v>
      </c>
      <c r="F5678" s="7" t="n">
        <v>1</v>
      </c>
      <c r="G5678" s="7" t="n">
        <v>1</v>
      </c>
      <c r="H5678" s="7" t="n">
        <v>1</v>
      </c>
      <c r="I5678" s="7" t="n">
        <v>0</v>
      </c>
      <c r="J5678" s="7" t="n">
        <v>1000</v>
      </c>
    </row>
    <row r="5679" spans="1:8">
      <c r="A5679" t="s">
        <v>4</v>
      </c>
      <c r="B5679" s="4" t="s">
        <v>5</v>
      </c>
      <c r="C5679" s="4" t="s">
        <v>13</v>
      </c>
      <c r="D5679" s="4" t="s">
        <v>13</v>
      </c>
    </row>
    <row r="5680" spans="1:8">
      <c r="A5680" t="n">
        <v>45265</v>
      </c>
      <c r="B5680" s="66" t="n">
        <v>77</v>
      </c>
      <c r="C5680" s="7" t="n">
        <v>0</v>
      </c>
      <c r="D5680" s="7" t="n">
        <v>3</v>
      </c>
    </row>
    <row r="5681" spans="1:10">
      <c r="A5681" t="s">
        <v>4</v>
      </c>
      <c r="B5681" s="4" t="s">
        <v>5</v>
      </c>
      <c r="C5681" s="4" t="s">
        <v>6</v>
      </c>
      <c r="D5681" s="4" t="s">
        <v>10</v>
      </c>
    </row>
    <row r="5682" spans="1:10">
      <c r="A5682" t="n">
        <v>45268</v>
      </c>
      <c r="B5682" s="58" t="n">
        <v>29</v>
      </c>
      <c r="C5682" s="7" t="s">
        <v>381</v>
      </c>
      <c r="D5682" s="7" t="n">
        <v>65533</v>
      </c>
    </row>
    <row r="5683" spans="1:10">
      <c r="A5683" t="s">
        <v>4</v>
      </c>
      <c r="B5683" s="4" t="s">
        <v>5</v>
      </c>
      <c r="C5683" s="4" t="s">
        <v>13</v>
      </c>
      <c r="D5683" s="4" t="s">
        <v>10</v>
      </c>
      <c r="E5683" s="4" t="s">
        <v>6</v>
      </c>
    </row>
    <row r="5684" spans="1:10">
      <c r="A5684" t="n">
        <v>45284</v>
      </c>
      <c r="B5684" s="29" t="n">
        <v>51</v>
      </c>
      <c r="C5684" s="7" t="n">
        <v>4</v>
      </c>
      <c r="D5684" s="7" t="n">
        <v>7034</v>
      </c>
      <c r="E5684" s="7" t="s">
        <v>46</v>
      </c>
    </row>
    <row r="5685" spans="1:10">
      <c r="A5685" t="s">
        <v>4</v>
      </c>
      <c r="B5685" s="4" t="s">
        <v>5</v>
      </c>
      <c r="C5685" s="4" t="s">
        <v>10</v>
      </c>
    </row>
    <row r="5686" spans="1:10">
      <c r="A5686" t="n">
        <v>45297</v>
      </c>
      <c r="B5686" s="27" t="n">
        <v>16</v>
      </c>
      <c r="C5686" s="7" t="n">
        <v>0</v>
      </c>
    </row>
    <row r="5687" spans="1:10">
      <c r="A5687" t="s">
        <v>4</v>
      </c>
      <c r="B5687" s="4" t="s">
        <v>5</v>
      </c>
      <c r="C5687" s="4" t="s">
        <v>10</v>
      </c>
      <c r="D5687" s="4" t="s">
        <v>13</v>
      </c>
      <c r="E5687" s="4" t="s">
        <v>9</v>
      </c>
      <c r="F5687" s="4" t="s">
        <v>47</v>
      </c>
      <c r="G5687" s="4" t="s">
        <v>13</v>
      </c>
      <c r="H5687" s="4" t="s">
        <v>13</v>
      </c>
      <c r="I5687" s="4" t="s">
        <v>13</v>
      </c>
      <c r="J5687" s="4" t="s">
        <v>9</v>
      </c>
      <c r="K5687" s="4" t="s">
        <v>47</v>
      </c>
      <c r="L5687" s="4" t="s">
        <v>13</v>
      </c>
      <c r="M5687" s="4" t="s">
        <v>13</v>
      </c>
      <c r="N5687" s="4" t="s">
        <v>13</v>
      </c>
      <c r="O5687" s="4" t="s">
        <v>9</v>
      </c>
      <c r="P5687" s="4" t="s">
        <v>47</v>
      </c>
      <c r="Q5687" s="4" t="s">
        <v>13</v>
      </c>
      <c r="R5687" s="4" t="s">
        <v>13</v>
      </c>
    </row>
    <row r="5688" spans="1:10">
      <c r="A5688" t="n">
        <v>45300</v>
      </c>
      <c r="B5688" s="30" t="n">
        <v>26</v>
      </c>
      <c r="C5688" s="7" t="n">
        <v>7034</v>
      </c>
      <c r="D5688" s="7" t="n">
        <v>17</v>
      </c>
      <c r="E5688" s="7" t="n">
        <v>28485</v>
      </c>
      <c r="F5688" s="7" t="s">
        <v>382</v>
      </c>
      <c r="G5688" s="7" t="n">
        <v>2</v>
      </c>
      <c r="H5688" s="7" t="n">
        <v>3</v>
      </c>
      <c r="I5688" s="7" t="n">
        <v>17</v>
      </c>
      <c r="J5688" s="7" t="n">
        <v>28486</v>
      </c>
      <c r="K5688" s="7" t="s">
        <v>383</v>
      </c>
      <c r="L5688" s="7" t="n">
        <v>2</v>
      </c>
      <c r="M5688" s="7" t="n">
        <v>3</v>
      </c>
      <c r="N5688" s="7" t="n">
        <v>17</v>
      </c>
      <c r="O5688" s="7" t="n">
        <v>28487</v>
      </c>
      <c r="P5688" s="7" t="s">
        <v>384</v>
      </c>
      <c r="Q5688" s="7" t="n">
        <v>2</v>
      </c>
      <c r="R5688" s="7" t="n">
        <v>0</v>
      </c>
    </row>
    <row r="5689" spans="1:10">
      <c r="A5689" t="s">
        <v>4</v>
      </c>
      <c r="B5689" s="4" t="s">
        <v>5</v>
      </c>
    </row>
    <row r="5690" spans="1:10">
      <c r="A5690" t="n">
        <v>45538</v>
      </c>
      <c r="B5690" s="31" t="n">
        <v>28</v>
      </c>
    </row>
    <row r="5691" spans="1:10">
      <c r="A5691" t="s">
        <v>4</v>
      </c>
      <c r="B5691" s="4" t="s">
        <v>5</v>
      </c>
      <c r="C5691" s="4" t="s">
        <v>10</v>
      </c>
      <c r="D5691" s="4" t="s">
        <v>13</v>
      </c>
    </row>
    <row r="5692" spans="1:10">
      <c r="A5692" t="n">
        <v>45539</v>
      </c>
      <c r="B5692" s="60" t="n">
        <v>89</v>
      </c>
      <c r="C5692" s="7" t="n">
        <v>65533</v>
      </c>
      <c r="D5692" s="7" t="n">
        <v>1</v>
      </c>
    </row>
    <row r="5693" spans="1:10">
      <c r="A5693" t="s">
        <v>4</v>
      </c>
      <c r="B5693" s="4" t="s">
        <v>5</v>
      </c>
      <c r="C5693" s="4" t="s">
        <v>6</v>
      </c>
      <c r="D5693" s="4" t="s">
        <v>10</v>
      </c>
    </row>
    <row r="5694" spans="1:10">
      <c r="A5694" t="n">
        <v>45543</v>
      </c>
      <c r="B5694" s="58" t="n">
        <v>29</v>
      </c>
      <c r="C5694" s="7" t="s">
        <v>12</v>
      </c>
      <c r="D5694" s="7" t="n">
        <v>65533</v>
      </c>
    </row>
    <row r="5695" spans="1:10">
      <c r="A5695" t="s">
        <v>4</v>
      </c>
      <c r="B5695" s="4" t="s">
        <v>5</v>
      </c>
      <c r="C5695" s="4" t="s">
        <v>13</v>
      </c>
      <c r="D5695" s="4" t="s">
        <v>10</v>
      </c>
      <c r="E5695" s="4" t="s">
        <v>10</v>
      </c>
      <c r="F5695" s="4" t="s">
        <v>13</v>
      </c>
    </row>
    <row r="5696" spans="1:10">
      <c r="A5696" t="n">
        <v>45547</v>
      </c>
      <c r="B5696" s="59" t="n">
        <v>25</v>
      </c>
      <c r="C5696" s="7" t="n">
        <v>1</v>
      </c>
      <c r="D5696" s="7" t="n">
        <v>260</v>
      </c>
      <c r="E5696" s="7" t="n">
        <v>640</v>
      </c>
      <c r="F5696" s="7" t="n">
        <v>1</v>
      </c>
    </row>
    <row r="5697" spans="1:18">
      <c r="A5697" t="s">
        <v>4</v>
      </c>
      <c r="B5697" s="4" t="s">
        <v>5</v>
      </c>
      <c r="C5697" s="4" t="s">
        <v>13</v>
      </c>
      <c r="D5697" s="4" t="s">
        <v>10</v>
      </c>
      <c r="E5697" s="4" t="s">
        <v>6</v>
      </c>
    </row>
    <row r="5698" spans="1:18">
      <c r="A5698" t="n">
        <v>45554</v>
      </c>
      <c r="B5698" s="29" t="n">
        <v>51</v>
      </c>
      <c r="C5698" s="7" t="n">
        <v>4</v>
      </c>
      <c r="D5698" s="7" t="n">
        <v>0</v>
      </c>
      <c r="E5698" s="7" t="s">
        <v>324</v>
      </c>
    </row>
    <row r="5699" spans="1:18">
      <c r="A5699" t="s">
        <v>4</v>
      </c>
      <c r="B5699" s="4" t="s">
        <v>5</v>
      </c>
      <c r="C5699" s="4" t="s">
        <v>10</v>
      </c>
    </row>
    <row r="5700" spans="1:18">
      <c r="A5700" t="n">
        <v>45567</v>
      </c>
      <c r="B5700" s="27" t="n">
        <v>16</v>
      </c>
      <c r="C5700" s="7" t="n">
        <v>0</v>
      </c>
    </row>
    <row r="5701" spans="1:18">
      <c r="A5701" t="s">
        <v>4</v>
      </c>
      <c r="B5701" s="4" t="s">
        <v>5</v>
      </c>
      <c r="C5701" s="4" t="s">
        <v>10</v>
      </c>
      <c r="D5701" s="4" t="s">
        <v>13</v>
      </c>
      <c r="E5701" s="4" t="s">
        <v>9</v>
      </c>
      <c r="F5701" s="4" t="s">
        <v>47</v>
      </c>
      <c r="G5701" s="4" t="s">
        <v>13</v>
      </c>
      <c r="H5701" s="4" t="s">
        <v>13</v>
      </c>
      <c r="I5701" s="4" t="s">
        <v>13</v>
      </c>
      <c r="J5701" s="4" t="s">
        <v>9</v>
      </c>
      <c r="K5701" s="4" t="s">
        <v>47</v>
      </c>
      <c r="L5701" s="4" t="s">
        <v>13</v>
      </c>
      <c r="M5701" s="4" t="s">
        <v>13</v>
      </c>
      <c r="N5701" s="4" t="s">
        <v>13</v>
      </c>
      <c r="O5701" s="4" t="s">
        <v>9</v>
      </c>
      <c r="P5701" s="4" t="s">
        <v>47</v>
      </c>
      <c r="Q5701" s="4" t="s">
        <v>13</v>
      </c>
      <c r="R5701" s="4" t="s">
        <v>13</v>
      </c>
    </row>
    <row r="5702" spans="1:18">
      <c r="A5702" t="n">
        <v>45570</v>
      </c>
      <c r="B5702" s="30" t="n">
        <v>26</v>
      </c>
      <c r="C5702" s="7" t="n">
        <v>0</v>
      </c>
      <c r="D5702" s="7" t="n">
        <v>17</v>
      </c>
      <c r="E5702" s="7" t="n">
        <v>52903</v>
      </c>
      <c r="F5702" s="7" t="s">
        <v>385</v>
      </c>
      <c r="G5702" s="7" t="n">
        <v>2</v>
      </c>
      <c r="H5702" s="7" t="n">
        <v>3</v>
      </c>
      <c r="I5702" s="7" t="n">
        <v>17</v>
      </c>
      <c r="J5702" s="7" t="n">
        <v>52904</v>
      </c>
      <c r="K5702" s="7" t="s">
        <v>386</v>
      </c>
      <c r="L5702" s="7" t="n">
        <v>2</v>
      </c>
      <c r="M5702" s="7" t="n">
        <v>3</v>
      </c>
      <c r="N5702" s="7" t="n">
        <v>17</v>
      </c>
      <c r="O5702" s="7" t="n">
        <v>52905</v>
      </c>
      <c r="P5702" s="7" t="s">
        <v>387</v>
      </c>
      <c r="Q5702" s="7" t="n">
        <v>2</v>
      </c>
      <c r="R5702" s="7" t="n">
        <v>0</v>
      </c>
    </row>
    <row r="5703" spans="1:18">
      <c r="A5703" t="s">
        <v>4</v>
      </c>
      <c r="B5703" s="4" t="s">
        <v>5</v>
      </c>
    </row>
    <row r="5704" spans="1:18">
      <c r="A5704" t="n">
        <v>45753</v>
      </c>
      <c r="B5704" s="31" t="n">
        <v>28</v>
      </c>
    </row>
    <row r="5705" spans="1:18">
      <c r="A5705" t="s">
        <v>4</v>
      </c>
      <c r="B5705" s="4" t="s">
        <v>5</v>
      </c>
      <c r="C5705" s="4" t="s">
        <v>10</v>
      </c>
      <c r="D5705" s="4" t="s">
        <v>13</v>
      </c>
    </row>
    <row r="5706" spans="1:18">
      <c r="A5706" t="n">
        <v>45754</v>
      </c>
      <c r="B5706" s="60" t="n">
        <v>89</v>
      </c>
      <c r="C5706" s="7" t="n">
        <v>65533</v>
      </c>
      <c r="D5706" s="7" t="n">
        <v>1</v>
      </c>
    </row>
    <row r="5707" spans="1:18">
      <c r="A5707" t="s">
        <v>4</v>
      </c>
      <c r="B5707" s="4" t="s">
        <v>5</v>
      </c>
      <c r="C5707" s="4" t="s">
        <v>13</v>
      </c>
      <c r="D5707" s="4" t="s">
        <v>10</v>
      </c>
      <c r="E5707" s="4" t="s">
        <v>10</v>
      </c>
      <c r="F5707" s="4" t="s">
        <v>13</v>
      </c>
    </row>
    <row r="5708" spans="1:18">
      <c r="A5708" t="n">
        <v>45758</v>
      </c>
      <c r="B5708" s="59" t="n">
        <v>25</v>
      </c>
      <c r="C5708" s="7" t="n">
        <v>1</v>
      </c>
      <c r="D5708" s="7" t="n">
        <v>65535</v>
      </c>
      <c r="E5708" s="7" t="n">
        <v>65535</v>
      </c>
      <c r="F5708" s="7" t="n">
        <v>0</v>
      </c>
    </row>
    <row r="5709" spans="1:18">
      <c r="A5709" t="s">
        <v>4</v>
      </c>
      <c r="B5709" s="4" t="s">
        <v>5</v>
      </c>
      <c r="C5709" s="4" t="s">
        <v>6</v>
      </c>
      <c r="D5709" s="4" t="s">
        <v>10</v>
      </c>
    </row>
    <row r="5710" spans="1:18">
      <c r="A5710" t="n">
        <v>45765</v>
      </c>
      <c r="B5710" s="58" t="n">
        <v>29</v>
      </c>
      <c r="C5710" s="7" t="s">
        <v>381</v>
      </c>
      <c r="D5710" s="7" t="n">
        <v>65533</v>
      </c>
    </row>
    <row r="5711" spans="1:18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6</v>
      </c>
    </row>
    <row r="5712" spans="1:18">
      <c r="A5712" t="n">
        <v>45781</v>
      </c>
      <c r="B5712" s="29" t="n">
        <v>51</v>
      </c>
      <c r="C5712" s="7" t="n">
        <v>4</v>
      </c>
      <c r="D5712" s="7" t="n">
        <v>7034</v>
      </c>
      <c r="E5712" s="7" t="s">
        <v>46</v>
      </c>
    </row>
    <row r="5713" spans="1:18">
      <c r="A5713" t="s">
        <v>4</v>
      </c>
      <c r="B5713" s="4" t="s">
        <v>5</v>
      </c>
      <c r="C5713" s="4" t="s">
        <v>10</v>
      </c>
    </row>
    <row r="5714" spans="1:18">
      <c r="A5714" t="n">
        <v>45794</v>
      </c>
      <c r="B5714" s="27" t="n">
        <v>16</v>
      </c>
      <c r="C5714" s="7" t="n">
        <v>0</v>
      </c>
    </row>
    <row r="5715" spans="1:18">
      <c r="A5715" t="s">
        <v>4</v>
      </c>
      <c r="B5715" s="4" t="s">
        <v>5</v>
      </c>
      <c r="C5715" s="4" t="s">
        <v>10</v>
      </c>
      <c r="D5715" s="4" t="s">
        <v>13</v>
      </c>
      <c r="E5715" s="4" t="s">
        <v>9</v>
      </c>
      <c r="F5715" s="4" t="s">
        <v>47</v>
      </c>
      <c r="G5715" s="4" t="s">
        <v>13</v>
      </c>
      <c r="H5715" s="4" t="s">
        <v>13</v>
      </c>
      <c r="I5715" s="4" t="s">
        <v>13</v>
      </c>
      <c r="J5715" s="4" t="s">
        <v>9</v>
      </c>
      <c r="K5715" s="4" t="s">
        <v>47</v>
      </c>
      <c r="L5715" s="4" t="s">
        <v>13</v>
      </c>
      <c r="M5715" s="4" t="s">
        <v>13</v>
      </c>
    </row>
    <row r="5716" spans="1:18">
      <c r="A5716" t="n">
        <v>45797</v>
      </c>
      <c r="B5716" s="30" t="n">
        <v>26</v>
      </c>
      <c r="C5716" s="7" t="n">
        <v>7034</v>
      </c>
      <c r="D5716" s="7" t="n">
        <v>17</v>
      </c>
      <c r="E5716" s="7" t="n">
        <v>28488</v>
      </c>
      <c r="F5716" s="7" t="s">
        <v>388</v>
      </c>
      <c r="G5716" s="7" t="n">
        <v>2</v>
      </c>
      <c r="H5716" s="7" t="n">
        <v>3</v>
      </c>
      <c r="I5716" s="7" t="n">
        <v>17</v>
      </c>
      <c r="J5716" s="7" t="n">
        <v>28489</v>
      </c>
      <c r="K5716" s="7" t="s">
        <v>389</v>
      </c>
      <c r="L5716" s="7" t="n">
        <v>2</v>
      </c>
      <c r="M5716" s="7" t="n">
        <v>0</v>
      </c>
    </row>
    <row r="5717" spans="1:18">
      <c r="A5717" t="s">
        <v>4</v>
      </c>
      <c r="B5717" s="4" t="s">
        <v>5</v>
      </c>
    </row>
    <row r="5718" spans="1:18">
      <c r="A5718" t="n">
        <v>45859</v>
      </c>
      <c r="B5718" s="31" t="n">
        <v>28</v>
      </c>
    </row>
    <row r="5719" spans="1:18">
      <c r="A5719" t="s">
        <v>4</v>
      </c>
      <c r="B5719" s="4" t="s">
        <v>5</v>
      </c>
      <c r="C5719" s="4" t="s">
        <v>10</v>
      </c>
      <c r="D5719" s="4" t="s">
        <v>13</v>
      </c>
    </row>
    <row r="5720" spans="1:18">
      <c r="A5720" t="n">
        <v>45860</v>
      </c>
      <c r="B5720" s="60" t="n">
        <v>89</v>
      </c>
      <c r="C5720" s="7" t="n">
        <v>65533</v>
      </c>
      <c r="D5720" s="7" t="n">
        <v>1</v>
      </c>
    </row>
    <row r="5721" spans="1:18">
      <c r="A5721" t="s">
        <v>4</v>
      </c>
      <c r="B5721" s="4" t="s">
        <v>5</v>
      </c>
      <c r="C5721" s="4" t="s">
        <v>13</v>
      </c>
      <c r="D5721" s="4" t="s">
        <v>10</v>
      </c>
      <c r="E5721" s="4" t="s">
        <v>18</v>
      </c>
    </row>
    <row r="5722" spans="1:18">
      <c r="A5722" t="n">
        <v>45864</v>
      </c>
      <c r="B5722" s="38" t="n">
        <v>58</v>
      </c>
      <c r="C5722" s="7" t="n">
        <v>101</v>
      </c>
      <c r="D5722" s="7" t="n">
        <v>500</v>
      </c>
      <c r="E5722" s="7" t="n">
        <v>1</v>
      </c>
    </row>
    <row r="5723" spans="1:18">
      <c r="A5723" t="s">
        <v>4</v>
      </c>
      <c r="B5723" s="4" t="s">
        <v>5</v>
      </c>
      <c r="C5723" s="4" t="s">
        <v>13</v>
      </c>
      <c r="D5723" s="4" t="s">
        <v>10</v>
      </c>
    </row>
    <row r="5724" spans="1:18">
      <c r="A5724" t="n">
        <v>45872</v>
      </c>
      <c r="B5724" s="38" t="n">
        <v>58</v>
      </c>
      <c r="C5724" s="7" t="n">
        <v>254</v>
      </c>
      <c r="D5724" s="7" t="n">
        <v>0</v>
      </c>
    </row>
    <row r="5725" spans="1:18">
      <c r="A5725" t="s">
        <v>4</v>
      </c>
      <c r="B5725" s="4" t="s">
        <v>5</v>
      </c>
      <c r="C5725" s="4" t="s">
        <v>13</v>
      </c>
    </row>
    <row r="5726" spans="1:18">
      <c r="A5726" t="n">
        <v>45876</v>
      </c>
      <c r="B5726" s="44" t="n">
        <v>45</v>
      </c>
      <c r="C5726" s="7" t="n">
        <v>0</v>
      </c>
    </row>
    <row r="5727" spans="1:18">
      <c r="A5727" t="s">
        <v>4</v>
      </c>
      <c r="B5727" s="4" t="s">
        <v>5</v>
      </c>
      <c r="C5727" s="4" t="s">
        <v>13</v>
      </c>
      <c r="D5727" s="4" t="s">
        <v>13</v>
      </c>
      <c r="E5727" s="4" t="s">
        <v>18</v>
      </c>
      <c r="F5727" s="4" t="s">
        <v>18</v>
      </c>
      <c r="G5727" s="4" t="s">
        <v>18</v>
      </c>
      <c r="H5727" s="4" t="s">
        <v>10</v>
      </c>
    </row>
    <row r="5728" spans="1:18">
      <c r="A5728" t="n">
        <v>45878</v>
      </c>
      <c r="B5728" s="44" t="n">
        <v>45</v>
      </c>
      <c r="C5728" s="7" t="n">
        <v>2</v>
      </c>
      <c r="D5728" s="7" t="n">
        <v>3</v>
      </c>
      <c r="E5728" s="7" t="n">
        <v>-41.5</v>
      </c>
      <c r="F5728" s="7" t="n">
        <v>24.6000003814697</v>
      </c>
      <c r="G5728" s="7" t="n">
        <v>14.8999996185303</v>
      </c>
      <c r="H5728" s="7" t="n">
        <v>0</v>
      </c>
    </row>
    <row r="5729" spans="1:13">
      <c r="A5729" t="s">
        <v>4</v>
      </c>
      <c r="B5729" s="4" t="s">
        <v>5</v>
      </c>
      <c r="C5729" s="4" t="s">
        <v>13</v>
      </c>
      <c r="D5729" s="4" t="s">
        <v>13</v>
      </c>
      <c r="E5729" s="4" t="s">
        <v>18</v>
      </c>
      <c r="F5729" s="4" t="s">
        <v>18</v>
      </c>
      <c r="G5729" s="4" t="s">
        <v>18</v>
      </c>
      <c r="H5729" s="4" t="s">
        <v>10</v>
      </c>
      <c r="I5729" s="4" t="s">
        <v>13</v>
      </c>
    </row>
    <row r="5730" spans="1:13">
      <c r="A5730" t="n">
        <v>45895</v>
      </c>
      <c r="B5730" s="44" t="n">
        <v>45</v>
      </c>
      <c r="C5730" s="7" t="n">
        <v>4</v>
      </c>
      <c r="D5730" s="7" t="n">
        <v>3</v>
      </c>
      <c r="E5730" s="7" t="n">
        <v>25.5200004577637</v>
      </c>
      <c r="F5730" s="7" t="n">
        <v>251.160003662109</v>
      </c>
      <c r="G5730" s="7" t="n">
        <v>350</v>
      </c>
      <c r="H5730" s="7" t="n">
        <v>0</v>
      </c>
      <c r="I5730" s="7" t="n">
        <v>0</v>
      </c>
    </row>
    <row r="5731" spans="1:13">
      <c r="A5731" t="s">
        <v>4</v>
      </c>
      <c r="B5731" s="4" t="s">
        <v>5</v>
      </c>
      <c r="C5731" s="4" t="s">
        <v>13</v>
      </c>
      <c r="D5731" s="4" t="s">
        <v>13</v>
      </c>
      <c r="E5731" s="4" t="s">
        <v>18</v>
      </c>
      <c r="F5731" s="4" t="s">
        <v>10</v>
      </c>
    </row>
    <row r="5732" spans="1:13">
      <c r="A5732" t="n">
        <v>45913</v>
      </c>
      <c r="B5732" s="44" t="n">
        <v>45</v>
      </c>
      <c r="C5732" s="7" t="n">
        <v>5</v>
      </c>
      <c r="D5732" s="7" t="n">
        <v>3</v>
      </c>
      <c r="E5732" s="7" t="n">
        <v>9.30000019073486</v>
      </c>
      <c r="F5732" s="7" t="n">
        <v>0</v>
      </c>
    </row>
    <row r="5733" spans="1:13">
      <c r="A5733" t="s">
        <v>4</v>
      </c>
      <c r="B5733" s="4" t="s">
        <v>5</v>
      </c>
      <c r="C5733" s="4" t="s">
        <v>13</v>
      </c>
      <c r="D5733" s="4" t="s">
        <v>13</v>
      </c>
      <c r="E5733" s="4" t="s">
        <v>18</v>
      </c>
      <c r="F5733" s="4" t="s">
        <v>10</v>
      </c>
    </row>
    <row r="5734" spans="1:13">
      <c r="A5734" t="n">
        <v>45922</v>
      </c>
      <c r="B5734" s="44" t="n">
        <v>45</v>
      </c>
      <c r="C5734" s="7" t="n">
        <v>11</v>
      </c>
      <c r="D5734" s="7" t="n">
        <v>3</v>
      </c>
      <c r="E5734" s="7" t="n">
        <v>39.5</v>
      </c>
      <c r="F5734" s="7" t="n">
        <v>0</v>
      </c>
    </row>
    <row r="5735" spans="1:13">
      <c r="A5735" t="s">
        <v>4</v>
      </c>
      <c r="B5735" s="4" t="s">
        <v>5</v>
      </c>
      <c r="C5735" s="4" t="s">
        <v>13</v>
      </c>
      <c r="D5735" s="4" t="s">
        <v>13</v>
      </c>
      <c r="E5735" s="4" t="s">
        <v>18</v>
      </c>
      <c r="F5735" s="4" t="s">
        <v>10</v>
      </c>
    </row>
    <row r="5736" spans="1:13">
      <c r="A5736" t="n">
        <v>45931</v>
      </c>
      <c r="B5736" s="44" t="n">
        <v>45</v>
      </c>
      <c r="C5736" s="7" t="n">
        <v>5</v>
      </c>
      <c r="D5736" s="7" t="n">
        <v>3</v>
      </c>
      <c r="E5736" s="7" t="n">
        <v>8.30000019073486</v>
      </c>
      <c r="F5736" s="7" t="n">
        <v>4000</v>
      </c>
    </row>
    <row r="5737" spans="1:13">
      <c r="A5737" t="s">
        <v>4</v>
      </c>
      <c r="B5737" s="4" t="s">
        <v>5</v>
      </c>
      <c r="C5737" s="4" t="s">
        <v>13</v>
      </c>
      <c r="D5737" s="4" t="s">
        <v>10</v>
      </c>
    </row>
    <row r="5738" spans="1:13">
      <c r="A5738" t="n">
        <v>45940</v>
      </c>
      <c r="B5738" s="38" t="n">
        <v>58</v>
      </c>
      <c r="C5738" s="7" t="n">
        <v>255</v>
      </c>
      <c r="D5738" s="7" t="n">
        <v>0</v>
      </c>
    </row>
    <row r="5739" spans="1:13">
      <c r="A5739" t="s">
        <v>4</v>
      </c>
      <c r="B5739" s="4" t="s">
        <v>5</v>
      </c>
      <c r="C5739" s="4" t="s">
        <v>6</v>
      </c>
      <c r="D5739" s="4" t="s">
        <v>10</v>
      </c>
    </row>
    <row r="5740" spans="1:13">
      <c r="A5740" t="n">
        <v>45944</v>
      </c>
      <c r="B5740" s="58" t="n">
        <v>29</v>
      </c>
      <c r="C5740" s="7" t="s">
        <v>381</v>
      </c>
      <c r="D5740" s="7" t="n">
        <v>65533</v>
      </c>
    </row>
    <row r="5741" spans="1:13">
      <c r="A5741" t="s">
        <v>4</v>
      </c>
      <c r="B5741" s="4" t="s">
        <v>5</v>
      </c>
      <c r="C5741" s="4" t="s">
        <v>13</v>
      </c>
      <c r="D5741" s="4" t="s">
        <v>10</v>
      </c>
      <c r="E5741" s="4" t="s">
        <v>6</v>
      </c>
    </row>
    <row r="5742" spans="1:13">
      <c r="A5742" t="n">
        <v>45960</v>
      </c>
      <c r="B5742" s="29" t="n">
        <v>51</v>
      </c>
      <c r="C5742" s="7" t="n">
        <v>4</v>
      </c>
      <c r="D5742" s="7" t="n">
        <v>7034</v>
      </c>
      <c r="E5742" s="7" t="s">
        <v>46</v>
      </c>
    </row>
    <row r="5743" spans="1:13">
      <c r="A5743" t="s">
        <v>4</v>
      </c>
      <c r="B5743" s="4" t="s">
        <v>5</v>
      </c>
      <c r="C5743" s="4" t="s">
        <v>10</v>
      </c>
    </row>
    <row r="5744" spans="1:13">
      <c r="A5744" t="n">
        <v>45973</v>
      </c>
      <c r="B5744" s="27" t="n">
        <v>16</v>
      </c>
      <c r="C5744" s="7" t="n">
        <v>0</v>
      </c>
    </row>
    <row r="5745" spans="1:9">
      <c r="A5745" t="s">
        <v>4</v>
      </c>
      <c r="B5745" s="4" t="s">
        <v>5</v>
      </c>
      <c r="C5745" s="4" t="s">
        <v>10</v>
      </c>
      <c r="D5745" s="4" t="s">
        <v>13</v>
      </c>
      <c r="E5745" s="4" t="s">
        <v>9</v>
      </c>
      <c r="F5745" s="4" t="s">
        <v>47</v>
      </c>
      <c r="G5745" s="4" t="s">
        <v>13</v>
      </c>
      <c r="H5745" s="4" t="s">
        <v>13</v>
      </c>
      <c r="I5745" s="4" t="s">
        <v>13</v>
      </c>
      <c r="J5745" s="4" t="s">
        <v>9</v>
      </c>
      <c r="K5745" s="4" t="s">
        <v>47</v>
      </c>
      <c r="L5745" s="4" t="s">
        <v>13</v>
      </c>
      <c r="M5745" s="4" t="s">
        <v>13</v>
      </c>
    </row>
    <row r="5746" spans="1:9">
      <c r="A5746" t="n">
        <v>45976</v>
      </c>
      <c r="B5746" s="30" t="n">
        <v>26</v>
      </c>
      <c r="C5746" s="7" t="n">
        <v>7034</v>
      </c>
      <c r="D5746" s="7" t="n">
        <v>17</v>
      </c>
      <c r="E5746" s="7" t="n">
        <v>28490</v>
      </c>
      <c r="F5746" s="7" t="s">
        <v>390</v>
      </c>
      <c r="G5746" s="7" t="n">
        <v>2</v>
      </c>
      <c r="H5746" s="7" t="n">
        <v>3</v>
      </c>
      <c r="I5746" s="7" t="n">
        <v>17</v>
      </c>
      <c r="J5746" s="7" t="n">
        <v>28491</v>
      </c>
      <c r="K5746" s="7" t="s">
        <v>391</v>
      </c>
      <c r="L5746" s="7" t="n">
        <v>2</v>
      </c>
      <c r="M5746" s="7" t="n">
        <v>0</v>
      </c>
    </row>
    <row r="5747" spans="1:9">
      <c r="A5747" t="s">
        <v>4</v>
      </c>
      <c r="B5747" s="4" t="s">
        <v>5</v>
      </c>
    </row>
    <row r="5748" spans="1:9">
      <c r="A5748" t="n">
        <v>46171</v>
      </c>
      <c r="B5748" s="31" t="n">
        <v>28</v>
      </c>
    </row>
    <row r="5749" spans="1:9">
      <c r="A5749" t="s">
        <v>4</v>
      </c>
      <c r="B5749" s="4" t="s">
        <v>5</v>
      </c>
      <c r="C5749" s="4" t="s">
        <v>10</v>
      </c>
      <c r="D5749" s="4" t="s">
        <v>13</v>
      </c>
    </row>
    <row r="5750" spans="1:9">
      <c r="A5750" t="n">
        <v>46172</v>
      </c>
      <c r="B5750" s="60" t="n">
        <v>89</v>
      </c>
      <c r="C5750" s="7" t="n">
        <v>65533</v>
      </c>
      <c r="D5750" s="7" t="n">
        <v>1</v>
      </c>
    </row>
    <row r="5751" spans="1:9">
      <c r="A5751" t="s">
        <v>4</v>
      </c>
      <c r="B5751" s="4" t="s">
        <v>5</v>
      </c>
      <c r="C5751" s="4" t="s">
        <v>6</v>
      </c>
      <c r="D5751" s="4" t="s">
        <v>10</v>
      </c>
    </row>
    <row r="5752" spans="1:9">
      <c r="A5752" t="n">
        <v>46176</v>
      </c>
      <c r="B5752" s="58" t="n">
        <v>29</v>
      </c>
      <c r="C5752" s="7" t="s">
        <v>12</v>
      </c>
      <c r="D5752" s="7" t="n">
        <v>65533</v>
      </c>
    </row>
    <row r="5753" spans="1:9">
      <c r="A5753" t="s">
        <v>4</v>
      </c>
      <c r="B5753" s="4" t="s">
        <v>5</v>
      </c>
      <c r="C5753" s="4" t="s">
        <v>13</v>
      </c>
      <c r="D5753" s="4" t="s">
        <v>10</v>
      </c>
      <c r="E5753" s="4" t="s">
        <v>10</v>
      </c>
      <c r="F5753" s="4" t="s">
        <v>13</v>
      </c>
    </row>
    <row r="5754" spans="1:9">
      <c r="A5754" t="n">
        <v>46180</v>
      </c>
      <c r="B5754" s="59" t="n">
        <v>25</v>
      </c>
      <c r="C5754" s="7" t="n">
        <v>1</v>
      </c>
      <c r="D5754" s="7" t="n">
        <v>60</v>
      </c>
      <c r="E5754" s="7" t="n">
        <v>280</v>
      </c>
      <c r="F5754" s="7" t="n">
        <v>1</v>
      </c>
    </row>
    <row r="5755" spans="1:9">
      <c r="A5755" t="s">
        <v>4</v>
      </c>
      <c r="B5755" s="4" t="s">
        <v>5</v>
      </c>
      <c r="C5755" s="4" t="s">
        <v>13</v>
      </c>
      <c r="D5755" s="4" t="s">
        <v>18</v>
      </c>
      <c r="E5755" s="4" t="s">
        <v>18</v>
      </c>
      <c r="F5755" s="4" t="s">
        <v>18</v>
      </c>
    </row>
    <row r="5756" spans="1:9">
      <c r="A5756" t="n">
        <v>46187</v>
      </c>
      <c r="B5756" s="44" t="n">
        <v>45</v>
      </c>
      <c r="C5756" s="7" t="n">
        <v>9</v>
      </c>
      <c r="D5756" s="7" t="n">
        <v>0.0199999995529652</v>
      </c>
      <c r="E5756" s="7" t="n">
        <v>0.0199999995529652</v>
      </c>
      <c r="F5756" s="7" t="n">
        <v>0.5</v>
      </c>
    </row>
    <row r="5757" spans="1:9">
      <c r="A5757" t="s">
        <v>4</v>
      </c>
      <c r="B5757" s="4" t="s">
        <v>5</v>
      </c>
      <c r="C5757" s="4" t="s">
        <v>13</v>
      </c>
      <c r="D5757" s="4" t="s">
        <v>10</v>
      </c>
      <c r="E5757" s="4" t="s">
        <v>6</v>
      </c>
    </row>
    <row r="5758" spans="1:9">
      <c r="A5758" t="n">
        <v>46201</v>
      </c>
      <c r="B5758" s="29" t="n">
        <v>51</v>
      </c>
      <c r="C5758" s="7" t="n">
        <v>4</v>
      </c>
      <c r="D5758" s="7" t="n">
        <v>0</v>
      </c>
      <c r="E5758" s="7" t="s">
        <v>392</v>
      </c>
    </row>
    <row r="5759" spans="1:9">
      <c r="A5759" t="s">
        <v>4</v>
      </c>
      <c r="B5759" s="4" t="s">
        <v>5</v>
      </c>
      <c r="C5759" s="4" t="s">
        <v>10</v>
      </c>
    </row>
    <row r="5760" spans="1:9">
      <c r="A5760" t="n">
        <v>46215</v>
      </c>
      <c r="B5760" s="27" t="n">
        <v>16</v>
      </c>
      <c r="C5760" s="7" t="n">
        <v>0</v>
      </c>
    </row>
    <row r="5761" spans="1:13">
      <c r="A5761" t="s">
        <v>4</v>
      </c>
      <c r="B5761" s="4" t="s">
        <v>5</v>
      </c>
      <c r="C5761" s="4" t="s">
        <v>10</v>
      </c>
      <c r="D5761" s="4" t="s">
        <v>13</v>
      </c>
      <c r="E5761" s="4" t="s">
        <v>9</v>
      </c>
      <c r="F5761" s="4" t="s">
        <v>47</v>
      </c>
      <c r="G5761" s="4" t="s">
        <v>13</v>
      </c>
      <c r="H5761" s="4" t="s">
        <v>13</v>
      </c>
    </row>
    <row r="5762" spans="1:13">
      <c r="A5762" t="n">
        <v>46218</v>
      </c>
      <c r="B5762" s="30" t="n">
        <v>26</v>
      </c>
      <c r="C5762" s="7" t="n">
        <v>0</v>
      </c>
      <c r="D5762" s="7" t="n">
        <v>17</v>
      </c>
      <c r="E5762" s="7" t="n">
        <v>53959</v>
      </c>
      <c r="F5762" s="7" t="s">
        <v>393</v>
      </c>
      <c r="G5762" s="7" t="n">
        <v>2</v>
      </c>
      <c r="H5762" s="7" t="n">
        <v>0</v>
      </c>
    </row>
    <row r="5763" spans="1:13">
      <c r="A5763" t="s">
        <v>4</v>
      </c>
      <c r="B5763" s="4" t="s">
        <v>5</v>
      </c>
    </row>
    <row r="5764" spans="1:13">
      <c r="A5764" t="n">
        <v>46240</v>
      </c>
      <c r="B5764" s="31" t="n">
        <v>28</v>
      </c>
    </row>
    <row r="5765" spans="1:13">
      <c r="A5765" t="s">
        <v>4</v>
      </c>
      <c r="B5765" s="4" t="s">
        <v>5</v>
      </c>
      <c r="C5765" s="4" t="s">
        <v>10</v>
      </c>
      <c r="D5765" s="4" t="s">
        <v>13</v>
      </c>
    </row>
    <row r="5766" spans="1:13">
      <c r="A5766" t="n">
        <v>46241</v>
      </c>
      <c r="B5766" s="60" t="n">
        <v>89</v>
      </c>
      <c r="C5766" s="7" t="n">
        <v>65533</v>
      </c>
      <c r="D5766" s="7" t="n">
        <v>1</v>
      </c>
    </row>
    <row r="5767" spans="1:13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10</v>
      </c>
      <c r="F5767" s="4" t="s">
        <v>13</v>
      </c>
    </row>
    <row r="5768" spans="1:13">
      <c r="A5768" t="n">
        <v>46245</v>
      </c>
      <c r="B5768" s="59" t="n">
        <v>25</v>
      </c>
      <c r="C5768" s="7" t="n">
        <v>1</v>
      </c>
      <c r="D5768" s="7" t="n">
        <v>65535</v>
      </c>
      <c r="E5768" s="7" t="n">
        <v>65535</v>
      </c>
      <c r="F5768" s="7" t="n">
        <v>0</v>
      </c>
    </row>
    <row r="5769" spans="1:13">
      <c r="A5769" t="s">
        <v>4</v>
      </c>
      <c r="B5769" s="4" t="s">
        <v>5</v>
      </c>
      <c r="C5769" s="4" t="s">
        <v>6</v>
      </c>
      <c r="D5769" s="4" t="s">
        <v>10</v>
      </c>
    </row>
    <row r="5770" spans="1:13">
      <c r="A5770" t="n">
        <v>46252</v>
      </c>
      <c r="B5770" s="58" t="n">
        <v>29</v>
      </c>
      <c r="C5770" s="7" t="s">
        <v>381</v>
      </c>
      <c r="D5770" s="7" t="n">
        <v>65533</v>
      </c>
    </row>
    <row r="5771" spans="1:13">
      <c r="A5771" t="s">
        <v>4</v>
      </c>
      <c r="B5771" s="4" t="s">
        <v>5</v>
      </c>
      <c r="C5771" s="4" t="s">
        <v>13</v>
      </c>
      <c r="D5771" s="4" t="s">
        <v>10</v>
      </c>
      <c r="E5771" s="4" t="s">
        <v>6</v>
      </c>
    </row>
    <row r="5772" spans="1:13">
      <c r="A5772" t="n">
        <v>46268</v>
      </c>
      <c r="B5772" s="29" t="n">
        <v>51</v>
      </c>
      <c r="C5772" s="7" t="n">
        <v>4</v>
      </c>
      <c r="D5772" s="7" t="n">
        <v>7034</v>
      </c>
      <c r="E5772" s="7" t="s">
        <v>46</v>
      </c>
    </row>
    <row r="5773" spans="1:13">
      <c r="A5773" t="s">
        <v>4</v>
      </c>
      <c r="B5773" s="4" t="s">
        <v>5</v>
      </c>
      <c r="C5773" s="4" t="s">
        <v>10</v>
      </c>
    </row>
    <row r="5774" spans="1:13">
      <c r="A5774" t="n">
        <v>46281</v>
      </c>
      <c r="B5774" s="27" t="n">
        <v>16</v>
      </c>
      <c r="C5774" s="7" t="n">
        <v>0</v>
      </c>
    </row>
    <row r="5775" spans="1:13">
      <c r="A5775" t="s">
        <v>4</v>
      </c>
      <c r="B5775" s="4" t="s">
        <v>5</v>
      </c>
      <c r="C5775" s="4" t="s">
        <v>10</v>
      </c>
      <c r="D5775" s="4" t="s">
        <v>13</v>
      </c>
      <c r="E5775" s="4" t="s">
        <v>9</v>
      </c>
      <c r="F5775" s="4" t="s">
        <v>47</v>
      </c>
      <c r="G5775" s="4" t="s">
        <v>13</v>
      </c>
      <c r="H5775" s="4" t="s">
        <v>13</v>
      </c>
    </row>
    <row r="5776" spans="1:13">
      <c r="A5776" t="n">
        <v>46284</v>
      </c>
      <c r="B5776" s="30" t="n">
        <v>26</v>
      </c>
      <c r="C5776" s="7" t="n">
        <v>7034</v>
      </c>
      <c r="D5776" s="7" t="n">
        <v>17</v>
      </c>
      <c r="E5776" s="7" t="n">
        <v>28492</v>
      </c>
      <c r="F5776" s="7" t="s">
        <v>394</v>
      </c>
      <c r="G5776" s="7" t="n">
        <v>2</v>
      </c>
      <c r="H5776" s="7" t="n">
        <v>0</v>
      </c>
    </row>
    <row r="5777" spans="1:8">
      <c r="A5777" t="s">
        <v>4</v>
      </c>
      <c r="B5777" s="4" t="s">
        <v>5</v>
      </c>
    </row>
    <row r="5778" spans="1:8">
      <c r="A5778" t="n">
        <v>46360</v>
      </c>
      <c r="B5778" s="31" t="n">
        <v>28</v>
      </c>
    </row>
    <row r="5779" spans="1:8">
      <c r="A5779" t="s">
        <v>4</v>
      </c>
      <c r="B5779" s="4" t="s">
        <v>5</v>
      </c>
      <c r="C5779" s="4" t="s">
        <v>10</v>
      </c>
      <c r="D5779" s="4" t="s">
        <v>13</v>
      </c>
    </row>
    <row r="5780" spans="1:8">
      <c r="A5780" t="n">
        <v>46361</v>
      </c>
      <c r="B5780" s="60" t="n">
        <v>89</v>
      </c>
      <c r="C5780" s="7" t="n">
        <v>65533</v>
      </c>
      <c r="D5780" s="7" t="n">
        <v>1</v>
      </c>
    </row>
    <row r="5781" spans="1:8">
      <c r="A5781" t="s">
        <v>4</v>
      </c>
      <c r="B5781" s="4" t="s">
        <v>5</v>
      </c>
      <c r="C5781" s="4" t="s">
        <v>6</v>
      </c>
      <c r="D5781" s="4" t="s">
        <v>10</v>
      </c>
    </row>
    <row r="5782" spans="1:8">
      <c r="A5782" t="n">
        <v>46365</v>
      </c>
      <c r="B5782" s="58" t="n">
        <v>29</v>
      </c>
      <c r="C5782" s="7" t="s">
        <v>12</v>
      </c>
      <c r="D5782" s="7" t="n">
        <v>65533</v>
      </c>
    </row>
    <row r="5783" spans="1:8">
      <c r="A5783" t="s">
        <v>4</v>
      </c>
      <c r="B5783" s="4" t="s">
        <v>5</v>
      </c>
      <c r="C5783" s="4" t="s">
        <v>13</v>
      </c>
      <c r="D5783" s="4" t="s">
        <v>10</v>
      </c>
      <c r="E5783" s="4" t="s">
        <v>10</v>
      </c>
      <c r="F5783" s="4" t="s">
        <v>9</v>
      </c>
    </row>
    <row r="5784" spans="1:8">
      <c r="A5784" t="n">
        <v>46369</v>
      </c>
      <c r="B5784" s="57" t="n">
        <v>84</v>
      </c>
      <c r="C5784" s="7" t="n">
        <v>0</v>
      </c>
      <c r="D5784" s="7" t="n">
        <v>2</v>
      </c>
      <c r="E5784" s="7" t="n">
        <v>0</v>
      </c>
      <c r="F5784" s="7" t="n">
        <v>1045220557</v>
      </c>
    </row>
    <row r="5785" spans="1:8">
      <c r="A5785" t="s">
        <v>4</v>
      </c>
      <c r="B5785" s="4" t="s">
        <v>5</v>
      </c>
      <c r="C5785" s="4" t="s">
        <v>13</v>
      </c>
      <c r="D5785" s="4" t="s">
        <v>13</v>
      </c>
      <c r="E5785" s="4" t="s">
        <v>18</v>
      </c>
      <c r="F5785" s="4" t="s">
        <v>18</v>
      </c>
      <c r="G5785" s="4" t="s">
        <v>18</v>
      </c>
      <c r="H5785" s="4" t="s">
        <v>10</v>
      </c>
    </row>
    <row r="5786" spans="1:8">
      <c r="A5786" t="n">
        <v>46379</v>
      </c>
      <c r="B5786" s="44" t="n">
        <v>45</v>
      </c>
      <c r="C5786" s="7" t="n">
        <v>2</v>
      </c>
      <c r="D5786" s="7" t="n">
        <v>3</v>
      </c>
      <c r="E5786" s="7" t="n">
        <v>-40.2999992370605</v>
      </c>
      <c r="F5786" s="7" t="n">
        <v>39.5</v>
      </c>
      <c r="G5786" s="7" t="n">
        <v>15.8800001144409</v>
      </c>
      <c r="H5786" s="7" t="n">
        <v>5000</v>
      </c>
    </row>
    <row r="5787" spans="1:8">
      <c r="A5787" t="s">
        <v>4</v>
      </c>
      <c r="B5787" s="4" t="s">
        <v>5</v>
      </c>
      <c r="C5787" s="4" t="s">
        <v>13</v>
      </c>
      <c r="D5787" s="4" t="s">
        <v>13</v>
      </c>
      <c r="E5787" s="4" t="s">
        <v>18</v>
      </c>
      <c r="F5787" s="4" t="s">
        <v>18</v>
      </c>
      <c r="G5787" s="4" t="s">
        <v>18</v>
      </c>
      <c r="H5787" s="4" t="s">
        <v>10</v>
      </c>
      <c r="I5787" s="4" t="s">
        <v>13</v>
      </c>
    </row>
    <row r="5788" spans="1:8">
      <c r="A5788" t="n">
        <v>46396</v>
      </c>
      <c r="B5788" s="44" t="n">
        <v>45</v>
      </c>
      <c r="C5788" s="7" t="n">
        <v>4</v>
      </c>
      <c r="D5788" s="7" t="n">
        <v>3</v>
      </c>
      <c r="E5788" s="7" t="n">
        <v>328.390014648438</v>
      </c>
      <c r="F5788" s="7" t="n">
        <v>150.279998779297</v>
      </c>
      <c r="G5788" s="7" t="n">
        <v>360</v>
      </c>
      <c r="H5788" s="7" t="n">
        <v>5000</v>
      </c>
      <c r="I5788" s="7" t="n">
        <v>1</v>
      </c>
    </row>
    <row r="5789" spans="1:8">
      <c r="A5789" t="s">
        <v>4</v>
      </c>
      <c r="B5789" s="4" t="s">
        <v>5</v>
      </c>
      <c r="C5789" s="4" t="s">
        <v>13</v>
      </c>
      <c r="D5789" s="4" t="s">
        <v>13</v>
      </c>
      <c r="E5789" s="4" t="s">
        <v>18</v>
      </c>
      <c r="F5789" s="4" t="s">
        <v>10</v>
      </c>
    </row>
    <row r="5790" spans="1:8">
      <c r="A5790" t="n">
        <v>46414</v>
      </c>
      <c r="B5790" s="44" t="n">
        <v>45</v>
      </c>
      <c r="C5790" s="7" t="n">
        <v>5</v>
      </c>
      <c r="D5790" s="7" t="n">
        <v>3</v>
      </c>
      <c r="E5790" s="7" t="n">
        <v>24.2000007629395</v>
      </c>
      <c r="F5790" s="7" t="n">
        <v>5000</v>
      </c>
    </row>
    <row r="5791" spans="1:8">
      <c r="A5791" t="s">
        <v>4</v>
      </c>
      <c r="B5791" s="4" t="s">
        <v>5</v>
      </c>
      <c r="C5791" s="4" t="s">
        <v>13</v>
      </c>
      <c r="D5791" s="4" t="s">
        <v>13</v>
      </c>
      <c r="E5791" s="4" t="s">
        <v>18</v>
      </c>
      <c r="F5791" s="4" t="s">
        <v>10</v>
      </c>
    </row>
    <row r="5792" spans="1:8">
      <c r="A5792" t="n">
        <v>46423</v>
      </c>
      <c r="B5792" s="44" t="n">
        <v>45</v>
      </c>
      <c r="C5792" s="7" t="n">
        <v>11</v>
      </c>
      <c r="D5792" s="7" t="n">
        <v>3</v>
      </c>
      <c r="E5792" s="7" t="n">
        <v>24.6000003814697</v>
      </c>
      <c r="F5792" s="7" t="n">
        <v>5000</v>
      </c>
    </row>
    <row r="5793" spans="1:9">
      <c r="A5793" t="s">
        <v>4</v>
      </c>
      <c r="B5793" s="4" t="s">
        <v>5</v>
      </c>
      <c r="C5793" s="4" t="s">
        <v>10</v>
      </c>
      <c r="D5793" s="4" t="s">
        <v>13</v>
      </c>
    </row>
    <row r="5794" spans="1:9">
      <c r="A5794" t="n">
        <v>46432</v>
      </c>
      <c r="B5794" s="48" t="n">
        <v>96</v>
      </c>
      <c r="C5794" s="7" t="n">
        <v>7034</v>
      </c>
      <c r="D5794" s="7" t="n">
        <v>1</v>
      </c>
    </row>
    <row r="5795" spans="1:9">
      <c r="A5795" t="s">
        <v>4</v>
      </c>
      <c r="B5795" s="4" t="s">
        <v>5</v>
      </c>
      <c r="C5795" s="4" t="s">
        <v>10</v>
      </c>
      <c r="D5795" s="4" t="s">
        <v>13</v>
      </c>
      <c r="E5795" s="4" t="s">
        <v>18</v>
      </c>
      <c r="F5795" s="4" t="s">
        <v>18</v>
      </c>
      <c r="G5795" s="4" t="s">
        <v>18</v>
      </c>
    </row>
    <row r="5796" spans="1:9">
      <c r="A5796" t="n">
        <v>46436</v>
      </c>
      <c r="B5796" s="48" t="n">
        <v>96</v>
      </c>
      <c r="C5796" s="7" t="n">
        <v>7034</v>
      </c>
      <c r="D5796" s="7" t="n">
        <v>2</v>
      </c>
      <c r="E5796" s="7" t="n">
        <v>-39.6100006103516</v>
      </c>
      <c r="F5796" s="7" t="n">
        <v>34.5800018310547</v>
      </c>
      <c r="G5796" s="7" t="n">
        <v>15.5</v>
      </c>
    </row>
    <row r="5797" spans="1:9">
      <c r="A5797" t="s">
        <v>4</v>
      </c>
      <c r="B5797" s="4" t="s">
        <v>5</v>
      </c>
      <c r="C5797" s="4" t="s">
        <v>13</v>
      </c>
      <c r="D5797" s="4" t="s">
        <v>10</v>
      </c>
      <c r="E5797" s="4" t="s">
        <v>10</v>
      </c>
      <c r="F5797" s="4" t="s">
        <v>10</v>
      </c>
      <c r="G5797" s="4" t="s">
        <v>10</v>
      </c>
      <c r="H5797" s="4" t="s">
        <v>10</v>
      </c>
      <c r="I5797" s="4" t="s">
        <v>6</v>
      </c>
      <c r="J5797" s="4" t="s">
        <v>18</v>
      </c>
      <c r="K5797" s="4" t="s">
        <v>18</v>
      </c>
      <c r="L5797" s="4" t="s">
        <v>18</v>
      </c>
      <c r="M5797" s="4" t="s">
        <v>9</v>
      </c>
      <c r="N5797" s="4" t="s">
        <v>9</v>
      </c>
      <c r="O5797" s="4" t="s">
        <v>18</v>
      </c>
      <c r="P5797" s="4" t="s">
        <v>18</v>
      </c>
      <c r="Q5797" s="4" t="s">
        <v>18</v>
      </c>
      <c r="R5797" s="4" t="s">
        <v>18</v>
      </c>
      <c r="S5797" s="4" t="s">
        <v>13</v>
      </c>
    </row>
    <row r="5798" spans="1:9">
      <c r="A5798" t="n">
        <v>46452</v>
      </c>
      <c r="B5798" s="41" t="n">
        <v>39</v>
      </c>
      <c r="C5798" s="7" t="n">
        <v>12</v>
      </c>
      <c r="D5798" s="7" t="n">
        <v>65533</v>
      </c>
      <c r="E5798" s="7" t="n">
        <v>212</v>
      </c>
      <c r="F5798" s="7" t="n">
        <v>0</v>
      </c>
      <c r="G5798" s="7" t="n">
        <v>7034</v>
      </c>
      <c r="H5798" s="7" t="n">
        <v>259</v>
      </c>
      <c r="I5798" s="7" t="s">
        <v>179</v>
      </c>
      <c r="J5798" s="7" t="n">
        <v>0</v>
      </c>
      <c r="K5798" s="7" t="n">
        <v>0</v>
      </c>
      <c r="L5798" s="7" t="n">
        <v>0</v>
      </c>
      <c r="M5798" s="7" t="n">
        <v>0</v>
      </c>
      <c r="N5798" s="7" t="n">
        <v>0</v>
      </c>
      <c r="O5798" s="7" t="n">
        <v>0</v>
      </c>
      <c r="P5798" s="7" t="n">
        <v>1</v>
      </c>
      <c r="Q5798" s="7" t="n">
        <v>1</v>
      </c>
      <c r="R5798" s="7" t="n">
        <v>1</v>
      </c>
      <c r="S5798" s="7" t="n">
        <v>100</v>
      </c>
    </row>
    <row r="5799" spans="1:9">
      <c r="A5799" t="s">
        <v>4</v>
      </c>
      <c r="B5799" s="4" t="s">
        <v>5</v>
      </c>
      <c r="C5799" s="4" t="s">
        <v>13</v>
      </c>
      <c r="D5799" s="4" t="s">
        <v>10</v>
      </c>
      <c r="E5799" s="4" t="s">
        <v>10</v>
      </c>
      <c r="F5799" s="4" t="s">
        <v>10</v>
      </c>
      <c r="G5799" s="4" t="s">
        <v>10</v>
      </c>
      <c r="H5799" s="4" t="s">
        <v>10</v>
      </c>
      <c r="I5799" s="4" t="s">
        <v>6</v>
      </c>
      <c r="J5799" s="4" t="s">
        <v>18</v>
      </c>
      <c r="K5799" s="4" t="s">
        <v>18</v>
      </c>
      <c r="L5799" s="4" t="s">
        <v>18</v>
      </c>
      <c r="M5799" s="4" t="s">
        <v>9</v>
      </c>
      <c r="N5799" s="4" t="s">
        <v>9</v>
      </c>
      <c r="O5799" s="4" t="s">
        <v>18</v>
      </c>
      <c r="P5799" s="4" t="s">
        <v>18</v>
      </c>
      <c r="Q5799" s="4" t="s">
        <v>18</v>
      </c>
      <c r="R5799" s="4" t="s">
        <v>18</v>
      </c>
      <c r="S5799" s="4" t="s">
        <v>13</v>
      </c>
    </row>
    <row r="5800" spans="1:9">
      <c r="A5800" t="n">
        <v>46514</v>
      </c>
      <c r="B5800" s="41" t="n">
        <v>39</v>
      </c>
      <c r="C5800" s="7" t="n">
        <v>12</v>
      </c>
      <c r="D5800" s="7" t="n">
        <v>65533</v>
      </c>
      <c r="E5800" s="7" t="n">
        <v>212</v>
      </c>
      <c r="F5800" s="7" t="n">
        <v>0</v>
      </c>
      <c r="G5800" s="7" t="n">
        <v>7034</v>
      </c>
      <c r="H5800" s="7" t="n">
        <v>259</v>
      </c>
      <c r="I5800" s="7" t="s">
        <v>395</v>
      </c>
      <c r="J5800" s="7" t="n">
        <v>0</v>
      </c>
      <c r="K5800" s="7" t="n">
        <v>0</v>
      </c>
      <c r="L5800" s="7" t="n">
        <v>0</v>
      </c>
      <c r="M5800" s="7" t="n">
        <v>0</v>
      </c>
      <c r="N5800" s="7" t="n">
        <v>0</v>
      </c>
      <c r="O5800" s="7" t="n">
        <v>0</v>
      </c>
      <c r="P5800" s="7" t="n">
        <v>1</v>
      </c>
      <c r="Q5800" s="7" t="n">
        <v>1</v>
      </c>
      <c r="R5800" s="7" t="n">
        <v>1</v>
      </c>
      <c r="S5800" s="7" t="n">
        <v>101</v>
      </c>
    </row>
    <row r="5801" spans="1:9">
      <c r="A5801" t="s">
        <v>4</v>
      </c>
      <c r="B5801" s="4" t="s">
        <v>5</v>
      </c>
      <c r="C5801" s="4" t="s">
        <v>13</v>
      </c>
      <c r="D5801" s="4" t="s">
        <v>10</v>
      </c>
      <c r="E5801" s="4" t="s">
        <v>10</v>
      </c>
      <c r="F5801" s="4" t="s">
        <v>10</v>
      </c>
      <c r="G5801" s="4" t="s">
        <v>10</v>
      </c>
      <c r="H5801" s="4" t="s">
        <v>10</v>
      </c>
      <c r="I5801" s="4" t="s">
        <v>6</v>
      </c>
      <c r="J5801" s="4" t="s">
        <v>18</v>
      </c>
      <c r="K5801" s="4" t="s">
        <v>18</v>
      </c>
      <c r="L5801" s="4" t="s">
        <v>18</v>
      </c>
      <c r="M5801" s="4" t="s">
        <v>9</v>
      </c>
      <c r="N5801" s="4" t="s">
        <v>9</v>
      </c>
      <c r="O5801" s="4" t="s">
        <v>18</v>
      </c>
      <c r="P5801" s="4" t="s">
        <v>18</v>
      </c>
      <c r="Q5801" s="4" t="s">
        <v>18</v>
      </c>
      <c r="R5801" s="4" t="s">
        <v>18</v>
      </c>
      <c r="S5801" s="4" t="s">
        <v>13</v>
      </c>
    </row>
    <row r="5802" spans="1:9">
      <c r="A5802" t="n">
        <v>46576</v>
      </c>
      <c r="B5802" s="41" t="n">
        <v>39</v>
      </c>
      <c r="C5802" s="7" t="n">
        <v>12</v>
      </c>
      <c r="D5802" s="7" t="n">
        <v>65533</v>
      </c>
      <c r="E5802" s="7" t="n">
        <v>212</v>
      </c>
      <c r="F5802" s="7" t="n">
        <v>0</v>
      </c>
      <c r="G5802" s="7" t="n">
        <v>7034</v>
      </c>
      <c r="H5802" s="7" t="n">
        <v>259</v>
      </c>
      <c r="I5802" s="7" t="s">
        <v>180</v>
      </c>
      <c r="J5802" s="7" t="n">
        <v>0</v>
      </c>
      <c r="K5802" s="7" t="n">
        <v>0</v>
      </c>
      <c r="L5802" s="7" t="n">
        <v>0</v>
      </c>
      <c r="M5802" s="7" t="n">
        <v>0</v>
      </c>
      <c r="N5802" s="7" t="n">
        <v>0</v>
      </c>
      <c r="O5802" s="7" t="n">
        <v>0</v>
      </c>
      <c r="P5802" s="7" t="n">
        <v>1</v>
      </c>
      <c r="Q5802" s="7" t="n">
        <v>1</v>
      </c>
      <c r="R5802" s="7" t="n">
        <v>1</v>
      </c>
      <c r="S5802" s="7" t="n">
        <v>102</v>
      </c>
    </row>
    <row r="5803" spans="1:9">
      <c r="A5803" t="s">
        <v>4</v>
      </c>
      <c r="B5803" s="4" t="s">
        <v>5</v>
      </c>
      <c r="C5803" s="4" t="s">
        <v>13</v>
      </c>
      <c r="D5803" s="4" t="s">
        <v>10</v>
      </c>
      <c r="E5803" s="4" t="s">
        <v>10</v>
      </c>
      <c r="F5803" s="4" t="s">
        <v>10</v>
      </c>
      <c r="G5803" s="4" t="s">
        <v>10</v>
      </c>
      <c r="H5803" s="4" t="s">
        <v>10</v>
      </c>
      <c r="I5803" s="4" t="s">
        <v>6</v>
      </c>
      <c r="J5803" s="4" t="s">
        <v>18</v>
      </c>
      <c r="K5803" s="4" t="s">
        <v>18</v>
      </c>
      <c r="L5803" s="4" t="s">
        <v>18</v>
      </c>
      <c r="M5803" s="4" t="s">
        <v>9</v>
      </c>
      <c r="N5803" s="4" t="s">
        <v>9</v>
      </c>
      <c r="O5803" s="4" t="s">
        <v>18</v>
      </c>
      <c r="P5803" s="4" t="s">
        <v>18</v>
      </c>
      <c r="Q5803" s="4" t="s">
        <v>18</v>
      </c>
      <c r="R5803" s="4" t="s">
        <v>18</v>
      </c>
      <c r="S5803" s="4" t="s">
        <v>13</v>
      </c>
    </row>
    <row r="5804" spans="1:9">
      <c r="A5804" t="n">
        <v>46638</v>
      </c>
      <c r="B5804" s="41" t="n">
        <v>39</v>
      </c>
      <c r="C5804" s="7" t="n">
        <v>12</v>
      </c>
      <c r="D5804" s="7" t="n">
        <v>65533</v>
      </c>
      <c r="E5804" s="7" t="n">
        <v>212</v>
      </c>
      <c r="F5804" s="7" t="n">
        <v>0</v>
      </c>
      <c r="G5804" s="7" t="n">
        <v>7034</v>
      </c>
      <c r="H5804" s="7" t="n">
        <v>259</v>
      </c>
      <c r="I5804" s="7" t="s">
        <v>396</v>
      </c>
      <c r="J5804" s="7" t="n">
        <v>0</v>
      </c>
      <c r="K5804" s="7" t="n">
        <v>0</v>
      </c>
      <c r="L5804" s="7" t="n">
        <v>0</v>
      </c>
      <c r="M5804" s="7" t="n">
        <v>0</v>
      </c>
      <c r="N5804" s="7" t="n">
        <v>0</v>
      </c>
      <c r="O5804" s="7" t="n">
        <v>0</v>
      </c>
      <c r="P5804" s="7" t="n">
        <v>1</v>
      </c>
      <c r="Q5804" s="7" t="n">
        <v>1</v>
      </c>
      <c r="R5804" s="7" t="n">
        <v>1</v>
      </c>
      <c r="S5804" s="7" t="n">
        <v>103</v>
      </c>
    </row>
    <row r="5805" spans="1:9">
      <c r="A5805" t="s">
        <v>4</v>
      </c>
      <c r="B5805" s="4" t="s">
        <v>5</v>
      </c>
      <c r="C5805" s="4" t="s">
        <v>13</v>
      </c>
      <c r="D5805" s="4" t="s">
        <v>18</v>
      </c>
      <c r="E5805" s="4" t="s">
        <v>18</v>
      </c>
      <c r="F5805" s="4" t="s">
        <v>18</v>
      </c>
    </row>
    <row r="5806" spans="1:9">
      <c r="A5806" t="n">
        <v>46700</v>
      </c>
      <c r="B5806" s="44" t="n">
        <v>45</v>
      </c>
      <c r="C5806" s="7" t="n">
        <v>9</v>
      </c>
      <c r="D5806" s="7" t="n">
        <v>0.00999999977648258</v>
      </c>
      <c r="E5806" s="7" t="n">
        <v>0.00999999977648258</v>
      </c>
      <c r="F5806" s="7" t="n">
        <v>5</v>
      </c>
    </row>
    <row r="5807" spans="1:9">
      <c r="A5807" t="s">
        <v>4</v>
      </c>
      <c r="B5807" s="4" t="s">
        <v>5</v>
      </c>
      <c r="C5807" s="4" t="s">
        <v>10</v>
      </c>
      <c r="D5807" s="4" t="s">
        <v>13</v>
      </c>
      <c r="E5807" s="4" t="s">
        <v>6</v>
      </c>
      <c r="F5807" s="4" t="s">
        <v>18</v>
      </c>
      <c r="G5807" s="4" t="s">
        <v>18</v>
      </c>
      <c r="H5807" s="4" t="s">
        <v>18</v>
      </c>
    </row>
    <row r="5808" spans="1:9">
      <c r="A5808" t="n">
        <v>46714</v>
      </c>
      <c r="B5808" s="25" t="n">
        <v>48</v>
      </c>
      <c r="C5808" s="7" t="n">
        <v>7034</v>
      </c>
      <c r="D5808" s="7" t="n">
        <v>0</v>
      </c>
      <c r="E5808" s="7" t="s">
        <v>158</v>
      </c>
      <c r="F5808" s="7" t="n">
        <v>2</v>
      </c>
      <c r="G5808" s="7" t="n">
        <v>1</v>
      </c>
      <c r="H5808" s="7" t="n">
        <v>0</v>
      </c>
    </row>
    <row r="5809" spans="1:19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18</v>
      </c>
      <c r="F5809" s="4" t="s">
        <v>10</v>
      </c>
      <c r="G5809" s="4" t="s">
        <v>9</v>
      </c>
      <c r="H5809" s="4" t="s">
        <v>9</v>
      </c>
      <c r="I5809" s="4" t="s">
        <v>10</v>
      </c>
      <c r="J5809" s="4" t="s">
        <v>10</v>
      </c>
      <c r="K5809" s="4" t="s">
        <v>9</v>
      </c>
      <c r="L5809" s="4" t="s">
        <v>9</v>
      </c>
      <c r="M5809" s="4" t="s">
        <v>9</v>
      </c>
      <c r="N5809" s="4" t="s">
        <v>9</v>
      </c>
      <c r="O5809" s="4" t="s">
        <v>6</v>
      </c>
    </row>
    <row r="5810" spans="1:19">
      <c r="A5810" t="n">
        <v>46741</v>
      </c>
      <c r="B5810" s="11" t="n">
        <v>50</v>
      </c>
      <c r="C5810" s="7" t="n">
        <v>0</v>
      </c>
      <c r="D5810" s="7" t="n">
        <v>4527</v>
      </c>
      <c r="E5810" s="7" t="n">
        <v>0.600000023841858</v>
      </c>
      <c r="F5810" s="7" t="n">
        <v>800</v>
      </c>
      <c r="G5810" s="7" t="n">
        <v>0</v>
      </c>
      <c r="H5810" s="7" t="n">
        <v>1077936128</v>
      </c>
      <c r="I5810" s="7" t="n">
        <v>0</v>
      </c>
      <c r="J5810" s="7" t="n">
        <v>65533</v>
      </c>
      <c r="K5810" s="7" t="n">
        <v>0</v>
      </c>
      <c r="L5810" s="7" t="n">
        <v>0</v>
      </c>
      <c r="M5810" s="7" t="n">
        <v>0</v>
      </c>
      <c r="N5810" s="7" t="n">
        <v>0</v>
      </c>
      <c r="O5810" s="7" t="s">
        <v>12</v>
      </c>
    </row>
    <row r="5811" spans="1:19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18</v>
      </c>
      <c r="F5811" s="4" t="s">
        <v>10</v>
      </c>
      <c r="G5811" s="4" t="s">
        <v>9</v>
      </c>
      <c r="H5811" s="4" t="s">
        <v>9</v>
      </c>
      <c r="I5811" s="4" t="s">
        <v>10</v>
      </c>
      <c r="J5811" s="4" t="s">
        <v>10</v>
      </c>
      <c r="K5811" s="4" t="s">
        <v>9</v>
      </c>
      <c r="L5811" s="4" t="s">
        <v>9</v>
      </c>
      <c r="M5811" s="4" t="s">
        <v>9</v>
      </c>
      <c r="N5811" s="4" t="s">
        <v>9</v>
      </c>
      <c r="O5811" s="4" t="s">
        <v>6</v>
      </c>
    </row>
    <row r="5812" spans="1:19">
      <c r="A5812" t="n">
        <v>46780</v>
      </c>
      <c r="B5812" s="11" t="n">
        <v>50</v>
      </c>
      <c r="C5812" s="7" t="n">
        <v>0</v>
      </c>
      <c r="D5812" s="7" t="n">
        <v>4525</v>
      </c>
      <c r="E5812" s="7" t="n">
        <v>0.400000005960464</v>
      </c>
      <c r="F5812" s="7" t="n">
        <v>1000</v>
      </c>
      <c r="G5812" s="7" t="n">
        <v>0</v>
      </c>
      <c r="H5812" s="7" t="n">
        <v>1077936128</v>
      </c>
      <c r="I5812" s="7" t="n">
        <v>1</v>
      </c>
      <c r="J5812" s="7" t="n">
        <v>7034</v>
      </c>
      <c r="K5812" s="7" t="n">
        <v>0</v>
      </c>
      <c r="L5812" s="7" t="n">
        <v>0</v>
      </c>
      <c r="M5812" s="7" t="n">
        <v>0</v>
      </c>
      <c r="N5812" s="7" t="n">
        <v>1120403456</v>
      </c>
      <c r="O5812" s="7" t="s">
        <v>12</v>
      </c>
    </row>
    <row r="5813" spans="1:19">
      <c r="A5813" t="s">
        <v>4</v>
      </c>
      <c r="B5813" s="4" t="s">
        <v>5</v>
      </c>
      <c r="C5813" s="4" t="s">
        <v>10</v>
      </c>
      <c r="D5813" s="4" t="s">
        <v>18</v>
      </c>
      <c r="E5813" s="4" t="s">
        <v>18</v>
      </c>
      <c r="F5813" s="4" t="s">
        <v>18</v>
      </c>
      <c r="G5813" s="4" t="s">
        <v>18</v>
      </c>
    </row>
    <row r="5814" spans="1:19">
      <c r="A5814" t="n">
        <v>46819</v>
      </c>
      <c r="B5814" s="49" t="n">
        <v>131</v>
      </c>
      <c r="C5814" s="7" t="n">
        <v>7034</v>
      </c>
      <c r="D5814" s="7" t="n">
        <v>4</v>
      </c>
      <c r="E5814" s="7" t="n">
        <v>2</v>
      </c>
      <c r="F5814" s="7" t="n">
        <v>3</v>
      </c>
      <c r="G5814" s="7" t="n">
        <v>0.200000002980232</v>
      </c>
    </row>
    <row r="5815" spans="1:19">
      <c r="A5815" t="s">
        <v>4</v>
      </c>
      <c r="B5815" s="4" t="s">
        <v>5</v>
      </c>
      <c r="C5815" s="4" t="s">
        <v>10</v>
      </c>
      <c r="D5815" s="4" t="s">
        <v>13</v>
      </c>
      <c r="E5815" s="4" t="s">
        <v>9</v>
      </c>
      <c r="F5815" s="4" t="s">
        <v>13</v>
      </c>
      <c r="G5815" s="4" t="s">
        <v>10</v>
      </c>
    </row>
    <row r="5816" spans="1:19">
      <c r="A5816" t="n">
        <v>46838</v>
      </c>
      <c r="B5816" s="48" t="n">
        <v>96</v>
      </c>
      <c r="C5816" s="7" t="n">
        <v>7034</v>
      </c>
      <c r="D5816" s="7" t="n">
        <v>0</v>
      </c>
      <c r="E5816" s="7" t="n">
        <v>1075838976</v>
      </c>
      <c r="F5816" s="7" t="n">
        <v>0</v>
      </c>
      <c r="G5816" s="7" t="n">
        <v>0</v>
      </c>
    </row>
    <row r="5817" spans="1:19">
      <c r="A5817" t="s">
        <v>4</v>
      </c>
      <c r="B5817" s="4" t="s">
        <v>5</v>
      </c>
      <c r="C5817" s="4" t="s">
        <v>10</v>
      </c>
      <c r="D5817" s="4" t="s">
        <v>13</v>
      </c>
    </row>
    <row r="5818" spans="1:19">
      <c r="A5818" t="n">
        <v>46849</v>
      </c>
      <c r="B5818" s="46" t="n">
        <v>56</v>
      </c>
      <c r="C5818" s="7" t="n">
        <v>7034</v>
      </c>
      <c r="D5818" s="7" t="n">
        <v>0</v>
      </c>
    </row>
    <row r="5819" spans="1:19">
      <c r="A5819" t="s">
        <v>4</v>
      </c>
      <c r="B5819" s="4" t="s">
        <v>5</v>
      </c>
      <c r="C5819" s="4" t="s">
        <v>13</v>
      </c>
      <c r="D5819" s="4" t="s">
        <v>10</v>
      </c>
      <c r="E5819" s="4" t="s">
        <v>18</v>
      </c>
    </row>
    <row r="5820" spans="1:19">
      <c r="A5820" t="n">
        <v>46853</v>
      </c>
      <c r="B5820" s="38" t="n">
        <v>58</v>
      </c>
      <c r="C5820" s="7" t="n">
        <v>101</v>
      </c>
      <c r="D5820" s="7" t="n">
        <v>500</v>
      </c>
      <c r="E5820" s="7" t="n">
        <v>1</v>
      </c>
    </row>
    <row r="5821" spans="1:19">
      <c r="A5821" t="s">
        <v>4</v>
      </c>
      <c r="B5821" s="4" t="s">
        <v>5</v>
      </c>
      <c r="C5821" s="4" t="s">
        <v>13</v>
      </c>
      <c r="D5821" s="4" t="s">
        <v>10</v>
      </c>
    </row>
    <row r="5822" spans="1:19">
      <c r="A5822" t="n">
        <v>46861</v>
      </c>
      <c r="B5822" s="38" t="n">
        <v>58</v>
      </c>
      <c r="C5822" s="7" t="n">
        <v>254</v>
      </c>
      <c r="D5822" s="7" t="n">
        <v>0</v>
      </c>
    </row>
    <row r="5823" spans="1:19">
      <c r="A5823" t="s">
        <v>4</v>
      </c>
      <c r="B5823" s="4" t="s">
        <v>5</v>
      </c>
      <c r="C5823" s="4" t="s">
        <v>13</v>
      </c>
      <c r="D5823" s="4" t="s">
        <v>10</v>
      </c>
      <c r="E5823" s="4" t="s">
        <v>10</v>
      </c>
      <c r="F5823" s="4" t="s">
        <v>9</v>
      </c>
    </row>
    <row r="5824" spans="1:19">
      <c r="A5824" t="n">
        <v>46865</v>
      </c>
      <c r="B5824" s="57" t="n">
        <v>84</v>
      </c>
      <c r="C5824" s="7" t="n">
        <v>1</v>
      </c>
      <c r="D5824" s="7" t="n">
        <v>0</v>
      </c>
      <c r="E5824" s="7" t="n">
        <v>0</v>
      </c>
      <c r="F5824" s="7" t="n">
        <v>0</v>
      </c>
    </row>
    <row r="5825" spans="1:15">
      <c r="A5825" t="s">
        <v>4</v>
      </c>
      <c r="B5825" s="4" t="s">
        <v>5</v>
      </c>
      <c r="C5825" s="4" t="s">
        <v>13</v>
      </c>
    </row>
    <row r="5826" spans="1:15">
      <c r="A5826" t="n">
        <v>46875</v>
      </c>
      <c r="B5826" s="44" t="n">
        <v>45</v>
      </c>
      <c r="C5826" s="7" t="n">
        <v>0</v>
      </c>
    </row>
    <row r="5827" spans="1:15">
      <c r="A5827" t="s">
        <v>4</v>
      </c>
      <c r="B5827" s="4" t="s">
        <v>5</v>
      </c>
      <c r="C5827" s="4" t="s">
        <v>13</v>
      </c>
      <c r="D5827" s="4" t="s">
        <v>13</v>
      </c>
      <c r="E5827" s="4" t="s">
        <v>18</v>
      </c>
      <c r="F5827" s="4" t="s">
        <v>18</v>
      </c>
      <c r="G5827" s="4" t="s">
        <v>18</v>
      </c>
      <c r="H5827" s="4" t="s">
        <v>10</v>
      </c>
    </row>
    <row r="5828" spans="1:15">
      <c r="A5828" t="n">
        <v>46877</v>
      </c>
      <c r="B5828" s="44" t="n">
        <v>45</v>
      </c>
      <c r="C5828" s="7" t="n">
        <v>2</v>
      </c>
      <c r="D5828" s="7" t="n">
        <v>3</v>
      </c>
      <c r="E5828" s="7" t="n">
        <v>-11.3100004196167</v>
      </c>
      <c r="F5828" s="7" t="n">
        <v>45.5900001525879</v>
      </c>
      <c r="G5828" s="7" t="n">
        <v>54.6199989318848</v>
      </c>
      <c r="H5828" s="7" t="n">
        <v>0</v>
      </c>
    </row>
    <row r="5829" spans="1:15">
      <c r="A5829" t="s">
        <v>4</v>
      </c>
      <c r="B5829" s="4" t="s">
        <v>5</v>
      </c>
      <c r="C5829" s="4" t="s">
        <v>13</v>
      </c>
      <c r="D5829" s="4" t="s">
        <v>13</v>
      </c>
      <c r="E5829" s="4" t="s">
        <v>18</v>
      </c>
      <c r="F5829" s="4" t="s">
        <v>18</v>
      </c>
      <c r="G5829" s="4" t="s">
        <v>18</v>
      </c>
      <c r="H5829" s="4" t="s">
        <v>10</v>
      </c>
      <c r="I5829" s="4" t="s">
        <v>13</v>
      </c>
    </row>
    <row r="5830" spans="1:15">
      <c r="A5830" t="n">
        <v>46894</v>
      </c>
      <c r="B5830" s="44" t="n">
        <v>45</v>
      </c>
      <c r="C5830" s="7" t="n">
        <v>4</v>
      </c>
      <c r="D5830" s="7" t="n">
        <v>3</v>
      </c>
      <c r="E5830" s="7" t="n">
        <v>6.1100001335144</v>
      </c>
      <c r="F5830" s="7" t="n">
        <v>213.570007324219</v>
      </c>
      <c r="G5830" s="7" t="n">
        <v>352</v>
      </c>
      <c r="H5830" s="7" t="n">
        <v>0</v>
      </c>
      <c r="I5830" s="7" t="n">
        <v>1</v>
      </c>
    </row>
    <row r="5831" spans="1:15">
      <c r="A5831" t="s">
        <v>4</v>
      </c>
      <c r="B5831" s="4" t="s">
        <v>5</v>
      </c>
      <c r="C5831" s="4" t="s">
        <v>13</v>
      </c>
      <c r="D5831" s="4" t="s">
        <v>13</v>
      </c>
      <c r="E5831" s="4" t="s">
        <v>18</v>
      </c>
      <c r="F5831" s="4" t="s">
        <v>10</v>
      </c>
    </row>
    <row r="5832" spans="1:15">
      <c r="A5832" t="n">
        <v>46912</v>
      </c>
      <c r="B5832" s="44" t="n">
        <v>45</v>
      </c>
      <c r="C5832" s="7" t="n">
        <v>5</v>
      </c>
      <c r="D5832" s="7" t="n">
        <v>3</v>
      </c>
      <c r="E5832" s="7" t="n">
        <v>58.5999984741211</v>
      </c>
      <c r="F5832" s="7" t="n">
        <v>0</v>
      </c>
    </row>
    <row r="5833" spans="1:15">
      <c r="A5833" t="s">
        <v>4</v>
      </c>
      <c r="B5833" s="4" t="s">
        <v>5</v>
      </c>
      <c r="C5833" s="4" t="s">
        <v>13</v>
      </c>
      <c r="D5833" s="4" t="s">
        <v>13</v>
      </c>
      <c r="E5833" s="4" t="s">
        <v>18</v>
      </c>
      <c r="F5833" s="4" t="s">
        <v>10</v>
      </c>
    </row>
    <row r="5834" spans="1:15">
      <c r="A5834" t="n">
        <v>46921</v>
      </c>
      <c r="B5834" s="44" t="n">
        <v>45</v>
      </c>
      <c r="C5834" s="7" t="n">
        <v>11</v>
      </c>
      <c r="D5834" s="7" t="n">
        <v>3</v>
      </c>
      <c r="E5834" s="7" t="n">
        <v>24.6000003814697</v>
      </c>
      <c r="F5834" s="7" t="n">
        <v>0</v>
      </c>
    </row>
    <row r="5835" spans="1:15">
      <c r="A5835" t="s">
        <v>4</v>
      </c>
      <c r="B5835" s="4" t="s">
        <v>5</v>
      </c>
      <c r="C5835" s="4" t="s">
        <v>13</v>
      </c>
      <c r="D5835" s="4" t="s">
        <v>18</v>
      </c>
      <c r="E5835" s="4" t="s">
        <v>18</v>
      </c>
      <c r="F5835" s="4" t="s">
        <v>18</v>
      </c>
    </row>
    <row r="5836" spans="1:15">
      <c r="A5836" t="n">
        <v>46930</v>
      </c>
      <c r="B5836" s="44" t="n">
        <v>45</v>
      </c>
      <c r="C5836" s="7" t="n">
        <v>9</v>
      </c>
      <c r="D5836" s="7" t="n">
        <v>0</v>
      </c>
      <c r="E5836" s="7" t="n">
        <v>0</v>
      </c>
      <c r="F5836" s="7" t="n">
        <v>0</v>
      </c>
    </row>
    <row r="5837" spans="1:15">
      <c r="A5837" t="s">
        <v>4</v>
      </c>
      <c r="B5837" s="4" t="s">
        <v>5</v>
      </c>
      <c r="C5837" s="4" t="s">
        <v>10</v>
      </c>
      <c r="D5837" s="4" t="s">
        <v>18</v>
      </c>
      <c r="E5837" s="4" t="s">
        <v>18</v>
      </c>
      <c r="F5837" s="4" t="s">
        <v>18</v>
      </c>
      <c r="G5837" s="4" t="s">
        <v>18</v>
      </c>
    </row>
    <row r="5838" spans="1:15">
      <c r="A5838" t="n">
        <v>46944</v>
      </c>
      <c r="B5838" s="21" t="n">
        <v>46</v>
      </c>
      <c r="C5838" s="7" t="n">
        <v>7034</v>
      </c>
      <c r="D5838" s="7" t="n">
        <v>-35.3899993896484</v>
      </c>
      <c r="E5838" s="7" t="n">
        <v>43.7000007629395</v>
      </c>
      <c r="F5838" s="7" t="n">
        <v>23.3999996185303</v>
      </c>
      <c r="G5838" s="7" t="n">
        <v>47</v>
      </c>
    </row>
    <row r="5839" spans="1:15">
      <c r="A5839" t="s">
        <v>4</v>
      </c>
      <c r="B5839" s="4" t="s">
        <v>5</v>
      </c>
      <c r="C5839" s="4" t="s">
        <v>10</v>
      </c>
      <c r="D5839" s="4" t="s">
        <v>13</v>
      </c>
      <c r="E5839" s="4" t="s">
        <v>6</v>
      </c>
      <c r="F5839" s="4" t="s">
        <v>18</v>
      </c>
      <c r="G5839" s="4" t="s">
        <v>18</v>
      </c>
      <c r="H5839" s="4" t="s">
        <v>18</v>
      </c>
    </row>
    <row r="5840" spans="1:15">
      <c r="A5840" t="n">
        <v>46963</v>
      </c>
      <c r="B5840" s="25" t="n">
        <v>48</v>
      </c>
      <c r="C5840" s="7" t="n">
        <v>7034</v>
      </c>
      <c r="D5840" s="7" t="n">
        <v>0</v>
      </c>
      <c r="E5840" s="7" t="s">
        <v>296</v>
      </c>
      <c r="F5840" s="7" t="n">
        <v>1.5</v>
      </c>
      <c r="G5840" s="7" t="n">
        <v>1</v>
      </c>
      <c r="H5840" s="7" t="n">
        <v>0</v>
      </c>
    </row>
    <row r="5841" spans="1:9">
      <c r="A5841" t="s">
        <v>4</v>
      </c>
      <c r="B5841" s="4" t="s">
        <v>5</v>
      </c>
      <c r="C5841" s="4" t="s">
        <v>13</v>
      </c>
      <c r="D5841" s="4" t="s">
        <v>13</v>
      </c>
      <c r="E5841" s="4" t="s">
        <v>18</v>
      </c>
      <c r="F5841" s="4" t="s">
        <v>18</v>
      </c>
      <c r="G5841" s="4" t="s">
        <v>18</v>
      </c>
      <c r="H5841" s="4" t="s">
        <v>10</v>
      </c>
    </row>
    <row r="5842" spans="1:9">
      <c r="A5842" t="n">
        <v>46990</v>
      </c>
      <c r="B5842" s="44" t="n">
        <v>45</v>
      </c>
      <c r="C5842" s="7" t="n">
        <v>2</v>
      </c>
      <c r="D5842" s="7" t="n">
        <v>3</v>
      </c>
      <c r="E5842" s="7" t="n">
        <v>-11.3100004196167</v>
      </c>
      <c r="F5842" s="7" t="n">
        <v>45.5900001525879</v>
      </c>
      <c r="G5842" s="7" t="n">
        <v>54.6199989318848</v>
      </c>
      <c r="H5842" s="7" t="n">
        <v>6000</v>
      </c>
    </row>
    <row r="5843" spans="1:9">
      <c r="A5843" t="s">
        <v>4</v>
      </c>
      <c r="B5843" s="4" t="s">
        <v>5</v>
      </c>
      <c r="C5843" s="4" t="s">
        <v>13</v>
      </c>
      <c r="D5843" s="4" t="s">
        <v>13</v>
      </c>
      <c r="E5843" s="4" t="s">
        <v>18</v>
      </c>
      <c r="F5843" s="4" t="s">
        <v>18</v>
      </c>
      <c r="G5843" s="4" t="s">
        <v>18</v>
      </c>
      <c r="H5843" s="4" t="s">
        <v>10</v>
      </c>
      <c r="I5843" s="4" t="s">
        <v>13</v>
      </c>
    </row>
    <row r="5844" spans="1:9">
      <c r="A5844" t="n">
        <v>47007</v>
      </c>
      <c r="B5844" s="44" t="n">
        <v>45</v>
      </c>
      <c r="C5844" s="7" t="n">
        <v>4</v>
      </c>
      <c r="D5844" s="7" t="n">
        <v>3</v>
      </c>
      <c r="E5844" s="7" t="n">
        <v>6.1100001335144</v>
      </c>
      <c r="F5844" s="7" t="n">
        <v>215.300003051758</v>
      </c>
      <c r="G5844" s="7" t="n">
        <v>352</v>
      </c>
      <c r="H5844" s="7" t="n">
        <v>6000</v>
      </c>
      <c r="I5844" s="7" t="n">
        <v>1</v>
      </c>
    </row>
    <row r="5845" spans="1:9">
      <c r="A5845" t="s">
        <v>4</v>
      </c>
      <c r="B5845" s="4" t="s">
        <v>5</v>
      </c>
      <c r="C5845" s="4" t="s">
        <v>13</v>
      </c>
      <c r="D5845" s="4" t="s">
        <v>13</v>
      </c>
      <c r="E5845" s="4" t="s">
        <v>18</v>
      </c>
      <c r="F5845" s="4" t="s">
        <v>10</v>
      </c>
    </row>
    <row r="5846" spans="1:9">
      <c r="A5846" t="n">
        <v>47025</v>
      </c>
      <c r="B5846" s="44" t="n">
        <v>45</v>
      </c>
      <c r="C5846" s="7" t="n">
        <v>5</v>
      </c>
      <c r="D5846" s="7" t="n">
        <v>3</v>
      </c>
      <c r="E5846" s="7" t="n">
        <v>56.7999992370605</v>
      </c>
      <c r="F5846" s="7" t="n">
        <v>6000</v>
      </c>
    </row>
    <row r="5847" spans="1:9">
      <c r="A5847" t="s">
        <v>4</v>
      </c>
      <c r="B5847" s="4" t="s">
        <v>5</v>
      </c>
      <c r="C5847" s="4" t="s">
        <v>13</v>
      </c>
      <c r="D5847" s="4" t="s">
        <v>13</v>
      </c>
      <c r="E5847" s="4" t="s">
        <v>18</v>
      </c>
      <c r="F5847" s="4" t="s">
        <v>10</v>
      </c>
    </row>
    <row r="5848" spans="1:9">
      <c r="A5848" t="n">
        <v>47034</v>
      </c>
      <c r="B5848" s="44" t="n">
        <v>45</v>
      </c>
      <c r="C5848" s="7" t="n">
        <v>11</v>
      </c>
      <c r="D5848" s="7" t="n">
        <v>3</v>
      </c>
      <c r="E5848" s="7" t="n">
        <v>24.6000003814697</v>
      </c>
      <c r="F5848" s="7" t="n">
        <v>6000</v>
      </c>
    </row>
    <row r="5849" spans="1:9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10</v>
      </c>
      <c r="F5849" s="4" t="s">
        <v>9</v>
      </c>
    </row>
    <row r="5850" spans="1:9">
      <c r="A5850" t="n">
        <v>47043</v>
      </c>
      <c r="B5850" s="57" t="n">
        <v>84</v>
      </c>
      <c r="C5850" s="7" t="n">
        <v>0</v>
      </c>
      <c r="D5850" s="7" t="n">
        <v>0</v>
      </c>
      <c r="E5850" s="7" t="n">
        <v>0</v>
      </c>
      <c r="F5850" s="7" t="n">
        <v>1045220557</v>
      </c>
    </row>
    <row r="5851" spans="1:9">
      <c r="A5851" t="s">
        <v>4</v>
      </c>
      <c r="B5851" s="4" t="s">
        <v>5</v>
      </c>
      <c r="C5851" s="4" t="s">
        <v>13</v>
      </c>
      <c r="D5851" s="4" t="s">
        <v>10</v>
      </c>
    </row>
    <row r="5852" spans="1:9">
      <c r="A5852" t="n">
        <v>47053</v>
      </c>
      <c r="B5852" s="38" t="n">
        <v>58</v>
      </c>
      <c r="C5852" s="7" t="n">
        <v>255</v>
      </c>
      <c r="D5852" s="7" t="n">
        <v>0</v>
      </c>
    </row>
    <row r="5853" spans="1:9">
      <c r="A5853" t="s">
        <v>4</v>
      </c>
      <c r="B5853" s="4" t="s">
        <v>5</v>
      </c>
      <c r="C5853" s="4" t="s">
        <v>10</v>
      </c>
    </row>
    <row r="5854" spans="1:9">
      <c r="A5854" t="n">
        <v>47057</v>
      </c>
      <c r="B5854" s="27" t="n">
        <v>16</v>
      </c>
      <c r="C5854" s="7" t="n">
        <v>1000</v>
      </c>
    </row>
    <row r="5855" spans="1:9">
      <c r="A5855" t="s">
        <v>4</v>
      </c>
      <c r="B5855" s="4" t="s">
        <v>5</v>
      </c>
      <c r="C5855" s="4" t="s">
        <v>13</v>
      </c>
      <c r="D5855" s="4" t="s">
        <v>13</v>
      </c>
      <c r="E5855" s="4" t="s">
        <v>13</v>
      </c>
      <c r="F5855" s="4" t="s">
        <v>13</v>
      </c>
    </row>
    <row r="5856" spans="1:9">
      <c r="A5856" t="n">
        <v>47060</v>
      </c>
      <c r="B5856" s="8" t="n">
        <v>14</v>
      </c>
      <c r="C5856" s="7" t="n">
        <v>0</v>
      </c>
      <c r="D5856" s="7" t="n">
        <v>1</v>
      </c>
      <c r="E5856" s="7" t="n">
        <v>0</v>
      </c>
      <c r="F5856" s="7" t="n">
        <v>0</v>
      </c>
    </row>
    <row r="5857" spans="1:9">
      <c r="A5857" t="s">
        <v>4</v>
      </c>
      <c r="B5857" s="4" t="s">
        <v>5</v>
      </c>
      <c r="C5857" s="4" t="s">
        <v>6</v>
      </c>
      <c r="D5857" s="4" t="s">
        <v>10</v>
      </c>
    </row>
    <row r="5858" spans="1:9">
      <c r="A5858" t="n">
        <v>47065</v>
      </c>
      <c r="B5858" s="58" t="n">
        <v>29</v>
      </c>
      <c r="C5858" s="7" t="s">
        <v>381</v>
      </c>
      <c r="D5858" s="7" t="n">
        <v>65533</v>
      </c>
    </row>
    <row r="5859" spans="1:9">
      <c r="A5859" t="s">
        <v>4</v>
      </c>
      <c r="B5859" s="4" t="s">
        <v>5</v>
      </c>
      <c r="C5859" s="4" t="s">
        <v>13</v>
      </c>
      <c r="D5859" s="4" t="s">
        <v>10</v>
      </c>
      <c r="E5859" s="4" t="s">
        <v>6</v>
      </c>
    </row>
    <row r="5860" spans="1:9">
      <c r="A5860" t="n">
        <v>47081</v>
      </c>
      <c r="B5860" s="29" t="n">
        <v>51</v>
      </c>
      <c r="C5860" s="7" t="n">
        <v>4</v>
      </c>
      <c r="D5860" s="7" t="n">
        <v>7034</v>
      </c>
      <c r="E5860" s="7" t="s">
        <v>352</v>
      </c>
    </row>
    <row r="5861" spans="1:9">
      <c r="A5861" t="s">
        <v>4</v>
      </c>
      <c r="B5861" s="4" t="s">
        <v>5</v>
      </c>
      <c r="C5861" s="4" t="s">
        <v>10</v>
      </c>
    </row>
    <row r="5862" spans="1:9">
      <c r="A5862" t="n">
        <v>47095</v>
      </c>
      <c r="B5862" s="27" t="n">
        <v>16</v>
      </c>
      <c r="C5862" s="7" t="n">
        <v>0</v>
      </c>
    </row>
    <row r="5863" spans="1:9">
      <c r="A5863" t="s">
        <v>4</v>
      </c>
      <c r="B5863" s="4" t="s">
        <v>5</v>
      </c>
      <c r="C5863" s="4" t="s">
        <v>10</v>
      </c>
      <c r="D5863" s="4" t="s">
        <v>13</v>
      </c>
      <c r="E5863" s="4" t="s">
        <v>9</v>
      </c>
      <c r="F5863" s="4" t="s">
        <v>47</v>
      </c>
      <c r="G5863" s="4" t="s">
        <v>13</v>
      </c>
      <c r="H5863" s="4" t="s">
        <v>13</v>
      </c>
      <c r="I5863" s="4" t="s">
        <v>13</v>
      </c>
      <c r="J5863" s="4" t="s">
        <v>9</v>
      </c>
      <c r="K5863" s="4" t="s">
        <v>47</v>
      </c>
      <c r="L5863" s="4" t="s">
        <v>13</v>
      </c>
      <c r="M5863" s="4" t="s">
        <v>13</v>
      </c>
    </row>
    <row r="5864" spans="1:9">
      <c r="A5864" t="n">
        <v>47098</v>
      </c>
      <c r="B5864" s="30" t="n">
        <v>26</v>
      </c>
      <c r="C5864" s="7" t="n">
        <v>7034</v>
      </c>
      <c r="D5864" s="7" t="n">
        <v>17</v>
      </c>
      <c r="E5864" s="7" t="n">
        <v>28493</v>
      </c>
      <c r="F5864" s="7" t="s">
        <v>397</v>
      </c>
      <c r="G5864" s="7" t="n">
        <v>2</v>
      </c>
      <c r="H5864" s="7" t="n">
        <v>3</v>
      </c>
      <c r="I5864" s="7" t="n">
        <v>17</v>
      </c>
      <c r="J5864" s="7" t="n">
        <v>28494</v>
      </c>
      <c r="K5864" s="7" t="s">
        <v>398</v>
      </c>
      <c r="L5864" s="7" t="n">
        <v>2</v>
      </c>
      <c r="M5864" s="7" t="n">
        <v>0</v>
      </c>
    </row>
    <row r="5865" spans="1:9">
      <c r="A5865" t="s">
        <v>4</v>
      </c>
      <c r="B5865" s="4" t="s">
        <v>5</v>
      </c>
    </row>
    <row r="5866" spans="1:9">
      <c r="A5866" t="n">
        <v>47251</v>
      </c>
      <c r="B5866" s="31" t="n">
        <v>28</v>
      </c>
    </row>
    <row r="5867" spans="1:9">
      <c r="A5867" t="s">
        <v>4</v>
      </c>
      <c r="B5867" s="4" t="s">
        <v>5</v>
      </c>
      <c r="C5867" s="4" t="s">
        <v>10</v>
      </c>
      <c r="D5867" s="4" t="s">
        <v>13</v>
      </c>
    </row>
    <row r="5868" spans="1:9">
      <c r="A5868" t="n">
        <v>47252</v>
      </c>
      <c r="B5868" s="60" t="n">
        <v>89</v>
      </c>
      <c r="C5868" s="7" t="n">
        <v>65533</v>
      </c>
      <c r="D5868" s="7" t="n">
        <v>1</v>
      </c>
    </row>
    <row r="5869" spans="1:9">
      <c r="A5869" t="s">
        <v>4</v>
      </c>
      <c r="B5869" s="4" t="s">
        <v>5</v>
      </c>
      <c r="C5869" s="4" t="s">
        <v>6</v>
      </c>
      <c r="D5869" s="4" t="s">
        <v>10</v>
      </c>
    </row>
    <row r="5870" spans="1:9">
      <c r="A5870" t="n">
        <v>47256</v>
      </c>
      <c r="B5870" s="58" t="n">
        <v>29</v>
      </c>
      <c r="C5870" s="7" t="s">
        <v>12</v>
      </c>
      <c r="D5870" s="7" t="n">
        <v>65533</v>
      </c>
    </row>
    <row r="5871" spans="1:9">
      <c r="A5871" t="s">
        <v>4</v>
      </c>
      <c r="B5871" s="4" t="s">
        <v>5</v>
      </c>
      <c r="C5871" s="4" t="s">
        <v>9</v>
      </c>
    </row>
    <row r="5872" spans="1:9">
      <c r="A5872" t="n">
        <v>47260</v>
      </c>
      <c r="B5872" s="47" t="n">
        <v>15</v>
      </c>
      <c r="C5872" s="7" t="n">
        <v>256</v>
      </c>
    </row>
    <row r="5873" spans="1:13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10</v>
      </c>
      <c r="F5873" s="4" t="s">
        <v>13</v>
      </c>
    </row>
    <row r="5874" spans="1:13">
      <c r="A5874" t="n">
        <v>47265</v>
      </c>
      <c r="B5874" s="59" t="n">
        <v>25</v>
      </c>
      <c r="C5874" s="7" t="n">
        <v>1</v>
      </c>
      <c r="D5874" s="7" t="n">
        <v>100</v>
      </c>
      <c r="E5874" s="7" t="n">
        <v>100</v>
      </c>
      <c r="F5874" s="7" t="n">
        <v>5</v>
      </c>
    </row>
    <row r="5875" spans="1:13">
      <c r="A5875" t="s">
        <v>4</v>
      </c>
      <c r="B5875" s="4" t="s">
        <v>5</v>
      </c>
      <c r="C5875" s="4" t="s">
        <v>13</v>
      </c>
      <c r="D5875" s="4" t="s">
        <v>10</v>
      </c>
      <c r="E5875" s="4" t="s">
        <v>6</v>
      </c>
    </row>
    <row r="5876" spans="1:13">
      <c r="A5876" t="n">
        <v>47272</v>
      </c>
      <c r="B5876" s="29" t="n">
        <v>51</v>
      </c>
      <c r="C5876" s="7" t="n">
        <v>4</v>
      </c>
      <c r="D5876" s="7" t="n">
        <v>80</v>
      </c>
      <c r="E5876" s="7" t="s">
        <v>185</v>
      </c>
    </row>
    <row r="5877" spans="1:13">
      <c r="A5877" t="s">
        <v>4</v>
      </c>
      <c r="B5877" s="4" t="s">
        <v>5</v>
      </c>
      <c r="C5877" s="4" t="s">
        <v>10</v>
      </c>
    </row>
    <row r="5878" spans="1:13">
      <c r="A5878" t="n">
        <v>47285</v>
      </c>
      <c r="B5878" s="27" t="n">
        <v>16</v>
      </c>
      <c r="C5878" s="7" t="n">
        <v>0</v>
      </c>
    </row>
    <row r="5879" spans="1:13">
      <c r="A5879" t="s">
        <v>4</v>
      </c>
      <c r="B5879" s="4" t="s">
        <v>5</v>
      </c>
      <c r="C5879" s="4" t="s">
        <v>10</v>
      </c>
      <c r="D5879" s="4" t="s">
        <v>13</v>
      </c>
      <c r="E5879" s="4" t="s">
        <v>9</v>
      </c>
      <c r="F5879" s="4" t="s">
        <v>47</v>
      </c>
      <c r="G5879" s="4" t="s">
        <v>13</v>
      </c>
      <c r="H5879" s="4" t="s">
        <v>13</v>
      </c>
    </row>
    <row r="5880" spans="1:13">
      <c r="A5880" t="n">
        <v>47288</v>
      </c>
      <c r="B5880" s="30" t="n">
        <v>26</v>
      </c>
      <c r="C5880" s="7" t="n">
        <v>80</v>
      </c>
      <c r="D5880" s="7" t="n">
        <v>17</v>
      </c>
      <c r="E5880" s="7" t="n">
        <v>25315</v>
      </c>
      <c r="F5880" s="7" t="s">
        <v>399</v>
      </c>
      <c r="G5880" s="7" t="n">
        <v>2</v>
      </c>
      <c r="H5880" s="7" t="n">
        <v>0</v>
      </c>
    </row>
    <row r="5881" spans="1:13">
      <c r="A5881" t="s">
        <v>4</v>
      </c>
      <c r="B5881" s="4" t="s">
        <v>5</v>
      </c>
    </row>
    <row r="5882" spans="1:13">
      <c r="A5882" t="n">
        <v>47344</v>
      </c>
      <c r="B5882" s="31" t="n">
        <v>28</v>
      </c>
    </row>
    <row r="5883" spans="1:13">
      <c r="A5883" t="s">
        <v>4</v>
      </c>
      <c r="B5883" s="4" t="s">
        <v>5</v>
      </c>
      <c r="C5883" s="4" t="s">
        <v>10</v>
      </c>
      <c r="D5883" s="4" t="s">
        <v>13</v>
      </c>
    </row>
    <row r="5884" spans="1:13">
      <c r="A5884" t="n">
        <v>47345</v>
      </c>
      <c r="B5884" s="60" t="n">
        <v>89</v>
      </c>
      <c r="C5884" s="7" t="n">
        <v>65533</v>
      </c>
      <c r="D5884" s="7" t="n">
        <v>1</v>
      </c>
    </row>
    <row r="5885" spans="1:13">
      <c r="A5885" t="s">
        <v>4</v>
      </c>
      <c r="B5885" s="4" t="s">
        <v>5</v>
      </c>
      <c r="C5885" s="4" t="s">
        <v>13</v>
      </c>
      <c r="D5885" s="4" t="s">
        <v>10</v>
      </c>
      <c r="E5885" s="4" t="s">
        <v>10</v>
      </c>
      <c r="F5885" s="4" t="s">
        <v>13</v>
      </c>
    </row>
    <row r="5886" spans="1:13">
      <c r="A5886" t="n">
        <v>47349</v>
      </c>
      <c r="B5886" s="59" t="n">
        <v>25</v>
      </c>
      <c r="C5886" s="7" t="n">
        <v>1</v>
      </c>
      <c r="D5886" s="7" t="n">
        <v>65535</v>
      </c>
      <c r="E5886" s="7" t="n">
        <v>65535</v>
      </c>
      <c r="F5886" s="7" t="n">
        <v>0</v>
      </c>
    </row>
    <row r="5887" spans="1:13">
      <c r="A5887" t="s">
        <v>4</v>
      </c>
      <c r="B5887" s="4" t="s">
        <v>5</v>
      </c>
      <c r="C5887" s="4" t="s">
        <v>6</v>
      </c>
      <c r="D5887" s="4" t="s">
        <v>10</v>
      </c>
    </row>
    <row r="5888" spans="1:13">
      <c r="A5888" t="n">
        <v>47356</v>
      </c>
      <c r="B5888" s="58" t="n">
        <v>29</v>
      </c>
      <c r="C5888" s="7" t="s">
        <v>381</v>
      </c>
      <c r="D5888" s="7" t="n">
        <v>65533</v>
      </c>
    </row>
    <row r="5889" spans="1:8">
      <c r="A5889" t="s">
        <v>4</v>
      </c>
      <c r="B5889" s="4" t="s">
        <v>5</v>
      </c>
      <c r="C5889" s="4" t="s">
        <v>13</v>
      </c>
      <c r="D5889" s="4" t="s">
        <v>10</v>
      </c>
      <c r="E5889" s="4" t="s">
        <v>6</v>
      </c>
    </row>
    <row r="5890" spans="1:8">
      <c r="A5890" t="n">
        <v>47372</v>
      </c>
      <c r="B5890" s="29" t="n">
        <v>51</v>
      </c>
      <c r="C5890" s="7" t="n">
        <v>4</v>
      </c>
      <c r="D5890" s="7" t="n">
        <v>7034</v>
      </c>
      <c r="E5890" s="7" t="s">
        <v>400</v>
      </c>
    </row>
    <row r="5891" spans="1:8">
      <c r="A5891" t="s">
        <v>4</v>
      </c>
      <c r="B5891" s="4" t="s">
        <v>5</v>
      </c>
      <c r="C5891" s="4" t="s">
        <v>10</v>
      </c>
    </row>
    <row r="5892" spans="1:8">
      <c r="A5892" t="n">
        <v>47385</v>
      </c>
      <c r="B5892" s="27" t="n">
        <v>16</v>
      </c>
      <c r="C5892" s="7" t="n">
        <v>0</v>
      </c>
    </row>
    <row r="5893" spans="1:8">
      <c r="A5893" t="s">
        <v>4</v>
      </c>
      <c r="B5893" s="4" t="s">
        <v>5</v>
      </c>
      <c r="C5893" s="4" t="s">
        <v>10</v>
      </c>
      <c r="D5893" s="4" t="s">
        <v>13</v>
      </c>
      <c r="E5893" s="4" t="s">
        <v>9</v>
      </c>
      <c r="F5893" s="4" t="s">
        <v>47</v>
      </c>
      <c r="G5893" s="4" t="s">
        <v>13</v>
      </c>
      <c r="H5893" s="4" t="s">
        <v>13</v>
      </c>
      <c r="I5893" s="4" t="s">
        <v>13</v>
      </c>
      <c r="J5893" s="4" t="s">
        <v>9</v>
      </c>
      <c r="K5893" s="4" t="s">
        <v>47</v>
      </c>
      <c r="L5893" s="4" t="s">
        <v>13</v>
      </c>
      <c r="M5893" s="4" t="s">
        <v>13</v>
      </c>
    </row>
    <row r="5894" spans="1:8">
      <c r="A5894" t="n">
        <v>47388</v>
      </c>
      <c r="B5894" s="30" t="n">
        <v>26</v>
      </c>
      <c r="C5894" s="7" t="n">
        <v>7034</v>
      </c>
      <c r="D5894" s="7" t="n">
        <v>17</v>
      </c>
      <c r="E5894" s="7" t="n">
        <v>28495</v>
      </c>
      <c r="F5894" s="7" t="s">
        <v>401</v>
      </c>
      <c r="G5894" s="7" t="n">
        <v>2</v>
      </c>
      <c r="H5894" s="7" t="n">
        <v>3</v>
      </c>
      <c r="I5894" s="7" t="n">
        <v>17</v>
      </c>
      <c r="J5894" s="7" t="n">
        <v>28496</v>
      </c>
      <c r="K5894" s="7" t="s">
        <v>402</v>
      </c>
      <c r="L5894" s="7" t="n">
        <v>2</v>
      </c>
      <c r="M5894" s="7" t="n">
        <v>0</v>
      </c>
    </row>
    <row r="5895" spans="1:8">
      <c r="A5895" t="s">
        <v>4</v>
      </c>
      <c r="B5895" s="4" t="s">
        <v>5</v>
      </c>
    </row>
    <row r="5896" spans="1:8">
      <c r="A5896" t="n">
        <v>47663</v>
      </c>
      <c r="B5896" s="31" t="n">
        <v>28</v>
      </c>
    </row>
    <row r="5897" spans="1:8">
      <c r="A5897" t="s">
        <v>4</v>
      </c>
      <c r="B5897" s="4" t="s">
        <v>5</v>
      </c>
      <c r="C5897" s="4" t="s">
        <v>10</v>
      </c>
      <c r="D5897" s="4" t="s">
        <v>13</v>
      </c>
    </row>
    <row r="5898" spans="1:8">
      <c r="A5898" t="n">
        <v>47664</v>
      </c>
      <c r="B5898" s="60" t="n">
        <v>89</v>
      </c>
      <c r="C5898" s="7" t="n">
        <v>65533</v>
      </c>
      <c r="D5898" s="7" t="n">
        <v>1</v>
      </c>
    </row>
    <row r="5899" spans="1:8">
      <c r="A5899" t="s">
        <v>4</v>
      </c>
      <c r="B5899" s="4" t="s">
        <v>5</v>
      </c>
      <c r="C5899" s="4" t="s">
        <v>6</v>
      </c>
      <c r="D5899" s="4" t="s">
        <v>10</v>
      </c>
    </row>
    <row r="5900" spans="1:8">
      <c r="A5900" t="n">
        <v>47668</v>
      </c>
      <c r="B5900" s="58" t="n">
        <v>29</v>
      </c>
      <c r="C5900" s="7" t="s">
        <v>12</v>
      </c>
      <c r="D5900" s="7" t="n">
        <v>65533</v>
      </c>
    </row>
    <row r="5901" spans="1:8">
      <c r="A5901" t="s">
        <v>4</v>
      </c>
      <c r="B5901" s="4" t="s">
        <v>5</v>
      </c>
      <c r="C5901" s="4" t="s">
        <v>13</v>
      </c>
      <c r="D5901" s="4" t="s">
        <v>10</v>
      </c>
      <c r="E5901" s="4" t="s">
        <v>10</v>
      </c>
      <c r="F5901" s="4" t="s">
        <v>13</v>
      </c>
    </row>
    <row r="5902" spans="1:8">
      <c r="A5902" t="n">
        <v>47672</v>
      </c>
      <c r="B5902" s="59" t="n">
        <v>25</v>
      </c>
      <c r="C5902" s="7" t="n">
        <v>1</v>
      </c>
      <c r="D5902" s="7" t="n">
        <v>50</v>
      </c>
      <c r="E5902" s="7" t="n">
        <v>150</v>
      </c>
      <c r="F5902" s="7" t="n">
        <v>5</v>
      </c>
    </row>
    <row r="5903" spans="1:8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6</v>
      </c>
    </row>
    <row r="5904" spans="1:8">
      <c r="A5904" t="n">
        <v>47679</v>
      </c>
      <c r="B5904" s="29" t="n">
        <v>51</v>
      </c>
      <c r="C5904" s="7" t="n">
        <v>4</v>
      </c>
      <c r="D5904" s="7" t="n">
        <v>12</v>
      </c>
      <c r="E5904" s="7" t="s">
        <v>319</v>
      </c>
    </row>
    <row r="5905" spans="1:13">
      <c r="A5905" t="s">
        <v>4</v>
      </c>
      <c r="B5905" s="4" t="s">
        <v>5</v>
      </c>
      <c r="C5905" s="4" t="s">
        <v>10</v>
      </c>
    </row>
    <row r="5906" spans="1:13">
      <c r="A5906" t="n">
        <v>47693</v>
      </c>
      <c r="B5906" s="27" t="n">
        <v>16</v>
      </c>
      <c r="C5906" s="7" t="n">
        <v>0</v>
      </c>
    </row>
    <row r="5907" spans="1:13">
      <c r="A5907" t="s">
        <v>4</v>
      </c>
      <c r="B5907" s="4" t="s">
        <v>5</v>
      </c>
      <c r="C5907" s="4" t="s">
        <v>10</v>
      </c>
      <c r="D5907" s="4" t="s">
        <v>13</v>
      </c>
      <c r="E5907" s="4" t="s">
        <v>9</v>
      </c>
      <c r="F5907" s="4" t="s">
        <v>47</v>
      </c>
      <c r="G5907" s="4" t="s">
        <v>13</v>
      </c>
      <c r="H5907" s="4" t="s">
        <v>13</v>
      </c>
      <c r="I5907" s="4" t="s">
        <v>13</v>
      </c>
      <c r="J5907" s="4" t="s">
        <v>9</v>
      </c>
      <c r="K5907" s="4" t="s">
        <v>47</v>
      </c>
      <c r="L5907" s="4" t="s">
        <v>13</v>
      </c>
      <c r="M5907" s="4" t="s">
        <v>13</v>
      </c>
    </row>
    <row r="5908" spans="1:13">
      <c r="A5908" t="n">
        <v>47696</v>
      </c>
      <c r="B5908" s="30" t="n">
        <v>26</v>
      </c>
      <c r="C5908" s="7" t="n">
        <v>12</v>
      </c>
      <c r="D5908" s="7" t="n">
        <v>17</v>
      </c>
      <c r="E5908" s="7" t="n">
        <v>12360</v>
      </c>
      <c r="F5908" s="7" t="s">
        <v>403</v>
      </c>
      <c r="G5908" s="7" t="n">
        <v>2</v>
      </c>
      <c r="H5908" s="7" t="n">
        <v>3</v>
      </c>
      <c r="I5908" s="7" t="n">
        <v>17</v>
      </c>
      <c r="J5908" s="7" t="n">
        <v>12361</v>
      </c>
      <c r="K5908" s="7" t="s">
        <v>404</v>
      </c>
      <c r="L5908" s="7" t="n">
        <v>2</v>
      </c>
      <c r="M5908" s="7" t="n">
        <v>0</v>
      </c>
    </row>
    <row r="5909" spans="1:13">
      <c r="A5909" t="s">
        <v>4</v>
      </c>
      <c r="B5909" s="4" t="s">
        <v>5</v>
      </c>
    </row>
    <row r="5910" spans="1:13">
      <c r="A5910" t="n">
        <v>47867</v>
      </c>
      <c r="B5910" s="31" t="n">
        <v>28</v>
      </c>
    </row>
    <row r="5911" spans="1:13">
      <c r="A5911" t="s">
        <v>4</v>
      </c>
      <c r="B5911" s="4" t="s">
        <v>5</v>
      </c>
      <c r="C5911" s="4" t="s">
        <v>10</v>
      </c>
      <c r="D5911" s="4" t="s">
        <v>13</v>
      </c>
    </row>
    <row r="5912" spans="1:13">
      <c r="A5912" t="n">
        <v>47868</v>
      </c>
      <c r="B5912" s="60" t="n">
        <v>89</v>
      </c>
      <c r="C5912" s="7" t="n">
        <v>65533</v>
      </c>
      <c r="D5912" s="7" t="n">
        <v>1</v>
      </c>
    </row>
    <row r="5913" spans="1:13">
      <c r="A5913" t="s">
        <v>4</v>
      </c>
      <c r="B5913" s="4" t="s">
        <v>5</v>
      </c>
      <c r="C5913" s="4" t="s">
        <v>13</v>
      </c>
      <c r="D5913" s="4" t="s">
        <v>10</v>
      </c>
      <c r="E5913" s="4" t="s">
        <v>10</v>
      </c>
      <c r="F5913" s="4" t="s">
        <v>13</v>
      </c>
    </row>
    <row r="5914" spans="1:13">
      <c r="A5914" t="n">
        <v>47872</v>
      </c>
      <c r="B5914" s="59" t="n">
        <v>25</v>
      </c>
      <c r="C5914" s="7" t="n">
        <v>1</v>
      </c>
      <c r="D5914" s="7" t="n">
        <v>50</v>
      </c>
      <c r="E5914" s="7" t="n">
        <v>100</v>
      </c>
      <c r="F5914" s="7" t="n">
        <v>5</v>
      </c>
    </row>
    <row r="5915" spans="1:13">
      <c r="A5915" t="s">
        <v>4</v>
      </c>
      <c r="B5915" s="4" t="s">
        <v>5</v>
      </c>
      <c r="C5915" s="4" t="s">
        <v>13</v>
      </c>
      <c r="D5915" s="4" t="s">
        <v>10</v>
      </c>
      <c r="E5915" s="4" t="s">
        <v>6</v>
      </c>
    </row>
    <row r="5916" spans="1:13">
      <c r="A5916" t="n">
        <v>47879</v>
      </c>
      <c r="B5916" s="29" t="n">
        <v>51</v>
      </c>
      <c r="C5916" s="7" t="n">
        <v>4</v>
      </c>
      <c r="D5916" s="7" t="n">
        <v>13</v>
      </c>
      <c r="E5916" s="7" t="s">
        <v>204</v>
      </c>
    </row>
    <row r="5917" spans="1:13">
      <c r="A5917" t="s">
        <v>4</v>
      </c>
      <c r="B5917" s="4" t="s">
        <v>5</v>
      </c>
      <c r="C5917" s="4" t="s">
        <v>10</v>
      </c>
    </row>
    <row r="5918" spans="1:13">
      <c r="A5918" t="n">
        <v>47893</v>
      </c>
      <c r="B5918" s="27" t="n">
        <v>16</v>
      </c>
      <c r="C5918" s="7" t="n">
        <v>0</v>
      </c>
    </row>
    <row r="5919" spans="1:13">
      <c r="A5919" t="s">
        <v>4</v>
      </c>
      <c r="B5919" s="4" t="s">
        <v>5</v>
      </c>
      <c r="C5919" s="4" t="s">
        <v>10</v>
      </c>
      <c r="D5919" s="4" t="s">
        <v>13</v>
      </c>
      <c r="E5919" s="4" t="s">
        <v>9</v>
      </c>
      <c r="F5919" s="4" t="s">
        <v>47</v>
      </c>
      <c r="G5919" s="4" t="s">
        <v>13</v>
      </c>
      <c r="H5919" s="4" t="s">
        <v>13</v>
      </c>
      <c r="I5919" s="4" t="s">
        <v>13</v>
      </c>
      <c r="J5919" s="4" t="s">
        <v>9</v>
      </c>
      <c r="K5919" s="4" t="s">
        <v>47</v>
      </c>
      <c r="L5919" s="4" t="s">
        <v>13</v>
      </c>
      <c r="M5919" s="4" t="s">
        <v>13</v>
      </c>
      <c r="N5919" s="4" t="s">
        <v>13</v>
      </c>
      <c r="O5919" s="4" t="s">
        <v>9</v>
      </c>
      <c r="P5919" s="4" t="s">
        <v>47</v>
      </c>
      <c r="Q5919" s="4" t="s">
        <v>13</v>
      </c>
      <c r="R5919" s="4" t="s">
        <v>13</v>
      </c>
    </row>
    <row r="5920" spans="1:13">
      <c r="A5920" t="n">
        <v>47896</v>
      </c>
      <c r="B5920" s="30" t="n">
        <v>26</v>
      </c>
      <c r="C5920" s="7" t="n">
        <v>13</v>
      </c>
      <c r="D5920" s="7" t="n">
        <v>17</v>
      </c>
      <c r="E5920" s="7" t="n">
        <v>11347</v>
      </c>
      <c r="F5920" s="7" t="s">
        <v>405</v>
      </c>
      <c r="G5920" s="7" t="n">
        <v>2</v>
      </c>
      <c r="H5920" s="7" t="n">
        <v>3</v>
      </c>
      <c r="I5920" s="7" t="n">
        <v>17</v>
      </c>
      <c r="J5920" s="7" t="n">
        <v>11348</v>
      </c>
      <c r="K5920" s="7" t="s">
        <v>406</v>
      </c>
      <c r="L5920" s="7" t="n">
        <v>2</v>
      </c>
      <c r="M5920" s="7" t="n">
        <v>3</v>
      </c>
      <c r="N5920" s="7" t="n">
        <v>17</v>
      </c>
      <c r="O5920" s="7" t="n">
        <v>11349</v>
      </c>
      <c r="P5920" s="7" t="s">
        <v>407</v>
      </c>
      <c r="Q5920" s="7" t="n">
        <v>2</v>
      </c>
      <c r="R5920" s="7" t="n">
        <v>0</v>
      </c>
    </row>
    <row r="5921" spans="1:18">
      <c r="A5921" t="s">
        <v>4</v>
      </c>
      <c r="B5921" s="4" t="s">
        <v>5</v>
      </c>
    </row>
    <row r="5922" spans="1:18">
      <c r="A5922" t="n">
        <v>48126</v>
      </c>
      <c r="B5922" s="31" t="n">
        <v>28</v>
      </c>
    </row>
    <row r="5923" spans="1:18">
      <c r="A5923" t="s">
        <v>4</v>
      </c>
      <c r="B5923" s="4" t="s">
        <v>5</v>
      </c>
      <c r="C5923" s="4" t="s">
        <v>10</v>
      </c>
      <c r="D5923" s="4" t="s">
        <v>13</v>
      </c>
    </row>
    <row r="5924" spans="1:18">
      <c r="A5924" t="n">
        <v>48127</v>
      </c>
      <c r="B5924" s="60" t="n">
        <v>89</v>
      </c>
      <c r="C5924" s="7" t="n">
        <v>65533</v>
      </c>
      <c r="D5924" s="7" t="n">
        <v>1</v>
      </c>
    </row>
    <row r="5925" spans="1:18">
      <c r="A5925" t="s">
        <v>4</v>
      </c>
      <c r="B5925" s="4" t="s">
        <v>5</v>
      </c>
      <c r="C5925" s="4" t="s">
        <v>13</v>
      </c>
      <c r="D5925" s="4" t="s">
        <v>10</v>
      </c>
      <c r="E5925" s="4" t="s">
        <v>10</v>
      </c>
      <c r="F5925" s="4" t="s">
        <v>13</v>
      </c>
    </row>
    <row r="5926" spans="1:18">
      <c r="A5926" t="n">
        <v>48131</v>
      </c>
      <c r="B5926" s="59" t="n">
        <v>25</v>
      </c>
      <c r="C5926" s="7" t="n">
        <v>1</v>
      </c>
      <c r="D5926" s="7" t="n">
        <v>65535</v>
      </c>
      <c r="E5926" s="7" t="n">
        <v>65535</v>
      </c>
      <c r="F5926" s="7" t="n">
        <v>0</v>
      </c>
    </row>
    <row r="5927" spans="1:18">
      <c r="A5927" t="s">
        <v>4</v>
      </c>
      <c r="B5927" s="4" t="s">
        <v>5</v>
      </c>
      <c r="C5927" s="4" t="s">
        <v>6</v>
      </c>
      <c r="D5927" s="4" t="s">
        <v>10</v>
      </c>
    </row>
    <row r="5928" spans="1:18">
      <c r="A5928" t="n">
        <v>48138</v>
      </c>
      <c r="B5928" s="58" t="n">
        <v>29</v>
      </c>
      <c r="C5928" s="7" t="s">
        <v>381</v>
      </c>
      <c r="D5928" s="7" t="n">
        <v>65533</v>
      </c>
    </row>
    <row r="5929" spans="1:18">
      <c r="A5929" t="s">
        <v>4</v>
      </c>
      <c r="B5929" s="4" t="s">
        <v>5</v>
      </c>
      <c r="C5929" s="4" t="s">
        <v>13</v>
      </c>
      <c r="D5929" s="4" t="s">
        <v>10</v>
      </c>
      <c r="E5929" s="4" t="s">
        <v>6</v>
      </c>
    </row>
    <row r="5930" spans="1:18">
      <c r="A5930" t="n">
        <v>48154</v>
      </c>
      <c r="B5930" s="29" t="n">
        <v>51</v>
      </c>
      <c r="C5930" s="7" t="n">
        <v>4</v>
      </c>
      <c r="D5930" s="7" t="n">
        <v>7034</v>
      </c>
      <c r="E5930" s="7" t="s">
        <v>333</v>
      </c>
    </row>
    <row r="5931" spans="1:18">
      <c r="A5931" t="s">
        <v>4</v>
      </c>
      <c r="B5931" s="4" t="s">
        <v>5</v>
      </c>
      <c r="C5931" s="4" t="s">
        <v>10</v>
      </c>
    </row>
    <row r="5932" spans="1:18">
      <c r="A5932" t="n">
        <v>48168</v>
      </c>
      <c r="B5932" s="27" t="n">
        <v>16</v>
      </c>
      <c r="C5932" s="7" t="n">
        <v>0</v>
      </c>
    </row>
    <row r="5933" spans="1:18">
      <c r="A5933" t="s">
        <v>4</v>
      </c>
      <c r="B5933" s="4" t="s">
        <v>5</v>
      </c>
      <c r="C5933" s="4" t="s">
        <v>10</v>
      </c>
      <c r="D5933" s="4" t="s">
        <v>13</v>
      </c>
      <c r="E5933" s="4" t="s">
        <v>9</v>
      </c>
      <c r="F5933" s="4" t="s">
        <v>47</v>
      </c>
      <c r="G5933" s="4" t="s">
        <v>13</v>
      </c>
      <c r="H5933" s="4" t="s">
        <v>13</v>
      </c>
      <c r="I5933" s="4" t="s">
        <v>13</v>
      </c>
      <c r="J5933" s="4" t="s">
        <v>9</v>
      </c>
      <c r="K5933" s="4" t="s">
        <v>47</v>
      </c>
      <c r="L5933" s="4" t="s">
        <v>13</v>
      </c>
      <c r="M5933" s="4" t="s">
        <v>13</v>
      </c>
      <c r="N5933" s="4" t="s">
        <v>13</v>
      </c>
      <c r="O5933" s="4" t="s">
        <v>9</v>
      </c>
      <c r="P5933" s="4" t="s">
        <v>47</v>
      </c>
      <c r="Q5933" s="4" t="s">
        <v>13</v>
      </c>
      <c r="R5933" s="4" t="s">
        <v>13</v>
      </c>
    </row>
    <row r="5934" spans="1:18">
      <c r="A5934" t="n">
        <v>48171</v>
      </c>
      <c r="B5934" s="30" t="n">
        <v>26</v>
      </c>
      <c r="C5934" s="7" t="n">
        <v>7034</v>
      </c>
      <c r="D5934" s="7" t="n">
        <v>17</v>
      </c>
      <c r="E5934" s="7" t="n">
        <v>28497</v>
      </c>
      <c r="F5934" s="7" t="s">
        <v>408</v>
      </c>
      <c r="G5934" s="7" t="n">
        <v>2</v>
      </c>
      <c r="H5934" s="7" t="n">
        <v>3</v>
      </c>
      <c r="I5934" s="7" t="n">
        <v>17</v>
      </c>
      <c r="J5934" s="7" t="n">
        <v>28498</v>
      </c>
      <c r="K5934" s="7" t="s">
        <v>409</v>
      </c>
      <c r="L5934" s="7" t="n">
        <v>2</v>
      </c>
      <c r="M5934" s="7" t="n">
        <v>3</v>
      </c>
      <c r="N5934" s="7" t="n">
        <v>17</v>
      </c>
      <c r="O5934" s="7" t="n">
        <v>28499</v>
      </c>
      <c r="P5934" s="7" t="s">
        <v>410</v>
      </c>
      <c r="Q5934" s="7" t="n">
        <v>2</v>
      </c>
      <c r="R5934" s="7" t="n">
        <v>0</v>
      </c>
    </row>
    <row r="5935" spans="1:18">
      <c r="A5935" t="s">
        <v>4</v>
      </c>
      <c r="B5935" s="4" t="s">
        <v>5</v>
      </c>
    </row>
    <row r="5936" spans="1:18">
      <c r="A5936" t="n">
        <v>48403</v>
      </c>
      <c r="B5936" s="31" t="n">
        <v>28</v>
      </c>
    </row>
    <row r="5937" spans="1:18">
      <c r="A5937" t="s">
        <v>4</v>
      </c>
      <c r="B5937" s="4" t="s">
        <v>5</v>
      </c>
      <c r="C5937" s="4" t="s">
        <v>10</v>
      </c>
      <c r="D5937" s="4" t="s">
        <v>13</v>
      </c>
    </row>
    <row r="5938" spans="1:18">
      <c r="A5938" t="n">
        <v>48404</v>
      </c>
      <c r="B5938" s="60" t="n">
        <v>89</v>
      </c>
      <c r="C5938" s="7" t="n">
        <v>65533</v>
      </c>
      <c r="D5938" s="7" t="n">
        <v>1</v>
      </c>
    </row>
    <row r="5939" spans="1:18">
      <c r="A5939" t="s">
        <v>4</v>
      </c>
      <c r="B5939" s="4" t="s">
        <v>5</v>
      </c>
      <c r="C5939" s="4" t="s">
        <v>6</v>
      </c>
      <c r="D5939" s="4" t="s">
        <v>10</v>
      </c>
    </row>
    <row r="5940" spans="1:18">
      <c r="A5940" t="n">
        <v>48408</v>
      </c>
      <c r="B5940" s="58" t="n">
        <v>29</v>
      </c>
      <c r="C5940" s="7" t="s">
        <v>12</v>
      </c>
      <c r="D5940" s="7" t="n">
        <v>65533</v>
      </c>
    </row>
    <row r="5941" spans="1:18">
      <c r="A5941" t="s">
        <v>4</v>
      </c>
      <c r="B5941" s="4" t="s">
        <v>5</v>
      </c>
      <c r="C5941" s="4" t="s">
        <v>13</v>
      </c>
      <c r="D5941" s="4" t="s">
        <v>10</v>
      </c>
      <c r="E5941" s="4" t="s">
        <v>13</v>
      </c>
    </row>
    <row r="5942" spans="1:18">
      <c r="A5942" t="n">
        <v>48412</v>
      </c>
      <c r="B5942" s="14" t="n">
        <v>49</v>
      </c>
      <c r="C5942" s="7" t="n">
        <v>1</v>
      </c>
      <c r="D5942" s="7" t="n">
        <v>8000</v>
      </c>
      <c r="E5942" s="7" t="n">
        <v>0</v>
      </c>
    </row>
    <row r="5943" spans="1:18">
      <c r="A5943" t="s">
        <v>4</v>
      </c>
      <c r="B5943" s="4" t="s">
        <v>5</v>
      </c>
      <c r="C5943" s="4" t="s">
        <v>13</v>
      </c>
      <c r="D5943" s="4" t="s">
        <v>10</v>
      </c>
      <c r="E5943" s="4" t="s">
        <v>18</v>
      </c>
    </row>
    <row r="5944" spans="1:18">
      <c r="A5944" t="n">
        <v>48417</v>
      </c>
      <c r="B5944" s="38" t="n">
        <v>58</v>
      </c>
      <c r="C5944" s="7" t="n">
        <v>101</v>
      </c>
      <c r="D5944" s="7" t="n">
        <v>500</v>
      </c>
      <c r="E5944" s="7" t="n">
        <v>1</v>
      </c>
    </row>
    <row r="5945" spans="1:18">
      <c r="A5945" t="s">
        <v>4</v>
      </c>
      <c r="B5945" s="4" t="s">
        <v>5</v>
      </c>
      <c r="C5945" s="4" t="s">
        <v>13</v>
      </c>
      <c r="D5945" s="4" t="s">
        <v>10</v>
      </c>
    </row>
    <row r="5946" spans="1:18">
      <c r="A5946" t="n">
        <v>48425</v>
      </c>
      <c r="B5946" s="38" t="n">
        <v>58</v>
      </c>
      <c r="C5946" s="7" t="n">
        <v>254</v>
      </c>
      <c r="D5946" s="7" t="n">
        <v>0</v>
      </c>
    </row>
    <row r="5947" spans="1:18">
      <c r="A5947" t="s">
        <v>4</v>
      </c>
      <c r="B5947" s="4" t="s">
        <v>5</v>
      </c>
      <c r="C5947" s="4" t="s">
        <v>13</v>
      </c>
    </row>
    <row r="5948" spans="1:18">
      <c r="A5948" t="n">
        <v>48429</v>
      </c>
      <c r="B5948" s="44" t="n">
        <v>45</v>
      </c>
      <c r="C5948" s="7" t="n">
        <v>0</v>
      </c>
    </row>
    <row r="5949" spans="1:18">
      <c r="A5949" t="s">
        <v>4</v>
      </c>
      <c r="B5949" s="4" t="s">
        <v>5</v>
      </c>
      <c r="C5949" s="4" t="s">
        <v>13</v>
      </c>
      <c r="D5949" s="4" t="s">
        <v>13</v>
      </c>
      <c r="E5949" s="4" t="s">
        <v>18</v>
      </c>
      <c r="F5949" s="4" t="s">
        <v>18</v>
      </c>
      <c r="G5949" s="4" t="s">
        <v>18</v>
      </c>
      <c r="H5949" s="4" t="s">
        <v>10</v>
      </c>
    </row>
    <row r="5950" spans="1:18">
      <c r="A5950" t="n">
        <v>48431</v>
      </c>
      <c r="B5950" s="44" t="n">
        <v>45</v>
      </c>
      <c r="C5950" s="7" t="n">
        <v>2</v>
      </c>
      <c r="D5950" s="7" t="n">
        <v>3</v>
      </c>
      <c r="E5950" s="7" t="n">
        <v>-44.8499984741211</v>
      </c>
      <c r="F5950" s="7" t="n">
        <v>50.5</v>
      </c>
      <c r="G5950" s="7" t="n">
        <v>25.7800006866455</v>
      </c>
      <c r="H5950" s="7" t="n">
        <v>0</v>
      </c>
    </row>
    <row r="5951" spans="1:18">
      <c r="A5951" t="s">
        <v>4</v>
      </c>
      <c r="B5951" s="4" t="s">
        <v>5</v>
      </c>
      <c r="C5951" s="4" t="s">
        <v>13</v>
      </c>
      <c r="D5951" s="4" t="s">
        <v>13</v>
      </c>
      <c r="E5951" s="4" t="s">
        <v>18</v>
      </c>
      <c r="F5951" s="4" t="s">
        <v>18</v>
      </c>
      <c r="G5951" s="4" t="s">
        <v>18</v>
      </c>
      <c r="H5951" s="4" t="s">
        <v>10</v>
      </c>
      <c r="I5951" s="4" t="s">
        <v>13</v>
      </c>
    </row>
    <row r="5952" spans="1:18">
      <c r="A5952" t="n">
        <v>48448</v>
      </c>
      <c r="B5952" s="44" t="n">
        <v>45</v>
      </c>
      <c r="C5952" s="7" t="n">
        <v>4</v>
      </c>
      <c r="D5952" s="7" t="n">
        <v>3</v>
      </c>
      <c r="E5952" s="7" t="n">
        <v>343.899993896484</v>
      </c>
      <c r="F5952" s="7" t="n">
        <v>100.870002746582</v>
      </c>
      <c r="G5952" s="7" t="n">
        <v>340</v>
      </c>
      <c r="H5952" s="7" t="n">
        <v>0</v>
      </c>
      <c r="I5952" s="7" t="n">
        <v>1</v>
      </c>
    </row>
    <row r="5953" spans="1:9">
      <c r="A5953" t="s">
        <v>4</v>
      </c>
      <c r="B5953" s="4" t="s">
        <v>5</v>
      </c>
      <c r="C5953" s="4" t="s">
        <v>13</v>
      </c>
      <c r="D5953" s="4" t="s">
        <v>13</v>
      </c>
      <c r="E5953" s="4" t="s">
        <v>18</v>
      </c>
      <c r="F5953" s="4" t="s">
        <v>10</v>
      </c>
    </row>
    <row r="5954" spans="1:9">
      <c r="A5954" t="n">
        <v>48466</v>
      </c>
      <c r="B5954" s="44" t="n">
        <v>45</v>
      </c>
      <c r="C5954" s="7" t="n">
        <v>5</v>
      </c>
      <c r="D5954" s="7" t="n">
        <v>3</v>
      </c>
      <c r="E5954" s="7" t="n">
        <v>48</v>
      </c>
      <c r="F5954" s="7" t="n">
        <v>0</v>
      </c>
    </row>
    <row r="5955" spans="1:9">
      <c r="A5955" t="s">
        <v>4</v>
      </c>
      <c r="B5955" s="4" t="s">
        <v>5</v>
      </c>
      <c r="C5955" s="4" t="s">
        <v>13</v>
      </c>
      <c r="D5955" s="4" t="s">
        <v>13</v>
      </c>
      <c r="E5955" s="4" t="s">
        <v>18</v>
      </c>
      <c r="F5955" s="4" t="s">
        <v>10</v>
      </c>
    </row>
    <row r="5956" spans="1:9">
      <c r="A5956" t="n">
        <v>48475</v>
      </c>
      <c r="B5956" s="44" t="n">
        <v>45</v>
      </c>
      <c r="C5956" s="7" t="n">
        <v>11</v>
      </c>
      <c r="D5956" s="7" t="n">
        <v>3</v>
      </c>
      <c r="E5956" s="7" t="n">
        <v>24.6000003814697</v>
      </c>
      <c r="F5956" s="7" t="n">
        <v>0</v>
      </c>
    </row>
    <row r="5957" spans="1:9">
      <c r="A5957" t="s">
        <v>4</v>
      </c>
      <c r="B5957" s="4" t="s">
        <v>5</v>
      </c>
      <c r="C5957" s="4" t="s">
        <v>13</v>
      </c>
      <c r="D5957" s="4" t="s">
        <v>13</v>
      </c>
      <c r="E5957" s="4" t="s">
        <v>18</v>
      </c>
      <c r="F5957" s="4" t="s">
        <v>10</v>
      </c>
    </row>
    <row r="5958" spans="1:9">
      <c r="A5958" t="n">
        <v>48484</v>
      </c>
      <c r="B5958" s="44" t="n">
        <v>45</v>
      </c>
      <c r="C5958" s="7" t="n">
        <v>5</v>
      </c>
      <c r="D5958" s="7" t="n">
        <v>3</v>
      </c>
      <c r="E5958" s="7" t="n">
        <v>46</v>
      </c>
      <c r="F5958" s="7" t="n">
        <v>8000</v>
      </c>
    </row>
    <row r="5959" spans="1:9">
      <c r="A5959" t="s">
        <v>4</v>
      </c>
      <c r="B5959" s="4" t="s">
        <v>5</v>
      </c>
      <c r="C5959" s="4" t="s">
        <v>13</v>
      </c>
      <c r="D5959" s="4" t="s">
        <v>10</v>
      </c>
      <c r="E5959" s="4" t="s">
        <v>10</v>
      </c>
      <c r="F5959" s="4" t="s">
        <v>9</v>
      </c>
    </row>
    <row r="5960" spans="1:9">
      <c r="A5960" t="n">
        <v>48493</v>
      </c>
      <c r="B5960" s="57" t="n">
        <v>84</v>
      </c>
      <c r="C5960" s="7" t="n">
        <v>1</v>
      </c>
      <c r="D5960" s="7" t="n">
        <v>0</v>
      </c>
      <c r="E5960" s="7" t="n">
        <v>0</v>
      </c>
      <c r="F5960" s="7" t="n">
        <v>0</v>
      </c>
    </row>
    <row r="5961" spans="1:9">
      <c r="A5961" t="s">
        <v>4</v>
      </c>
      <c r="B5961" s="4" t="s">
        <v>5</v>
      </c>
      <c r="C5961" s="4" t="s">
        <v>13</v>
      </c>
      <c r="D5961" s="4" t="s">
        <v>10</v>
      </c>
      <c r="E5961" s="4" t="s">
        <v>10</v>
      </c>
      <c r="F5961" s="4" t="s">
        <v>9</v>
      </c>
    </row>
    <row r="5962" spans="1:9">
      <c r="A5962" t="n">
        <v>48503</v>
      </c>
      <c r="B5962" s="57" t="n">
        <v>84</v>
      </c>
      <c r="C5962" s="7" t="n">
        <v>0</v>
      </c>
      <c r="D5962" s="7" t="n">
        <v>2</v>
      </c>
      <c r="E5962" s="7" t="n">
        <v>100</v>
      </c>
      <c r="F5962" s="7" t="n">
        <v>1053609165</v>
      </c>
    </row>
    <row r="5963" spans="1:9">
      <c r="A5963" t="s">
        <v>4</v>
      </c>
      <c r="B5963" s="4" t="s">
        <v>5</v>
      </c>
      <c r="C5963" s="4" t="s">
        <v>10</v>
      </c>
      <c r="D5963" s="4" t="s">
        <v>18</v>
      </c>
      <c r="E5963" s="4" t="s">
        <v>18</v>
      </c>
      <c r="F5963" s="4" t="s">
        <v>18</v>
      </c>
      <c r="G5963" s="4" t="s">
        <v>18</v>
      </c>
    </row>
    <row r="5964" spans="1:9">
      <c r="A5964" t="n">
        <v>48513</v>
      </c>
      <c r="B5964" s="49" t="n">
        <v>131</v>
      </c>
      <c r="C5964" s="7" t="n">
        <v>7034</v>
      </c>
      <c r="D5964" s="7" t="n">
        <v>2</v>
      </c>
      <c r="E5964" s="7" t="n">
        <v>4</v>
      </c>
      <c r="F5964" s="7" t="n">
        <v>0</v>
      </c>
      <c r="G5964" s="7" t="n">
        <v>1</v>
      </c>
    </row>
    <row r="5965" spans="1:9">
      <c r="A5965" t="s">
        <v>4</v>
      </c>
      <c r="B5965" s="4" t="s">
        <v>5</v>
      </c>
      <c r="C5965" s="4" t="s">
        <v>10</v>
      </c>
      <c r="D5965" s="4" t="s">
        <v>10</v>
      </c>
      <c r="E5965" s="4" t="s">
        <v>18</v>
      </c>
      <c r="F5965" s="4" t="s">
        <v>18</v>
      </c>
      <c r="G5965" s="4" t="s">
        <v>18</v>
      </c>
      <c r="H5965" s="4" t="s">
        <v>18</v>
      </c>
      <c r="I5965" s="4" t="s">
        <v>13</v>
      </c>
      <c r="J5965" s="4" t="s">
        <v>10</v>
      </c>
    </row>
    <row r="5966" spans="1:9">
      <c r="A5966" t="n">
        <v>48532</v>
      </c>
      <c r="B5966" s="56" t="n">
        <v>55</v>
      </c>
      <c r="C5966" s="7" t="n">
        <v>7034</v>
      </c>
      <c r="D5966" s="7" t="n">
        <v>65533</v>
      </c>
      <c r="E5966" s="7" t="n">
        <v>-104.080001831055</v>
      </c>
      <c r="F5966" s="7" t="n">
        <v>83.1999969482422</v>
      </c>
      <c r="G5966" s="7" t="n">
        <v>48.4000015258789</v>
      </c>
      <c r="H5966" s="7" t="n">
        <v>20</v>
      </c>
      <c r="I5966" s="7" t="n">
        <v>0</v>
      </c>
      <c r="J5966" s="7" t="n">
        <v>0</v>
      </c>
    </row>
    <row r="5967" spans="1:9">
      <c r="A5967" t="s">
        <v>4</v>
      </c>
      <c r="B5967" s="4" t="s">
        <v>5</v>
      </c>
      <c r="C5967" s="4" t="s">
        <v>13</v>
      </c>
      <c r="D5967" s="4" t="s">
        <v>10</v>
      </c>
      <c r="E5967" s="4" t="s">
        <v>18</v>
      </c>
      <c r="F5967" s="4" t="s">
        <v>10</v>
      </c>
      <c r="G5967" s="4" t="s">
        <v>9</v>
      </c>
      <c r="H5967" s="4" t="s">
        <v>9</v>
      </c>
      <c r="I5967" s="4" t="s">
        <v>10</v>
      </c>
      <c r="J5967" s="4" t="s">
        <v>10</v>
      </c>
      <c r="K5967" s="4" t="s">
        <v>9</v>
      </c>
      <c r="L5967" s="4" t="s">
        <v>9</v>
      </c>
      <c r="M5967" s="4" t="s">
        <v>9</v>
      </c>
      <c r="N5967" s="4" t="s">
        <v>9</v>
      </c>
      <c r="O5967" s="4" t="s">
        <v>6</v>
      </c>
    </row>
    <row r="5968" spans="1:9">
      <c r="A5968" t="n">
        <v>48556</v>
      </c>
      <c r="B5968" s="11" t="n">
        <v>50</v>
      </c>
      <c r="C5968" s="7" t="n">
        <v>0</v>
      </c>
      <c r="D5968" s="7" t="n">
        <v>4527</v>
      </c>
      <c r="E5968" s="7" t="n">
        <v>0.600000023841858</v>
      </c>
      <c r="F5968" s="7" t="n">
        <v>1000</v>
      </c>
      <c r="G5968" s="7" t="n">
        <v>0</v>
      </c>
      <c r="H5968" s="7" t="n">
        <v>1077936128</v>
      </c>
      <c r="I5968" s="7" t="n">
        <v>0</v>
      </c>
      <c r="J5968" s="7" t="n">
        <v>65533</v>
      </c>
      <c r="K5968" s="7" t="n">
        <v>0</v>
      </c>
      <c r="L5968" s="7" t="n">
        <v>0</v>
      </c>
      <c r="M5968" s="7" t="n">
        <v>0</v>
      </c>
      <c r="N5968" s="7" t="n">
        <v>0</v>
      </c>
      <c r="O5968" s="7" t="s">
        <v>12</v>
      </c>
    </row>
    <row r="5969" spans="1:15">
      <c r="A5969" t="s">
        <v>4</v>
      </c>
      <c r="B5969" s="4" t="s">
        <v>5</v>
      </c>
      <c r="C5969" s="4" t="s">
        <v>13</v>
      </c>
      <c r="D5969" s="4" t="s">
        <v>13</v>
      </c>
      <c r="E5969" s="4" t="s">
        <v>18</v>
      </c>
      <c r="F5969" s="4" t="s">
        <v>18</v>
      </c>
      <c r="G5969" s="4" t="s">
        <v>18</v>
      </c>
      <c r="H5969" s="4" t="s">
        <v>10</v>
      </c>
    </row>
    <row r="5970" spans="1:15">
      <c r="A5970" t="n">
        <v>48595</v>
      </c>
      <c r="B5970" s="44" t="n">
        <v>45</v>
      </c>
      <c r="C5970" s="7" t="n">
        <v>2</v>
      </c>
      <c r="D5970" s="7" t="n">
        <v>3</v>
      </c>
      <c r="E5970" s="7" t="n">
        <v>-56.1100006103516</v>
      </c>
      <c r="F5970" s="7" t="n">
        <v>57.0299987792969</v>
      </c>
      <c r="G5970" s="7" t="n">
        <v>32.4000015258789</v>
      </c>
      <c r="H5970" s="7" t="n">
        <v>5000</v>
      </c>
    </row>
    <row r="5971" spans="1:15">
      <c r="A5971" t="s">
        <v>4</v>
      </c>
      <c r="B5971" s="4" t="s">
        <v>5</v>
      </c>
      <c r="C5971" s="4" t="s">
        <v>13</v>
      </c>
      <c r="D5971" s="4" t="s">
        <v>13</v>
      </c>
      <c r="E5971" s="4" t="s">
        <v>18</v>
      </c>
      <c r="F5971" s="4" t="s">
        <v>18</v>
      </c>
      <c r="G5971" s="4" t="s">
        <v>18</v>
      </c>
      <c r="H5971" s="4" t="s">
        <v>10</v>
      </c>
      <c r="I5971" s="4" t="s">
        <v>13</v>
      </c>
    </row>
    <row r="5972" spans="1:15">
      <c r="A5972" t="n">
        <v>48612</v>
      </c>
      <c r="B5972" s="44" t="n">
        <v>45</v>
      </c>
      <c r="C5972" s="7" t="n">
        <v>4</v>
      </c>
      <c r="D5972" s="7" t="n">
        <v>3</v>
      </c>
      <c r="E5972" s="7" t="n">
        <v>335.220001220703</v>
      </c>
      <c r="F5972" s="7" t="n">
        <v>97.5999984741211</v>
      </c>
      <c r="G5972" s="7" t="n">
        <v>340</v>
      </c>
      <c r="H5972" s="7" t="n">
        <v>5000</v>
      </c>
      <c r="I5972" s="7" t="n">
        <v>1</v>
      </c>
    </row>
    <row r="5973" spans="1:15">
      <c r="A5973" t="s">
        <v>4</v>
      </c>
      <c r="B5973" s="4" t="s">
        <v>5</v>
      </c>
      <c r="C5973" s="4" t="s">
        <v>13</v>
      </c>
      <c r="D5973" s="4" t="s">
        <v>13</v>
      </c>
      <c r="E5973" s="4" t="s">
        <v>18</v>
      </c>
      <c r="F5973" s="4" t="s">
        <v>10</v>
      </c>
    </row>
    <row r="5974" spans="1:15">
      <c r="A5974" t="n">
        <v>48630</v>
      </c>
      <c r="B5974" s="44" t="n">
        <v>45</v>
      </c>
      <c r="C5974" s="7" t="n">
        <v>5</v>
      </c>
      <c r="D5974" s="7" t="n">
        <v>3</v>
      </c>
      <c r="E5974" s="7" t="n">
        <v>46.7000007629395</v>
      </c>
      <c r="F5974" s="7" t="n">
        <v>5000</v>
      </c>
    </row>
    <row r="5975" spans="1:15">
      <c r="A5975" t="s">
        <v>4</v>
      </c>
      <c r="B5975" s="4" t="s">
        <v>5</v>
      </c>
      <c r="C5975" s="4" t="s">
        <v>13</v>
      </c>
      <c r="D5975" s="4" t="s">
        <v>13</v>
      </c>
      <c r="E5975" s="4" t="s">
        <v>18</v>
      </c>
      <c r="F5975" s="4" t="s">
        <v>10</v>
      </c>
    </row>
    <row r="5976" spans="1:15">
      <c r="A5976" t="n">
        <v>48639</v>
      </c>
      <c r="B5976" s="44" t="n">
        <v>45</v>
      </c>
      <c r="C5976" s="7" t="n">
        <v>11</v>
      </c>
      <c r="D5976" s="7" t="n">
        <v>3</v>
      </c>
      <c r="E5976" s="7" t="n">
        <v>24.6000003814697</v>
      </c>
      <c r="F5976" s="7" t="n">
        <v>5000</v>
      </c>
    </row>
    <row r="5977" spans="1:15">
      <c r="A5977" t="s">
        <v>4</v>
      </c>
      <c r="B5977" s="4" t="s">
        <v>5</v>
      </c>
      <c r="C5977" s="4" t="s">
        <v>13</v>
      </c>
      <c r="D5977" s="4" t="s">
        <v>10</v>
      </c>
    </row>
    <row r="5978" spans="1:15">
      <c r="A5978" t="n">
        <v>48648</v>
      </c>
      <c r="B5978" s="38" t="n">
        <v>58</v>
      </c>
      <c r="C5978" s="7" t="n">
        <v>255</v>
      </c>
      <c r="D5978" s="7" t="n">
        <v>0</v>
      </c>
    </row>
    <row r="5979" spans="1:15">
      <c r="A5979" t="s">
        <v>4</v>
      </c>
      <c r="B5979" s="4" t="s">
        <v>5</v>
      </c>
      <c r="C5979" s="4" t="s">
        <v>10</v>
      </c>
      <c r="D5979" s="4" t="s">
        <v>13</v>
      </c>
      <c r="E5979" s="4" t="s">
        <v>6</v>
      </c>
      <c r="F5979" s="4" t="s">
        <v>18</v>
      </c>
      <c r="G5979" s="4" t="s">
        <v>18</v>
      </c>
      <c r="H5979" s="4" t="s">
        <v>18</v>
      </c>
    </row>
    <row r="5980" spans="1:15">
      <c r="A5980" t="n">
        <v>48652</v>
      </c>
      <c r="B5980" s="25" t="n">
        <v>48</v>
      </c>
      <c r="C5980" s="7" t="n">
        <v>7034</v>
      </c>
      <c r="D5980" s="7" t="n">
        <v>0</v>
      </c>
      <c r="E5980" s="7" t="s">
        <v>295</v>
      </c>
      <c r="F5980" s="7" t="n">
        <v>1</v>
      </c>
      <c r="G5980" s="7" t="n">
        <v>1</v>
      </c>
      <c r="H5980" s="7" t="n">
        <v>0</v>
      </c>
    </row>
    <row r="5981" spans="1:15">
      <c r="A5981" t="s">
        <v>4</v>
      </c>
      <c r="B5981" s="4" t="s">
        <v>5</v>
      </c>
      <c r="C5981" s="4" t="s">
        <v>13</v>
      </c>
      <c r="D5981" s="4" t="s">
        <v>10</v>
      </c>
      <c r="E5981" s="4" t="s">
        <v>10</v>
      </c>
    </row>
    <row r="5982" spans="1:15">
      <c r="A5982" t="n">
        <v>48679</v>
      </c>
      <c r="B5982" s="11" t="n">
        <v>50</v>
      </c>
      <c r="C5982" s="7" t="n">
        <v>1</v>
      </c>
      <c r="D5982" s="7" t="n">
        <v>4525</v>
      </c>
      <c r="E5982" s="7" t="n">
        <v>4000</v>
      </c>
    </row>
    <row r="5983" spans="1:15">
      <c r="A5983" t="s">
        <v>4</v>
      </c>
      <c r="B5983" s="4" t="s">
        <v>5</v>
      </c>
      <c r="C5983" s="4" t="s">
        <v>10</v>
      </c>
    </row>
    <row r="5984" spans="1:15">
      <c r="A5984" t="n">
        <v>48685</v>
      </c>
      <c r="B5984" s="27" t="n">
        <v>16</v>
      </c>
      <c r="C5984" s="7" t="n">
        <v>4000</v>
      </c>
    </row>
    <row r="5985" spans="1:9">
      <c r="A5985" t="s">
        <v>4</v>
      </c>
      <c r="B5985" s="4" t="s">
        <v>5</v>
      </c>
      <c r="C5985" s="4" t="s">
        <v>13</v>
      </c>
      <c r="D5985" s="4" t="s">
        <v>10</v>
      </c>
      <c r="E5985" s="4" t="s">
        <v>18</v>
      </c>
    </row>
    <row r="5986" spans="1:9">
      <c r="A5986" t="n">
        <v>48688</v>
      </c>
      <c r="B5986" s="38" t="n">
        <v>58</v>
      </c>
      <c r="C5986" s="7" t="n">
        <v>101</v>
      </c>
      <c r="D5986" s="7" t="n">
        <v>500</v>
      </c>
      <c r="E5986" s="7" t="n">
        <v>1</v>
      </c>
    </row>
    <row r="5987" spans="1:9">
      <c r="A5987" t="s">
        <v>4</v>
      </c>
      <c r="B5987" s="4" t="s">
        <v>5</v>
      </c>
      <c r="C5987" s="4" t="s">
        <v>13</v>
      </c>
      <c r="D5987" s="4" t="s">
        <v>10</v>
      </c>
    </row>
    <row r="5988" spans="1:9">
      <c r="A5988" t="n">
        <v>48696</v>
      </c>
      <c r="B5988" s="38" t="n">
        <v>58</v>
      </c>
      <c r="C5988" s="7" t="n">
        <v>254</v>
      </c>
      <c r="D5988" s="7" t="n">
        <v>0</v>
      </c>
    </row>
    <row r="5989" spans="1:9">
      <c r="A5989" t="s">
        <v>4</v>
      </c>
      <c r="B5989" s="4" t="s">
        <v>5</v>
      </c>
      <c r="C5989" s="4" t="s">
        <v>13</v>
      </c>
    </row>
    <row r="5990" spans="1:9">
      <c r="A5990" t="n">
        <v>48700</v>
      </c>
      <c r="B5990" s="44" t="n">
        <v>45</v>
      </c>
      <c r="C5990" s="7" t="n">
        <v>0</v>
      </c>
    </row>
    <row r="5991" spans="1:9">
      <c r="A5991" t="s">
        <v>4</v>
      </c>
      <c r="B5991" s="4" t="s">
        <v>5</v>
      </c>
      <c r="C5991" s="4" t="s">
        <v>13</v>
      </c>
      <c r="D5991" s="4" t="s">
        <v>13</v>
      </c>
      <c r="E5991" s="4" t="s">
        <v>18</v>
      </c>
      <c r="F5991" s="4" t="s">
        <v>18</v>
      </c>
      <c r="G5991" s="4" t="s">
        <v>18</v>
      </c>
      <c r="H5991" s="4" t="s">
        <v>10</v>
      </c>
    </row>
    <row r="5992" spans="1:9">
      <c r="A5992" t="n">
        <v>48702</v>
      </c>
      <c r="B5992" s="44" t="n">
        <v>45</v>
      </c>
      <c r="C5992" s="7" t="n">
        <v>2</v>
      </c>
      <c r="D5992" s="7" t="n">
        <v>3</v>
      </c>
      <c r="E5992" s="7" t="n">
        <v>22.4799995422363</v>
      </c>
      <c r="F5992" s="7" t="n">
        <v>11.0500001907349</v>
      </c>
      <c r="G5992" s="7" t="n">
        <v>19.6800003051758</v>
      </c>
      <c r="H5992" s="7" t="n">
        <v>0</v>
      </c>
    </row>
    <row r="5993" spans="1:9">
      <c r="A5993" t="s">
        <v>4</v>
      </c>
      <c r="B5993" s="4" t="s">
        <v>5</v>
      </c>
      <c r="C5993" s="4" t="s">
        <v>13</v>
      </c>
      <c r="D5993" s="4" t="s">
        <v>13</v>
      </c>
      <c r="E5993" s="4" t="s">
        <v>18</v>
      </c>
      <c r="F5993" s="4" t="s">
        <v>18</v>
      </c>
      <c r="G5993" s="4" t="s">
        <v>18</v>
      </c>
      <c r="H5993" s="4" t="s">
        <v>10</v>
      </c>
      <c r="I5993" s="4" t="s">
        <v>13</v>
      </c>
    </row>
    <row r="5994" spans="1:9">
      <c r="A5994" t="n">
        <v>48719</v>
      </c>
      <c r="B5994" s="44" t="n">
        <v>45</v>
      </c>
      <c r="C5994" s="7" t="n">
        <v>4</v>
      </c>
      <c r="D5994" s="7" t="n">
        <v>3</v>
      </c>
      <c r="E5994" s="7" t="n">
        <v>334.140014648438</v>
      </c>
      <c r="F5994" s="7" t="n">
        <v>134.119995117188</v>
      </c>
      <c r="G5994" s="7" t="n">
        <v>360</v>
      </c>
      <c r="H5994" s="7" t="n">
        <v>0</v>
      </c>
      <c r="I5994" s="7" t="n">
        <v>1</v>
      </c>
    </row>
    <row r="5995" spans="1:9">
      <c r="A5995" t="s">
        <v>4</v>
      </c>
      <c r="B5995" s="4" t="s">
        <v>5</v>
      </c>
      <c r="C5995" s="4" t="s">
        <v>13</v>
      </c>
      <c r="D5995" s="4" t="s">
        <v>13</v>
      </c>
      <c r="E5995" s="4" t="s">
        <v>18</v>
      </c>
      <c r="F5995" s="4" t="s">
        <v>10</v>
      </c>
    </row>
    <row r="5996" spans="1:9">
      <c r="A5996" t="n">
        <v>48737</v>
      </c>
      <c r="B5996" s="44" t="n">
        <v>45</v>
      </c>
      <c r="C5996" s="7" t="n">
        <v>5</v>
      </c>
      <c r="D5996" s="7" t="n">
        <v>3</v>
      </c>
      <c r="E5996" s="7" t="n">
        <v>2.70000004768372</v>
      </c>
      <c r="F5996" s="7" t="n">
        <v>0</v>
      </c>
    </row>
    <row r="5997" spans="1:9">
      <c r="A5997" t="s">
        <v>4</v>
      </c>
      <c r="B5997" s="4" t="s">
        <v>5</v>
      </c>
      <c r="C5997" s="4" t="s">
        <v>13</v>
      </c>
      <c r="D5997" s="4" t="s">
        <v>13</v>
      </c>
      <c r="E5997" s="4" t="s">
        <v>18</v>
      </c>
      <c r="F5997" s="4" t="s">
        <v>10</v>
      </c>
    </row>
    <row r="5998" spans="1:9">
      <c r="A5998" t="n">
        <v>48746</v>
      </c>
      <c r="B5998" s="44" t="n">
        <v>45</v>
      </c>
      <c r="C5998" s="7" t="n">
        <v>11</v>
      </c>
      <c r="D5998" s="7" t="n">
        <v>3</v>
      </c>
      <c r="E5998" s="7" t="n">
        <v>40.5999984741211</v>
      </c>
      <c r="F5998" s="7" t="n">
        <v>0</v>
      </c>
    </row>
    <row r="5999" spans="1:9">
      <c r="A5999" t="s">
        <v>4</v>
      </c>
      <c r="B5999" s="4" t="s">
        <v>5</v>
      </c>
      <c r="C5999" s="4" t="s">
        <v>13</v>
      </c>
      <c r="D5999" s="4" t="s">
        <v>10</v>
      </c>
      <c r="E5999" s="4" t="s">
        <v>13</v>
      </c>
    </row>
    <row r="6000" spans="1:9">
      <c r="A6000" t="n">
        <v>48755</v>
      </c>
      <c r="B6000" s="41" t="n">
        <v>39</v>
      </c>
      <c r="C6000" s="7" t="n">
        <v>13</v>
      </c>
      <c r="D6000" s="7" t="n">
        <v>65533</v>
      </c>
      <c r="E6000" s="7" t="n">
        <v>100</v>
      </c>
    </row>
    <row r="6001" spans="1:9">
      <c r="A6001" t="s">
        <v>4</v>
      </c>
      <c r="B6001" s="4" t="s">
        <v>5</v>
      </c>
      <c r="C6001" s="4" t="s">
        <v>13</v>
      </c>
      <c r="D6001" s="4" t="s">
        <v>10</v>
      </c>
      <c r="E6001" s="4" t="s">
        <v>13</v>
      </c>
    </row>
    <row r="6002" spans="1:9">
      <c r="A6002" t="n">
        <v>48760</v>
      </c>
      <c r="B6002" s="41" t="n">
        <v>39</v>
      </c>
      <c r="C6002" s="7" t="n">
        <v>13</v>
      </c>
      <c r="D6002" s="7" t="n">
        <v>65533</v>
      </c>
      <c r="E6002" s="7" t="n">
        <v>101</v>
      </c>
    </row>
    <row r="6003" spans="1:9">
      <c r="A6003" t="s">
        <v>4</v>
      </c>
      <c r="B6003" s="4" t="s">
        <v>5</v>
      </c>
      <c r="C6003" s="4" t="s">
        <v>13</v>
      </c>
      <c r="D6003" s="4" t="s">
        <v>10</v>
      </c>
      <c r="E6003" s="4" t="s">
        <v>13</v>
      </c>
    </row>
    <row r="6004" spans="1:9">
      <c r="A6004" t="n">
        <v>48765</v>
      </c>
      <c r="B6004" s="41" t="n">
        <v>39</v>
      </c>
      <c r="C6004" s="7" t="n">
        <v>13</v>
      </c>
      <c r="D6004" s="7" t="n">
        <v>65533</v>
      </c>
      <c r="E6004" s="7" t="n">
        <v>102</v>
      </c>
    </row>
    <row r="6005" spans="1:9">
      <c r="A6005" t="s">
        <v>4</v>
      </c>
      <c r="B6005" s="4" t="s">
        <v>5</v>
      </c>
      <c r="C6005" s="4" t="s">
        <v>13</v>
      </c>
      <c r="D6005" s="4" t="s">
        <v>10</v>
      </c>
      <c r="E6005" s="4" t="s">
        <v>13</v>
      </c>
    </row>
    <row r="6006" spans="1:9">
      <c r="A6006" t="n">
        <v>48770</v>
      </c>
      <c r="B6006" s="41" t="n">
        <v>39</v>
      </c>
      <c r="C6006" s="7" t="n">
        <v>13</v>
      </c>
      <c r="D6006" s="7" t="n">
        <v>65533</v>
      </c>
      <c r="E6006" s="7" t="n">
        <v>103</v>
      </c>
    </row>
    <row r="6007" spans="1:9">
      <c r="A6007" t="s">
        <v>4</v>
      </c>
      <c r="B6007" s="4" t="s">
        <v>5</v>
      </c>
      <c r="C6007" s="4" t="s">
        <v>10</v>
      </c>
      <c r="D6007" s="4" t="s">
        <v>13</v>
      </c>
    </row>
    <row r="6008" spans="1:9">
      <c r="A6008" t="n">
        <v>48775</v>
      </c>
      <c r="B6008" s="46" t="n">
        <v>56</v>
      </c>
      <c r="C6008" s="7" t="n">
        <v>7034</v>
      </c>
      <c r="D6008" s="7" t="n">
        <v>1</v>
      </c>
    </row>
    <row r="6009" spans="1:9">
      <c r="A6009" t="s">
        <v>4</v>
      </c>
      <c r="B6009" s="4" t="s">
        <v>5</v>
      </c>
      <c r="C6009" s="4" t="s">
        <v>10</v>
      </c>
      <c r="D6009" s="4" t="s">
        <v>9</v>
      </c>
    </row>
    <row r="6010" spans="1:9">
      <c r="A6010" t="n">
        <v>48779</v>
      </c>
      <c r="B6010" s="24" t="n">
        <v>43</v>
      </c>
      <c r="C6010" s="7" t="n">
        <v>7034</v>
      </c>
      <c r="D6010" s="7" t="n">
        <v>1</v>
      </c>
    </row>
    <row r="6011" spans="1:9">
      <c r="A6011" t="s">
        <v>4</v>
      </c>
      <c r="B6011" s="4" t="s">
        <v>5</v>
      </c>
      <c r="C6011" s="4" t="s">
        <v>13</v>
      </c>
      <c r="D6011" s="4" t="s">
        <v>10</v>
      </c>
      <c r="E6011" s="4" t="s">
        <v>10</v>
      </c>
      <c r="F6011" s="4" t="s">
        <v>9</v>
      </c>
    </row>
    <row r="6012" spans="1:9">
      <c r="A6012" t="n">
        <v>48786</v>
      </c>
      <c r="B6012" s="57" t="n">
        <v>84</v>
      </c>
      <c r="C6012" s="7" t="n">
        <v>1</v>
      </c>
      <c r="D6012" s="7" t="n">
        <v>0</v>
      </c>
      <c r="E6012" s="7" t="n">
        <v>0</v>
      </c>
      <c r="F6012" s="7" t="n">
        <v>0</v>
      </c>
    </row>
    <row r="6013" spans="1:9">
      <c r="A6013" t="s">
        <v>4</v>
      </c>
      <c r="B6013" s="4" t="s">
        <v>5</v>
      </c>
      <c r="C6013" s="4" t="s">
        <v>13</v>
      </c>
      <c r="D6013" s="4" t="s">
        <v>10</v>
      </c>
      <c r="E6013" s="4" t="s">
        <v>10</v>
      </c>
      <c r="F6013" s="4" t="s">
        <v>9</v>
      </c>
    </row>
    <row r="6014" spans="1:9">
      <c r="A6014" t="n">
        <v>48796</v>
      </c>
      <c r="B6014" s="57" t="n">
        <v>84</v>
      </c>
      <c r="C6014" s="7" t="n">
        <v>0</v>
      </c>
      <c r="D6014" s="7" t="n">
        <v>0</v>
      </c>
      <c r="E6014" s="7" t="n">
        <v>0</v>
      </c>
      <c r="F6014" s="7" t="n">
        <v>1036831949</v>
      </c>
    </row>
    <row r="6015" spans="1:9">
      <c r="A6015" t="s">
        <v>4</v>
      </c>
      <c r="B6015" s="4" t="s">
        <v>5</v>
      </c>
      <c r="C6015" s="4" t="s">
        <v>13</v>
      </c>
      <c r="D6015" s="4" t="s">
        <v>13</v>
      </c>
      <c r="E6015" s="4" t="s">
        <v>18</v>
      </c>
      <c r="F6015" s="4" t="s">
        <v>18</v>
      </c>
      <c r="G6015" s="4" t="s">
        <v>18</v>
      </c>
      <c r="H6015" s="4" t="s">
        <v>10</v>
      </c>
      <c r="I6015" s="4" t="s">
        <v>13</v>
      </c>
    </row>
    <row r="6016" spans="1:9">
      <c r="A6016" t="n">
        <v>48806</v>
      </c>
      <c r="B6016" s="44" t="n">
        <v>45</v>
      </c>
      <c r="C6016" s="7" t="n">
        <v>4</v>
      </c>
      <c r="D6016" s="7" t="n">
        <v>3</v>
      </c>
      <c r="E6016" s="7" t="n">
        <v>334.140014648438</v>
      </c>
      <c r="F6016" s="7" t="n">
        <v>145.360000610352</v>
      </c>
      <c r="G6016" s="7" t="n">
        <v>360</v>
      </c>
      <c r="H6016" s="7" t="n">
        <v>10000</v>
      </c>
      <c r="I6016" s="7" t="n">
        <v>1</v>
      </c>
    </row>
    <row r="6017" spans="1:9">
      <c r="A6017" t="s">
        <v>4</v>
      </c>
      <c r="B6017" s="4" t="s">
        <v>5</v>
      </c>
      <c r="C6017" s="4" t="s">
        <v>13</v>
      </c>
      <c r="D6017" s="4" t="s">
        <v>10</v>
      </c>
    </row>
    <row r="6018" spans="1:9">
      <c r="A6018" t="n">
        <v>48824</v>
      </c>
      <c r="B6018" s="38" t="n">
        <v>58</v>
      </c>
      <c r="C6018" s="7" t="n">
        <v>255</v>
      </c>
      <c r="D6018" s="7" t="n">
        <v>0</v>
      </c>
    </row>
    <row r="6019" spans="1:9">
      <c r="A6019" t="s">
        <v>4</v>
      </c>
      <c r="B6019" s="4" t="s">
        <v>5</v>
      </c>
      <c r="C6019" s="4" t="s">
        <v>13</v>
      </c>
      <c r="D6019" s="4" t="s">
        <v>10</v>
      </c>
      <c r="E6019" s="4" t="s">
        <v>6</v>
      </c>
    </row>
    <row r="6020" spans="1:9">
      <c r="A6020" t="n">
        <v>48828</v>
      </c>
      <c r="B6020" s="29" t="n">
        <v>51</v>
      </c>
      <c r="C6020" s="7" t="n">
        <v>4</v>
      </c>
      <c r="D6020" s="7" t="n">
        <v>0</v>
      </c>
      <c r="E6020" s="7" t="s">
        <v>243</v>
      </c>
    </row>
    <row r="6021" spans="1:9">
      <c r="A6021" t="s">
        <v>4</v>
      </c>
      <c r="B6021" s="4" t="s">
        <v>5</v>
      </c>
      <c r="C6021" s="4" t="s">
        <v>10</v>
      </c>
    </row>
    <row r="6022" spans="1:9">
      <c r="A6022" t="n">
        <v>48841</v>
      </c>
      <c r="B6022" s="27" t="n">
        <v>16</v>
      </c>
      <c r="C6022" s="7" t="n">
        <v>0</v>
      </c>
    </row>
    <row r="6023" spans="1:9">
      <c r="A6023" t="s">
        <v>4</v>
      </c>
      <c r="B6023" s="4" t="s">
        <v>5</v>
      </c>
      <c r="C6023" s="4" t="s">
        <v>10</v>
      </c>
      <c r="D6023" s="4" t="s">
        <v>13</v>
      </c>
      <c r="E6023" s="4" t="s">
        <v>9</v>
      </c>
      <c r="F6023" s="4" t="s">
        <v>47</v>
      </c>
      <c r="G6023" s="4" t="s">
        <v>13</v>
      </c>
      <c r="H6023" s="4" t="s">
        <v>13</v>
      </c>
    </row>
    <row r="6024" spans="1:9">
      <c r="A6024" t="n">
        <v>48844</v>
      </c>
      <c r="B6024" s="30" t="n">
        <v>26</v>
      </c>
      <c r="C6024" s="7" t="n">
        <v>0</v>
      </c>
      <c r="D6024" s="7" t="n">
        <v>17</v>
      </c>
      <c r="E6024" s="7" t="n">
        <v>52906</v>
      </c>
      <c r="F6024" s="7" t="s">
        <v>411</v>
      </c>
      <c r="G6024" s="7" t="n">
        <v>2</v>
      </c>
      <c r="H6024" s="7" t="n">
        <v>0</v>
      </c>
    </row>
    <row r="6025" spans="1:9">
      <c r="A6025" t="s">
        <v>4</v>
      </c>
      <c r="B6025" s="4" t="s">
        <v>5</v>
      </c>
    </row>
    <row r="6026" spans="1:9">
      <c r="A6026" t="n">
        <v>48867</v>
      </c>
      <c r="B6026" s="31" t="n">
        <v>28</v>
      </c>
    </row>
    <row r="6027" spans="1:9">
      <c r="A6027" t="s">
        <v>4</v>
      </c>
      <c r="B6027" s="4" t="s">
        <v>5</v>
      </c>
      <c r="C6027" s="4" t="s">
        <v>10</v>
      </c>
      <c r="D6027" s="4" t="s">
        <v>13</v>
      </c>
    </row>
    <row r="6028" spans="1:9">
      <c r="A6028" t="n">
        <v>48868</v>
      </c>
      <c r="B6028" s="60" t="n">
        <v>89</v>
      </c>
      <c r="C6028" s="7" t="n">
        <v>65533</v>
      </c>
      <c r="D6028" s="7" t="n">
        <v>1</v>
      </c>
    </row>
    <row r="6029" spans="1:9">
      <c r="A6029" t="s">
        <v>4</v>
      </c>
      <c r="B6029" s="4" t="s">
        <v>5</v>
      </c>
      <c r="C6029" s="4" t="s">
        <v>10</v>
      </c>
    </row>
    <row r="6030" spans="1:9">
      <c r="A6030" t="n">
        <v>48872</v>
      </c>
      <c r="B6030" s="27" t="n">
        <v>16</v>
      </c>
      <c r="C6030" s="7" t="n">
        <v>1000</v>
      </c>
    </row>
    <row r="6031" spans="1:9">
      <c r="A6031" t="s">
        <v>4</v>
      </c>
      <c r="B6031" s="4" t="s">
        <v>5</v>
      </c>
      <c r="C6031" s="4" t="s">
        <v>13</v>
      </c>
      <c r="D6031" s="4" t="s">
        <v>10</v>
      </c>
      <c r="E6031" s="4" t="s">
        <v>10</v>
      </c>
      <c r="F6031" s="4" t="s">
        <v>13</v>
      </c>
    </row>
    <row r="6032" spans="1:9">
      <c r="A6032" t="n">
        <v>48875</v>
      </c>
      <c r="B6032" s="59" t="n">
        <v>25</v>
      </c>
      <c r="C6032" s="7" t="n">
        <v>1</v>
      </c>
      <c r="D6032" s="7" t="n">
        <v>60</v>
      </c>
      <c r="E6032" s="7" t="n">
        <v>280</v>
      </c>
      <c r="F6032" s="7" t="n">
        <v>1</v>
      </c>
    </row>
    <row r="6033" spans="1:8">
      <c r="A6033" t="s">
        <v>4</v>
      </c>
      <c r="B6033" s="4" t="s">
        <v>5</v>
      </c>
      <c r="C6033" s="4" t="s">
        <v>13</v>
      </c>
      <c r="D6033" s="4" t="s">
        <v>10</v>
      </c>
      <c r="E6033" s="4" t="s">
        <v>6</v>
      </c>
    </row>
    <row r="6034" spans="1:8">
      <c r="A6034" t="n">
        <v>48882</v>
      </c>
      <c r="B6034" s="29" t="n">
        <v>51</v>
      </c>
      <c r="C6034" s="7" t="n">
        <v>4</v>
      </c>
      <c r="D6034" s="7" t="n">
        <v>13</v>
      </c>
      <c r="E6034" s="7" t="s">
        <v>217</v>
      </c>
    </row>
    <row r="6035" spans="1:8">
      <c r="A6035" t="s">
        <v>4</v>
      </c>
      <c r="B6035" s="4" t="s">
        <v>5</v>
      </c>
      <c r="C6035" s="4" t="s">
        <v>10</v>
      </c>
    </row>
    <row r="6036" spans="1:8">
      <c r="A6036" t="n">
        <v>48896</v>
      </c>
      <c r="B6036" s="27" t="n">
        <v>16</v>
      </c>
      <c r="C6036" s="7" t="n">
        <v>0</v>
      </c>
    </row>
    <row r="6037" spans="1:8">
      <c r="A6037" t="s">
        <v>4</v>
      </c>
      <c r="B6037" s="4" t="s">
        <v>5</v>
      </c>
      <c r="C6037" s="4" t="s">
        <v>10</v>
      </c>
      <c r="D6037" s="4" t="s">
        <v>13</v>
      </c>
      <c r="E6037" s="4" t="s">
        <v>9</v>
      </c>
      <c r="F6037" s="4" t="s">
        <v>47</v>
      </c>
      <c r="G6037" s="4" t="s">
        <v>13</v>
      </c>
      <c r="H6037" s="4" t="s">
        <v>13</v>
      </c>
      <c r="I6037" s="4" t="s">
        <v>13</v>
      </c>
      <c r="J6037" s="4" t="s">
        <v>9</v>
      </c>
      <c r="K6037" s="4" t="s">
        <v>47</v>
      </c>
      <c r="L6037" s="4" t="s">
        <v>13</v>
      </c>
      <c r="M6037" s="4" t="s">
        <v>13</v>
      </c>
    </row>
    <row r="6038" spans="1:8">
      <c r="A6038" t="n">
        <v>48899</v>
      </c>
      <c r="B6038" s="30" t="n">
        <v>26</v>
      </c>
      <c r="C6038" s="7" t="n">
        <v>13</v>
      </c>
      <c r="D6038" s="7" t="n">
        <v>17</v>
      </c>
      <c r="E6038" s="7" t="n">
        <v>11350</v>
      </c>
      <c r="F6038" s="7" t="s">
        <v>412</v>
      </c>
      <c r="G6038" s="7" t="n">
        <v>2</v>
      </c>
      <c r="H6038" s="7" t="n">
        <v>3</v>
      </c>
      <c r="I6038" s="7" t="n">
        <v>17</v>
      </c>
      <c r="J6038" s="7" t="n">
        <v>11351</v>
      </c>
      <c r="K6038" s="7" t="s">
        <v>413</v>
      </c>
      <c r="L6038" s="7" t="n">
        <v>2</v>
      </c>
      <c r="M6038" s="7" t="n">
        <v>0</v>
      </c>
    </row>
    <row r="6039" spans="1:8">
      <c r="A6039" t="s">
        <v>4</v>
      </c>
      <c r="B6039" s="4" t="s">
        <v>5</v>
      </c>
    </row>
    <row r="6040" spans="1:8">
      <c r="A6040" t="n">
        <v>49057</v>
      </c>
      <c r="B6040" s="31" t="n">
        <v>28</v>
      </c>
    </row>
    <row r="6041" spans="1:8">
      <c r="A6041" t="s">
        <v>4</v>
      </c>
      <c r="B6041" s="4" t="s">
        <v>5</v>
      </c>
      <c r="C6041" s="4" t="s">
        <v>10</v>
      </c>
      <c r="D6041" s="4" t="s">
        <v>13</v>
      </c>
    </row>
    <row r="6042" spans="1:8">
      <c r="A6042" t="n">
        <v>49058</v>
      </c>
      <c r="B6042" s="60" t="n">
        <v>89</v>
      </c>
      <c r="C6042" s="7" t="n">
        <v>65533</v>
      </c>
      <c r="D6042" s="7" t="n">
        <v>1</v>
      </c>
    </row>
    <row r="6043" spans="1:8">
      <c r="A6043" t="s">
        <v>4</v>
      </c>
      <c r="B6043" s="4" t="s">
        <v>5</v>
      </c>
      <c r="C6043" s="4" t="s">
        <v>13</v>
      </c>
      <c r="D6043" s="4" t="s">
        <v>10</v>
      </c>
      <c r="E6043" s="4" t="s">
        <v>6</v>
      </c>
      <c r="F6043" s="4" t="s">
        <v>6</v>
      </c>
      <c r="G6043" s="4" t="s">
        <v>6</v>
      </c>
      <c r="H6043" s="4" t="s">
        <v>6</v>
      </c>
    </row>
    <row r="6044" spans="1:8">
      <c r="A6044" t="n">
        <v>49062</v>
      </c>
      <c r="B6044" s="29" t="n">
        <v>51</v>
      </c>
      <c r="C6044" s="7" t="n">
        <v>3</v>
      </c>
      <c r="D6044" s="7" t="n">
        <v>0</v>
      </c>
      <c r="E6044" s="7" t="s">
        <v>375</v>
      </c>
      <c r="F6044" s="7" t="s">
        <v>142</v>
      </c>
      <c r="G6044" s="7" t="s">
        <v>141</v>
      </c>
      <c r="H6044" s="7" t="s">
        <v>142</v>
      </c>
    </row>
    <row r="6045" spans="1:8">
      <c r="A6045" t="s">
        <v>4</v>
      </c>
      <c r="B6045" s="4" t="s">
        <v>5</v>
      </c>
      <c r="C6045" s="4" t="s">
        <v>10</v>
      </c>
      <c r="D6045" s="4" t="s">
        <v>18</v>
      </c>
      <c r="E6045" s="4" t="s">
        <v>18</v>
      </c>
      <c r="F6045" s="4" t="s">
        <v>18</v>
      </c>
      <c r="G6045" s="4" t="s">
        <v>10</v>
      </c>
      <c r="H6045" s="4" t="s">
        <v>10</v>
      </c>
    </row>
    <row r="6046" spans="1:8">
      <c r="A6046" t="n">
        <v>49075</v>
      </c>
      <c r="B6046" s="63" t="n">
        <v>60</v>
      </c>
      <c r="C6046" s="7" t="n">
        <v>0</v>
      </c>
      <c r="D6046" s="7" t="n">
        <v>0</v>
      </c>
      <c r="E6046" s="7" t="n">
        <v>10</v>
      </c>
      <c r="F6046" s="7" t="n">
        <v>0</v>
      </c>
      <c r="G6046" s="7" t="n">
        <v>500</v>
      </c>
      <c r="H6046" s="7" t="n">
        <v>0</v>
      </c>
    </row>
    <row r="6047" spans="1:8">
      <c r="A6047" t="s">
        <v>4</v>
      </c>
      <c r="B6047" s="4" t="s">
        <v>5</v>
      </c>
      <c r="C6047" s="4" t="s">
        <v>10</v>
      </c>
      <c r="D6047" s="4" t="s">
        <v>18</v>
      </c>
      <c r="E6047" s="4" t="s">
        <v>18</v>
      </c>
      <c r="F6047" s="4" t="s">
        <v>13</v>
      </c>
    </row>
    <row r="6048" spans="1:8">
      <c r="A6048" t="n">
        <v>49094</v>
      </c>
      <c r="B6048" s="73" t="n">
        <v>52</v>
      </c>
      <c r="C6048" s="7" t="n">
        <v>0</v>
      </c>
      <c r="D6048" s="7" t="n">
        <v>-40</v>
      </c>
      <c r="E6048" s="7" t="n">
        <v>10</v>
      </c>
      <c r="F6048" s="7" t="n">
        <v>0</v>
      </c>
    </row>
    <row r="6049" spans="1:13">
      <c r="A6049" t="s">
        <v>4</v>
      </c>
      <c r="B6049" s="4" t="s">
        <v>5</v>
      </c>
      <c r="C6049" s="4" t="s">
        <v>10</v>
      </c>
    </row>
    <row r="6050" spans="1:13">
      <c r="A6050" t="n">
        <v>49106</v>
      </c>
      <c r="B6050" s="74" t="n">
        <v>54</v>
      </c>
      <c r="C6050" s="7" t="n">
        <v>0</v>
      </c>
    </row>
    <row r="6051" spans="1:13">
      <c r="A6051" t="s">
        <v>4</v>
      </c>
      <c r="B6051" s="4" t="s">
        <v>5</v>
      </c>
      <c r="C6051" s="4" t="s">
        <v>10</v>
      </c>
    </row>
    <row r="6052" spans="1:13">
      <c r="A6052" t="n">
        <v>49109</v>
      </c>
      <c r="B6052" s="27" t="n">
        <v>16</v>
      </c>
      <c r="C6052" s="7" t="n">
        <v>500</v>
      </c>
    </row>
    <row r="6053" spans="1:13">
      <c r="A6053" t="s">
        <v>4</v>
      </c>
      <c r="B6053" s="4" t="s">
        <v>5</v>
      </c>
      <c r="C6053" s="4" t="s">
        <v>13</v>
      </c>
      <c r="D6053" s="4" t="s">
        <v>10</v>
      </c>
      <c r="E6053" s="4" t="s">
        <v>10</v>
      </c>
      <c r="F6053" s="4" t="s">
        <v>13</v>
      </c>
    </row>
    <row r="6054" spans="1:13">
      <c r="A6054" t="n">
        <v>49112</v>
      </c>
      <c r="B6054" s="59" t="n">
        <v>25</v>
      </c>
      <c r="C6054" s="7" t="n">
        <v>1</v>
      </c>
      <c r="D6054" s="7" t="n">
        <v>60</v>
      </c>
      <c r="E6054" s="7" t="n">
        <v>420</v>
      </c>
      <c r="F6054" s="7" t="n">
        <v>1</v>
      </c>
    </row>
    <row r="6055" spans="1:13">
      <c r="A6055" t="s">
        <v>4</v>
      </c>
      <c r="B6055" s="4" t="s">
        <v>5</v>
      </c>
      <c r="C6055" s="4" t="s">
        <v>13</v>
      </c>
      <c r="D6055" s="4" t="s">
        <v>10</v>
      </c>
      <c r="E6055" s="4" t="s">
        <v>6</v>
      </c>
    </row>
    <row r="6056" spans="1:13">
      <c r="A6056" t="n">
        <v>49119</v>
      </c>
      <c r="B6056" s="29" t="n">
        <v>51</v>
      </c>
      <c r="C6056" s="7" t="n">
        <v>4</v>
      </c>
      <c r="D6056" s="7" t="n">
        <v>80</v>
      </c>
      <c r="E6056" s="7" t="s">
        <v>185</v>
      </c>
    </row>
    <row r="6057" spans="1:13">
      <c r="A6057" t="s">
        <v>4</v>
      </c>
      <c r="B6057" s="4" t="s">
        <v>5</v>
      </c>
      <c r="C6057" s="4" t="s">
        <v>10</v>
      </c>
    </row>
    <row r="6058" spans="1:13">
      <c r="A6058" t="n">
        <v>49132</v>
      </c>
      <c r="B6058" s="27" t="n">
        <v>16</v>
      </c>
      <c r="C6058" s="7" t="n">
        <v>0</v>
      </c>
    </row>
    <row r="6059" spans="1:13">
      <c r="A6059" t="s">
        <v>4</v>
      </c>
      <c r="B6059" s="4" t="s">
        <v>5</v>
      </c>
      <c r="C6059" s="4" t="s">
        <v>10</v>
      </c>
      <c r="D6059" s="4" t="s">
        <v>13</v>
      </c>
      <c r="E6059" s="4" t="s">
        <v>9</v>
      </c>
      <c r="F6059" s="4" t="s">
        <v>47</v>
      </c>
      <c r="G6059" s="4" t="s">
        <v>13</v>
      </c>
      <c r="H6059" s="4" t="s">
        <v>13</v>
      </c>
    </row>
    <row r="6060" spans="1:13">
      <c r="A6060" t="n">
        <v>49135</v>
      </c>
      <c r="B6060" s="30" t="n">
        <v>26</v>
      </c>
      <c r="C6060" s="7" t="n">
        <v>80</v>
      </c>
      <c r="D6060" s="7" t="n">
        <v>17</v>
      </c>
      <c r="E6060" s="7" t="n">
        <v>25316</v>
      </c>
      <c r="F6060" s="7" t="s">
        <v>414</v>
      </c>
      <c r="G6060" s="7" t="n">
        <v>2</v>
      </c>
      <c r="H6060" s="7" t="n">
        <v>0</v>
      </c>
    </row>
    <row r="6061" spans="1:13">
      <c r="A6061" t="s">
        <v>4</v>
      </c>
      <c r="B6061" s="4" t="s">
        <v>5</v>
      </c>
    </row>
    <row r="6062" spans="1:13">
      <c r="A6062" t="n">
        <v>49249</v>
      </c>
      <c r="B6062" s="31" t="n">
        <v>28</v>
      </c>
    </row>
    <row r="6063" spans="1:13">
      <c r="A6063" t="s">
        <v>4</v>
      </c>
      <c r="B6063" s="4" t="s">
        <v>5</v>
      </c>
      <c r="C6063" s="4" t="s">
        <v>10</v>
      </c>
      <c r="D6063" s="4" t="s">
        <v>13</v>
      </c>
    </row>
    <row r="6064" spans="1:13">
      <c r="A6064" t="n">
        <v>49250</v>
      </c>
      <c r="B6064" s="60" t="n">
        <v>89</v>
      </c>
      <c r="C6064" s="7" t="n">
        <v>65533</v>
      </c>
      <c r="D6064" s="7" t="n">
        <v>1</v>
      </c>
    </row>
    <row r="6065" spans="1:8">
      <c r="A6065" t="s">
        <v>4</v>
      </c>
      <c r="B6065" s="4" t="s">
        <v>5</v>
      </c>
      <c r="C6065" s="4" t="s">
        <v>13</v>
      </c>
      <c r="D6065" s="4" t="s">
        <v>10</v>
      </c>
      <c r="E6065" s="4" t="s">
        <v>10</v>
      </c>
      <c r="F6065" s="4" t="s">
        <v>13</v>
      </c>
    </row>
    <row r="6066" spans="1:8">
      <c r="A6066" t="n">
        <v>49254</v>
      </c>
      <c r="B6066" s="59" t="n">
        <v>25</v>
      </c>
      <c r="C6066" s="7" t="n">
        <v>1</v>
      </c>
      <c r="D6066" s="7" t="n">
        <v>60</v>
      </c>
      <c r="E6066" s="7" t="n">
        <v>280</v>
      </c>
      <c r="F6066" s="7" t="n">
        <v>1</v>
      </c>
    </row>
    <row r="6067" spans="1:8">
      <c r="A6067" t="s">
        <v>4</v>
      </c>
      <c r="B6067" s="4" t="s">
        <v>5</v>
      </c>
      <c r="C6067" s="4" t="s">
        <v>13</v>
      </c>
      <c r="D6067" s="4" t="s">
        <v>10</v>
      </c>
      <c r="E6067" s="4" t="s">
        <v>6</v>
      </c>
    </row>
    <row r="6068" spans="1:8">
      <c r="A6068" t="n">
        <v>49261</v>
      </c>
      <c r="B6068" s="29" t="n">
        <v>51</v>
      </c>
      <c r="C6068" s="7" t="n">
        <v>4</v>
      </c>
      <c r="D6068" s="7" t="n">
        <v>12</v>
      </c>
      <c r="E6068" s="7" t="s">
        <v>415</v>
      </c>
    </row>
    <row r="6069" spans="1:8">
      <c r="A6069" t="s">
        <v>4</v>
      </c>
      <c r="B6069" s="4" t="s">
        <v>5</v>
      </c>
      <c r="C6069" s="4" t="s">
        <v>10</v>
      </c>
    </row>
    <row r="6070" spans="1:8">
      <c r="A6070" t="n">
        <v>49280</v>
      </c>
      <c r="B6070" s="27" t="n">
        <v>16</v>
      </c>
      <c r="C6070" s="7" t="n">
        <v>0</v>
      </c>
    </row>
    <row r="6071" spans="1:8">
      <c r="A6071" t="s">
        <v>4</v>
      </c>
      <c r="B6071" s="4" t="s">
        <v>5</v>
      </c>
      <c r="C6071" s="4" t="s">
        <v>10</v>
      </c>
      <c r="D6071" s="4" t="s">
        <v>13</v>
      </c>
      <c r="E6071" s="4" t="s">
        <v>9</v>
      </c>
      <c r="F6071" s="4" t="s">
        <v>47</v>
      </c>
      <c r="G6071" s="4" t="s">
        <v>13</v>
      </c>
      <c r="H6071" s="4" t="s">
        <v>13</v>
      </c>
    </row>
    <row r="6072" spans="1:8">
      <c r="A6072" t="n">
        <v>49283</v>
      </c>
      <c r="B6072" s="30" t="n">
        <v>26</v>
      </c>
      <c r="C6072" s="7" t="n">
        <v>12</v>
      </c>
      <c r="D6072" s="7" t="n">
        <v>17</v>
      </c>
      <c r="E6072" s="7" t="n">
        <v>12362</v>
      </c>
      <c r="F6072" s="7" t="s">
        <v>416</v>
      </c>
      <c r="G6072" s="7" t="n">
        <v>2</v>
      </c>
      <c r="H6072" s="7" t="n">
        <v>0</v>
      </c>
    </row>
    <row r="6073" spans="1:8">
      <c r="A6073" t="s">
        <v>4</v>
      </c>
      <c r="B6073" s="4" t="s">
        <v>5</v>
      </c>
    </row>
    <row r="6074" spans="1:8">
      <c r="A6074" t="n">
        <v>49324</v>
      </c>
      <c r="B6074" s="31" t="n">
        <v>28</v>
      </c>
    </row>
    <row r="6075" spans="1:8">
      <c r="A6075" t="s">
        <v>4</v>
      </c>
      <c r="B6075" s="4" t="s">
        <v>5</v>
      </c>
      <c r="C6075" s="4" t="s">
        <v>10</v>
      </c>
      <c r="D6075" s="4" t="s">
        <v>13</v>
      </c>
    </row>
    <row r="6076" spans="1:8">
      <c r="A6076" t="n">
        <v>49325</v>
      </c>
      <c r="B6076" s="60" t="n">
        <v>89</v>
      </c>
      <c r="C6076" s="7" t="n">
        <v>65533</v>
      </c>
      <c r="D6076" s="7" t="n">
        <v>1</v>
      </c>
    </row>
    <row r="6077" spans="1:8">
      <c r="A6077" t="s">
        <v>4</v>
      </c>
      <c r="B6077" s="4" t="s">
        <v>5</v>
      </c>
      <c r="C6077" s="4" t="s">
        <v>13</v>
      </c>
      <c r="D6077" s="4" t="s">
        <v>10</v>
      </c>
      <c r="E6077" s="4" t="s">
        <v>10</v>
      </c>
      <c r="F6077" s="4" t="s">
        <v>13</v>
      </c>
    </row>
    <row r="6078" spans="1:8">
      <c r="A6078" t="n">
        <v>49329</v>
      </c>
      <c r="B6078" s="59" t="n">
        <v>25</v>
      </c>
      <c r="C6078" s="7" t="n">
        <v>1</v>
      </c>
      <c r="D6078" s="7" t="n">
        <v>65535</v>
      </c>
      <c r="E6078" s="7" t="n">
        <v>65535</v>
      </c>
      <c r="F6078" s="7" t="n">
        <v>0</v>
      </c>
    </row>
    <row r="6079" spans="1:8">
      <c r="A6079" t="s">
        <v>4</v>
      </c>
      <c r="B6079" s="4" t="s">
        <v>5</v>
      </c>
      <c r="C6079" s="4" t="s">
        <v>13</v>
      </c>
      <c r="D6079" s="4" t="s">
        <v>10</v>
      </c>
      <c r="E6079" s="4" t="s">
        <v>9</v>
      </c>
      <c r="F6079" s="4" t="s">
        <v>10</v>
      </c>
    </row>
    <row r="6080" spans="1:8">
      <c r="A6080" t="n">
        <v>49336</v>
      </c>
      <c r="B6080" s="11" t="n">
        <v>50</v>
      </c>
      <c r="C6080" s="7" t="n">
        <v>3</v>
      </c>
      <c r="D6080" s="7" t="n">
        <v>4524</v>
      </c>
      <c r="E6080" s="7" t="n">
        <v>1050253722</v>
      </c>
      <c r="F6080" s="7" t="n">
        <v>1000</v>
      </c>
    </row>
    <row r="6081" spans="1:8">
      <c r="A6081" t="s">
        <v>4</v>
      </c>
      <c r="B6081" s="4" t="s">
        <v>5</v>
      </c>
      <c r="C6081" s="4" t="s">
        <v>13</v>
      </c>
      <c r="D6081" s="4" t="s">
        <v>10</v>
      </c>
      <c r="E6081" s="4" t="s">
        <v>18</v>
      </c>
    </row>
    <row r="6082" spans="1:8">
      <c r="A6082" t="n">
        <v>49346</v>
      </c>
      <c r="B6082" s="38" t="n">
        <v>58</v>
      </c>
      <c r="C6082" s="7" t="n">
        <v>101</v>
      </c>
      <c r="D6082" s="7" t="n">
        <v>500</v>
      </c>
      <c r="E6082" s="7" t="n">
        <v>1</v>
      </c>
    </row>
    <row r="6083" spans="1:8">
      <c r="A6083" t="s">
        <v>4</v>
      </c>
      <c r="B6083" s="4" t="s">
        <v>5</v>
      </c>
      <c r="C6083" s="4" t="s">
        <v>13</v>
      </c>
      <c r="D6083" s="4" t="s">
        <v>10</v>
      </c>
    </row>
    <row r="6084" spans="1:8">
      <c r="A6084" t="n">
        <v>49354</v>
      </c>
      <c r="B6084" s="38" t="n">
        <v>58</v>
      </c>
      <c r="C6084" s="7" t="n">
        <v>254</v>
      </c>
      <c r="D6084" s="7" t="n">
        <v>0</v>
      </c>
    </row>
    <row r="6085" spans="1:8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10</v>
      </c>
      <c r="F6085" s="4" t="s">
        <v>9</v>
      </c>
    </row>
    <row r="6086" spans="1:8">
      <c r="A6086" t="n">
        <v>49358</v>
      </c>
      <c r="B6086" s="57" t="n">
        <v>84</v>
      </c>
      <c r="C6086" s="7" t="n">
        <v>1</v>
      </c>
      <c r="D6086" s="7" t="n">
        <v>0</v>
      </c>
      <c r="E6086" s="7" t="n">
        <v>0</v>
      </c>
      <c r="F6086" s="7" t="n">
        <v>0</v>
      </c>
    </row>
    <row r="6087" spans="1:8">
      <c r="A6087" t="s">
        <v>4</v>
      </c>
      <c r="B6087" s="4" t="s">
        <v>5</v>
      </c>
      <c r="C6087" s="4" t="s">
        <v>13</v>
      </c>
    </row>
    <row r="6088" spans="1:8">
      <c r="A6088" t="n">
        <v>49368</v>
      </c>
      <c r="B6088" s="43" t="n">
        <v>116</v>
      </c>
      <c r="C6088" s="7" t="n">
        <v>0</v>
      </c>
    </row>
    <row r="6089" spans="1:8">
      <c r="A6089" t="s">
        <v>4</v>
      </c>
      <c r="B6089" s="4" t="s">
        <v>5</v>
      </c>
      <c r="C6089" s="4" t="s">
        <v>13</v>
      </c>
      <c r="D6089" s="4" t="s">
        <v>10</v>
      </c>
    </row>
    <row r="6090" spans="1:8">
      <c r="A6090" t="n">
        <v>49370</v>
      </c>
      <c r="B6090" s="43" t="n">
        <v>116</v>
      </c>
      <c r="C6090" s="7" t="n">
        <v>2</v>
      </c>
      <c r="D6090" s="7" t="n">
        <v>1</v>
      </c>
    </row>
    <row r="6091" spans="1:8">
      <c r="A6091" t="s">
        <v>4</v>
      </c>
      <c r="B6091" s="4" t="s">
        <v>5</v>
      </c>
      <c r="C6091" s="4" t="s">
        <v>13</v>
      </c>
      <c r="D6091" s="4" t="s">
        <v>9</v>
      </c>
    </row>
    <row r="6092" spans="1:8">
      <c r="A6092" t="n">
        <v>49374</v>
      </c>
      <c r="B6092" s="43" t="n">
        <v>116</v>
      </c>
      <c r="C6092" s="7" t="n">
        <v>5</v>
      </c>
      <c r="D6092" s="7" t="n">
        <v>1125515264</v>
      </c>
    </row>
    <row r="6093" spans="1:8">
      <c r="A6093" t="s">
        <v>4</v>
      </c>
      <c r="B6093" s="4" t="s">
        <v>5</v>
      </c>
      <c r="C6093" s="4" t="s">
        <v>13</v>
      </c>
      <c r="D6093" s="4" t="s">
        <v>10</v>
      </c>
    </row>
    <row r="6094" spans="1:8">
      <c r="A6094" t="n">
        <v>49380</v>
      </c>
      <c r="B6094" s="43" t="n">
        <v>116</v>
      </c>
      <c r="C6094" s="7" t="n">
        <v>6</v>
      </c>
      <c r="D6094" s="7" t="n">
        <v>1</v>
      </c>
    </row>
    <row r="6095" spans="1:8">
      <c r="A6095" t="s">
        <v>4</v>
      </c>
      <c r="B6095" s="4" t="s">
        <v>5</v>
      </c>
      <c r="C6095" s="4" t="s">
        <v>13</v>
      </c>
    </row>
    <row r="6096" spans="1:8">
      <c r="A6096" t="n">
        <v>49384</v>
      </c>
      <c r="B6096" s="44" t="n">
        <v>45</v>
      </c>
      <c r="C6096" s="7" t="n">
        <v>0</v>
      </c>
    </row>
    <row r="6097" spans="1:6">
      <c r="A6097" t="s">
        <v>4</v>
      </c>
      <c r="B6097" s="4" t="s">
        <v>5</v>
      </c>
      <c r="C6097" s="4" t="s">
        <v>13</v>
      </c>
      <c r="D6097" s="4" t="s">
        <v>13</v>
      </c>
      <c r="E6097" s="4" t="s">
        <v>18</v>
      </c>
      <c r="F6097" s="4" t="s">
        <v>18</v>
      </c>
      <c r="G6097" s="4" t="s">
        <v>18</v>
      </c>
      <c r="H6097" s="4" t="s">
        <v>10</v>
      </c>
    </row>
    <row r="6098" spans="1:6">
      <c r="A6098" t="n">
        <v>49386</v>
      </c>
      <c r="B6098" s="44" t="n">
        <v>45</v>
      </c>
      <c r="C6098" s="7" t="n">
        <v>2</v>
      </c>
      <c r="D6098" s="7" t="n">
        <v>3</v>
      </c>
      <c r="E6098" s="7" t="n">
        <v>21.3700008392334</v>
      </c>
      <c r="F6098" s="7" t="n">
        <v>10.8199996948242</v>
      </c>
      <c r="G6098" s="7" t="n">
        <v>20.2800006866455</v>
      </c>
      <c r="H6098" s="7" t="n">
        <v>0</v>
      </c>
    </row>
    <row r="6099" spans="1:6">
      <c r="A6099" t="s">
        <v>4</v>
      </c>
      <c r="B6099" s="4" t="s">
        <v>5</v>
      </c>
      <c r="C6099" s="4" t="s">
        <v>13</v>
      </c>
      <c r="D6099" s="4" t="s">
        <v>13</v>
      </c>
      <c r="E6099" s="4" t="s">
        <v>18</v>
      </c>
      <c r="F6099" s="4" t="s">
        <v>18</v>
      </c>
      <c r="G6099" s="4" t="s">
        <v>18</v>
      </c>
      <c r="H6099" s="4" t="s">
        <v>10</v>
      </c>
      <c r="I6099" s="4" t="s">
        <v>13</v>
      </c>
    </row>
    <row r="6100" spans="1:6">
      <c r="A6100" t="n">
        <v>49403</v>
      </c>
      <c r="B6100" s="44" t="n">
        <v>45</v>
      </c>
      <c r="C6100" s="7" t="n">
        <v>4</v>
      </c>
      <c r="D6100" s="7" t="n">
        <v>3</v>
      </c>
      <c r="E6100" s="7" t="n">
        <v>21.5200004577637</v>
      </c>
      <c r="F6100" s="7" t="n">
        <v>309.899993896484</v>
      </c>
      <c r="G6100" s="7" t="n">
        <v>354</v>
      </c>
      <c r="H6100" s="7" t="n">
        <v>0</v>
      </c>
      <c r="I6100" s="7" t="n">
        <v>0</v>
      </c>
    </row>
    <row r="6101" spans="1:6">
      <c r="A6101" t="s">
        <v>4</v>
      </c>
      <c r="B6101" s="4" t="s">
        <v>5</v>
      </c>
      <c r="C6101" s="4" t="s">
        <v>13</v>
      </c>
      <c r="D6101" s="4" t="s">
        <v>13</v>
      </c>
      <c r="E6101" s="4" t="s">
        <v>18</v>
      </c>
      <c r="F6101" s="4" t="s">
        <v>10</v>
      </c>
    </row>
    <row r="6102" spans="1:6">
      <c r="A6102" t="n">
        <v>49421</v>
      </c>
      <c r="B6102" s="44" t="n">
        <v>45</v>
      </c>
      <c r="C6102" s="7" t="n">
        <v>5</v>
      </c>
      <c r="D6102" s="7" t="n">
        <v>3</v>
      </c>
      <c r="E6102" s="7" t="n">
        <v>1</v>
      </c>
      <c r="F6102" s="7" t="n">
        <v>0</v>
      </c>
    </row>
    <row r="6103" spans="1:6">
      <c r="A6103" t="s">
        <v>4</v>
      </c>
      <c r="B6103" s="4" t="s">
        <v>5</v>
      </c>
      <c r="C6103" s="4" t="s">
        <v>13</v>
      </c>
      <c r="D6103" s="4" t="s">
        <v>13</v>
      </c>
      <c r="E6103" s="4" t="s">
        <v>18</v>
      </c>
      <c r="F6103" s="4" t="s">
        <v>10</v>
      </c>
    </row>
    <row r="6104" spans="1:6">
      <c r="A6104" t="n">
        <v>49430</v>
      </c>
      <c r="B6104" s="44" t="n">
        <v>45</v>
      </c>
      <c r="C6104" s="7" t="n">
        <v>11</v>
      </c>
      <c r="D6104" s="7" t="n">
        <v>3</v>
      </c>
      <c r="E6104" s="7" t="n">
        <v>49.7999992370605</v>
      </c>
      <c r="F6104" s="7" t="n">
        <v>0</v>
      </c>
    </row>
    <row r="6105" spans="1:6">
      <c r="A6105" t="s">
        <v>4</v>
      </c>
      <c r="B6105" s="4" t="s">
        <v>5</v>
      </c>
      <c r="C6105" s="4" t="s">
        <v>13</v>
      </c>
      <c r="D6105" s="4" t="s">
        <v>13</v>
      </c>
      <c r="E6105" s="4" t="s">
        <v>18</v>
      </c>
      <c r="F6105" s="4" t="s">
        <v>10</v>
      </c>
    </row>
    <row r="6106" spans="1:6">
      <c r="A6106" t="n">
        <v>49439</v>
      </c>
      <c r="B6106" s="44" t="n">
        <v>45</v>
      </c>
      <c r="C6106" s="7" t="n">
        <v>5</v>
      </c>
      <c r="D6106" s="7" t="n">
        <v>3</v>
      </c>
      <c r="E6106" s="7" t="n">
        <v>0.899999976158142</v>
      </c>
      <c r="F6106" s="7" t="n">
        <v>1000</v>
      </c>
    </row>
    <row r="6107" spans="1:6">
      <c r="A6107" t="s">
        <v>4</v>
      </c>
      <c r="B6107" s="4" t="s">
        <v>5</v>
      </c>
      <c r="C6107" s="4" t="s">
        <v>13</v>
      </c>
      <c r="D6107" s="4" t="s">
        <v>10</v>
      </c>
    </row>
    <row r="6108" spans="1:6">
      <c r="A6108" t="n">
        <v>49448</v>
      </c>
      <c r="B6108" s="38" t="n">
        <v>58</v>
      </c>
      <c r="C6108" s="7" t="n">
        <v>255</v>
      </c>
      <c r="D6108" s="7" t="n">
        <v>0</v>
      </c>
    </row>
    <row r="6109" spans="1:6">
      <c r="A6109" t="s">
        <v>4</v>
      </c>
      <c r="B6109" s="4" t="s">
        <v>5</v>
      </c>
      <c r="C6109" s="4" t="s">
        <v>10</v>
      </c>
    </row>
    <row r="6110" spans="1:6">
      <c r="A6110" t="n">
        <v>49452</v>
      </c>
      <c r="B6110" s="27" t="n">
        <v>16</v>
      </c>
      <c r="C6110" s="7" t="n">
        <v>500</v>
      </c>
    </row>
    <row r="6111" spans="1:6">
      <c r="A6111" t="s">
        <v>4</v>
      </c>
      <c r="B6111" s="4" t="s">
        <v>5</v>
      </c>
      <c r="C6111" s="4" t="s">
        <v>13</v>
      </c>
      <c r="D6111" s="4" t="s">
        <v>18</v>
      </c>
      <c r="E6111" s="4" t="s">
        <v>18</v>
      </c>
      <c r="F6111" s="4" t="s">
        <v>18</v>
      </c>
    </row>
    <row r="6112" spans="1:6">
      <c r="A6112" t="n">
        <v>49455</v>
      </c>
      <c r="B6112" s="44" t="n">
        <v>45</v>
      </c>
      <c r="C6112" s="7" t="n">
        <v>9</v>
      </c>
      <c r="D6112" s="7" t="n">
        <v>0.0199999995529652</v>
      </c>
      <c r="E6112" s="7" t="n">
        <v>0.0199999995529652</v>
      </c>
      <c r="F6112" s="7" t="n">
        <v>0.5</v>
      </c>
    </row>
    <row r="6113" spans="1:9">
      <c r="A6113" t="s">
        <v>4</v>
      </c>
      <c r="B6113" s="4" t="s">
        <v>5</v>
      </c>
      <c r="C6113" s="4" t="s">
        <v>13</v>
      </c>
      <c r="D6113" s="4" t="s">
        <v>10</v>
      </c>
      <c r="E6113" s="4" t="s">
        <v>6</v>
      </c>
    </row>
    <row r="6114" spans="1:9">
      <c r="A6114" t="n">
        <v>49469</v>
      </c>
      <c r="B6114" s="29" t="n">
        <v>51</v>
      </c>
      <c r="C6114" s="7" t="n">
        <v>4</v>
      </c>
      <c r="D6114" s="7" t="n">
        <v>0</v>
      </c>
      <c r="E6114" s="7" t="s">
        <v>298</v>
      </c>
    </row>
    <row r="6115" spans="1:9">
      <c r="A6115" t="s">
        <v>4</v>
      </c>
      <c r="B6115" s="4" t="s">
        <v>5</v>
      </c>
      <c r="C6115" s="4" t="s">
        <v>10</v>
      </c>
    </row>
    <row r="6116" spans="1:9">
      <c r="A6116" t="n">
        <v>49482</v>
      </c>
      <c r="B6116" s="27" t="n">
        <v>16</v>
      </c>
      <c r="C6116" s="7" t="n">
        <v>0</v>
      </c>
    </row>
    <row r="6117" spans="1:9">
      <c r="A6117" t="s">
        <v>4</v>
      </c>
      <c r="B6117" s="4" t="s">
        <v>5</v>
      </c>
      <c r="C6117" s="4" t="s">
        <v>10</v>
      </c>
      <c r="D6117" s="4" t="s">
        <v>13</v>
      </c>
      <c r="E6117" s="4" t="s">
        <v>9</v>
      </c>
      <c r="F6117" s="4" t="s">
        <v>47</v>
      </c>
      <c r="G6117" s="4" t="s">
        <v>13</v>
      </c>
      <c r="H6117" s="4" t="s">
        <v>13</v>
      </c>
    </row>
    <row r="6118" spans="1:9">
      <c r="A6118" t="n">
        <v>49485</v>
      </c>
      <c r="B6118" s="30" t="n">
        <v>26</v>
      </c>
      <c r="C6118" s="7" t="n">
        <v>0</v>
      </c>
      <c r="D6118" s="7" t="n">
        <v>17</v>
      </c>
      <c r="E6118" s="7" t="n">
        <v>52907</v>
      </c>
      <c r="F6118" s="7" t="s">
        <v>417</v>
      </c>
      <c r="G6118" s="7" t="n">
        <v>2</v>
      </c>
      <c r="H6118" s="7" t="n">
        <v>0</v>
      </c>
    </row>
    <row r="6119" spans="1:9">
      <c r="A6119" t="s">
        <v>4</v>
      </c>
      <c r="B6119" s="4" t="s">
        <v>5</v>
      </c>
    </row>
    <row r="6120" spans="1:9">
      <c r="A6120" t="n">
        <v>49522</v>
      </c>
      <c r="B6120" s="31" t="n">
        <v>28</v>
      </c>
    </row>
    <row r="6121" spans="1:9">
      <c r="A6121" t="s">
        <v>4</v>
      </c>
      <c r="B6121" s="4" t="s">
        <v>5</v>
      </c>
      <c r="C6121" s="4" t="s">
        <v>10</v>
      </c>
      <c r="D6121" s="4" t="s">
        <v>13</v>
      </c>
    </row>
    <row r="6122" spans="1:9">
      <c r="A6122" t="n">
        <v>49523</v>
      </c>
      <c r="B6122" s="60" t="n">
        <v>89</v>
      </c>
      <c r="C6122" s="7" t="n">
        <v>65533</v>
      </c>
      <c r="D6122" s="7" t="n">
        <v>1</v>
      </c>
    </row>
    <row r="6123" spans="1:9">
      <c r="A6123" t="s">
        <v>4</v>
      </c>
      <c r="B6123" s="4" t="s">
        <v>5</v>
      </c>
      <c r="C6123" s="4" t="s">
        <v>10</v>
      </c>
      <c r="D6123" s="4" t="s">
        <v>18</v>
      </c>
      <c r="E6123" s="4" t="s">
        <v>18</v>
      </c>
      <c r="F6123" s="4" t="s">
        <v>13</v>
      </c>
    </row>
    <row r="6124" spans="1:9">
      <c r="A6124" t="n">
        <v>49527</v>
      </c>
      <c r="B6124" s="73" t="n">
        <v>52</v>
      </c>
      <c r="C6124" s="7" t="n">
        <v>0</v>
      </c>
      <c r="D6124" s="7" t="n">
        <v>140</v>
      </c>
      <c r="E6124" s="7" t="n">
        <v>5</v>
      </c>
      <c r="F6124" s="7" t="n">
        <v>0</v>
      </c>
    </row>
    <row r="6125" spans="1:9">
      <c r="A6125" t="s">
        <v>4</v>
      </c>
      <c r="B6125" s="4" t="s">
        <v>5</v>
      </c>
      <c r="C6125" s="4" t="s">
        <v>10</v>
      </c>
    </row>
    <row r="6126" spans="1:9">
      <c r="A6126" t="n">
        <v>49539</v>
      </c>
      <c r="B6126" s="74" t="n">
        <v>54</v>
      </c>
      <c r="C6126" s="7" t="n">
        <v>0</v>
      </c>
    </row>
    <row r="6127" spans="1:9">
      <c r="A6127" t="s">
        <v>4</v>
      </c>
      <c r="B6127" s="4" t="s">
        <v>5</v>
      </c>
      <c r="C6127" s="4" t="s">
        <v>10</v>
      </c>
      <c r="D6127" s="4" t="s">
        <v>18</v>
      </c>
      <c r="E6127" s="4" t="s">
        <v>18</v>
      </c>
      <c r="F6127" s="4" t="s">
        <v>18</v>
      </c>
      <c r="G6127" s="4" t="s">
        <v>18</v>
      </c>
    </row>
    <row r="6128" spans="1:9">
      <c r="A6128" t="n">
        <v>49542</v>
      </c>
      <c r="B6128" s="49" t="n">
        <v>131</v>
      </c>
      <c r="C6128" s="7" t="n">
        <v>0</v>
      </c>
      <c r="D6128" s="7" t="n">
        <v>0.25</v>
      </c>
      <c r="E6128" s="7" t="n">
        <v>4</v>
      </c>
      <c r="F6128" s="7" t="n">
        <v>0</v>
      </c>
      <c r="G6128" s="7" t="n">
        <v>1</v>
      </c>
    </row>
    <row r="6129" spans="1:8">
      <c r="A6129" t="s">
        <v>4</v>
      </c>
      <c r="B6129" s="4" t="s">
        <v>5</v>
      </c>
      <c r="C6129" s="4" t="s">
        <v>10</v>
      </c>
      <c r="D6129" s="4" t="s">
        <v>10</v>
      </c>
      <c r="E6129" s="4" t="s">
        <v>18</v>
      </c>
      <c r="F6129" s="4" t="s">
        <v>18</v>
      </c>
      <c r="G6129" s="4" t="s">
        <v>18</v>
      </c>
      <c r="H6129" s="4" t="s">
        <v>18</v>
      </c>
      <c r="I6129" s="4" t="s">
        <v>13</v>
      </c>
      <c r="J6129" s="4" t="s">
        <v>10</v>
      </c>
    </row>
    <row r="6130" spans="1:8">
      <c r="A6130" t="n">
        <v>49561</v>
      </c>
      <c r="B6130" s="56" t="n">
        <v>55</v>
      </c>
      <c r="C6130" s="7" t="n">
        <v>0</v>
      </c>
      <c r="D6130" s="7" t="n">
        <v>65533</v>
      </c>
      <c r="E6130" s="7" t="n">
        <v>32.3499984741211</v>
      </c>
      <c r="F6130" s="7" t="n">
        <v>9.38000011444092</v>
      </c>
      <c r="G6130" s="7" t="n">
        <v>3.30999994277954</v>
      </c>
      <c r="H6130" s="7" t="n">
        <v>3</v>
      </c>
      <c r="I6130" s="7" t="n">
        <v>2</v>
      </c>
      <c r="J6130" s="7" t="n">
        <v>0</v>
      </c>
    </row>
    <row r="6131" spans="1:8">
      <c r="A6131" t="s">
        <v>4</v>
      </c>
      <c r="B6131" s="4" t="s">
        <v>5</v>
      </c>
      <c r="C6131" s="4" t="s">
        <v>10</v>
      </c>
    </row>
    <row r="6132" spans="1:8">
      <c r="A6132" t="n">
        <v>49585</v>
      </c>
      <c r="B6132" s="27" t="n">
        <v>16</v>
      </c>
      <c r="C6132" s="7" t="n">
        <v>1000</v>
      </c>
    </row>
    <row r="6133" spans="1:8">
      <c r="A6133" t="s">
        <v>4</v>
      </c>
      <c r="B6133" s="4" t="s">
        <v>5</v>
      </c>
      <c r="C6133" s="4" t="s">
        <v>13</v>
      </c>
      <c r="D6133" s="4" t="s">
        <v>13</v>
      </c>
      <c r="E6133" s="4" t="s">
        <v>18</v>
      </c>
      <c r="F6133" s="4" t="s">
        <v>18</v>
      </c>
      <c r="G6133" s="4" t="s">
        <v>18</v>
      </c>
      <c r="H6133" s="4" t="s">
        <v>10</v>
      </c>
    </row>
    <row r="6134" spans="1:8">
      <c r="A6134" t="n">
        <v>49588</v>
      </c>
      <c r="B6134" s="44" t="n">
        <v>45</v>
      </c>
      <c r="C6134" s="7" t="n">
        <v>2</v>
      </c>
      <c r="D6134" s="7" t="n">
        <v>3</v>
      </c>
      <c r="E6134" s="7" t="n">
        <v>21.3700008392334</v>
      </c>
      <c r="F6134" s="7" t="n">
        <v>11.0600004196167</v>
      </c>
      <c r="G6134" s="7" t="n">
        <v>20</v>
      </c>
      <c r="H6134" s="7" t="n">
        <v>4000</v>
      </c>
    </row>
    <row r="6135" spans="1:8">
      <c r="A6135" t="s">
        <v>4</v>
      </c>
      <c r="B6135" s="4" t="s">
        <v>5</v>
      </c>
      <c r="C6135" s="4" t="s">
        <v>13</v>
      </c>
      <c r="D6135" s="4" t="s">
        <v>13</v>
      </c>
      <c r="E6135" s="4" t="s">
        <v>18</v>
      </c>
      <c r="F6135" s="4" t="s">
        <v>18</v>
      </c>
      <c r="G6135" s="4" t="s">
        <v>18</v>
      </c>
      <c r="H6135" s="4" t="s">
        <v>10</v>
      </c>
      <c r="I6135" s="4" t="s">
        <v>13</v>
      </c>
    </row>
    <row r="6136" spans="1:8">
      <c r="A6136" t="n">
        <v>49605</v>
      </c>
      <c r="B6136" s="44" t="n">
        <v>45</v>
      </c>
      <c r="C6136" s="7" t="n">
        <v>4</v>
      </c>
      <c r="D6136" s="7" t="n">
        <v>3</v>
      </c>
      <c r="E6136" s="7" t="n">
        <v>351.299987792969</v>
      </c>
      <c r="F6136" s="7" t="n">
        <v>322.230010986328</v>
      </c>
      <c r="G6136" s="7" t="n">
        <v>354</v>
      </c>
      <c r="H6136" s="7" t="n">
        <v>4000</v>
      </c>
      <c r="I6136" s="7" t="n">
        <v>1</v>
      </c>
    </row>
    <row r="6137" spans="1:8">
      <c r="A6137" t="s">
        <v>4</v>
      </c>
      <c r="B6137" s="4" t="s">
        <v>5</v>
      </c>
      <c r="C6137" s="4" t="s">
        <v>13</v>
      </c>
      <c r="D6137" s="4" t="s">
        <v>13</v>
      </c>
      <c r="E6137" s="4" t="s">
        <v>18</v>
      </c>
      <c r="F6137" s="4" t="s">
        <v>10</v>
      </c>
    </row>
    <row r="6138" spans="1:8">
      <c r="A6138" t="n">
        <v>49623</v>
      </c>
      <c r="B6138" s="44" t="n">
        <v>45</v>
      </c>
      <c r="C6138" s="7" t="n">
        <v>5</v>
      </c>
      <c r="D6138" s="7" t="n">
        <v>3</v>
      </c>
      <c r="E6138" s="7" t="n">
        <v>1.60000002384186</v>
      </c>
      <c r="F6138" s="7" t="n">
        <v>4000</v>
      </c>
    </row>
    <row r="6139" spans="1:8">
      <c r="A6139" t="s">
        <v>4</v>
      </c>
      <c r="B6139" s="4" t="s">
        <v>5</v>
      </c>
      <c r="C6139" s="4" t="s">
        <v>13</v>
      </c>
      <c r="D6139" s="4" t="s">
        <v>13</v>
      </c>
      <c r="E6139" s="4" t="s">
        <v>18</v>
      </c>
      <c r="F6139" s="4" t="s">
        <v>10</v>
      </c>
    </row>
    <row r="6140" spans="1:8">
      <c r="A6140" t="n">
        <v>49632</v>
      </c>
      <c r="B6140" s="44" t="n">
        <v>45</v>
      </c>
      <c r="C6140" s="7" t="n">
        <v>11</v>
      </c>
      <c r="D6140" s="7" t="n">
        <v>3</v>
      </c>
      <c r="E6140" s="7" t="n">
        <v>49.7999992370605</v>
      </c>
      <c r="F6140" s="7" t="n">
        <v>4000</v>
      </c>
    </row>
    <row r="6141" spans="1:8">
      <c r="A6141" t="s">
        <v>4</v>
      </c>
      <c r="B6141" s="4" t="s">
        <v>5</v>
      </c>
      <c r="C6141" s="4" t="s">
        <v>10</v>
      </c>
    </row>
    <row r="6142" spans="1:8">
      <c r="A6142" t="n">
        <v>49641</v>
      </c>
      <c r="B6142" s="27" t="n">
        <v>16</v>
      </c>
      <c r="C6142" s="7" t="n">
        <v>2000</v>
      </c>
    </row>
    <row r="6143" spans="1:8">
      <c r="A6143" t="s">
        <v>4</v>
      </c>
      <c r="B6143" s="4" t="s">
        <v>5</v>
      </c>
      <c r="C6143" s="4" t="s">
        <v>13</v>
      </c>
      <c r="D6143" s="4" t="s">
        <v>10</v>
      </c>
      <c r="E6143" s="4" t="s">
        <v>18</v>
      </c>
    </row>
    <row r="6144" spans="1:8">
      <c r="A6144" t="n">
        <v>49644</v>
      </c>
      <c r="B6144" s="38" t="n">
        <v>58</v>
      </c>
      <c r="C6144" s="7" t="n">
        <v>0</v>
      </c>
      <c r="D6144" s="7" t="n">
        <v>1000</v>
      </c>
      <c r="E6144" s="7" t="n">
        <v>1</v>
      </c>
    </row>
    <row r="6145" spans="1:10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10</v>
      </c>
    </row>
    <row r="6146" spans="1:10">
      <c r="A6146" t="n">
        <v>49652</v>
      </c>
      <c r="B6146" s="11" t="n">
        <v>50</v>
      </c>
      <c r="C6146" s="7" t="n">
        <v>1</v>
      </c>
      <c r="D6146" s="7" t="n">
        <v>8060</v>
      </c>
      <c r="E6146" s="7" t="n">
        <v>2000</v>
      </c>
    </row>
    <row r="6147" spans="1:10">
      <c r="A6147" t="s">
        <v>4</v>
      </c>
      <c r="B6147" s="4" t="s">
        <v>5</v>
      </c>
      <c r="C6147" s="4" t="s">
        <v>13</v>
      </c>
      <c r="D6147" s="4" t="s">
        <v>10</v>
      </c>
      <c r="E6147" s="4" t="s">
        <v>10</v>
      </c>
    </row>
    <row r="6148" spans="1:10">
      <c r="A6148" t="n">
        <v>49658</v>
      </c>
      <c r="B6148" s="11" t="n">
        <v>50</v>
      </c>
      <c r="C6148" s="7" t="n">
        <v>1</v>
      </c>
      <c r="D6148" s="7" t="n">
        <v>4524</v>
      </c>
      <c r="E6148" s="7" t="n">
        <v>2000</v>
      </c>
    </row>
    <row r="6149" spans="1:10">
      <c r="A6149" t="s">
        <v>4</v>
      </c>
      <c r="B6149" s="4" t="s">
        <v>5</v>
      </c>
      <c r="C6149" s="4" t="s">
        <v>13</v>
      </c>
      <c r="D6149" s="4" t="s">
        <v>10</v>
      </c>
    </row>
    <row r="6150" spans="1:10">
      <c r="A6150" t="n">
        <v>49664</v>
      </c>
      <c r="B6150" s="38" t="n">
        <v>58</v>
      </c>
      <c r="C6150" s="7" t="n">
        <v>255</v>
      </c>
      <c r="D6150" s="7" t="n">
        <v>0</v>
      </c>
    </row>
    <row r="6151" spans="1:10">
      <c r="A6151" t="s">
        <v>4</v>
      </c>
      <c r="B6151" s="4" t="s">
        <v>5</v>
      </c>
      <c r="C6151" s="4" t="s">
        <v>10</v>
      </c>
      <c r="D6151" s="4" t="s">
        <v>13</v>
      </c>
    </row>
    <row r="6152" spans="1:10">
      <c r="A6152" t="n">
        <v>49668</v>
      </c>
      <c r="B6152" s="46" t="n">
        <v>56</v>
      </c>
      <c r="C6152" s="7" t="n">
        <v>0</v>
      </c>
      <c r="D6152" s="7" t="n">
        <v>1</v>
      </c>
    </row>
    <row r="6153" spans="1:10">
      <c r="A6153" t="s">
        <v>4</v>
      </c>
      <c r="B6153" s="4" t="s">
        <v>5</v>
      </c>
      <c r="C6153" s="4" t="s">
        <v>10</v>
      </c>
    </row>
    <row r="6154" spans="1:10">
      <c r="A6154" t="n">
        <v>49672</v>
      </c>
      <c r="B6154" s="27" t="n">
        <v>16</v>
      </c>
      <c r="C6154" s="7" t="n">
        <v>1000</v>
      </c>
    </row>
    <row r="6155" spans="1:10">
      <c r="A6155" t="s">
        <v>4</v>
      </c>
      <c r="B6155" s="4" t="s">
        <v>5</v>
      </c>
      <c r="C6155" s="4" t="s">
        <v>13</v>
      </c>
    </row>
    <row r="6156" spans="1:10">
      <c r="A6156" t="n">
        <v>49675</v>
      </c>
      <c r="B6156" s="68" t="n">
        <v>78</v>
      </c>
      <c r="C6156" s="7" t="n">
        <v>255</v>
      </c>
    </row>
    <row r="6157" spans="1:10">
      <c r="A6157" t="s">
        <v>4</v>
      </c>
      <c r="B6157" s="4" t="s">
        <v>5</v>
      </c>
      <c r="C6157" s="4" t="s">
        <v>13</v>
      </c>
      <c r="D6157" s="4" t="s">
        <v>10</v>
      </c>
      <c r="E6157" s="4" t="s">
        <v>13</v>
      </c>
    </row>
    <row r="6158" spans="1:10">
      <c r="A6158" t="n">
        <v>49677</v>
      </c>
      <c r="B6158" s="41" t="n">
        <v>39</v>
      </c>
      <c r="C6158" s="7" t="n">
        <v>11</v>
      </c>
      <c r="D6158" s="7" t="n">
        <v>65533</v>
      </c>
      <c r="E6158" s="7" t="n">
        <v>203</v>
      </c>
    </row>
    <row r="6159" spans="1:10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13</v>
      </c>
    </row>
    <row r="6160" spans="1:10">
      <c r="A6160" t="n">
        <v>49682</v>
      </c>
      <c r="B6160" s="41" t="n">
        <v>39</v>
      </c>
      <c r="C6160" s="7" t="n">
        <v>11</v>
      </c>
      <c r="D6160" s="7" t="n">
        <v>65533</v>
      </c>
      <c r="E6160" s="7" t="n">
        <v>206</v>
      </c>
    </row>
    <row r="6161" spans="1:5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13</v>
      </c>
    </row>
    <row r="6162" spans="1:5">
      <c r="A6162" t="n">
        <v>49687</v>
      </c>
      <c r="B6162" s="41" t="n">
        <v>39</v>
      </c>
      <c r="C6162" s="7" t="n">
        <v>11</v>
      </c>
      <c r="D6162" s="7" t="n">
        <v>65533</v>
      </c>
      <c r="E6162" s="7" t="n">
        <v>207</v>
      </c>
    </row>
    <row r="6163" spans="1:5">
      <c r="A6163" t="s">
        <v>4</v>
      </c>
      <c r="B6163" s="4" t="s">
        <v>5</v>
      </c>
      <c r="C6163" s="4" t="s">
        <v>13</v>
      </c>
      <c r="D6163" s="4" t="s">
        <v>10</v>
      </c>
      <c r="E6163" s="4" t="s">
        <v>13</v>
      </c>
    </row>
    <row r="6164" spans="1:5">
      <c r="A6164" t="n">
        <v>49692</v>
      </c>
      <c r="B6164" s="41" t="n">
        <v>39</v>
      </c>
      <c r="C6164" s="7" t="n">
        <v>11</v>
      </c>
      <c r="D6164" s="7" t="n">
        <v>65533</v>
      </c>
      <c r="E6164" s="7" t="n">
        <v>208</v>
      </c>
    </row>
    <row r="6165" spans="1:5">
      <c r="A6165" t="s">
        <v>4</v>
      </c>
      <c r="B6165" s="4" t="s">
        <v>5</v>
      </c>
      <c r="C6165" s="4" t="s">
        <v>13</v>
      </c>
      <c r="D6165" s="4" t="s">
        <v>10</v>
      </c>
      <c r="E6165" s="4" t="s">
        <v>13</v>
      </c>
    </row>
    <row r="6166" spans="1:5">
      <c r="A6166" t="n">
        <v>49697</v>
      </c>
      <c r="B6166" s="41" t="n">
        <v>39</v>
      </c>
      <c r="C6166" s="7" t="n">
        <v>11</v>
      </c>
      <c r="D6166" s="7" t="n">
        <v>65533</v>
      </c>
      <c r="E6166" s="7" t="n">
        <v>209</v>
      </c>
    </row>
    <row r="6167" spans="1:5">
      <c r="A6167" t="s">
        <v>4</v>
      </c>
      <c r="B6167" s="4" t="s">
        <v>5</v>
      </c>
      <c r="C6167" s="4" t="s">
        <v>13</v>
      </c>
      <c r="D6167" s="4" t="s">
        <v>10</v>
      </c>
      <c r="E6167" s="4" t="s">
        <v>13</v>
      </c>
    </row>
    <row r="6168" spans="1:5">
      <c r="A6168" t="n">
        <v>49702</v>
      </c>
      <c r="B6168" s="41" t="n">
        <v>39</v>
      </c>
      <c r="C6168" s="7" t="n">
        <v>11</v>
      </c>
      <c r="D6168" s="7" t="n">
        <v>65533</v>
      </c>
      <c r="E6168" s="7" t="n">
        <v>210</v>
      </c>
    </row>
    <row r="6169" spans="1:5">
      <c r="A6169" t="s">
        <v>4</v>
      </c>
      <c r="B6169" s="4" t="s">
        <v>5</v>
      </c>
      <c r="C6169" s="4" t="s">
        <v>13</v>
      </c>
      <c r="D6169" s="4" t="s">
        <v>10</v>
      </c>
      <c r="E6169" s="4" t="s">
        <v>13</v>
      </c>
    </row>
    <row r="6170" spans="1:5">
      <c r="A6170" t="n">
        <v>49707</v>
      </c>
      <c r="B6170" s="41" t="n">
        <v>39</v>
      </c>
      <c r="C6170" s="7" t="n">
        <v>11</v>
      </c>
      <c r="D6170" s="7" t="n">
        <v>65533</v>
      </c>
      <c r="E6170" s="7" t="n">
        <v>211</v>
      </c>
    </row>
    <row r="6171" spans="1:5">
      <c r="A6171" t="s">
        <v>4</v>
      </c>
      <c r="B6171" s="4" t="s">
        <v>5</v>
      </c>
      <c r="C6171" s="4" t="s">
        <v>13</v>
      </c>
      <c r="D6171" s="4" t="s">
        <v>10</v>
      </c>
      <c r="E6171" s="4" t="s">
        <v>13</v>
      </c>
    </row>
    <row r="6172" spans="1:5">
      <c r="A6172" t="n">
        <v>49712</v>
      </c>
      <c r="B6172" s="41" t="n">
        <v>39</v>
      </c>
      <c r="C6172" s="7" t="n">
        <v>11</v>
      </c>
      <c r="D6172" s="7" t="n">
        <v>65533</v>
      </c>
      <c r="E6172" s="7" t="n">
        <v>212</v>
      </c>
    </row>
    <row r="6173" spans="1:5">
      <c r="A6173" t="s">
        <v>4</v>
      </c>
      <c r="B6173" s="4" t="s">
        <v>5</v>
      </c>
      <c r="C6173" s="4" t="s">
        <v>10</v>
      </c>
    </row>
    <row r="6174" spans="1:5">
      <c r="A6174" t="n">
        <v>49717</v>
      </c>
      <c r="B6174" s="34" t="n">
        <v>12</v>
      </c>
      <c r="C6174" s="7" t="n">
        <v>6767</v>
      </c>
    </row>
    <row r="6175" spans="1:5">
      <c r="A6175" t="s">
        <v>4</v>
      </c>
      <c r="B6175" s="4" t="s">
        <v>5</v>
      </c>
      <c r="C6175" s="4" t="s">
        <v>9</v>
      </c>
    </row>
    <row r="6176" spans="1:5">
      <c r="A6176" t="n">
        <v>49720</v>
      </c>
      <c r="B6176" s="47" t="n">
        <v>15</v>
      </c>
      <c r="C6176" s="7" t="n">
        <v>256</v>
      </c>
    </row>
    <row r="6177" spans="1:5">
      <c r="A6177" t="s">
        <v>4</v>
      </c>
      <c r="B6177" s="4" t="s">
        <v>5</v>
      </c>
      <c r="C6177" s="4" t="s">
        <v>9</v>
      </c>
    </row>
    <row r="6178" spans="1:5">
      <c r="A6178" t="n">
        <v>49725</v>
      </c>
      <c r="B6178" s="47" t="n">
        <v>15</v>
      </c>
      <c r="C6178" s="7" t="n">
        <v>2097152</v>
      </c>
    </row>
    <row r="6179" spans="1:5">
      <c r="A6179" t="s">
        <v>4</v>
      </c>
      <c r="B6179" s="4" t="s">
        <v>5</v>
      </c>
      <c r="C6179" s="4" t="s">
        <v>10</v>
      </c>
      <c r="D6179" s="4" t="s">
        <v>9</v>
      </c>
    </row>
    <row r="6180" spans="1:5">
      <c r="A6180" t="n">
        <v>49730</v>
      </c>
      <c r="B6180" s="61" t="n">
        <v>44</v>
      </c>
      <c r="C6180" s="7" t="n">
        <v>0</v>
      </c>
      <c r="D6180" s="7" t="n">
        <v>32768</v>
      </c>
    </row>
    <row r="6181" spans="1:5">
      <c r="A6181" t="s">
        <v>4</v>
      </c>
      <c r="B6181" s="4" t="s">
        <v>5</v>
      </c>
      <c r="C6181" s="4" t="s">
        <v>10</v>
      </c>
      <c r="D6181" s="4" t="s">
        <v>9</v>
      </c>
    </row>
    <row r="6182" spans="1:5">
      <c r="A6182" t="n">
        <v>49737</v>
      </c>
      <c r="B6182" s="61" t="n">
        <v>44</v>
      </c>
      <c r="C6182" s="7" t="n">
        <v>11</v>
      </c>
      <c r="D6182" s="7" t="n">
        <v>32768</v>
      </c>
    </row>
    <row r="6183" spans="1:5">
      <c r="A6183" t="s">
        <v>4</v>
      </c>
      <c r="B6183" s="4" t="s">
        <v>5</v>
      </c>
      <c r="C6183" s="4" t="s">
        <v>10</v>
      </c>
      <c r="D6183" s="4" t="s">
        <v>9</v>
      </c>
    </row>
    <row r="6184" spans="1:5">
      <c r="A6184" t="n">
        <v>49744</v>
      </c>
      <c r="B6184" s="61" t="n">
        <v>44</v>
      </c>
      <c r="C6184" s="7" t="n">
        <v>6</v>
      </c>
      <c r="D6184" s="7" t="n">
        <v>32768</v>
      </c>
    </row>
    <row r="6185" spans="1:5">
      <c r="A6185" t="s">
        <v>4</v>
      </c>
      <c r="B6185" s="4" t="s">
        <v>5</v>
      </c>
      <c r="C6185" s="4" t="s">
        <v>10</v>
      </c>
      <c r="D6185" s="4" t="s">
        <v>9</v>
      </c>
    </row>
    <row r="6186" spans="1:5">
      <c r="A6186" t="n">
        <v>49751</v>
      </c>
      <c r="B6186" s="61" t="n">
        <v>44</v>
      </c>
      <c r="C6186" s="7" t="n">
        <v>61491</v>
      </c>
      <c r="D6186" s="7" t="n">
        <v>32768</v>
      </c>
    </row>
    <row r="6187" spans="1:5">
      <c r="A6187" t="s">
        <v>4</v>
      </c>
      <c r="B6187" s="4" t="s">
        <v>5</v>
      </c>
      <c r="C6187" s="4" t="s">
        <v>10</v>
      </c>
      <c r="D6187" s="4" t="s">
        <v>9</v>
      </c>
    </row>
    <row r="6188" spans="1:5">
      <c r="A6188" t="n">
        <v>49758</v>
      </c>
      <c r="B6188" s="61" t="n">
        <v>44</v>
      </c>
      <c r="C6188" s="7" t="n">
        <v>61492</v>
      </c>
      <c r="D6188" s="7" t="n">
        <v>32768</v>
      </c>
    </row>
    <row r="6189" spans="1:5">
      <c r="A6189" t="s">
        <v>4</v>
      </c>
      <c r="B6189" s="4" t="s">
        <v>5</v>
      </c>
      <c r="C6189" s="4" t="s">
        <v>10</v>
      </c>
      <c r="D6189" s="4" t="s">
        <v>9</v>
      </c>
    </row>
    <row r="6190" spans="1:5">
      <c r="A6190" t="n">
        <v>49765</v>
      </c>
      <c r="B6190" s="61" t="n">
        <v>44</v>
      </c>
      <c r="C6190" s="7" t="n">
        <v>61493</v>
      </c>
      <c r="D6190" s="7" t="n">
        <v>32768</v>
      </c>
    </row>
    <row r="6191" spans="1:5">
      <c r="A6191" t="s">
        <v>4</v>
      </c>
      <c r="B6191" s="4" t="s">
        <v>5</v>
      </c>
      <c r="C6191" s="4" t="s">
        <v>10</v>
      </c>
      <c r="D6191" s="4" t="s">
        <v>9</v>
      </c>
    </row>
    <row r="6192" spans="1:5">
      <c r="A6192" t="n">
        <v>49772</v>
      </c>
      <c r="B6192" s="61" t="n">
        <v>44</v>
      </c>
      <c r="C6192" s="7" t="n">
        <v>61494</v>
      </c>
      <c r="D6192" s="7" t="n">
        <v>32768</v>
      </c>
    </row>
    <row r="6193" spans="1:4">
      <c r="A6193" t="s">
        <v>4</v>
      </c>
      <c r="B6193" s="4" t="s">
        <v>5</v>
      </c>
      <c r="C6193" s="4" t="s">
        <v>13</v>
      </c>
      <c r="D6193" s="4" t="s">
        <v>6</v>
      </c>
      <c r="E6193" s="4" t="s">
        <v>10</v>
      </c>
    </row>
    <row r="6194" spans="1:4">
      <c r="A6194" t="n">
        <v>49779</v>
      </c>
      <c r="B6194" s="17" t="n">
        <v>94</v>
      </c>
      <c r="C6194" s="7" t="n">
        <v>1</v>
      </c>
      <c r="D6194" s="7" t="s">
        <v>138</v>
      </c>
      <c r="E6194" s="7" t="n">
        <v>1</v>
      </c>
    </row>
    <row r="6195" spans="1:4">
      <c r="A6195" t="s">
        <v>4</v>
      </c>
      <c r="B6195" s="4" t="s">
        <v>5</v>
      </c>
      <c r="C6195" s="4" t="s">
        <v>13</v>
      </c>
      <c r="D6195" s="4" t="s">
        <v>6</v>
      </c>
      <c r="E6195" s="4" t="s">
        <v>10</v>
      </c>
    </row>
    <row r="6196" spans="1:4">
      <c r="A6196" t="n">
        <v>49792</v>
      </c>
      <c r="B6196" s="17" t="n">
        <v>94</v>
      </c>
      <c r="C6196" s="7" t="n">
        <v>1</v>
      </c>
      <c r="D6196" s="7" t="s">
        <v>138</v>
      </c>
      <c r="E6196" s="7" t="n">
        <v>2</v>
      </c>
    </row>
    <row r="6197" spans="1:4">
      <c r="A6197" t="s">
        <v>4</v>
      </c>
      <c r="B6197" s="4" t="s">
        <v>5</v>
      </c>
      <c r="C6197" s="4" t="s">
        <v>13</v>
      </c>
      <c r="D6197" s="4" t="s">
        <v>6</v>
      </c>
      <c r="E6197" s="4" t="s">
        <v>10</v>
      </c>
    </row>
    <row r="6198" spans="1:4">
      <c r="A6198" t="n">
        <v>49805</v>
      </c>
      <c r="B6198" s="17" t="n">
        <v>94</v>
      </c>
      <c r="C6198" s="7" t="n">
        <v>0</v>
      </c>
      <c r="D6198" s="7" t="s">
        <v>138</v>
      </c>
      <c r="E6198" s="7" t="n">
        <v>4</v>
      </c>
    </row>
    <row r="6199" spans="1:4">
      <c r="A6199" t="s">
        <v>4</v>
      </c>
      <c r="B6199" s="4" t="s">
        <v>5</v>
      </c>
      <c r="C6199" s="4" t="s">
        <v>13</v>
      </c>
      <c r="D6199" s="4" t="s">
        <v>10</v>
      </c>
      <c r="E6199" s="4" t="s">
        <v>13</v>
      </c>
    </row>
    <row r="6200" spans="1:4">
      <c r="A6200" t="n">
        <v>49818</v>
      </c>
      <c r="B6200" s="22" t="n">
        <v>36</v>
      </c>
      <c r="C6200" s="7" t="n">
        <v>9</v>
      </c>
      <c r="D6200" s="7" t="n">
        <v>0</v>
      </c>
      <c r="E6200" s="7" t="n">
        <v>0</v>
      </c>
    </row>
    <row r="6201" spans="1:4">
      <c r="A6201" t="s">
        <v>4</v>
      </c>
      <c r="B6201" s="4" t="s">
        <v>5</v>
      </c>
      <c r="C6201" s="4" t="s">
        <v>13</v>
      </c>
      <c r="D6201" s="4" t="s">
        <v>10</v>
      </c>
      <c r="E6201" s="4" t="s">
        <v>13</v>
      </c>
    </row>
    <row r="6202" spans="1:4">
      <c r="A6202" t="n">
        <v>49823</v>
      </c>
      <c r="B6202" s="22" t="n">
        <v>36</v>
      </c>
      <c r="C6202" s="7" t="n">
        <v>9</v>
      </c>
      <c r="D6202" s="7" t="n">
        <v>7002</v>
      </c>
      <c r="E6202" s="7" t="n">
        <v>0</v>
      </c>
    </row>
    <row r="6203" spans="1:4">
      <c r="A6203" t="s">
        <v>4</v>
      </c>
      <c r="B6203" s="4" t="s">
        <v>5</v>
      </c>
      <c r="C6203" s="4" t="s">
        <v>13</v>
      </c>
      <c r="D6203" s="4" t="s">
        <v>10</v>
      </c>
      <c r="E6203" s="4" t="s">
        <v>13</v>
      </c>
    </row>
    <row r="6204" spans="1:4">
      <c r="A6204" t="n">
        <v>49828</v>
      </c>
      <c r="B6204" s="22" t="n">
        <v>36</v>
      </c>
      <c r="C6204" s="7" t="n">
        <v>9</v>
      </c>
      <c r="D6204" s="7" t="n">
        <v>7033</v>
      </c>
      <c r="E6204" s="7" t="n">
        <v>0</v>
      </c>
    </row>
    <row r="6205" spans="1:4">
      <c r="A6205" t="s">
        <v>4</v>
      </c>
      <c r="B6205" s="4" t="s">
        <v>5</v>
      </c>
      <c r="C6205" s="4" t="s">
        <v>13</v>
      </c>
      <c r="D6205" s="4" t="s">
        <v>10</v>
      </c>
      <c r="E6205" s="4" t="s">
        <v>13</v>
      </c>
    </row>
    <row r="6206" spans="1:4">
      <c r="A6206" t="n">
        <v>49833</v>
      </c>
      <c r="B6206" s="22" t="n">
        <v>36</v>
      </c>
      <c r="C6206" s="7" t="n">
        <v>9</v>
      </c>
      <c r="D6206" s="7" t="n">
        <v>11</v>
      </c>
      <c r="E6206" s="7" t="n">
        <v>0</v>
      </c>
    </row>
    <row r="6207" spans="1:4">
      <c r="A6207" t="s">
        <v>4</v>
      </c>
      <c r="B6207" s="4" t="s">
        <v>5</v>
      </c>
      <c r="C6207" s="4" t="s">
        <v>13</v>
      </c>
      <c r="D6207" s="4" t="s">
        <v>10</v>
      </c>
      <c r="E6207" s="4" t="s">
        <v>13</v>
      </c>
    </row>
    <row r="6208" spans="1:4">
      <c r="A6208" t="n">
        <v>49838</v>
      </c>
      <c r="B6208" s="22" t="n">
        <v>36</v>
      </c>
      <c r="C6208" s="7" t="n">
        <v>9</v>
      </c>
      <c r="D6208" s="7" t="n">
        <v>6</v>
      </c>
      <c r="E6208" s="7" t="n">
        <v>0</v>
      </c>
    </row>
    <row r="6209" spans="1:5">
      <c r="A6209" t="s">
        <v>4</v>
      </c>
      <c r="B6209" s="4" t="s">
        <v>5</v>
      </c>
      <c r="C6209" s="4" t="s">
        <v>13</v>
      </c>
      <c r="D6209" s="4" t="s">
        <v>10</v>
      </c>
      <c r="E6209" s="4" t="s">
        <v>13</v>
      </c>
    </row>
    <row r="6210" spans="1:5">
      <c r="A6210" t="n">
        <v>49843</v>
      </c>
      <c r="B6210" s="22" t="n">
        <v>36</v>
      </c>
      <c r="C6210" s="7" t="n">
        <v>9</v>
      </c>
      <c r="D6210" s="7" t="n">
        <v>61491</v>
      </c>
      <c r="E6210" s="7" t="n">
        <v>0</v>
      </c>
    </row>
    <row r="6211" spans="1:5">
      <c r="A6211" t="s">
        <v>4</v>
      </c>
      <c r="B6211" s="4" t="s">
        <v>5</v>
      </c>
      <c r="C6211" s="4" t="s">
        <v>13</v>
      </c>
      <c r="D6211" s="4" t="s">
        <v>10</v>
      </c>
      <c r="E6211" s="4" t="s">
        <v>13</v>
      </c>
    </row>
    <row r="6212" spans="1:5">
      <c r="A6212" t="n">
        <v>49848</v>
      </c>
      <c r="B6212" s="22" t="n">
        <v>36</v>
      </c>
      <c r="C6212" s="7" t="n">
        <v>9</v>
      </c>
      <c r="D6212" s="7" t="n">
        <v>61492</v>
      </c>
      <c r="E6212" s="7" t="n">
        <v>0</v>
      </c>
    </row>
    <row r="6213" spans="1:5">
      <c r="A6213" t="s">
        <v>4</v>
      </c>
      <c r="B6213" s="4" t="s">
        <v>5</v>
      </c>
      <c r="C6213" s="4" t="s">
        <v>13</v>
      </c>
      <c r="D6213" s="4" t="s">
        <v>10</v>
      </c>
      <c r="E6213" s="4" t="s">
        <v>13</v>
      </c>
    </row>
    <row r="6214" spans="1:5">
      <c r="A6214" t="n">
        <v>49853</v>
      </c>
      <c r="B6214" s="22" t="n">
        <v>36</v>
      </c>
      <c r="C6214" s="7" t="n">
        <v>9</v>
      </c>
      <c r="D6214" s="7" t="n">
        <v>61493</v>
      </c>
      <c r="E6214" s="7" t="n">
        <v>0</v>
      </c>
    </row>
    <row r="6215" spans="1:5">
      <c r="A6215" t="s">
        <v>4</v>
      </c>
      <c r="B6215" s="4" t="s">
        <v>5</v>
      </c>
      <c r="C6215" s="4" t="s">
        <v>13</v>
      </c>
      <c r="D6215" s="4" t="s">
        <v>10</v>
      </c>
      <c r="E6215" s="4" t="s">
        <v>13</v>
      </c>
    </row>
    <row r="6216" spans="1:5">
      <c r="A6216" t="n">
        <v>49858</v>
      </c>
      <c r="B6216" s="22" t="n">
        <v>36</v>
      </c>
      <c r="C6216" s="7" t="n">
        <v>9</v>
      </c>
      <c r="D6216" s="7" t="n">
        <v>61494</v>
      </c>
      <c r="E6216" s="7" t="n">
        <v>0</v>
      </c>
    </row>
    <row r="6217" spans="1:5">
      <c r="A6217" t="s">
        <v>4</v>
      </c>
      <c r="B6217" s="4" t="s">
        <v>5</v>
      </c>
      <c r="C6217" s="4" t="s">
        <v>13</v>
      </c>
      <c r="D6217" s="4" t="s">
        <v>10</v>
      </c>
      <c r="E6217" s="4" t="s">
        <v>13</v>
      </c>
    </row>
    <row r="6218" spans="1:5">
      <c r="A6218" t="n">
        <v>49863</v>
      </c>
      <c r="B6218" s="22" t="n">
        <v>36</v>
      </c>
      <c r="C6218" s="7" t="n">
        <v>9</v>
      </c>
      <c r="D6218" s="7" t="n">
        <v>7034</v>
      </c>
      <c r="E6218" s="7" t="n">
        <v>0</v>
      </c>
    </row>
    <row r="6219" spans="1:5">
      <c r="A6219" t="s">
        <v>4</v>
      </c>
      <c r="B6219" s="4" t="s">
        <v>5</v>
      </c>
      <c r="C6219" s="4" t="s">
        <v>13</v>
      </c>
      <c r="D6219" s="4" t="s">
        <v>10</v>
      </c>
      <c r="E6219" s="4" t="s">
        <v>13</v>
      </c>
    </row>
    <row r="6220" spans="1:5">
      <c r="A6220" t="n">
        <v>49868</v>
      </c>
      <c r="B6220" s="22" t="n">
        <v>36</v>
      </c>
      <c r="C6220" s="7" t="n">
        <v>9</v>
      </c>
      <c r="D6220" s="7" t="n">
        <v>1560</v>
      </c>
      <c r="E6220" s="7" t="n">
        <v>0</v>
      </c>
    </row>
    <row r="6221" spans="1:5">
      <c r="A6221" t="s">
        <v>4</v>
      </c>
      <c r="B6221" s="4" t="s">
        <v>5</v>
      </c>
      <c r="C6221" s="4" t="s">
        <v>13</v>
      </c>
      <c r="D6221" s="4" t="s">
        <v>10</v>
      </c>
      <c r="E6221" s="4" t="s">
        <v>13</v>
      </c>
    </row>
    <row r="6222" spans="1:5">
      <c r="A6222" t="n">
        <v>49873</v>
      </c>
      <c r="B6222" s="22" t="n">
        <v>36</v>
      </c>
      <c r="C6222" s="7" t="n">
        <v>9</v>
      </c>
      <c r="D6222" s="7" t="n">
        <v>1561</v>
      </c>
      <c r="E6222" s="7" t="n">
        <v>0</v>
      </c>
    </row>
    <row r="6223" spans="1:5">
      <c r="A6223" t="s">
        <v>4</v>
      </c>
      <c r="B6223" s="4" t="s">
        <v>5</v>
      </c>
      <c r="C6223" s="4" t="s">
        <v>13</v>
      </c>
      <c r="D6223" s="4" t="s">
        <v>10</v>
      </c>
      <c r="E6223" s="4" t="s">
        <v>13</v>
      </c>
    </row>
    <row r="6224" spans="1:5">
      <c r="A6224" t="n">
        <v>49878</v>
      </c>
      <c r="B6224" s="22" t="n">
        <v>36</v>
      </c>
      <c r="C6224" s="7" t="n">
        <v>9</v>
      </c>
      <c r="D6224" s="7" t="n">
        <v>1562</v>
      </c>
      <c r="E6224" s="7" t="n">
        <v>0</v>
      </c>
    </row>
    <row r="6225" spans="1:5">
      <c r="A6225" t="s">
        <v>4</v>
      </c>
      <c r="B6225" s="4" t="s">
        <v>5</v>
      </c>
      <c r="C6225" s="4" t="s">
        <v>13</v>
      </c>
      <c r="D6225" s="4" t="s">
        <v>10</v>
      </c>
      <c r="E6225" s="4" t="s">
        <v>13</v>
      </c>
    </row>
    <row r="6226" spans="1:5">
      <c r="A6226" t="n">
        <v>49883</v>
      </c>
      <c r="B6226" s="22" t="n">
        <v>36</v>
      </c>
      <c r="C6226" s="7" t="n">
        <v>9</v>
      </c>
      <c r="D6226" s="7" t="n">
        <v>1569</v>
      </c>
      <c r="E6226" s="7" t="n">
        <v>0</v>
      </c>
    </row>
    <row r="6227" spans="1:5">
      <c r="A6227" t="s">
        <v>4</v>
      </c>
      <c r="B6227" s="4" t="s">
        <v>5</v>
      </c>
      <c r="C6227" s="4" t="s">
        <v>10</v>
      </c>
      <c r="D6227" s="4" t="s">
        <v>18</v>
      </c>
      <c r="E6227" s="4" t="s">
        <v>18</v>
      </c>
      <c r="F6227" s="4" t="s">
        <v>18</v>
      </c>
      <c r="G6227" s="4" t="s">
        <v>18</v>
      </c>
    </row>
    <row r="6228" spans="1:5">
      <c r="A6228" t="n">
        <v>49888</v>
      </c>
      <c r="B6228" s="21" t="n">
        <v>46</v>
      </c>
      <c r="C6228" s="7" t="n">
        <v>61456</v>
      </c>
      <c r="D6228" s="7" t="n">
        <v>0</v>
      </c>
      <c r="E6228" s="7" t="n">
        <v>0</v>
      </c>
      <c r="F6228" s="7" t="n">
        <v>0</v>
      </c>
      <c r="G6228" s="7" t="n">
        <v>0</v>
      </c>
    </row>
    <row r="6229" spans="1:5">
      <c r="A6229" t="s">
        <v>4</v>
      </c>
      <c r="B6229" s="4" t="s">
        <v>5</v>
      </c>
      <c r="C6229" s="4" t="s">
        <v>13</v>
      </c>
      <c r="D6229" s="4" t="s">
        <v>10</v>
      </c>
    </row>
    <row r="6230" spans="1:5">
      <c r="A6230" t="n">
        <v>49907</v>
      </c>
      <c r="B6230" s="10" t="n">
        <v>162</v>
      </c>
      <c r="C6230" s="7" t="n">
        <v>1</v>
      </c>
      <c r="D6230" s="7" t="n">
        <v>0</v>
      </c>
    </row>
    <row r="6231" spans="1:5">
      <c r="A6231" t="s">
        <v>4</v>
      </c>
      <c r="B6231" s="4" t="s">
        <v>5</v>
      </c>
    </row>
    <row r="6232" spans="1:5">
      <c r="A6232" t="n">
        <v>49911</v>
      </c>
      <c r="B6232" s="5" t="n">
        <v>1</v>
      </c>
    </row>
    <row r="6233" spans="1:5" s="3" customFormat="1" customHeight="0">
      <c r="A6233" s="3" t="s">
        <v>2</v>
      </c>
      <c r="B6233" s="3" t="s">
        <v>418</v>
      </c>
    </row>
    <row r="6234" spans="1:5">
      <c r="A6234" t="s">
        <v>4</v>
      </c>
      <c r="B6234" s="4" t="s">
        <v>5</v>
      </c>
      <c r="C6234" s="4" t="s">
        <v>13</v>
      </c>
      <c r="D6234" s="4" t="s">
        <v>13</v>
      </c>
      <c r="E6234" s="4" t="s">
        <v>13</v>
      </c>
      <c r="F6234" s="4" t="s">
        <v>13</v>
      </c>
    </row>
    <row r="6235" spans="1:5">
      <c r="A6235" t="n">
        <v>49912</v>
      </c>
      <c r="B6235" s="8" t="n">
        <v>14</v>
      </c>
      <c r="C6235" s="7" t="n">
        <v>2</v>
      </c>
      <c r="D6235" s="7" t="n">
        <v>0</v>
      </c>
      <c r="E6235" s="7" t="n">
        <v>0</v>
      </c>
      <c r="F6235" s="7" t="n">
        <v>0</v>
      </c>
    </row>
    <row r="6236" spans="1:5">
      <c r="A6236" t="s">
        <v>4</v>
      </c>
      <c r="B6236" s="4" t="s">
        <v>5</v>
      </c>
      <c r="C6236" s="4" t="s">
        <v>13</v>
      </c>
      <c r="D6236" s="32" t="s">
        <v>50</v>
      </c>
      <c r="E6236" s="4" t="s">
        <v>5</v>
      </c>
      <c r="F6236" s="4" t="s">
        <v>13</v>
      </c>
      <c r="G6236" s="4" t="s">
        <v>10</v>
      </c>
      <c r="H6236" s="32" t="s">
        <v>51</v>
      </c>
      <c r="I6236" s="4" t="s">
        <v>13</v>
      </c>
      <c r="J6236" s="4" t="s">
        <v>9</v>
      </c>
      <c r="K6236" s="4" t="s">
        <v>13</v>
      </c>
      <c r="L6236" s="4" t="s">
        <v>13</v>
      </c>
      <c r="M6236" s="32" t="s">
        <v>50</v>
      </c>
      <c r="N6236" s="4" t="s">
        <v>5</v>
      </c>
      <c r="O6236" s="4" t="s">
        <v>13</v>
      </c>
      <c r="P6236" s="4" t="s">
        <v>10</v>
      </c>
      <c r="Q6236" s="32" t="s">
        <v>51</v>
      </c>
      <c r="R6236" s="4" t="s">
        <v>13</v>
      </c>
      <c r="S6236" s="4" t="s">
        <v>9</v>
      </c>
      <c r="T6236" s="4" t="s">
        <v>13</v>
      </c>
      <c r="U6236" s="4" t="s">
        <v>13</v>
      </c>
      <c r="V6236" s="4" t="s">
        <v>13</v>
      </c>
      <c r="W6236" s="4" t="s">
        <v>19</v>
      </c>
    </row>
    <row r="6237" spans="1:5">
      <c r="A6237" t="n">
        <v>49917</v>
      </c>
      <c r="B6237" s="12" t="n">
        <v>5</v>
      </c>
      <c r="C6237" s="7" t="n">
        <v>28</v>
      </c>
      <c r="D6237" s="32" t="s">
        <v>3</v>
      </c>
      <c r="E6237" s="10" t="n">
        <v>162</v>
      </c>
      <c r="F6237" s="7" t="n">
        <v>3</v>
      </c>
      <c r="G6237" s="7" t="n">
        <v>32846</v>
      </c>
      <c r="H6237" s="32" t="s">
        <v>3</v>
      </c>
      <c r="I6237" s="7" t="n">
        <v>0</v>
      </c>
      <c r="J6237" s="7" t="n">
        <v>1</v>
      </c>
      <c r="K6237" s="7" t="n">
        <v>2</v>
      </c>
      <c r="L6237" s="7" t="n">
        <v>28</v>
      </c>
      <c r="M6237" s="32" t="s">
        <v>3</v>
      </c>
      <c r="N6237" s="10" t="n">
        <v>162</v>
      </c>
      <c r="O6237" s="7" t="n">
        <v>3</v>
      </c>
      <c r="P6237" s="7" t="n">
        <v>32846</v>
      </c>
      <c r="Q6237" s="32" t="s">
        <v>3</v>
      </c>
      <c r="R6237" s="7" t="n">
        <v>0</v>
      </c>
      <c r="S6237" s="7" t="n">
        <v>2</v>
      </c>
      <c r="T6237" s="7" t="n">
        <v>2</v>
      </c>
      <c r="U6237" s="7" t="n">
        <v>11</v>
      </c>
      <c r="V6237" s="7" t="n">
        <v>1</v>
      </c>
      <c r="W6237" s="13" t="n">
        <f t="normal" ca="1">A6241</f>
        <v>0</v>
      </c>
    </row>
    <row r="6238" spans="1:5">
      <c r="A6238" t="s">
        <v>4</v>
      </c>
      <c r="B6238" s="4" t="s">
        <v>5</v>
      </c>
      <c r="C6238" s="4" t="s">
        <v>13</v>
      </c>
      <c r="D6238" s="4" t="s">
        <v>10</v>
      </c>
      <c r="E6238" s="4" t="s">
        <v>18</v>
      </c>
    </row>
    <row r="6239" spans="1:5">
      <c r="A6239" t="n">
        <v>49946</v>
      </c>
      <c r="B6239" s="38" t="n">
        <v>58</v>
      </c>
      <c r="C6239" s="7" t="n">
        <v>0</v>
      </c>
      <c r="D6239" s="7" t="n">
        <v>0</v>
      </c>
      <c r="E6239" s="7" t="n">
        <v>1</v>
      </c>
    </row>
    <row r="6240" spans="1:5">
      <c r="A6240" t="s">
        <v>4</v>
      </c>
      <c r="B6240" s="4" t="s">
        <v>5</v>
      </c>
      <c r="C6240" s="4" t="s">
        <v>13</v>
      </c>
      <c r="D6240" s="32" t="s">
        <v>50</v>
      </c>
      <c r="E6240" s="4" t="s">
        <v>5</v>
      </c>
      <c r="F6240" s="4" t="s">
        <v>13</v>
      </c>
      <c r="G6240" s="4" t="s">
        <v>10</v>
      </c>
      <c r="H6240" s="32" t="s">
        <v>51</v>
      </c>
      <c r="I6240" s="4" t="s">
        <v>13</v>
      </c>
      <c r="J6240" s="4" t="s">
        <v>9</v>
      </c>
      <c r="K6240" s="4" t="s">
        <v>13</v>
      </c>
      <c r="L6240" s="4" t="s">
        <v>13</v>
      </c>
      <c r="M6240" s="32" t="s">
        <v>50</v>
      </c>
      <c r="N6240" s="4" t="s">
        <v>5</v>
      </c>
      <c r="O6240" s="4" t="s">
        <v>13</v>
      </c>
      <c r="P6240" s="4" t="s">
        <v>10</v>
      </c>
      <c r="Q6240" s="32" t="s">
        <v>51</v>
      </c>
      <c r="R6240" s="4" t="s">
        <v>13</v>
      </c>
      <c r="S6240" s="4" t="s">
        <v>9</v>
      </c>
      <c r="T6240" s="4" t="s">
        <v>13</v>
      </c>
      <c r="U6240" s="4" t="s">
        <v>13</v>
      </c>
      <c r="V6240" s="4" t="s">
        <v>13</v>
      </c>
      <c r="W6240" s="4" t="s">
        <v>19</v>
      </c>
    </row>
    <row r="6241" spans="1:23">
      <c r="A6241" t="n">
        <v>49954</v>
      </c>
      <c r="B6241" s="12" t="n">
        <v>5</v>
      </c>
      <c r="C6241" s="7" t="n">
        <v>28</v>
      </c>
      <c r="D6241" s="32" t="s">
        <v>3</v>
      </c>
      <c r="E6241" s="10" t="n">
        <v>162</v>
      </c>
      <c r="F6241" s="7" t="n">
        <v>3</v>
      </c>
      <c r="G6241" s="7" t="n">
        <v>32846</v>
      </c>
      <c r="H6241" s="32" t="s">
        <v>3</v>
      </c>
      <c r="I6241" s="7" t="n">
        <v>0</v>
      </c>
      <c r="J6241" s="7" t="n">
        <v>1</v>
      </c>
      <c r="K6241" s="7" t="n">
        <v>3</v>
      </c>
      <c r="L6241" s="7" t="n">
        <v>28</v>
      </c>
      <c r="M6241" s="32" t="s">
        <v>3</v>
      </c>
      <c r="N6241" s="10" t="n">
        <v>162</v>
      </c>
      <c r="O6241" s="7" t="n">
        <v>3</v>
      </c>
      <c r="P6241" s="7" t="n">
        <v>32846</v>
      </c>
      <c r="Q6241" s="32" t="s">
        <v>3</v>
      </c>
      <c r="R6241" s="7" t="n">
        <v>0</v>
      </c>
      <c r="S6241" s="7" t="n">
        <v>2</v>
      </c>
      <c r="T6241" s="7" t="n">
        <v>3</v>
      </c>
      <c r="U6241" s="7" t="n">
        <v>9</v>
      </c>
      <c r="V6241" s="7" t="n">
        <v>1</v>
      </c>
      <c r="W6241" s="13" t="n">
        <f t="normal" ca="1">A6251</f>
        <v>0</v>
      </c>
    </row>
    <row r="6242" spans="1:23">
      <c r="A6242" t="s">
        <v>4</v>
      </c>
      <c r="B6242" s="4" t="s">
        <v>5</v>
      </c>
      <c r="C6242" s="4" t="s">
        <v>13</v>
      </c>
      <c r="D6242" s="32" t="s">
        <v>50</v>
      </c>
      <c r="E6242" s="4" t="s">
        <v>5</v>
      </c>
      <c r="F6242" s="4" t="s">
        <v>10</v>
      </c>
      <c r="G6242" s="4" t="s">
        <v>13</v>
      </c>
      <c r="H6242" s="4" t="s">
        <v>13</v>
      </c>
      <c r="I6242" s="4" t="s">
        <v>6</v>
      </c>
      <c r="J6242" s="32" t="s">
        <v>51</v>
      </c>
      <c r="K6242" s="4" t="s">
        <v>13</v>
      </c>
      <c r="L6242" s="4" t="s">
        <v>13</v>
      </c>
      <c r="M6242" s="32" t="s">
        <v>50</v>
      </c>
      <c r="N6242" s="4" t="s">
        <v>5</v>
      </c>
      <c r="O6242" s="4" t="s">
        <v>13</v>
      </c>
      <c r="P6242" s="32" t="s">
        <v>51</v>
      </c>
      <c r="Q6242" s="4" t="s">
        <v>13</v>
      </c>
      <c r="R6242" s="4" t="s">
        <v>9</v>
      </c>
      <c r="S6242" s="4" t="s">
        <v>13</v>
      </c>
      <c r="T6242" s="4" t="s">
        <v>13</v>
      </c>
      <c r="U6242" s="4" t="s">
        <v>13</v>
      </c>
      <c r="V6242" s="32" t="s">
        <v>50</v>
      </c>
      <c r="W6242" s="4" t="s">
        <v>5</v>
      </c>
      <c r="X6242" s="4" t="s">
        <v>13</v>
      </c>
      <c r="Y6242" s="32" t="s">
        <v>51</v>
      </c>
      <c r="Z6242" s="4" t="s">
        <v>13</v>
      </c>
      <c r="AA6242" s="4" t="s">
        <v>9</v>
      </c>
      <c r="AB6242" s="4" t="s">
        <v>13</v>
      </c>
      <c r="AC6242" s="4" t="s">
        <v>13</v>
      </c>
      <c r="AD6242" s="4" t="s">
        <v>13</v>
      </c>
      <c r="AE6242" s="4" t="s">
        <v>19</v>
      </c>
    </row>
    <row r="6243" spans="1:23">
      <c r="A6243" t="n">
        <v>49983</v>
      </c>
      <c r="B6243" s="12" t="n">
        <v>5</v>
      </c>
      <c r="C6243" s="7" t="n">
        <v>28</v>
      </c>
      <c r="D6243" s="32" t="s">
        <v>3</v>
      </c>
      <c r="E6243" s="23" t="n">
        <v>47</v>
      </c>
      <c r="F6243" s="7" t="n">
        <v>61456</v>
      </c>
      <c r="G6243" s="7" t="n">
        <v>2</v>
      </c>
      <c r="H6243" s="7" t="n">
        <v>0</v>
      </c>
      <c r="I6243" s="7" t="s">
        <v>77</v>
      </c>
      <c r="J6243" s="32" t="s">
        <v>3</v>
      </c>
      <c r="K6243" s="7" t="n">
        <v>8</v>
      </c>
      <c r="L6243" s="7" t="n">
        <v>28</v>
      </c>
      <c r="M6243" s="32" t="s">
        <v>3</v>
      </c>
      <c r="N6243" s="37" t="n">
        <v>74</v>
      </c>
      <c r="O6243" s="7" t="n">
        <v>65</v>
      </c>
      <c r="P6243" s="32" t="s">
        <v>3</v>
      </c>
      <c r="Q6243" s="7" t="n">
        <v>0</v>
      </c>
      <c r="R6243" s="7" t="n">
        <v>1</v>
      </c>
      <c r="S6243" s="7" t="n">
        <v>3</v>
      </c>
      <c r="T6243" s="7" t="n">
        <v>9</v>
      </c>
      <c r="U6243" s="7" t="n">
        <v>28</v>
      </c>
      <c r="V6243" s="32" t="s">
        <v>3</v>
      </c>
      <c r="W6243" s="37" t="n">
        <v>74</v>
      </c>
      <c r="X6243" s="7" t="n">
        <v>65</v>
      </c>
      <c r="Y6243" s="32" t="s">
        <v>3</v>
      </c>
      <c r="Z6243" s="7" t="n">
        <v>0</v>
      </c>
      <c r="AA6243" s="7" t="n">
        <v>2</v>
      </c>
      <c r="AB6243" s="7" t="n">
        <v>3</v>
      </c>
      <c r="AC6243" s="7" t="n">
        <v>9</v>
      </c>
      <c r="AD6243" s="7" t="n">
        <v>1</v>
      </c>
      <c r="AE6243" s="13" t="n">
        <f t="normal" ca="1">A6247</f>
        <v>0</v>
      </c>
    </row>
    <row r="6244" spans="1:23">
      <c r="A6244" t="s">
        <v>4</v>
      </c>
      <c r="B6244" s="4" t="s">
        <v>5</v>
      </c>
      <c r="C6244" s="4" t="s">
        <v>10</v>
      </c>
      <c r="D6244" s="4" t="s">
        <v>13</v>
      </c>
      <c r="E6244" s="4" t="s">
        <v>13</v>
      </c>
      <c r="F6244" s="4" t="s">
        <v>6</v>
      </c>
    </row>
    <row r="6245" spans="1:23">
      <c r="A6245" t="n">
        <v>50031</v>
      </c>
      <c r="B6245" s="23" t="n">
        <v>47</v>
      </c>
      <c r="C6245" s="7" t="n">
        <v>61456</v>
      </c>
      <c r="D6245" s="7" t="n">
        <v>0</v>
      </c>
      <c r="E6245" s="7" t="n">
        <v>0</v>
      </c>
      <c r="F6245" s="7" t="s">
        <v>78</v>
      </c>
    </row>
    <row r="6246" spans="1:23">
      <c r="A6246" t="s">
        <v>4</v>
      </c>
      <c r="B6246" s="4" t="s">
        <v>5</v>
      </c>
      <c r="C6246" s="4" t="s">
        <v>13</v>
      </c>
      <c r="D6246" s="4" t="s">
        <v>10</v>
      </c>
      <c r="E6246" s="4" t="s">
        <v>18</v>
      </c>
    </row>
    <row r="6247" spans="1:23">
      <c r="A6247" t="n">
        <v>50044</v>
      </c>
      <c r="B6247" s="38" t="n">
        <v>58</v>
      </c>
      <c r="C6247" s="7" t="n">
        <v>0</v>
      </c>
      <c r="D6247" s="7" t="n">
        <v>300</v>
      </c>
      <c r="E6247" s="7" t="n">
        <v>1</v>
      </c>
    </row>
    <row r="6248" spans="1:23">
      <c r="A6248" t="s">
        <v>4</v>
      </c>
      <c r="B6248" s="4" t="s">
        <v>5</v>
      </c>
      <c r="C6248" s="4" t="s">
        <v>13</v>
      </c>
      <c r="D6248" s="4" t="s">
        <v>10</v>
      </c>
    </row>
    <row r="6249" spans="1:23">
      <c r="A6249" t="n">
        <v>50052</v>
      </c>
      <c r="B6249" s="38" t="n">
        <v>58</v>
      </c>
      <c r="C6249" s="7" t="n">
        <v>255</v>
      </c>
      <c r="D6249" s="7" t="n">
        <v>0</v>
      </c>
    </row>
    <row r="6250" spans="1:23">
      <c r="A6250" t="s">
        <v>4</v>
      </c>
      <c r="B6250" s="4" t="s">
        <v>5</v>
      </c>
      <c r="C6250" s="4" t="s">
        <v>13</v>
      </c>
      <c r="D6250" s="4" t="s">
        <v>13</v>
      </c>
      <c r="E6250" s="4" t="s">
        <v>13</v>
      </c>
      <c r="F6250" s="4" t="s">
        <v>13</v>
      </c>
    </row>
    <row r="6251" spans="1:23">
      <c r="A6251" t="n">
        <v>50056</v>
      </c>
      <c r="B6251" s="8" t="n">
        <v>14</v>
      </c>
      <c r="C6251" s="7" t="n">
        <v>0</v>
      </c>
      <c r="D6251" s="7" t="n">
        <v>0</v>
      </c>
      <c r="E6251" s="7" t="n">
        <v>0</v>
      </c>
      <c r="F6251" s="7" t="n">
        <v>64</v>
      </c>
    </row>
    <row r="6252" spans="1:23">
      <c r="A6252" t="s">
        <v>4</v>
      </c>
      <c r="B6252" s="4" t="s">
        <v>5</v>
      </c>
      <c r="C6252" s="4" t="s">
        <v>13</v>
      </c>
      <c r="D6252" s="4" t="s">
        <v>10</v>
      </c>
    </row>
    <row r="6253" spans="1:23">
      <c r="A6253" t="n">
        <v>50061</v>
      </c>
      <c r="B6253" s="28" t="n">
        <v>22</v>
      </c>
      <c r="C6253" s="7" t="n">
        <v>0</v>
      </c>
      <c r="D6253" s="7" t="n">
        <v>32846</v>
      </c>
    </row>
    <row r="6254" spans="1:23">
      <c r="A6254" t="s">
        <v>4</v>
      </c>
      <c r="B6254" s="4" t="s">
        <v>5</v>
      </c>
      <c r="C6254" s="4" t="s">
        <v>13</v>
      </c>
      <c r="D6254" s="4" t="s">
        <v>10</v>
      </c>
    </row>
    <row r="6255" spans="1:23">
      <c r="A6255" t="n">
        <v>50065</v>
      </c>
      <c r="B6255" s="38" t="n">
        <v>58</v>
      </c>
      <c r="C6255" s="7" t="n">
        <v>5</v>
      </c>
      <c r="D6255" s="7" t="n">
        <v>300</v>
      </c>
    </row>
    <row r="6256" spans="1:23">
      <c r="A6256" t="s">
        <v>4</v>
      </c>
      <c r="B6256" s="4" t="s">
        <v>5</v>
      </c>
      <c r="C6256" s="4" t="s">
        <v>18</v>
      </c>
      <c r="D6256" s="4" t="s">
        <v>10</v>
      </c>
    </row>
    <row r="6257" spans="1:31">
      <c r="A6257" t="n">
        <v>50069</v>
      </c>
      <c r="B6257" s="39" t="n">
        <v>103</v>
      </c>
      <c r="C6257" s="7" t="n">
        <v>0</v>
      </c>
      <c r="D6257" s="7" t="n">
        <v>300</v>
      </c>
    </row>
    <row r="6258" spans="1:31">
      <c r="A6258" t="s">
        <v>4</v>
      </c>
      <c r="B6258" s="4" t="s">
        <v>5</v>
      </c>
      <c r="C6258" s="4" t="s">
        <v>13</v>
      </c>
    </row>
    <row r="6259" spans="1:31">
      <c r="A6259" t="n">
        <v>50076</v>
      </c>
      <c r="B6259" s="33" t="n">
        <v>64</v>
      </c>
      <c r="C6259" s="7" t="n">
        <v>7</v>
      </c>
    </row>
    <row r="6260" spans="1:31">
      <c r="A6260" t="s">
        <v>4</v>
      </c>
      <c r="B6260" s="4" t="s">
        <v>5</v>
      </c>
      <c r="C6260" s="4" t="s">
        <v>13</v>
      </c>
      <c r="D6260" s="4" t="s">
        <v>10</v>
      </c>
    </row>
    <row r="6261" spans="1:31">
      <c r="A6261" t="n">
        <v>50078</v>
      </c>
      <c r="B6261" s="40" t="n">
        <v>72</v>
      </c>
      <c r="C6261" s="7" t="n">
        <v>5</v>
      </c>
      <c r="D6261" s="7" t="n">
        <v>0</v>
      </c>
    </row>
    <row r="6262" spans="1:31">
      <c r="A6262" t="s">
        <v>4</v>
      </c>
      <c r="B6262" s="4" t="s">
        <v>5</v>
      </c>
      <c r="C6262" s="4" t="s">
        <v>13</v>
      </c>
      <c r="D6262" s="32" t="s">
        <v>50</v>
      </c>
      <c r="E6262" s="4" t="s">
        <v>5</v>
      </c>
      <c r="F6262" s="4" t="s">
        <v>13</v>
      </c>
      <c r="G6262" s="4" t="s">
        <v>10</v>
      </c>
      <c r="H6262" s="32" t="s">
        <v>51</v>
      </c>
      <c r="I6262" s="4" t="s">
        <v>13</v>
      </c>
      <c r="J6262" s="4" t="s">
        <v>9</v>
      </c>
      <c r="K6262" s="4" t="s">
        <v>13</v>
      </c>
      <c r="L6262" s="4" t="s">
        <v>13</v>
      </c>
      <c r="M6262" s="4" t="s">
        <v>19</v>
      </c>
    </row>
    <row r="6263" spans="1:31">
      <c r="A6263" t="n">
        <v>50082</v>
      </c>
      <c r="B6263" s="12" t="n">
        <v>5</v>
      </c>
      <c r="C6263" s="7" t="n">
        <v>28</v>
      </c>
      <c r="D6263" s="32" t="s">
        <v>3</v>
      </c>
      <c r="E6263" s="10" t="n">
        <v>162</v>
      </c>
      <c r="F6263" s="7" t="n">
        <v>4</v>
      </c>
      <c r="G6263" s="7" t="n">
        <v>32846</v>
      </c>
      <c r="H6263" s="32" t="s">
        <v>3</v>
      </c>
      <c r="I6263" s="7" t="n">
        <v>0</v>
      </c>
      <c r="J6263" s="7" t="n">
        <v>1</v>
      </c>
      <c r="K6263" s="7" t="n">
        <v>2</v>
      </c>
      <c r="L6263" s="7" t="n">
        <v>1</v>
      </c>
      <c r="M6263" s="13" t="n">
        <f t="normal" ca="1">A6269</f>
        <v>0</v>
      </c>
    </row>
    <row r="6264" spans="1:31">
      <c r="A6264" t="s">
        <v>4</v>
      </c>
      <c r="B6264" s="4" t="s">
        <v>5</v>
      </c>
      <c r="C6264" s="4" t="s">
        <v>13</v>
      </c>
      <c r="D6264" s="4" t="s">
        <v>6</v>
      </c>
    </row>
    <row r="6265" spans="1:31">
      <c r="A6265" t="n">
        <v>50099</v>
      </c>
      <c r="B6265" s="9" t="n">
        <v>2</v>
      </c>
      <c r="C6265" s="7" t="n">
        <v>10</v>
      </c>
      <c r="D6265" s="7" t="s">
        <v>79</v>
      </c>
    </row>
    <row r="6266" spans="1:31">
      <c r="A6266" t="s">
        <v>4</v>
      </c>
      <c r="B6266" s="4" t="s">
        <v>5</v>
      </c>
      <c r="C6266" s="4" t="s">
        <v>10</v>
      </c>
    </row>
    <row r="6267" spans="1:31">
      <c r="A6267" t="n">
        <v>50116</v>
      </c>
      <c r="B6267" s="27" t="n">
        <v>16</v>
      </c>
      <c r="C6267" s="7" t="n">
        <v>0</v>
      </c>
    </row>
    <row r="6268" spans="1:31">
      <c r="A6268" t="s">
        <v>4</v>
      </c>
      <c r="B6268" s="4" t="s">
        <v>5</v>
      </c>
      <c r="C6268" s="4" t="s">
        <v>13</v>
      </c>
      <c r="D6268" s="4" t="s">
        <v>6</v>
      </c>
    </row>
    <row r="6269" spans="1:31">
      <c r="A6269" t="n">
        <v>50119</v>
      </c>
      <c r="B6269" s="9" t="n">
        <v>2</v>
      </c>
      <c r="C6269" s="7" t="n">
        <v>10</v>
      </c>
      <c r="D6269" s="7" t="s">
        <v>419</v>
      </c>
    </row>
    <row r="6270" spans="1:31">
      <c r="A6270" t="s">
        <v>4</v>
      </c>
      <c r="B6270" s="4" t="s">
        <v>5</v>
      </c>
      <c r="C6270" s="4" t="s">
        <v>13</v>
      </c>
      <c r="D6270" s="4" t="s">
        <v>10</v>
      </c>
      <c r="E6270" s="4" t="s">
        <v>13</v>
      </c>
      <c r="F6270" s="4" t="s">
        <v>19</v>
      </c>
    </row>
    <row r="6271" spans="1:31">
      <c r="A6271" t="n">
        <v>50140</v>
      </c>
      <c r="B6271" s="12" t="n">
        <v>5</v>
      </c>
      <c r="C6271" s="7" t="n">
        <v>30</v>
      </c>
      <c r="D6271" s="7" t="n">
        <v>6471</v>
      </c>
      <c r="E6271" s="7" t="n">
        <v>1</v>
      </c>
      <c r="F6271" s="13" t="n">
        <f t="normal" ca="1">A6273</f>
        <v>0</v>
      </c>
    </row>
    <row r="6272" spans="1:31">
      <c r="A6272" t="s">
        <v>4</v>
      </c>
      <c r="B6272" s="4" t="s">
        <v>5</v>
      </c>
      <c r="C6272" s="4" t="s">
        <v>10</v>
      </c>
      <c r="D6272" s="4" t="s">
        <v>13</v>
      </c>
      <c r="E6272" s="4" t="s">
        <v>13</v>
      </c>
      <c r="F6272" s="4" t="s">
        <v>6</v>
      </c>
    </row>
    <row r="6273" spans="1:13">
      <c r="A6273" t="n">
        <v>50149</v>
      </c>
      <c r="B6273" s="26" t="n">
        <v>20</v>
      </c>
      <c r="C6273" s="7" t="n">
        <v>61456</v>
      </c>
      <c r="D6273" s="7" t="n">
        <v>3</v>
      </c>
      <c r="E6273" s="7" t="n">
        <v>10</v>
      </c>
      <c r="F6273" s="7" t="s">
        <v>89</v>
      </c>
    </row>
    <row r="6274" spans="1:13">
      <c r="A6274" t="s">
        <v>4</v>
      </c>
      <c r="B6274" s="4" t="s">
        <v>5</v>
      </c>
      <c r="C6274" s="4" t="s">
        <v>10</v>
      </c>
    </row>
    <row r="6275" spans="1:13">
      <c r="A6275" t="n">
        <v>50167</v>
      </c>
      <c r="B6275" s="27" t="n">
        <v>16</v>
      </c>
      <c r="C6275" s="7" t="n">
        <v>0</v>
      </c>
    </row>
    <row r="6276" spans="1:13">
      <c r="A6276" t="s">
        <v>4</v>
      </c>
      <c r="B6276" s="4" t="s">
        <v>5</v>
      </c>
      <c r="C6276" s="4" t="s">
        <v>10</v>
      </c>
      <c r="D6276" s="4" t="s">
        <v>13</v>
      </c>
      <c r="E6276" s="4" t="s">
        <v>13</v>
      </c>
      <c r="F6276" s="4" t="s">
        <v>6</v>
      </c>
    </row>
    <row r="6277" spans="1:13">
      <c r="A6277" t="n">
        <v>50170</v>
      </c>
      <c r="B6277" s="26" t="n">
        <v>20</v>
      </c>
      <c r="C6277" s="7" t="n">
        <v>96</v>
      </c>
      <c r="D6277" s="7" t="n">
        <v>3</v>
      </c>
      <c r="E6277" s="7" t="n">
        <v>10</v>
      </c>
      <c r="F6277" s="7" t="s">
        <v>89</v>
      </c>
    </row>
    <row r="6278" spans="1:13">
      <c r="A6278" t="s">
        <v>4</v>
      </c>
      <c r="B6278" s="4" t="s">
        <v>5</v>
      </c>
      <c r="C6278" s="4" t="s">
        <v>10</v>
      </c>
    </row>
    <row r="6279" spans="1:13">
      <c r="A6279" t="n">
        <v>50188</v>
      </c>
      <c r="B6279" s="27" t="n">
        <v>16</v>
      </c>
      <c r="C6279" s="7" t="n">
        <v>0</v>
      </c>
    </row>
    <row r="6280" spans="1:13">
      <c r="A6280" t="s">
        <v>4</v>
      </c>
      <c r="B6280" s="4" t="s">
        <v>5</v>
      </c>
      <c r="C6280" s="4" t="s">
        <v>10</v>
      </c>
      <c r="D6280" s="4" t="s">
        <v>18</v>
      </c>
      <c r="E6280" s="4" t="s">
        <v>18</v>
      </c>
      <c r="F6280" s="4" t="s">
        <v>18</v>
      </c>
      <c r="G6280" s="4" t="s">
        <v>18</v>
      </c>
    </row>
    <row r="6281" spans="1:13">
      <c r="A6281" t="n">
        <v>50191</v>
      </c>
      <c r="B6281" s="21" t="n">
        <v>46</v>
      </c>
      <c r="C6281" s="7" t="n">
        <v>61456</v>
      </c>
      <c r="D6281" s="7" t="n">
        <v>5.69000005722046</v>
      </c>
      <c r="E6281" s="7" t="n">
        <v>9.38000011444092</v>
      </c>
      <c r="F6281" s="7" t="n">
        <v>13.6400003433228</v>
      </c>
      <c r="G6281" s="7" t="n">
        <v>147.899993896484</v>
      </c>
    </row>
    <row r="6282" spans="1:13">
      <c r="A6282" t="s">
        <v>4</v>
      </c>
      <c r="B6282" s="4" t="s">
        <v>5</v>
      </c>
      <c r="C6282" s="4" t="s">
        <v>10</v>
      </c>
      <c r="D6282" s="4" t="s">
        <v>18</v>
      </c>
      <c r="E6282" s="4" t="s">
        <v>18</v>
      </c>
      <c r="F6282" s="4" t="s">
        <v>18</v>
      </c>
      <c r="G6282" s="4" t="s">
        <v>18</v>
      </c>
    </row>
    <row r="6283" spans="1:13">
      <c r="A6283" t="n">
        <v>50210</v>
      </c>
      <c r="B6283" s="21" t="n">
        <v>46</v>
      </c>
      <c r="C6283" s="7" t="n">
        <v>96</v>
      </c>
      <c r="D6283" s="7" t="n">
        <v>6.26999998092651</v>
      </c>
      <c r="E6283" s="7" t="n">
        <v>9.38000011444092</v>
      </c>
      <c r="F6283" s="7" t="n">
        <v>12.6899995803833</v>
      </c>
      <c r="G6283" s="7" t="n">
        <v>327.899993896484</v>
      </c>
    </row>
    <row r="6284" spans="1:13">
      <c r="A6284" t="s">
        <v>4</v>
      </c>
      <c r="B6284" s="4" t="s">
        <v>5</v>
      </c>
      <c r="C6284" s="4" t="s">
        <v>13</v>
      </c>
    </row>
    <row r="6285" spans="1:13">
      <c r="A6285" t="n">
        <v>50229</v>
      </c>
      <c r="B6285" s="37" t="n">
        <v>74</v>
      </c>
      <c r="C6285" s="7" t="n">
        <v>18</v>
      </c>
    </row>
    <row r="6286" spans="1:13">
      <c r="A6286" t="s">
        <v>4</v>
      </c>
      <c r="B6286" s="4" t="s">
        <v>5</v>
      </c>
      <c r="C6286" s="4" t="s">
        <v>13</v>
      </c>
      <c r="D6286" s="4" t="s">
        <v>13</v>
      </c>
      <c r="E6286" s="4" t="s">
        <v>18</v>
      </c>
      <c r="F6286" s="4" t="s">
        <v>18</v>
      </c>
      <c r="G6286" s="4" t="s">
        <v>18</v>
      </c>
      <c r="H6286" s="4" t="s">
        <v>10</v>
      </c>
    </row>
    <row r="6287" spans="1:13">
      <c r="A6287" t="n">
        <v>50231</v>
      </c>
      <c r="B6287" s="44" t="n">
        <v>45</v>
      </c>
      <c r="C6287" s="7" t="n">
        <v>2</v>
      </c>
      <c r="D6287" s="7" t="n">
        <v>3</v>
      </c>
      <c r="E6287" s="7" t="n">
        <v>6.15000009536743</v>
      </c>
      <c r="F6287" s="7" t="n">
        <v>10.5799999237061</v>
      </c>
      <c r="G6287" s="7" t="n">
        <v>13.1899995803833</v>
      </c>
      <c r="H6287" s="7" t="n">
        <v>0</v>
      </c>
    </row>
    <row r="6288" spans="1:13">
      <c r="A6288" t="s">
        <v>4</v>
      </c>
      <c r="B6288" s="4" t="s">
        <v>5</v>
      </c>
      <c r="C6288" s="4" t="s">
        <v>13</v>
      </c>
      <c r="D6288" s="4" t="s">
        <v>13</v>
      </c>
      <c r="E6288" s="4" t="s">
        <v>18</v>
      </c>
      <c r="F6288" s="4" t="s">
        <v>18</v>
      </c>
      <c r="G6288" s="4" t="s">
        <v>18</v>
      </c>
      <c r="H6288" s="4" t="s">
        <v>10</v>
      </c>
      <c r="I6288" s="4" t="s">
        <v>13</v>
      </c>
    </row>
    <row r="6289" spans="1:9">
      <c r="A6289" t="n">
        <v>50248</v>
      </c>
      <c r="B6289" s="44" t="n">
        <v>45</v>
      </c>
      <c r="C6289" s="7" t="n">
        <v>4</v>
      </c>
      <c r="D6289" s="7" t="n">
        <v>3</v>
      </c>
      <c r="E6289" s="7" t="n">
        <v>3.49000000953674</v>
      </c>
      <c r="F6289" s="7" t="n">
        <v>288.790008544922</v>
      </c>
      <c r="G6289" s="7" t="n">
        <v>0</v>
      </c>
      <c r="H6289" s="7" t="n">
        <v>0</v>
      </c>
      <c r="I6289" s="7" t="n">
        <v>0</v>
      </c>
    </row>
    <row r="6290" spans="1:9">
      <c r="A6290" t="s">
        <v>4</v>
      </c>
      <c r="B6290" s="4" t="s">
        <v>5</v>
      </c>
      <c r="C6290" s="4" t="s">
        <v>13</v>
      </c>
      <c r="D6290" s="4" t="s">
        <v>13</v>
      </c>
      <c r="E6290" s="4" t="s">
        <v>18</v>
      </c>
      <c r="F6290" s="4" t="s">
        <v>10</v>
      </c>
    </row>
    <row r="6291" spans="1:9">
      <c r="A6291" t="n">
        <v>50266</v>
      </c>
      <c r="B6291" s="44" t="n">
        <v>45</v>
      </c>
      <c r="C6291" s="7" t="n">
        <v>5</v>
      </c>
      <c r="D6291" s="7" t="n">
        <v>3</v>
      </c>
      <c r="E6291" s="7" t="n">
        <v>3.5</v>
      </c>
      <c r="F6291" s="7" t="n">
        <v>0</v>
      </c>
    </row>
    <row r="6292" spans="1:9">
      <c r="A6292" t="s">
        <v>4</v>
      </c>
      <c r="B6292" s="4" t="s">
        <v>5</v>
      </c>
      <c r="C6292" s="4" t="s">
        <v>13</v>
      </c>
      <c r="D6292" s="4" t="s">
        <v>13</v>
      </c>
      <c r="E6292" s="4" t="s">
        <v>18</v>
      </c>
      <c r="F6292" s="4" t="s">
        <v>10</v>
      </c>
    </row>
    <row r="6293" spans="1:9">
      <c r="A6293" t="n">
        <v>50275</v>
      </c>
      <c r="B6293" s="44" t="n">
        <v>45</v>
      </c>
      <c r="C6293" s="7" t="n">
        <v>11</v>
      </c>
      <c r="D6293" s="7" t="n">
        <v>3</v>
      </c>
      <c r="E6293" s="7" t="n">
        <v>40</v>
      </c>
      <c r="F6293" s="7" t="n">
        <v>0</v>
      </c>
    </row>
    <row r="6294" spans="1:9">
      <c r="A6294" t="s">
        <v>4</v>
      </c>
      <c r="B6294" s="4" t="s">
        <v>5</v>
      </c>
      <c r="C6294" s="4" t="s">
        <v>13</v>
      </c>
      <c r="D6294" s="4" t="s">
        <v>13</v>
      </c>
      <c r="E6294" s="4" t="s">
        <v>18</v>
      </c>
      <c r="F6294" s="4" t="s">
        <v>10</v>
      </c>
    </row>
    <row r="6295" spans="1:9">
      <c r="A6295" t="n">
        <v>50284</v>
      </c>
      <c r="B6295" s="44" t="n">
        <v>45</v>
      </c>
      <c r="C6295" s="7" t="n">
        <v>5</v>
      </c>
      <c r="D6295" s="7" t="n">
        <v>3</v>
      </c>
      <c r="E6295" s="7" t="n">
        <v>3</v>
      </c>
      <c r="F6295" s="7" t="n">
        <v>2000</v>
      </c>
    </row>
    <row r="6296" spans="1:9">
      <c r="A6296" t="s">
        <v>4</v>
      </c>
      <c r="B6296" s="4" t="s">
        <v>5</v>
      </c>
      <c r="C6296" s="4" t="s">
        <v>13</v>
      </c>
      <c r="D6296" s="4" t="s">
        <v>10</v>
      </c>
      <c r="E6296" s="4" t="s">
        <v>18</v>
      </c>
    </row>
    <row r="6297" spans="1:9">
      <c r="A6297" t="n">
        <v>50293</v>
      </c>
      <c r="B6297" s="38" t="n">
        <v>58</v>
      </c>
      <c r="C6297" s="7" t="n">
        <v>100</v>
      </c>
      <c r="D6297" s="7" t="n">
        <v>1000</v>
      </c>
      <c r="E6297" s="7" t="n">
        <v>1</v>
      </c>
    </row>
    <row r="6298" spans="1:9">
      <c r="A6298" t="s">
        <v>4</v>
      </c>
      <c r="B6298" s="4" t="s">
        <v>5</v>
      </c>
      <c r="C6298" s="4" t="s">
        <v>13</v>
      </c>
      <c r="D6298" s="4" t="s">
        <v>10</v>
      </c>
    </row>
    <row r="6299" spans="1:9">
      <c r="A6299" t="n">
        <v>50301</v>
      </c>
      <c r="B6299" s="38" t="n">
        <v>58</v>
      </c>
      <c r="C6299" s="7" t="n">
        <v>255</v>
      </c>
      <c r="D6299" s="7" t="n">
        <v>0</v>
      </c>
    </row>
    <row r="6300" spans="1:9">
      <c r="A6300" t="s">
        <v>4</v>
      </c>
      <c r="B6300" s="4" t="s">
        <v>5</v>
      </c>
      <c r="C6300" s="4" t="s">
        <v>13</v>
      </c>
      <c r="D6300" s="4" t="s">
        <v>10</v>
      </c>
    </row>
    <row r="6301" spans="1:9">
      <c r="A6301" t="n">
        <v>50305</v>
      </c>
      <c r="B6301" s="44" t="n">
        <v>45</v>
      </c>
      <c r="C6301" s="7" t="n">
        <v>7</v>
      </c>
      <c r="D6301" s="7" t="n">
        <v>255</v>
      </c>
    </row>
    <row r="6302" spans="1:9">
      <c r="A6302" t="s">
        <v>4</v>
      </c>
      <c r="B6302" s="4" t="s">
        <v>5</v>
      </c>
      <c r="C6302" s="4" t="s">
        <v>13</v>
      </c>
      <c r="D6302" s="4" t="s">
        <v>10</v>
      </c>
      <c r="E6302" s="4" t="s">
        <v>13</v>
      </c>
      <c r="F6302" s="4" t="s">
        <v>13</v>
      </c>
      <c r="G6302" s="4" t="s">
        <v>19</v>
      </c>
    </row>
    <row r="6303" spans="1:9">
      <c r="A6303" t="n">
        <v>50309</v>
      </c>
      <c r="B6303" s="12" t="n">
        <v>5</v>
      </c>
      <c r="C6303" s="7" t="n">
        <v>30</v>
      </c>
      <c r="D6303" s="7" t="n">
        <v>10707</v>
      </c>
      <c r="E6303" s="7" t="n">
        <v>8</v>
      </c>
      <c r="F6303" s="7" t="n">
        <v>1</v>
      </c>
      <c r="G6303" s="13" t="n">
        <f t="normal" ca="1">A6611</f>
        <v>0</v>
      </c>
    </row>
    <row r="6304" spans="1:9">
      <c r="A6304" t="s">
        <v>4</v>
      </c>
      <c r="B6304" s="4" t="s">
        <v>5</v>
      </c>
      <c r="C6304" s="4" t="s">
        <v>13</v>
      </c>
      <c r="D6304" s="4" t="s">
        <v>10</v>
      </c>
      <c r="E6304" s="4" t="s">
        <v>6</v>
      </c>
    </row>
    <row r="6305" spans="1:9">
      <c r="A6305" t="n">
        <v>50319</v>
      </c>
      <c r="B6305" s="29" t="n">
        <v>51</v>
      </c>
      <c r="C6305" s="7" t="n">
        <v>4</v>
      </c>
      <c r="D6305" s="7" t="n">
        <v>96</v>
      </c>
      <c r="E6305" s="7" t="s">
        <v>46</v>
      </c>
    </row>
    <row r="6306" spans="1:9">
      <c r="A6306" t="s">
        <v>4</v>
      </c>
      <c r="B6306" s="4" t="s">
        <v>5</v>
      </c>
      <c r="C6306" s="4" t="s">
        <v>10</v>
      </c>
    </row>
    <row r="6307" spans="1:9">
      <c r="A6307" t="n">
        <v>50332</v>
      </c>
      <c r="B6307" s="27" t="n">
        <v>16</v>
      </c>
      <c r="C6307" s="7" t="n">
        <v>0</v>
      </c>
    </row>
    <row r="6308" spans="1:9">
      <c r="A6308" t="s">
        <v>4</v>
      </c>
      <c r="B6308" s="4" t="s">
        <v>5</v>
      </c>
      <c r="C6308" s="4" t="s">
        <v>10</v>
      </c>
      <c r="D6308" s="4" t="s">
        <v>47</v>
      </c>
      <c r="E6308" s="4" t="s">
        <v>13</v>
      </c>
      <c r="F6308" s="4" t="s">
        <v>13</v>
      </c>
    </row>
    <row r="6309" spans="1:9">
      <c r="A6309" t="n">
        <v>50335</v>
      </c>
      <c r="B6309" s="30" t="n">
        <v>26</v>
      </c>
      <c r="C6309" s="7" t="n">
        <v>96</v>
      </c>
      <c r="D6309" s="7" t="s">
        <v>420</v>
      </c>
      <c r="E6309" s="7" t="n">
        <v>2</v>
      </c>
      <c r="F6309" s="7" t="n">
        <v>0</v>
      </c>
    </row>
    <row r="6310" spans="1:9">
      <c r="A6310" t="s">
        <v>4</v>
      </c>
      <c r="B6310" s="4" t="s">
        <v>5</v>
      </c>
    </row>
    <row r="6311" spans="1:9">
      <c r="A6311" t="n">
        <v>50401</v>
      </c>
      <c r="B6311" s="31" t="n">
        <v>28</v>
      </c>
    </row>
    <row r="6312" spans="1:9">
      <c r="A6312" t="s">
        <v>4</v>
      </c>
      <c r="B6312" s="4" t="s">
        <v>5</v>
      </c>
      <c r="C6312" s="4" t="s">
        <v>13</v>
      </c>
      <c r="D6312" s="4" t="s">
        <v>10</v>
      </c>
      <c r="E6312" s="4" t="s">
        <v>13</v>
      </c>
      <c r="F6312" s="4" t="s">
        <v>13</v>
      </c>
      <c r="G6312" s="4" t="s">
        <v>19</v>
      </c>
    </row>
    <row r="6313" spans="1:9">
      <c r="A6313" t="n">
        <v>50402</v>
      </c>
      <c r="B6313" s="12" t="n">
        <v>5</v>
      </c>
      <c r="C6313" s="7" t="n">
        <v>30</v>
      </c>
      <c r="D6313" s="7" t="n">
        <v>9415</v>
      </c>
      <c r="E6313" s="7" t="n">
        <v>8</v>
      </c>
      <c r="F6313" s="7" t="n">
        <v>1</v>
      </c>
      <c r="G6313" s="13" t="n">
        <f t="normal" ca="1">A6343</f>
        <v>0</v>
      </c>
    </row>
    <row r="6314" spans="1:9">
      <c r="A6314" t="s">
        <v>4</v>
      </c>
      <c r="B6314" s="4" t="s">
        <v>5</v>
      </c>
      <c r="C6314" s="4" t="s">
        <v>13</v>
      </c>
      <c r="D6314" s="4" t="s">
        <v>10</v>
      </c>
      <c r="E6314" s="4" t="s">
        <v>10</v>
      </c>
      <c r="F6314" s="4" t="s">
        <v>13</v>
      </c>
    </row>
    <row r="6315" spans="1:9">
      <c r="A6315" t="n">
        <v>50412</v>
      </c>
      <c r="B6315" s="59" t="n">
        <v>25</v>
      </c>
      <c r="C6315" s="7" t="n">
        <v>1</v>
      </c>
      <c r="D6315" s="7" t="n">
        <v>160</v>
      </c>
      <c r="E6315" s="7" t="n">
        <v>570</v>
      </c>
      <c r="F6315" s="7" t="n">
        <v>2</v>
      </c>
    </row>
    <row r="6316" spans="1:9">
      <c r="A6316" t="s">
        <v>4</v>
      </c>
      <c r="B6316" s="4" t="s">
        <v>5</v>
      </c>
      <c r="C6316" s="4" t="s">
        <v>13</v>
      </c>
      <c r="D6316" s="4" t="s">
        <v>10</v>
      </c>
      <c r="E6316" s="4" t="s">
        <v>6</v>
      </c>
    </row>
    <row r="6317" spans="1:9">
      <c r="A6317" t="n">
        <v>50419</v>
      </c>
      <c r="B6317" s="29" t="n">
        <v>51</v>
      </c>
      <c r="C6317" s="7" t="n">
        <v>4</v>
      </c>
      <c r="D6317" s="7" t="n">
        <v>0</v>
      </c>
      <c r="E6317" s="7" t="s">
        <v>326</v>
      </c>
    </row>
    <row r="6318" spans="1:9">
      <c r="A6318" t="s">
        <v>4</v>
      </c>
      <c r="B6318" s="4" t="s">
        <v>5</v>
      </c>
      <c r="C6318" s="4" t="s">
        <v>10</v>
      </c>
    </row>
    <row r="6319" spans="1:9">
      <c r="A6319" t="n">
        <v>50433</v>
      </c>
      <c r="B6319" s="27" t="n">
        <v>16</v>
      </c>
      <c r="C6319" s="7" t="n">
        <v>0</v>
      </c>
    </row>
    <row r="6320" spans="1:9">
      <c r="A6320" t="s">
        <v>4</v>
      </c>
      <c r="B6320" s="4" t="s">
        <v>5</v>
      </c>
      <c r="C6320" s="4" t="s">
        <v>10</v>
      </c>
      <c r="D6320" s="4" t="s">
        <v>47</v>
      </c>
      <c r="E6320" s="4" t="s">
        <v>13</v>
      </c>
      <c r="F6320" s="4" t="s">
        <v>13</v>
      </c>
    </row>
    <row r="6321" spans="1:7">
      <c r="A6321" t="n">
        <v>50436</v>
      </c>
      <c r="B6321" s="30" t="n">
        <v>26</v>
      </c>
      <c r="C6321" s="7" t="n">
        <v>0</v>
      </c>
      <c r="D6321" s="7" t="s">
        <v>421</v>
      </c>
      <c r="E6321" s="7" t="n">
        <v>2</v>
      </c>
      <c r="F6321" s="7" t="n">
        <v>0</v>
      </c>
    </row>
    <row r="6322" spans="1:7">
      <c r="A6322" t="s">
        <v>4</v>
      </c>
      <c r="B6322" s="4" t="s">
        <v>5</v>
      </c>
    </row>
    <row r="6323" spans="1:7">
      <c r="A6323" t="n">
        <v>50476</v>
      </c>
      <c r="B6323" s="31" t="n">
        <v>28</v>
      </c>
    </row>
    <row r="6324" spans="1:7">
      <c r="A6324" t="s">
        <v>4</v>
      </c>
      <c r="B6324" s="4" t="s">
        <v>5</v>
      </c>
      <c r="C6324" s="4" t="s">
        <v>13</v>
      </c>
      <c r="D6324" s="4" t="s">
        <v>18</v>
      </c>
      <c r="E6324" s="4" t="s">
        <v>10</v>
      </c>
      <c r="F6324" s="4" t="s">
        <v>13</v>
      </c>
    </row>
    <row r="6325" spans="1:7">
      <c r="A6325" t="n">
        <v>50477</v>
      </c>
      <c r="B6325" s="14" t="n">
        <v>49</v>
      </c>
      <c r="C6325" s="7" t="n">
        <v>3</v>
      </c>
      <c r="D6325" s="7" t="n">
        <v>0.699999988079071</v>
      </c>
      <c r="E6325" s="7" t="n">
        <v>500</v>
      </c>
      <c r="F6325" s="7" t="n">
        <v>0</v>
      </c>
    </row>
    <row r="6326" spans="1:7">
      <c r="A6326" t="s">
        <v>4</v>
      </c>
      <c r="B6326" s="4" t="s">
        <v>5</v>
      </c>
      <c r="C6326" s="4" t="s">
        <v>13</v>
      </c>
      <c r="D6326" s="4" t="s">
        <v>10</v>
      </c>
    </row>
    <row r="6327" spans="1:7">
      <c r="A6327" t="n">
        <v>50486</v>
      </c>
      <c r="B6327" s="38" t="n">
        <v>58</v>
      </c>
      <c r="C6327" s="7" t="n">
        <v>10</v>
      </c>
      <c r="D6327" s="7" t="n">
        <v>300</v>
      </c>
    </row>
    <row r="6328" spans="1:7">
      <c r="A6328" t="s">
        <v>4</v>
      </c>
      <c r="B6328" s="4" t="s">
        <v>5</v>
      </c>
      <c r="C6328" s="4" t="s">
        <v>13</v>
      </c>
      <c r="D6328" s="4" t="s">
        <v>10</v>
      </c>
    </row>
    <row r="6329" spans="1:7">
      <c r="A6329" t="n">
        <v>50490</v>
      </c>
      <c r="B6329" s="38" t="n">
        <v>58</v>
      </c>
      <c r="C6329" s="7" t="n">
        <v>12</v>
      </c>
      <c r="D6329" s="7" t="n">
        <v>0</v>
      </c>
    </row>
    <row r="6330" spans="1:7">
      <c r="A6330" t="s">
        <v>4</v>
      </c>
      <c r="B6330" s="4" t="s">
        <v>5</v>
      </c>
      <c r="C6330" s="4" t="s">
        <v>13</v>
      </c>
      <c r="D6330" s="4" t="s">
        <v>10</v>
      </c>
      <c r="E6330" s="4" t="s">
        <v>10</v>
      </c>
      <c r="F6330" s="4" t="s">
        <v>13</v>
      </c>
    </row>
    <row r="6331" spans="1:7">
      <c r="A6331" t="n">
        <v>50494</v>
      </c>
      <c r="B6331" s="59" t="n">
        <v>25</v>
      </c>
      <c r="C6331" s="7" t="n">
        <v>1</v>
      </c>
      <c r="D6331" s="7" t="n">
        <v>160</v>
      </c>
      <c r="E6331" s="7" t="n">
        <v>350</v>
      </c>
      <c r="F6331" s="7" t="n">
        <v>1</v>
      </c>
    </row>
    <row r="6332" spans="1:7">
      <c r="A6332" t="s">
        <v>4</v>
      </c>
      <c r="B6332" s="4" t="s">
        <v>5</v>
      </c>
      <c r="C6332" s="4" t="s">
        <v>13</v>
      </c>
      <c r="D6332" s="4" t="s">
        <v>10</v>
      </c>
      <c r="E6332" s="4" t="s">
        <v>6</v>
      </c>
    </row>
    <row r="6333" spans="1:7">
      <c r="A6333" t="n">
        <v>50501</v>
      </c>
      <c r="B6333" s="29" t="n">
        <v>51</v>
      </c>
      <c r="C6333" s="7" t="n">
        <v>4</v>
      </c>
      <c r="D6333" s="7" t="n">
        <v>96</v>
      </c>
      <c r="E6333" s="7" t="s">
        <v>422</v>
      </c>
    </row>
    <row r="6334" spans="1:7">
      <c r="A6334" t="s">
        <v>4</v>
      </c>
      <c r="B6334" s="4" t="s">
        <v>5</v>
      </c>
      <c r="C6334" s="4" t="s">
        <v>10</v>
      </c>
    </row>
    <row r="6335" spans="1:7">
      <c r="A6335" t="n">
        <v>50514</v>
      </c>
      <c r="B6335" s="27" t="n">
        <v>16</v>
      </c>
      <c r="C6335" s="7" t="n">
        <v>0</v>
      </c>
    </row>
    <row r="6336" spans="1:7">
      <c r="A6336" t="s">
        <v>4</v>
      </c>
      <c r="B6336" s="4" t="s">
        <v>5</v>
      </c>
      <c r="C6336" s="4" t="s">
        <v>10</v>
      </c>
      <c r="D6336" s="4" t="s">
        <v>47</v>
      </c>
      <c r="E6336" s="4" t="s">
        <v>13</v>
      </c>
      <c r="F6336" s="4" t="s">
        <v>13</v>
      </c>
      <c r="G6336" s="4" t="s">
        <v>47</v>
      </c>
      <c r="H6336" s="4" t="s">
        <v>13</v>
      </c>
      <c r="I6336" s="4" t="s">
        <v>13</v>
      </c>
      <c r="J6336" s="4" t="s">
        <v>47</v>
      </c>
      <c r="K6336" s="4" t="s">
        <v>13</v>
      </c>
      <c r="L6336" s="4" t="s">
        <v>13</v>
      </c>
    </row>
    <row r="6337" spans="1:12">
      <c r="A6337" t="n">
        <v>50517</v>
      </c>
      <c r="B6337" s="30" t="n">
        <v>26</v>
      </c>
      <c r="C6337" s="7" t="n">
        <v>96</v>
      </c>
      <c r="D6337" s="7" t="s">
        <v>423</v>
      </c>
      <c r="E6337" s="7" t="n">
        <v>2</v>
      </c>
      <c r="F6337" s="7" t="n">
        <v>3</v>
      </c>
      <c r="G6337" s="7" t="s">
        <v>424</v>
      </c>
      <c r="H6337" s="7" t="n">
        <v>2</v>
      </c>
      <c r="I6337" s="7" t="n">
        <v>3</v>
      </c>
      <c r="J6337" s="7" t="s">
        <v>425</v>
      </c>
      <c r="K6337" s="7" t="n">
        <v>2</v>
      </c>
      <c r="L6337" s="7" t="n">
        <v>0</v>
      </c>
    </row>
    <row r="6338" spans="1:12">
      <c r="A6338" t="s">
        <v>4</v>
      </c>
      <c r="B6338" s="4" t="s">
        <v>5</v>
      </c>
    </row>
    <row r="6339" spans="1:12">
      <c r="A6339" t="n">
        <v>50849</v>
      </c>
      <c r="B6339" s="31" t="n">
        <v>28</v>
      </c>
    </row>
    <row r="6340" spans="1:12">
      <c r="A6340" t="s">
        <v>4</v>
      </c>
      <c r="B6340" s="4" t="s">
        <v>5</v>
      </c>
      <c r="C6340" s="4" t="s">
        <v>19</v>
      </c>
    </row>
    <row r="6341" spans="1:12">
      <c r="A6341" t="n">
        <v>50850</v>
      </c>
      <c r="B6341" s="18" t="n">
        <v>3</v>
      </c>
      <c r="C6341" s="13" t="n">
        <f t="normal" ca="1">A6369</f>
        <v>0</v>
      </c>
    </row>
    <row r="6342" spans="1:12">
      <c r="A6342" t="s">
        <v>4</v>
      </c>
      <c r="B6342" s="4" t="s">
        <v>5</v>
      </c>
      <c r="C6342" s="4" t="s">
        <v>13</v>
      </c>
      <c r="D6342" s="4" t="s">
        <v>18</v>
      </c>
      <c r="E6342" s="4" t="s">
        <v>10</v>
      </c>
      <c r="F6342" s="4" t="s">
        <v>13</v>
      </c>
    </row>
    <row r="6343" spans="1:12">
      <c r="A6343" t="n">
        <v>50855</v>
      </c>
      <c r="B6343" s="14" t="n">
        <v>49</v>
      </c>
      <c r="C6343" s="7" t="n">
        <v>3</v>
      </c>
      <c r="D6343" s="7" t="n">
        <v>0.699999988079071</v>
      </c>
      <c r="E6343" s="7" t="n">
        <v>500</v>
      </c>
      <c r="F6343" s="7" t="n">
        <v>0</v>
      </c>
    </row>
    <row r="6344" spans="1:12">
      <c r="A6344" t="s">
        <v>4</v>
      </c>
      <c r="B6344" s="4" t="s">
        <v>5</v>
      </c>
      <c r="C6344" s="4" t="s">
        <v>13</v>
      </c>
      <c r="D6344" s="4" t="s">
        <v>10</v>
      </c>
    </row>
    <row r="6345" spans="1:12">
      <c r="A6345" t="n">
        <v>50864</v>
      </c>
      <c r="B6345" s="38" t="n">
        <v>58</v>
      </c>
      <c r="C6345" s="7" t="n">
        <v>10</v>
      </c>
      <c r="D6345" s="7" t="n">
        <v>300</v>
      </c>
    </row>
    <row r="6346" spans="1:12">
      <c r="A6346" t="s">
        <v>4</v>
      </c>
      <c r="B6346" s="4" t="s">
        <v>5</v>
      </c>
      <c r="C6346" s="4" t="s">
        <v>13</v>
      </c>
      <c r="D6346" s="4" t="s">
        <v>10</v>
      </c>
    </row>
    <row r="6347" spans="1:12">
      <c r="A6347" t="n">
        <v>50868</v>
      </c>
      <c r="B6347" s="38" t="n">
        <v>58</v>
      </c>
      <c r="C6347" s="7" t="n">
        <v>12</v>
      </c>
      <c r="D6347" s="7" t="n">
        <v>0</v>
      </c>
    </row>
    <row r="6348" spans="1:12">
      <c r="A6348" t="s">
        <v>4</v>
      </c>
      <c r="B6348" s="4" t="s">
        <v>5</v>
      </c>
      <c r="C6348" s="4" t="s">
        <v>13</v>
      </c>
      <c r="D6348" s="4" t="s">
        <v>10</v>
      </c>
      <c r="E6348" s="4" t="s">
        <v>10</v>
      </c>
      <c r="F6348" s="4" t="s">
        <v>13</v>
      </c>
    </row>
    <row r="6349" spans="1:12">
      <c r="A6349" t="n">
        <v>50872</v>
      </c>
      <c r="B6349" s="59" t="n">
        <v>25</v>
      </c>
      <c r="C6349" s="7" t="n">
        <v>1</v>
      </c>
      <c r="D6349" s="7" t="n">
        <v>160</v>
      </c>
      <c r="E6349" s="7" t="n">
        <v>570</v>
      </c>
      <c r="F6349" s="7" t="n">
        <v>2</v>
      </c>
    </row>
    <row r="6350" spans="1:12">
      <c r="A6350" t="s">
        <v>4</v>
      </c>
      <c r="B6350" s="4" t="s">
        <v>5</v>
      </c>
      <c r="C6350" s="4" t="s">
        <v>13</v>
      </c>
      <c r="D6350" s="4" t="s">
        <v>10</v>
      </c>
      <c r="E6350" s="4" t="s">
        <v>6</v>
      </c>
    </row>
    <row r="6351" spans="1:12">
      <c r="A6351" t="n">
        <v>50879</v>
      </c>
      <c r="B6351" s="29" t="n">
        <v>51</v>
      </c>
      <c r="C6351" s="7" t="n">
        <v>4</v>
      </c>
      <c r="D6351" s="7" t="n">
        <v>0</v>
      </c>
      <c r="E6351" s="7" t="s">
        <v>426</v>
      </c>
    </row>
    <row r="6352" spans="1:12">
      <c r="A6352" t="s">
        <v>4</v>
      </c>
      <c r="B6352" s="4" t="s">
        <v>5</v>
      </c>
      <c r="C6352" s="4" t="s">
        <v>10</v>
      </c>
    </row>
    <row r="6353" spans="1:12">
      <c r="A6353" t="n">
        <v>50892</v>
      </c>
      <c r="B6353" s="27" t="n">
        <v>16</v>
      </c>
      <c r="C6353" s="7" t="n">
        <v>0</v>
      </c>
    </row>
    <row r="6354" spans="1:12">
      <c r="A6354" t="s">
        <v>4</v>
      </c>
      <c r="B6354" s="4" t="s">
        <v>5</v>
      </c>
      <c r="C6354" s="4" t="s">
        <v>10</v>
      </c>
      <c r="D6354" s="4" t="s">
        <v>47</v>
      </c>
      <c r="E6354" s="4" t="s">
        <v>13</v>
      </c>
      <c r="F6354" s="4" t="s">
        <v>13</v>
      </c>
    </row>
    <row r="6355" spans="1:12">
      <c r="A6355" t="n">
        <v>50895</v>
      </c>
      <c r="B6355" s="30" t="n">
        <v>26</v>
      </c>
      <c r="C6355" s="7" t="n">
        <v>0</v>
      </c>
      <c r="D6355" s="7" t="s">
        <v>427</v>
      </c>
      <c r="E6355" s="7" t="n">
        <v>2</v>
      </c>
      <c r="F6355" s="7" t="n">
        <v>0</v>
      </c>
    </row>
    <row r="6356" spans="1:12">
      <c r="A6356" t="s">
        <v>4</v>
      </c>
      <c r="B6356" s="4" t="s">
        <v>5</v>
      </c>
    </row>
    <row r="6357" spans="1:12">
      <c r="A6357" t="n">
        <v>50947</v>
      </c>
      <c r="B6357" s="31" t="n">
        <v>28</v>
      </c>
    </row>
    <row r="6358" spans="1:12">
      <c r="A6358" t="s">
        <v>4</v>
      </c>
      <c r="B6358" s="4" t="s">
        <v>5</v>
      </c>
      <c r="C6358" s="4" t="s">
        <v>13</v>
      </c>
      <c r="D6358" s="4" t="s">
        <v>10</v>
      </c>
      <c r="E6358" s="4" t="s">
        <v>10</v>
      </c>
      <c r="F6358" s="4" t="s">
        <v>13</v>
      </c>
    </row>
    <row r="6359" spans="1:12">
      <c r="A6359" t="n">
        <v>50948</v>
      </c>
      <c r="B6359" s="59" t="n">
        <v>25</v>
      </c>
      <c r="C6359" s="7" t="n">
        <v>1</v>
      </c>
      <c r="D6359" s="7" t="n">
        <v>160</v>
      </c>
      <c r="E6359" s="7" t="n">
        <v>350</v>
      </c>
      <c r="F6359" s="7" t="n">
        <v>1</v>
      </c>
    </row>
    <row r="6360" spans="1:12">
      <c r="A6360" t="s">
        <v>4</v>
      </c>
      <c r="B6360" s="4" t="s">
        <v>5</v>
      </c>
      <c r="C6360" s="4" t="s">
        <v>13</v>
      </c>
      <c r="D6360" s="4" t="s">
        <v>10</v>
      </c>
      <c r="E6360" s="4" t="s">
        <v>6</v>
      </c>
    </row>
    <row r="6361" spans="1:12">
      <c r="A6361" t="n">
        <v>50955</v>
      </c>
      <c r="B6361" s="29" t="n">
        <v>51</v>
      </c>
      <c r="C6361" s="7" t="n">
        <v>4</v>
      </c>
      <c r="D6361" s="7" t="n">
        <v>96</v>
      </c>
      <c r="E6361" s="7" t="s">
        <v>428</v>
      </c>
    </row>
    <row r="6362" spans="1:12">
      <c r="A6362" t="s">
        <v>4</v>
      </c>
      <c r="B6362" s="4" t="s">
        <v>5</v>
      </c>
      <c r="C6362" s="4" t="s">
        <v>10</v>
      </c>
    </row>
    <row r="6363" spans="1:12">
      <c r="A6363" t="n">
        <v>50968</v>
      </c>
      <c r="B6363" s="27" t="n">
        <v>16</v>
      </c>
      <c r="C6363" s="7" t="n">
        <v>0</v>
      </c>
    </row>
    <row r="6364" spans="1:12">
      <c r="A6364" t="s">
        <v>4</v>
      </c>
      <c r="B6364" s="4" t="s">
        <v>5</v>
      </c>
      <c r="C6364" s="4" t="s">
        <v>10</v>
      </c>
      <c r="D6364" s="4" t="s">
        <v>47</v>
      </c>
      <c r="E6364" s="4" t="s">
        <v>13</v>
      </c>
      <c r="F6364" s="4" t="s">
        <v>13</v>
      </c>
      <c r="G6364" s="4" t="s">
        <v>47</v>
      </c>
      <c r="H6364" s="4" t="s">
        <v>13</v>
      </c>
      <c r="I6364" s="4" t="s">
        <v>13</v>
      </c>
    </row>
    <row r="6365" spans="1:12">
      <c r="A6365" t="n">
        <v>50971</v>
      </c>
      <c r="B6365" s="30" t="n">
        <v>26</v>
      </c>
      <c r="C6365" s="7" t="n">
        <v>96</v>
      </c>
      <c r="D6365" s="7" t="s">
        <v>429</v>
      </c>
      <c r="E6365" s="7" t="n">
        <v>2</v>
      </c>
      <c r="F6365" s="7" t="n">
        <v>3</v>
      </c>
      <c r="G6365" s="7" t="s">
        <v>430</v>
      </c>
      <c r="H6365" s="7" t="n">
        <v>2</v>
      </c>
      <c r="I6365" s="7" t="n">
        <v>0</v>
      </c>
    </row>
    <row r="6366" spans="1:12">
      <c r="A6366" t="s">
        <v>4</v>
      </c>
      <c r="B6366" s="4" t="s">
        <v>5</v>
      </c>
    </row>
    <row r="6367" spans="1:12">
      <c r="A6367" t="n">
        <v>51098</v>
      </c>
      <c r="B6367" s="31" t="n">
        <v>28</v>
      </c>
    </row>
    <row r="6368" spans="1:12">
      <c r="A6368" t="s">
        <v>4</v>
      </c>
      <c r="B6368" s="4" t="s">
        <v>5</v>
      </c>
      <c r="C6368" s="4" t="s">
        <v>13</v>
      </c>
      <c r="D6368" s="4" t="s">
        <v>10</v>
      </c>
      <c r="E6368" s="4" t="s">
        <v>10</v>
      </c>
      <c r="F6368" s="4" t="s">
        <v>13</v>
      </c>
    </row>
    <row r="6369" spans="1:9">
      <c r="A6369" t="n">
        <v>51099</v>
      </c>
      <c r="B6369" s="59" t="n">
        <v>25</v>
      </c>
      <c r="C6369" s="7" t="n">
        <v>1</v>
      </c>
      <c r="D6369" s="7" t="n">
        <v>160</v>
      </c>
      <c r="E6369" s="7" t="n">
        <v>570</v>
      </c>
      <c r="F6369" s="7" t="n">
        <v>2</v>
      </c>
    </row>
    <row r="6370" spans="1:9">
      <c r="A6370" t="s">
        <v>4</v>
      </c>
      <c r="B6370" s="4" t="s">
        <v>5</v>
      </c>
      <c r="C6370" s="4" t="s">
        <v>13</v>
      </c>
      <c r="D6370" s="4" t="s">
        <v>10</v>
      </c>
      <c r="E6370" s="4" t="s">
        <v>6</v>
      </c>
    </row>
    <row r="6371" spans="1:9">
      <c r="A6371" t="n">
        <v>51106</v>
      </c>
      <c r="B6371" s="29" t="n">
        <v>51</v>
      </c>
      <c r="C6371" s="7" t="n">
        <v>4</v>
      </c>
      <c r="D6371" s="7" t="n">
        <v>0</v>
      </c>
      <c r="E6371" s="7" t="s">
        <v>326</v>
      </c>
    </row>
    <row r="6372" spans="1:9">
      <c r="A6372" t="s">
        <v>4</v>
      </c>
      <c r="B6372" s="4" t="s">
        <v>5</v>
      </c>
      <c r="C6372" s="4" t="s">
        <v>10</v>
      </c>
    </row>
    <row r="6373" spans="1:9">
      <c r="A6373" t="n">
        <v>51120</v>
      </c>
      <c r="B6373" s="27" t="n">
        <v>16</v>
      </c>
      <c r="C6373" s="7" t="n">
        <v>0</v>
      </c>
    </row>
    <row r="6374" spans="1:9">
      <c r="A6374" t="s">
        <v>4</v>
      </c>
      <c r="B6374" s="4" t="s">
        <v>5</v>
      </c>
      <c r="C6374" s="4" t="s">
        <v>10</v>
      </c>
      <c r="D6374" s="4" t="s">
        <v>47</v>
      </c>
      <c r="E6374" s="4" t="s">
        <v>13</v>
      </c>
      <c r="F6374" s="4" t="s">
        <v>13</v>
      </c>
    </row>
    <row r="6375" spans="1:9">
      <c r="A6375" t="n">
        <v>51123</v>
      </c>
      <c r="B6375" s="30" t="n">
        <v>26</v>
      </c>
      <c r="C6375" s="7" t="n">
        <v>0</v>
      </c>
      <c r="D6375" s="7" t="s">
        <v>431</v>
      </c>
      <c r="E6375" s="7" t="n">
        <v>2</v>
      </c>
      <c r="F6375" s="7" t="n">
        <v>0</v>
      </c>
    </row>
    <row r="6376" spans="1:9">
      <c r="A6376" t="s">
        <v>4</v>
      </c>
      <c r="B6376" s="4" t="s">
        <v>5</v>
      </c>
    </row>
    <row r="6377" spans="1:9">
      <c r="A6377" t="n">
        <v>51155</v>
      </c>
      <c r="B6377" s="31" t="n">
        <v>28</v>
      </c>
    </row>
    <row r="6378" spans="1:9">
      <c r="A6378" t="s">
        <v>4</v>
      </c>
      <c r="B6378" s="4" t="s">
        <v>5</v>
      </c>
      <c r="C6378" s="4" t="s">
        <v>13</v>
      </c>
      <c r="D6378" s="4" t="s">
        <v>10</v>
      </c>
      <c r="E6378" s="4" t="s">
        <v>10</v>
      </c>
      <c r="F6378" s="4" t="s">
        <v>13</v>
      </c>
    </row>
    <row r="6379" spans="1:9">
      <c r="A6379" t="n">
        <v>51156</v>
      </c>
      <c r="B6379" s="59" t="n">
        <v>25</v>
      </c>
      <c r="C6379" s="7" t="n">
        <v>1</v>
      </c>
      <c r="D6379" s="7" t="n">
        <v>160</v>
      </c>
      <c r="E6379" s="7" t="n">
        <v>350</v>
      </c>
      <c r="F6379" s="7" t="n">
        <v>1</v>
      </c>
    </row>
    <row r="6380" spans="1:9">
      <c r="A6380" t="s">
        <v>4</v>
      </c>
      <c r="B6380" s="4" t="s">
        <v>5</v>
      </c>
      <c r="C6380" s="4" t="s">
        <v>13</v>
      </c>
      <c r="D6380" s="4" t="s">
        <v>10</v>
      </c>
      <c r="E6380" s="4" t="s">
        <v>6</v>
      </c>
    </row>
    <row r="6381" spans="1:9">
      <c r="A6381" t="n">
        <v>51163</v>
      </c>
      <c r="B6381" s="29" t="n">
        <v>51</v>
      </c>
      <c r="C6381" s="7" t="n">
        <v>4</v>
      </c>
      <c r="D6381" s="7" t="n">
        <v>96</v>
      </c>
      <c r="E6381" s="7" t="s">
        <v>217</v>
      </c>
    </row>
    <row r="6382" spans="1:9">
      <c r="A6382" t="s">
        <v>4</v>
      </c>
      <c r="B6382" s="4" t="s">
        <v>5</v>
      </c>
      <c r="C6382" s="4" t="s">
        <v>10</v>
      </c>
    </row>
    <row r="6383" spans="1:9">
      <c r="A6383" t="n">
        <v>51177</v>
      </c>
      <c r="B6383" s="27" t="n">
        <v>16</v>
      </c>
      <c r="C6383" s="7" t="n">
        <v>0</v>
      </c>
    </row>
    <row r="6384" spans="1:9">
      <c r="A6384" t="s">
        <v>4</v>
      </c>
      <c r="B6384" s="4" t="s">
        <v>5</v>
      </c>
      <c r="C6384" s="4" t="s">
        <v>10</v>
      </c>
      <c r="D6384" s="4" t="s">
        <v>47</v>
      </c>
      <c r="E6384" s="4" t="s">
        <v>13</v>
      </c>
      <c r="F6384" s="4" t="s">
        <v>13</v>
      </c>
      <c r="G6384" s="4" t="s">
        <v>47</v>
      </c>
      <c r="H6384" s="4" t="s">
        <v>13</v>
      </c>
      <c r="I6384" s="4" t="s">
        <v>13</v>
      </c>
    </row>
    <row r="6385" spans="1:9">
      <c r="A6385" t="n">
        <v>51180</v>
      </c>
      <c r="B6385" s="30" t="n">
        <v>26</v>
      </c>
      <c r="C6385" s="7" t="n">
        <v>96</v>
      </c>
      <c r="D6385" s="7" t="s">
        <v>432</v>
      </c>
      <c r="E6385" s="7" t="n">
        <v>2</v>
      </c>
      <c r="F6385" s="7" t="n">
        <v>3</v>
      </c>
      <c r="G6385" s="7" t="s">
        <v>433</v>
      </c>
      <c r="H6385" s="7" t="n">
        <v>2</v>
      </c>
      <c r="I6385" s="7" t="n">
        <v>0</v>
      </c>
    </row>
    <row r="6386" spans="1:9">
      <c r="A6386" t="s">
        <v>4</v>
      </c>
      <c r="B6386" s="4" t="s">
        <v>5</v>
      </c>
    </row>
    <row r="6387" spans="1:9">
      <c r="A6387" t="n">
        <v>51344</v>
      </c>
      <c r="B6387" s="31" t="n">
        <v>28</v>
      </c>
    </row>
    <row r="6388" spans="1:9">
      <c r="A6388" t="s">
        <v>4</v>
      </c>
      <c r="B6388" s="4" t="s">
        <v>5</v>
      </c>
      <c r="C6388" s="4" t="s">
        <v>13</v>
      </c>
      <c r="D6388" s="32" t="s">
        <v>50</v>
      </c>
      <c r="E6388" s="4" t="s">
        <v>5</v>
      </c>
      <c r="F6388" s="4" t="s">
        <v>13</v>
      </c>
      <c r="G6388" s="4" t="s">
        <v>10</v>
      </c>
      <c r="H6388" s="32" t="s">
        <v>51</v>
      </c>
      <c r="I6388" s="4" t="s">
        <v>13</v>
      </c>
      <c r="J6388" s="4" t="s">
        <v>19</v>
      </c>
    </row>
    <row r="6389" spans="1:9">
      <c r="A6389" t="n">
        <v>51345</v>
      </c>
      <c r="B6389" s="12" t="n">
        <v>5</v>
      </c>
      <c r="C6389" s="7" t="n">
        <v>28</v>
      </c>
      <c r="D6389" s="32" t="s">
        <v>3</v>
      </c>
      <c r="E6389" s="33" t="n">
        <v>64</v>
      </c>
      <c r="F6389" s="7" t="n">
        <v>5</v>
      </c>
      <c r="G6389" s="7" t="n">
        <v>4</v>
      </c>
      <c r="H6389" s="32" t="s">
        <v>3</v>
      </c>
      <c r="I6389" s="7" t="n">
        <v>1</v>
      </c>
      <c r="J6389" s="13" t="n">
        <f t="normal" ca="1">A6401</f>
        <v>0</v>
      </c>
    </row>
    <row r="6390" spans="1:9">
      <c r="A6390" t="s">
        <v>4</v>
      </c>
      <c r="B6390" s="4" t="s">
        <v>5</v>
      </c>
      <c r="C6390" s="4" t="s">
        <v>13</v>
      </c>
      <c r="D6390" s="4" t="s">
        <v>10</v>
      </c>
      <c r="E6390" s="4" t="s">
        <v>10</v>
      </c>
      <c r="F6390" s="4" t="s">
        <v>13</v>
      </c>
    </row>
    <row r="6391" spans="1:9">
      <c r="A6391" t="n">
        <v>51356</v>
      </c>
      <c r="B6391" s="59" t="n">
        <v>25</v>
      </c>
      <c r="C6391" s="7" t="n">
        <v>1</v>
      </c>
      <c r="D6391" s="7" t="n">
        <v>60</v>
      </c>
      <c r="E6391" s="7" t="n">
        <v>500</v>
      </c>
      <c r="F6391" s="7" t="n">
        <v>2</v>
      </c>
    </row>
    <row r="6392" spans="1:9">
      <c r="A6392" t="s">
        <v>4</v>
      </c>
      <c r="B6392" s="4" t="s">
        <v>5</v>
      </c>
      <c r="C6392" s="4" t="s">
        <v>13</v>
      </c>
      <c r="D6392" s="4" t="s">
        <v>10</v>
      </c>
      <c r="E6392" s="4" t="s">
        <v>6</v>
      </c>
    </row>
    <row r="6393" spans="1:9">
      <c r="A6393" t="n">
        <v>51363</v>
      </c>
      <c r="B6393" s="29" t="n">
        <v>51</v>
      </c>
      <c r="C6393" s="7" t="n">
        <v>4</v>
      </c>
      <c r="D6393" s="7" t="n">
        <v>4</v>
      </c>
      <c r="E6393" s="7" t="s">
        <v>368</v>
      </c>
    </row>
    <row r="6394" spans="1:9">
      <c r="A6394" t="s">
        <v>4</v>
      </c>
      <c r="B6394" s="4" t="s">
        <v>5</v>
      </c>
      <c r="C6394" s="4" t="s">
        <v>10</v>
      </c>
    </row>
    <row r="6395" spans="1:9">
      <c r="A6395" t="n">
        <v>51377</v>
      </c>
      <c r="B6395" s="27" t="n">
        <v>16</v>
      </c>
      <c r="C6395" s="7" t="n">
        <v>0</v>
      </c>
    </row>
    <row r="6396" spans="1:9">
      <c r="A6396" t="s">
        <v>4</v>
      </c>
      <c r="B6396" s="4" t="s">
        <v>5</v>
      </c>
      <c r="C6396" s="4" t="s">
        <v>10</v>
      </c>
      <c r="D6396" s="4" t="s">
        <v>47</v>
      </c>
      <c r="E6396" s="4" t="s">
        <v>13</v>
      </c>
      <c r="F6396" s="4" t="s">
        <v>13</v>
      </c>
    </row>
    <row r="6397" spans="1:9">
      <c r="A6397" t="n">
        <v>51380</v>
      </c>
      <c r="B6397" s="30" t="n">
        <v>26</v>
      </c>
      <c r="C6397" s="7" t="n">
        <v>4</v>
      </c>
      <c r="D6397" s="7" t="s">
        <v>434</v>
      </c>
      <c r="E6397" s="7" t="n">
        <v>2</v>
      </c>
      <c r="F6397" s="7" t="n">
        <v>0</v>
      </c>
    </row>
    <row r="6398" spans="1:9">
      <c r="A6398" t="s">
        <v>4</v>
      </c>
      <c r="B6398" s="4" t="s">
        <v>5</v>
      </c>
    </row>
    <row r="6399" spans="1:9">
      <c r="A6399" t="n">
        <v>51423</v>
      </c>
      <c r="B6399" s="31" t="n">
        <v>28</v>
      </c>
    </row>
    <row r="6400" spans="1:9">
      <c r="A6400" t="s">
        <v>4</v>
      </c>
      <c r="B6400" s="4" t="s">
        <v>5</v>
      </c>
      <c r="C6400" s="4" t="s">
        <v>13</v>
      </c>
      <c r="D6400" s="32" t="s">
        <v>50</v>
      </c>
      <c r="E6400" s="4" t="s">
        <v>5</v>
      </c>
      <c r="F6400" s="4" t="s">
        <v>13</v>
      </c>
      <c r="G6400" s="4" t="s">
        <v>10</v>
      </c>
      <c r="H6400" s="32" t="s">
        <v>51</v>
      </c>
      <c r="I6400" s="4" t="s">
        <v>13</v>
      </c>
      <c r="J6400" s="4" t="s">
        <v>19</v>
      </c>
    </row>
    <row r="6401" spans="1:10">
      <c r="A6401" t="n">
        <v>51424</v>
      </c>
      <c r="B6401" s="12" t="n">
        <v>5</v>
      </c>
      <c r="C6401" s="7" t="n">
        <v>28</v>
      </c>
      <c r="D6401" s="32" t="s">
        <v>3</v>
      </c>
      <c r="E6401" s="33" t="n">
        <v>64</v>
      </c>
      <c r="F6401" s="7" t="n">
        <v>5</v>
      </c>
      <c r="G6401" s="7" t="n">
        <v>2</v>
      </c>
      <c r="H6401" s="32" t="s">
        <v>3</v>
      </c>
      <c r="I6401" s="7" t="n">
        <v>1</v>
      </c>
      <c r="J6401" s="13" t="n">
        <f t="normal" ca="1">A6413</f>
        <v>0</v>
      </c>
    </row>
    <row r="6402" spans="1:10">
      <c r="A6402" t="s">
        <v>4</v>
      </c>
      <c r="B6402" s="4" t="s">
        <v>5</v>
      </c>
      <c r="C6402" s="4" t="s">
        <v>13</v>
      </c>
      <c r="D6402" s="4" t="s">
        <v>10</v>
      </c>
      <c r="E6402" s="4" t="s">
        <v>10</v>
      </c>
      <c r="F6402" s="4" t="s">
        <v>13</v>
      </c>
    </row>
    <row r="6403" spans="1:10">
      <c r="A6403" t="n">
        <v>51435</v>
      </c>
      <c r="B6403" s="59" t="n">
        <v>25</v>
      </c>
      <c r="C6403" s="7" t="n">
        <v>1</v>
      </c>
      <c r="D6403" s="7" t="n">
        <v>260</v>
      </c>
      <c r="E6403" s="7" t="n">
        <v>640</v>
      </c>
      <c r="F6403" s="7" t="n">
        <v>2</v>
      </c>
    </row>
    <row r="6404" spans="1:10">
      <c r="A6404" t="s">
        <v>4</v>
      </c>
      <c r="B6404" s="4" t="s">
        <v>5</v>
      </c>
      <c r="C6404" s="4" t="s">
        <v>13</v>
      </c>
      <c r="D6404" s="4" t="s">
        <v>10</v>
      </c>
      <c r="E6404" s="4" t="s">
        <v>6</v>
      </c>
    </row>
    <row r="6405" spans="1:10">
      <c r="A6405" t="n">
        <v>51442</v>
      </c>
      <c r="B6405" s="29" t="n">
        <v>51</v>
      </c>
      <c r="C6405" s="7" t="n">
        <v>4</v>
      </c>
      <c r="D6405" s="7" t="n">
        <v>2</v>
      </c>
      <c r="E6405" s="7" t="s">
        <v>208</v>
      </c>
    </row>
    <row r="6406" spans="1:10">
      <c r="A6406" t="s">
        <v>4</v>
      </c>
      <c r="B6406" s="4" t="s">
        <v>5</v>
      </c>
      <c r="C6406" s="4" t="s">
        <v>10</v>
      </c>
    </row>
    <row r="6407" spans="1:10">
      <c r="A6407" t="n">
        <v>51455</v>
      </c>
      <c r="B6407" s="27" t="n">
        <v>16</v>
      </c>
      <c r="C6407" s="7" t="n">
        <v>0</v>
      </c>
    </row>
    <row r="6408" spans="1:10">
      <c r="A6408" t="s">
        <v>4</v>
      </c>
      <c r="B6408" s="4" t="s">
        <v>5</v>
      </c>
      <c r="C6408" s="4" t="s">
        <v>10</v>
      </c>
      <c r="D6408" s="4" t="s">
        <v>47</v>
      </c>
      <c r="E6408" s="4" t="s">
        <v>13</v>
      </c>
      <c r="F6408" s="4" t="s">
        <v>13</v>
      </c>
    </row>
    <row r="6409" spans="1:10">
      <c r="A6409" t="n">
        <v>51458</v>
      </c>
      <c r="B6409" s="30" t="n">
        <v>26</v>
      </c>
      <c r="C6409" s="7" t="n">
        <v>2</v>
      </c>
      <c r="D6409" s="7" t="s">
        <v>435</v>
      </c>
      <c r="E6409" s="7" t="n">
        <v>2</v>
      </c>
      <c r="F6409" s="7" t="n">
        <v>0</v>
      </c>
    </row>
    <row r="6410" spans="1:10">
      <c r="A6410" t="s">
        <v>4</v>
      </c>
      <c r="B6410" s="4" t="s">
        <v>5</v>
      </c>
    </row>
    <row r="6411" spans="1:10">
      <c r="A6411" t="n">
        <v>51536</v>
      </c>
      <c r="B6411" s="31" t="n">
        <v>28</v>
      </c>
    </row>
    <row r="6412" spans="1:10">
      <c r="A6412" t="s">
        <v>4</v>
      </c>
      <c r="B6412" s="4" t="s">
        <v>5</v>
      </c>
      <c r="C6412" s="4" t="s">
        <v>13</v>
      </c>
      <c r="D6412" s="4" t="s">
        <v>10</v>
      </c>
      <c r="E6412" s="4" t="s">
        <v>10</v>
      </c>
      <c r="F6412" s="4" t="s">
        <v>13</v>
      </c>
    </row>
    <row r="6413" spans="1:10">
      <c r="A6413" t="n">
        <v>51537</v>
      </c>
      <c r="B6413" s="59" t="n">
        <v>25</v>
      </c>
      <c r="C6413" s="7" t="n">
        <v>1</v>
      </c>
      <c r="D6413" s="7" t="n">
        <v>160</v>
      </c>
      <c r="E6413" s="7" t="n">
        <v>570</v>
      </c>
      <c r="F6413" s="7" t="n">
        <v>2</v>
      </c>
    </row>
    <row r="6414" spans="1:10">
      <c r="A6414" t="s">
        <v>4</v>
      </c>
      <c r="B6414" s="4" t="s">
        <v>5</v>
      </c>
      <c r="C6414" s="4" t="s">
        <v>13</v>
      </c>
      <c r="D6414" s="4" t="s">
        <v>10</v>
      </c>
      <c r="E6414" s="4" t="s">
        <v>6</v>
      </c>
    </row>
    <row r="6415" spans="1:10">
      <c r="A6415" t="n">
        <v>51544</v>
      </c>
      <c r="B6415" s="29" t="n">
        <v>51</v>
      </c>
      <c r="C6415" s="7" t="n">
        <v>4</v>
      </c>
      <c r="D6415" s="7" t="n">
        <v>0</v>
      </c>
      <c r="E6415" s="7" t="s">
        <v>436</v>
      </c>
    </row>
    <row r="6416" spans="1:10">
      <c r="A6416" t="s">
        <v>4</v>
      </c>
      <c r="B6416" s="4" t="s">
        <v>5</v>
      </c>
      <c r="C6416" s="4" t="s">
        <v>10</v>
      </c>
    </row>
    <row r="6417" spans="1:10">
      <c r="A6417" t="n">
        <v>51558</v>
      </c>
      <c r="B6417" s="27" t="n">
        <v>16</v>
      </c>
      <c r="C6417" s="7" t="n">
        <v>0</v>
      </c>
    </row>
    <row r="6418" spans="1:10">
      <c r="A6418" t="s">
        <v>4</v>
      </c>
      <c r="B6418" s="4" t="s">
        <v>5</v>
      </c>
      <c r="C6418" s="4" t="s">
        <v>10</v>
      </c>
      <c r="D6418" s="4" t="s">
        <v>47</v>
      </c>
      <c r="E6418" s="4" t="s">
        <v>13</v>
      </c>
      <c r="F6418" s="4" t="s">
        <v>13</v>
      </c>
    </row>
    <row r="6419" spans="1:10">
      <c r="A6419" t="n">
        <v>51561</v>
      </c>
      <c r="B6419" s="30" t="n">
        <v>26</v>
      </c>
      <c r="C6419" s="7" t="n">
        <v>0</v>
      </c>
      <c r="D6419" s="7" t="s">
        <v>437</v>
      </c>
      <c r="E6419" s="7" t="n">
        <v>2</v>
      </c>
      <c r="F6419" s="7" t="n">
        <v>0</v>
      </c>
    </row>
    <row r="6420" spans="1:10">
      <c r="A6420" t="s">
        <v>4</v>
      </c>
      <c r="B6420" s="4" t="s">
        <v>5</v>
      </c>
    </row>
    <row r="6421" spans="1:10">
      <c r="A6421" t="n">
        <v>51608</v>
      </c>
      <c r="B6421" s="31" t="n">
        <v>28</v>
      </c>
    </row>
    <row r="6422" spans="1:10">
      <c r="A6422" t="s">
        <v>4</v>
      </c>
      <c r="B6422" s="4" t="s">
        <v>5</v>
      </c>
      <c r="C6422" s="4" t="s">
        <v>13</v>
      </c>
      <c r="D6422" s="32" t="s">
        <v>50</v>
      </c>
      <c r="E6422" s="4" t="s">
        <v>5</v>
      </c>
      <c r="F6422" s="4" t="s">
        <v>13</v>
      </c>
      <c r="G6422" s="4" t="s">
        <v>10</v>
      </c>
      <c r="H6422" s="32" t="s">
        <v>51</v>
      </c>
      <c r="I6422" s="4" t="s">
        <v>13</v>
      </c>
      <c r="J6422" s="4" t="s">
        <v>19</v>
      </c>
    </row>
    <row r="6423" spans="1:10">
      <c r="A6423" t="n">
        <v>51609</v>
      </c>
      <c r="B6423" s="12" t="n">
        <v>5</v>
      </c>
      <c r="C6423" s="7" t="n">
        <v>28</v>
      </c>
      <c r="D6423" s="32" t="s">
        <v>3</v>
      </c>
      <c r="E6423" s="33" t="n">
        <v>64</v>
      </c>
      <c r="F6423" s="7" t="n">
        <v>5</v>
      </c>
      <c r="G6423" s="7" t="n">
        <v>6</v>
      </c>
      <c r="H6423" s="32" t="s">
        <v>3</v>
      </c>
      <c r="I6423" s="7" t="n">
        <v>1</v>
      </c>
      <c r="J6423" s="13" t="n">
        <f t="normal" ca="1">A6437</f>
        <v>0</v>
      </c>
    </row>
    <row r="6424" spans="1:10">
      <c r="A6424" t="s">
        <v>4</v>
      </c>
      <c r="B6424" s="4" t="s">
        <v>5</v>
      </c>
      <c r="C6424" s="4" t="s">
        <v>13</v>
      </c>
      <c r="D6424" s="4" t="s">
        <v>10</v>
      </c>
      <c r="E6424" s="4" t="s">
        <v>10</v>
      </c>
      <c r="F6424" s="4" t="s">
        <v>13</v>
      </c>
    </row>
    <row r="6425" spans="1:10">
      <c r="A6425" t="n">
        <v>51620</v>
      </c>
      <c r="B6425" s="59" t="n">
        <v>25</v>
      </c>
      <c r="C6425" s="7" t="n">
        <v>1</v>
      </c>
      <c r="D6425" s="7" t="n">
        <v>60</v>
      </c>
      <c r="E6425" s="7" t="n">
        <v>640</v>
      </c>
      <c r="F6425" s="7" t="n">
        <v>2</v>
      </c>
    </row>
    <row r="6426" spans="1:10">
      <c r="A6426" t="s">
        <v>4</v>
      </c>
      <c r="B6426" s="4" t="s">
        <v>5</v>
      </c>
      <c r="C6426" s="4" t="s">
        <v>13</v>
      </c>
      <c r="D6426" s="4" t="s">
        <v>10</v>
      </c>
      <c r="E6426" s="4" t="s">
        <v>6</v>
      </c>
    </row>
    <row r="6427" spans="1:10">
      <c r="A6427" t="n">
        <v>51627</v>
      </c>
      <c r="B6427" s="29" t="n">
        <v>51</v>
      </c>
      <c r="C6427" s="7" t="n">
        <v>4</v>
      </c>
      <c r="D6427" s="7" t="n">
        <v>6</v>
      </c>
      <c r="E6427" s="7" t="s">
        <v>328</v>
      </c>
    </row>
    <row r="6428" spans="1:10">
      <c r="A6428" t="s">
        <v>4</v>
      </c>
      <c r="B6428" s="4" t="s">
        <v>5</v>
      </c>
      <c r="C6428" s="4" t="s">
        <v>10</v>
      </c>
    </row>
    <row r="6429" spans="1:10">
      <c r="A6429" t="n">
        <v>51640</v>
      </c>
      <c r="B6429" s="27" t="n">
        <v>16</v>
      </c>
      <c r="C6429" s="7" t="n">
        <v>0</v>
      </c>
    </row>
    <row r="6430" spans="1:10">
      <c r="A6430" t="s">
        <v>4</v>
      </c>
      <c r="B6430" s="4" t="s">
        <v>5</v>
      </c>
      <c r="C6430" s="4" t="s">
        <v>10</v>
      </c>
      <c r="D6430" s="4" t="s">
        <v>47</v>
      </c>
      <c r="E6430" s="4" t="s">
        <v>13</v>
      </c>
      <c r="F6430" s="4" t="s">
        <v>13</v>
      </c>
      <c r="G6430" s="4" t="s">
        <v>47</v>
      </c>
      <c r="H6430" s="4" t="s">
        <v>13</v>
      </c>
      <c r="I6430" s="4" t="s">
        <v>13</v>
      </c>
    </row>
    <row r="6431" spans="1:10">
      <c r="A6431" t="n">
        <v>51643</v>
      </c>
      <c r="B6431" s="30" t="n">
        <v>26</v>
      </c>
      <c r="C6431" s="7" t="n">
        <v>6</v>
      </c>
      <c r="D6431" s="7" t="s">
        <v>438</v>
      </c>
      <c r="E6431" s="7" t="n">
        <v>2</v>
      </c>
      <c r="F6431" s="7" t="n">
        <v>3</v>
      </c>
      <c r="G6431" s="7" t="s">
        <v>439</v>
      </c>
      <c r="H6431" s="7" t="n">
        <v>2</v>
      </c>
      <c r="I6431" s="7" t="n">
        <v>0</v>
      </c>
    </row>
    <row r="6432" spans="1:10">
      <c r="A6432" t="s">
        <v>4</v>
      </c>
      <c r="B6432" s="4" t="s">
        <v>5</v>
      </c>
    </row>
    <row r="6433" spans="1:10">
      <c r="A6433" t="n">
        <v>51811</v>
      </c>
      <c r="B6433" s="31" t="n">
        <v>28</v>
      </c>
    </row>
    <row r="6434" spans="1:10">
      <c r="A6434" t="s">
        <v>4</v>
      </c>
      <c r="B6434" s="4" t="s">
        <v>5</v>
      </c>
      <c r="C6434" s="4" t="s">
        <v>19</v>
      </c>
    </row>
    <row r="6435" spans="1:10">
      <c r="A6435" t="n">
        <v>51812</v>
      </c>
      <c r="B6435" s="18" t="n">
        <v>3</v>
      </c>
      <c r="C6435" s="13" t="n">
        <f t="normal" ca="1">A6447</f>
        <v>0</v>
      </c>
    </row>
    <row r="6436" spans="1:10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10</v>
      </c>
      <c r="F6436" s="4" t="s">
        <v>13</v>
      </c>
    </row>
    <row r="6437" spans="1:10">
      <c r="A6437" t="n">
        <v>51817</v>
      </c>
      <c r="B6437" s="59" t="n">
        <v>25</v>
      </c>
      <c r="C6437" s="7" t="n">
        <v>1</v>
      </c>
      <c r="D6437" s="7" t="n">
        <v>160</v>
      </c>
      <c r="E6437" s="7" t="n">
        <v>570</v>
      </c>
      <c r="F6437" s="7" t="n">
        <v>2</v>
      </c>
    </row>
    <row r="6438" spans="1:10">
      <c r="A6438" t="s">
        <v>4</v>
      </c>
      <c r="B6438" s="4" t="s">
        <v>5</v>
      </c>
      <c r="C6438" s="4" t="s">
        <v>13</v>
      </c>
      <c r="D6438" s="4" t="s">
        <v>10</v>
      </c>
      <c r="E6438" s="4" t="s">
        <v>6</v>
      </c>
    </row>
    <row r="6439" spans="1:10">
      <c r="A6439" t="n">
        <v>51824</v>
      </c>
      <c r="B6439" s="29" t="n">
        <v>51</v>
      </c>
      <c r="C6439" s="7" t="n">
        <v>4</v>
      </c>
      <c r="D6439" s="7" t="n">
        <v>0</v>
      </c>
      <c r="E6439" s="7" t="s">
        <v>225</v>
      </c>
    </row>
    <row r="6440" spans="1:10">
      <c r="A6440" t="s">
        <v>4</v>
      </c>
      <c r="B6440" s="4" t="s">
        <v>5</v>
      </c>
      <c r="C6440" s="4" t="s">
        <v>10</v>
      </c>
    </row>
    <row r="6441" spans="1:10">
      <c r="A6441" t="n">
        <v>51837</v>
      </c>
      <c r="B6441" s="27" t="n">
        <v>16</v>
      </c>
      <c r="C6441" s="7" t="n">
        <v>0</v>
      </c>
    </row>
    <row r="6442" spans="1:10">
      <c r="A6442" t="s">
        <v>4</v>
      </c>
      <c r="B6442" s="4" t="s">
        <v>5</v>
      </c>
      <c r="C6442" s="4" t="s">
        <v>10</v>
      </c>
      <c r="D6442" s="4" t="s">
        <v>47</v>
      </c>
      <c r="E6442" s="4" t="s">
        <v>13</v>
      </c>
      <c r="F6442" s="4" t="s">
        <v>13</v>
      </c>
      <c r="G6442" s="4" t="s">
        <v>47</v>
      </c>
      <c r="H6442" s="4" t="s">
        <v>13</v>
      </c>
      <c r="I6442" s="4" t="s">
        <v>13</v>
      </c>
    </row>
    <row r="6443" spans="1:10">
      <c r="A6443" t="n">
        <v>51840</v>
      </c>
      <c r="B6443" s="30" t="n">
        <v>26</v>
      </c>
      <c r="C6443" s="7" t="n">
        <v>0</v>
      </c>
      <c r="D6443" s="7" t="s">
        <v>440</v>
      </c>
      <c r="E6443" s="7" t="n">
        <v>2</v>
      </c>
      <c r="F6443" s="7" t="n">
        <v>3</v>
      </c>
      <c r="G6443" s="7" t="s">
        <v>441</v>
      </c>
      <c r="H6443" s="7" t="n">
        <v>2</v>
      </c>
      <c r="I6443" s="7" t="n">
        <v>0</v>
      </c>
    </row>
    <row r="6444" spans="1:10">
      <c r="A6444" t="s">
        <v>4</v>
      </c>
      <c r="B6444" s="4" t="s">
        <v>5</v>
      </c>
    </row>
    <row r="6445" spans="1:10">
      <c r="A6445" t="n">
        <v>52043</v>
      </c>
      <c r="B6445" s="31" t="n">
        <v>28</v>
      </c>
    </row>
    <row r="6446" spans="1:10">
      <c r="A6446" t="s">
        <v>4</v>
      </c>
      <c r="B6446" s="4" t="s">
        <v>5</v>
      </c>
      <c r="C6446" s="4" t="s">
        <v>13</v>
      </c>
      <c r="D6446" s="4" t="s">
        <v>10</v>
      </c>
      <c r="E6446" s="4" t="s">
        <v>10</v>
      </c>
      <c r="F6446" s="4" t="s">
        <v>13</v>
      </c>
    </row>
    <row r="6447" spans="1:10">
      <c r="A6447" t="n">
        <v>52044</v>
      </c>
      <c r="B6447" s="59" t="n">
        <v>25</v>
      </c>
      <c r="C6447" s="7" t="n">
        <v>1</v>
      </c>
      <c r="D6447" s="7" t="n">
        <v>160</v>
      </c>
      <c r="E6447" s="7" t="n">
        <v>350</v>
      </c>
      <c r="F6447" s="7" t="n">
        <v>1</v>
      </c>
    </row>
    <row r="6448" spans="1:10">
      <c r="A6448" t="s">
        <v>4</v>
      </c>
      <c r="B6448" s="4" t="s">
        <v>5</v>
      </c>
      <c r="C6448" s="4" t="s">
        <v>13</v>
      </c>
      <c r="D6448" s="4" t="s">
        <v>10</v>
      </c>
      <c r="E6448" s="4" t="s">
        <v>6</v>
      </c>
    </row>
    <row r="6449" spans="1:9">
      <c r="A6449" t="n">
        <v>52051</v>
      </c>
      <c r="B6449" s="29" t="n">
        <v>51</v>
      </c>
      <c r="C6449" s="7" t="n">
        <v>4</v>
      </c>
      <c r="D6449" s="7" t="n">
        <v>96</v>
      </c>
      <c r="E6449" s="7" t="s">
        <v>217</v>
      </c>
    </row>
    <row r="6450" spans="1:9">
      <c r="A6450" t="s">
        <v>4</v>
      </c>
      <c r="B6450" s="4" t="s">
        <v>5</v>
      </c>
      <c r="C6450" s="4" t="s">
        <v>10</v>
      </c>
    </row>
    <row r="6451" spans="1:9">
      <c r="A6451" t="n">
        <v>52065</v>
      </c>
      <c r="B6451" s="27" t="n">
        <v>16</v>
      </c>
      <c r="C6451" s="7" t="n">
        <v>0</v>
      </c>
    </row>
    <row r="6452" spans="1:9">
      <c r="A6452" t="s">
        <v>4</v>
      </c>
      <c r="B6452" s="4" t="s">
        <v>5</v>
      </c>
      <c r="C6452" s="4" t="s">
        <v>10</v>
      </c>
      <c r="D6452" s="4" t="s">
        <v>47</v>
      </c>
      <c r="E6452" s="4" t="s">
        <v>13</v>
      </c>
      <c r="F6452" s="4" t="s">
        <v>13</v>
      </c>
      <c r="G6452" s="4" t="s">
        <v>47</v>
      </c>
      <c r="H6452" s="4" t="s">
        <v>13</v>
      </c>
      <c r="I6452" s="4" t="s">
        <v>13</v>
      </c>
    </row>
    <row r="6453" spans="1:9">
      <c r="A6453" t="n">
        <v>52068</v>
      </c>
      <c r="B6453" s="30" t="n">
        <v>26</v>
      </c>
      <c r="C6453" s="7" t="n">
        <v>96</v>
      </c>
      <c r="D6453" s="7" t="s">
        <v>442</v>
      </c>
      <c r="E6453" s="7" t="n">
        <v>2</v>
      </c>
      <c r="F6453" s="7" t="n">
        <v>3</v>
      </c>
      <c r="G6453" s="7" t="s">
        <v>443</v>
      </c>
      <c r="H6453" s="7" t="n">
        <v>2</v>
      </c>
      <c r="I6453" s="7" t="n">
        <v>0</v>
      </c>
    </row>
    <row r="6454" spans="1:9">
      <c r="A6454" t="s">
        <v>4</v>
      </c>
      <c r="B6454" s="4" t="s">
        <v>5</v>
      </c>
    </row>
    <row r="6455" spans="1:9">
      <c r="A6455" t="n">
        <v>52250</v>
      </c>
      <c r="B6455" s="31" t="n">
        <v>28</v>
      </c>
    </row>
    <row r="6456" spans="1:9">
      <c r="A6456" t="s">
        <v>4</v>
      </c>
      <c r="B6456" s="4" t="s">
        <v>5</v>
      </c>
      <c r="C6456" s="4" t="s">
        <v>13</v>
      </c>
      <c r="D6456" s="32" t="s">
        <v>50</v>
      </c>
      <c r="E6456" s="4" t="s">
        <v>5</v>
      </c>
      <c r="F6456" s="4" t="s">
        <v>13</v>
      </c>
      <c r="G6456" s="4" t="s">
        <v>10</v>
      </c>
      <c r="H6456" s="32" t="s">
        <v>51</v>
      </c>
      <c r="I6456" s="4" t="s">
        <v>13</v>
      </c>
      <c r="J6456" s="4" t="s">
        <v>19</v>
      </c>
    </row>
    <row r="6457" spans="1:9">
      <c r="A6457" t="n">
        <v>52251</v>
      </c>
      <c r="B6457" s="12" t="n">
        <v>5</v>
      </c>
      <c r="C6457" s="7" t="n">
        <v>28</v>
      </c>
      <c r="D6457" s="32" t="s">
        <v>3</v>
      </c>
      <c r="E6457" s="33" t="n">
        <v>64</v>
      </c>
      <c r="F6457" s="7" t="n">
        <v>5</v>
      </c>
      <c r="G6457" s="7" t="n">
        <v>5</v>
      </c>
      <c r="H6457" s="32" t="s">
        <v>3</v>
      </c>
      <c r="I6457" s="7" t="n">
        <v>1</v>
      </c>
      <c r="J6457" s="13" t="n">
        <f t="normal" ca="1">A6471</f>
        <v>0</v>
      </c>
    </row>
    <row r="6458" spans="1:9">
      <c r="A6458" t="s">
        <v>4</v>
      </c>
      <c r="B6458" s="4" t="s">
        <v>5</v>
      </c>
      <c r="C6458" s="4" t="s">
        <v>13</v>
      </c>
      <c r="D6458" s="4" t="s">
        <v>10</v>
      </c>
      <c r="E6458" s="4" t="s">
        <v>10</v>
      </c>
      <c r="F6458" s="4" t="s">
        <v>13</v>
      </c>
    </row>
    <row r="6459" spans="1:9">
      <c r="A6459" t="n">
        <v>52262</v>
      </c>
      <c r="B6459" s="59" t="n">
        <v>25</v>
      </c>
      <c r="C6459" s="7" t="n">
        <v>1</v>
      </c>
      <c r="D6459" s="7" t="n">
        <v>60</v>
      </c>
      <c r="E6459" s="7" t="n">
        <v>500</v>
      </c>
      <c r="F6459" s="7" t="n">
        <v>2</v>
      </c>
    </row>
    <row r="6460" spans="1:9">
      <c r="A6460" t="s">
        <v>4</v>
      </c>
      <c r="B6460" s="4" t="s">
        <v>5</v>
      </c>
      <c r="C6460" s="4" t="s">
        <v>13</v>
      </c>
      <c r="D6460" s="4" t="s">
        <v>10</v>
      </c>
      <c r="E6460" s="4" t="s">
        <v>6</v>
      </c>
    </row>
    <row r="6461" spans="1:9">
      <c r="A6461" t="n">
        <v>52269</v>
      </c>
      <c r="B6461" s="29" t="n">
        <v>51</v>
      </c>
      <c r="C6461" s="7" t="n">
        <v>4</v>
      </c>
      <c r="D6461" s="7" t="n">
        <v>5</v>
      </c>
      <c r="E6461" s="7" t="s">
        <v>206</v>
      </c>
    </row>
    <row r="6462" spans="1:9">
      <c r="A6462" t="s">
        <v>4</v>
      </c>
      <c r="B6462" s="4" t="s">
        <v>5</v>
      </c>
      <c r="C6462" s="4" t="s">
        <v>10</v>
      </c>
    </row>
    <row r="6463" spans="1:9">
      <c r="A6463" t="n">
        <v>52283</v>
      </c>
      <c r="B6463" s="27" t="n">
        <v>16</v>
      </c>
      <c r="C6463" s="7" t="n">
        <v>0</v>
      </c>
    </row>
    <row r="6464" spans="1:9">
      <c r="A6464" t="s">
        <v>4</v>
      </c>
      <c r="B6464" s="4" t="s">
        <v>5</v>
      </c>
      <c r="C6464" s="4" t="s">
        <v>10</v>
      </c>
      <c r="D6464" s="4" t="s">
        <v>47</v>
      </c>
      <c r="E6464" s="4" t="s">
        <v>13</v>
      </c>
      <c r="F6464" s="4" t="s">
        <v>13</v>
      </c>
    </row>
    <row r="6465" spans="1:10">
      <c r="A6465" t="n">
        <v>52286</v>
      </c>
      <c r="B6465" s="30" t="n">
        <v>26</v>
      </c>
      <c r="C6465" s="7" t="n">
        <v>5</v>
      </c>
      <c r="D6465" s="7" t="s">
        <v>444</v>
      </c>
      <c r="E6465" s="7" t="n">
        <v>2</v>
      </c>
      <c r="F6465" s="7" t="n">
        <v>0</v>
      </c>
    </row>
    <row r="6466" spans="1:10">
      <c r="A6466" t="s">
        <v>4</v>
      </c>
      <c r="B6466" s="4" t="s">
        <v>5</v>
      </c>
    </row>
    <row r="6467" spans="1:10">
      <c r="A6467" t="n">
        <v>52319</v>
      </c>
      <c r="B6467" s="31" t="n">
        <v>28</v>
      </c>
    </row>
    <row r="6468" spans="1:10">
      <c r="A6468" t="s">
        <v>4</v>
      </c>
      <c r="B6468" s="4" t="s">
        <v>5</v>
      </c>
      <c r="C6468" s="4" t="s">
        <v>19</v>
      </c>
    </row>
    <row r="6469" spans="1:10">
      <c r="A6469" t="n">
        <v>52320</v>
      </c>
      <c r="B6469" s="18" t="n">
        <v>3</v>
      </c>
      <c r="C6469" s="13" t="n">
        <f t="normal" ca="1">A6481</f>
        <v>0</v>
      </c>
    </row>
    <row r="6470" spans="1:10">
      <c r="A6470" t="s">
        <v>4</v>
      </c>
      <c r="B6470" s="4" t="s">
        <v>5</v>
      </c>
      <c r="C6470" s="4" t="s">
        <v>13</v>
      </c>
      <c r="D6470" s="4" t="s">
        <v>10</v>
      </c>
      <c r="E6470" s="4" t="s">
        <v>10</v>
      </c>
      <c r="F6470" s="4" t="s">
        <v>13</v>
      </c>
    </row>
    <row r="6471" spans="1:10">
      <c r="A6471" t="n">
        <v>52325</v>
      </c>
      <c r="B6471" s="59" t="n">
        <v>25</v>
      </c>
      <c r="C6471" s="7" t="n">
        <v>1</v>
      </c>
      <c r="D6471" s="7" t="n">
        <v>160</v>
      </c>
      <c r="E6471" s="7" t="n">
        <v>570</v>
      </c>
      <c r="F6471" s="7" t="n">
        <v>2</v>
      </c>
    </row>
    <row r="6472" spans="1:10">
      <c r="A6472" t="s">
        <v>4</v>
      </c>
      <c r="B6472" s="4" t="s">
        <v>5</v>
      </c>
      <c r="C6472" s="4" t="s">
        <v>13</v>
      </c>
      <c r="D6472" s="4" t="s">
        <v>10</v>
      </c>
      <c r="E6472" s="4" t="s">
        <v>6</v>
      </c>
    </row>
    <row r="6473" spans="1:10">
      <c r="A6473" t="n">
        <v>52332</v>
      </c>
      <c r="B6473" s="29" t="n">
        <v>51</v>
      </c>
      <c r="C6473" s="7" t="n">
        <v>4</v>
      </c>
      <c r="D6473" s="7" t="n">
        <v>0</v>
      </c>
      <c r="E6473" s="7" t="s">
        <v>326</v>
      </c>
    </row>
    <row r="6474" spans="1:10">
      <c r="A6474" t="s">
        <v>4</v>
      </c>
      <c r="B6474" s="4" t="s">
        <v>5</v>
      </c>
      <c r="C6474" s="4" t="s">
        <v>10</v>
      </c>
    </row>
    <row r="6475" spans="1:10">
      <c r="A6475" t="n">
        <v>52346</v>
      </c>
      <c r="B6475" s="27" t="n">
        <v>16</v>
      </c>
      <c r="C6475" s="7" t="n">
        <v>0</v>
      </c>
    </row>
    <row r="6476" spans="1:10">
      <c r="A6476" t="s">
        <v>4</v>
      </c>
      <c r="B6476" s="4" t="s">
        <v>5</v>
      </c>
      <c r="C6476" s="4" t="s">
        <v>10</v>
      </c>
      <c r="D6476" s="4" t="s">
        <v>47</v>
      </c>
      <c r="E6476" s="4" t="s">
        <v>13</v>
      </c>
      <c r="F6476" s="4" t="s">
        <v>13</v>
      </c>
    </row>
    <row r="6477" spans="1:10">
      <c r="A6477" t="n">
        <v>52349</v>
      </c>
      <c r="B6477" s="30" t="n">
        <v>26</v>
      </c>
      <c r="C6477" s="7" t="n">
        <v>0</v>
      </c>
      <c r="D6477" s="7" t="s">
        <v>445</v>
      </c>
      <c r="E6477" s="7" t="n">
        <v>2</v>
      </c>
      <c r="F6477" s="7" t="n">
        <v>0</v>
      </c>
    </row>
    <row r="6478" spans="1:10">
      <c r="A6478" t="s">
        <v>4</v>
      </c>
      <c r="B6478" s="4" t="s">
        <v>5</v>
      </c>
    </row>
    <row r="6479" spans="1:10">
      <c r="A6479" t="n">
        <v>52383</v>
      </c>
      <c r="B6479" s="31" t="n">
        <v>28</v>
      </c>
    </row>
    <row r="6480" spans="1:10">
      <c r="A6480" t="s">
        <v>4</v>
      </c>
      <c r="B6480" s="4" t="s">
        <v>5</v>
      </c>
      <c r="C6480" s="4" t="s">
        <v>13</v>
      </c>
      <c r="D6480" s="32" t="s">
        <v>50</v>
      </c>
      <c r="E6480" s="4" t="s">
        <v>5</v>
      </c>
      <c r="F6480" s="4" t="s">
        <v>13</v>
      </c>
      <c r="G6480" s="4" t="s">
        <v>10</v>
      </c>
      <c r="H6480" s="32" t="s">
        <v>51</v>
      </c>
      <c r="I6480" s="4" t="s">
        <v>13</v>
      </c>
      <c r="J6480" s="4" t="s">
        <v>19</v>
      </c>
    </row>
    <row r="6481" spans="1:10">
      <c r="A6481" t="n">
        <v>52384</v>
      </c>
      <c r="B6481" s="12" t="n">
        <v>5</v>
      </c>
      <c r="C6481" s="7" t="n">
        <v>28</v>
      </c>
      <c r="D6481" s="32" t="s">
        <v>3</v>
      </c>
      <c r="E6481" s="33" t="n">
        <v>64</v>
      </c>
      <c r="F6481" s="7" t="n">
        <v>5</v>
      </c>
      <c r="G6481" s="7" t="n">
        <v>11</v>
      </c>
      <c r="H6481" s="32" t="s">
        <v>3</v>
      </c>
      <c r="I6481" s="7" t="n">
        <v>1</v>
      </c>
      <c r="J6481" s="13" t="n">
        <f t="normal" ca="1">A6493</f>
        <v>0</v>
      </c>
    </row>
    <row r="6482" spans="1:10">
      <c r="A6482" t="s">
        <v>4</v>
      </c>
      <c r="B6482" s="4" t="s">
        <v>5</v>
      </c>
      <c r="C6482" s="4" t="s">
        <v>13</v>
      </c>
      <c r="D6482" s="4" t="s">
        <v>10</v>
      </c>
      <c r="E6482" s="4" t="s">
        <v>10</v>
      </c>
      <c r="F6482" s="4" t="s">
        <v>13</v>
      </c>
    </row>
    <row r="6483" spans="1:10">
      <c r="A6483" t="n">
        <v>52395</v>
      </c>
      <c r="B6483" s="59" t="n">
        <v>25</v>
      </c>
      <c r="C6483" s="7" t="n">
        <v>1</v>
      </c>
      <c r="D6483" s="7" t="n">
        <v>260</v>
      </c>
      <c r="E6483" s="7" t="n">
        <v>640</v>
      </c>
      <c r="F6483" s="7" t="n">
        <v>2</v>
      </c>
    </row>
    <row r="6484" spans="1:10">
      <c r="A6484" t="s">
        <v>4</v>
      </c>
      <c r="B6484" s="4" t="s">
        <v>5</v>
      </c>
      <c r="C6484" s="4" t="s">
        <v>13</v>
      </c>
      <c r="D6484" s="4" t="s">
        <v>10</v>
      </c>
      <c r="E6484" s="4" t="s">
        <v>6</v>
      </c>
    </row>
    <row r="6485" spans="1:10">
      <c r="A6485" t="n">
        <v>52402</v>
      </c>
      <c r="B6485" s="29" t="n">
        <v>51</v>
      </c>
      <c r="C6485" s="7" t="n">
        <v>4</v>
      </c>
      <c r="D6485" s="7" t="n">
        <v>11</v>
      </c>
      <c r="E6485" s="7" t="s">
        <v>225</v>
      </c>
    </row>
    <row r="6486" spans="1:10">
      <c r="A6486" t="s">
        <v>4</v>
      </c>
      <c r="B6486" s="4" t="s">
        <v>5</v>
      </c>
      <c r="C6486" s="4" t="s">
        <v>10</v>
      </c>
    </row>
    <row r="6487" spans="1:10">
      <c r="A6487" t="n">
        <v>52415</v>
      </c>
      <c r="B6487" s="27" t="n">
        <v>16</v>
      </c>
      <c r="C6487" s="7" t="n">
        <v>0</v>
      </c>
    </row>
    <row r="6488" spans="1:10">
      <c r="A6488" t="s">
        <v>4</v>
      </c>
      <c r="B6488" s="4" t="s">
        <v>5</v>
      </c>
      <c r="C6488" s="4" t="s">
        <v>10</v>
      </c>
      <c r="D6488" s="4" t="s">
        <v>47</v>
      </c>
      <c r="E6488" s="4" t="s">
        <v>13</v>
      </c>
      <c r="F6488" s="4" t="s">
        <v>13</v>
      </c>
    </row>
    <row r="6489" spans="1:10">
      <c r="A6489" t="n">
        <v>52418</v>
      </c>
      <c r="B6489" s="30" t="n">
        <v>26</v>
      </c>
      <c r="C6489" s="7" t="n">
        <v>11</v>
      </c>
      <c r="D6489" s="7" t="s">
        <v>446</v>
      </c>
      <c r="E6489" s="7" t="n">
        <v>2</v>
      </c>
      <c r="F6489" s="7" t="n">
        <v>0</v>
      </c>
    </row>
    <row r="6490" spans="1:10">
      <c r="A6490" t="s">
        <v>4</v>
      </c>
      <c r="B6490" s="4" t="s">
        <v>5</v>
      </c>
    </row>
    <row r="6491" spans="1:10">
      <c r="A6491" t="n">
        <v>52463</v>
      </c>
      <c r="B6491" s="31" t="n">
        <v>28</v>
      </c>
    </row>
    <row r="6492" spans="1:10">
      <c r="A6492" t="s">
        <v>4</v>
      </c>
      <c r="B6492" s="4" t="s">
        <v>5</v>
      </c>
      <c r="C6492" s="4" t="s">
        <v>13</v>
      </c>
      <c r="D6492" s="4" t="s">
        <v>10</v>
      </c>
      <c r="E6492" s="4" t="s">
        <v>10</v>
      </c>
      <c r="F6492" s="4" t="s">
        <v>13</v>
      </c>
    </row>
    <row r="6493" spans="1:10">
      <c r="A6493" t="n">
        <v>52464</v>
      </c>
      <c r="B6493" s="59" t="n">
        <v>25</v>
      </c>
      <c r="C6493" s="7" t="n">
        <v>1</v>
      </c>
      <c r="D6493" s="7" t="n">
        <v>160</v>
      </c>
      <c r="E6493" s="7" t="n">
        <v>350</v>
      </c>
      <c r="F6493" s="7" t="n">
        <v>1</v>
      </c>
    </row>
    <row r="6494" spans="1:10">
      <c r="A6494" t="s">
        <v>4</v>
      </c>
      <c r="B6494" s="4" t="s">
        <v>5</v>
      </c>
      <c r="C6494" s="4" t="s">
        <v>13</v>
      </c>
      <c r="D6494" s="4" t="s">
        <v>10</v>
      </c>
      <c r="E6494" s="4" t="s">
        <v>6</v>
      </c>
    </row>
    <row r="6495" spans="1:10">
      <c r="A6495" t="n">
        <v>52471</v>
      </c>
      <c r="B6495" s="29" t="n">
        <v>51</v>
      </c>
      <c r="C6495" s="7" t="n">
        <v>4</v>
      </c>
      <c r="D6495" s="7" t="n">
        <v>96</v>
      </c>
      <c r="E6495" s="7" t="s">
        <v>190</v>
      </c>
    </row>
    <row r="6496" spans="1:10">
      <c r="A6496" t="s">
        <v>4</v>
      </c>
      <c r="B6496" s="4" t="s">
        <v>5</v>
      </c>
      <c r="C6496" s="4" t="s">
        <v>10</v>
      </c>
    </row>
    <row r="6497" spans="1:10">
      <c r="A6497" t="n">
        <v>52485</v>
      </c>
      <c r="B6497" s="27" t="n">
        <v>16</v>
      </c>
      <c r="C6497" s="7" t="n">
        <v>0</v>
      </c>
    </row>
    <row r="6498" spans="1:10">
      <c r="A6498" t="s">
        <v>4</v>
      </c>
      <c r="B6498" s="4" t="s">
        <v>5</v>
      </c>
      <c r="C6498" s="4" t="s">
        <v>10</v>
      </c>
      <c r="D6498" s="4" t="s">
        <v>47</v>
      </c>
      <c r="E6498" s="4" t="s">
        <v>13</v>
      </c>
      <c r="F6498" s="4" t="s">
        <v>13</v>
      </c>
      <c r="G6498" s="4" t="s">
        <v>47</v>
      </c>
      <c r="H6498" s="4" t="s">
        <v>13</v>
      </c>
      <c r="I6498" s="4" t="s">
        <v>13</v>
      </c>
    </row>
    <row r="6499" spans="1:10">
      <c r="A6499" t="n">
        <v>52488</v>
      </c>
      <c r="B6499" s="30" t="n">
        <v>26</v>
      </c>
      <c r="C6499" s="7" t="n">
        <v>96</v>
      </c>
      <c r="D6499" s="7" t="s">
        <v>447</v>
      </c>
      <c r="E6499" s="7" t="n">
        <v>2</v>
      </c>
      <c r="F6499" s="7" t="n">
        <v>3</v>
      </c>
      <c r="G6499" s="7" t="s">
        <v>448</v>
      </c>
      <c r="H6499" s="7" t="n">
        <v>2</v>
      </c>
      <c r="I6499" s="7" t="n">
        <v>0</v>
      </c>
    </row>
    <row r="6500" spans="1:10">
      <c r="A6500" t="s">
        <v>4</v>
      </c>
      <c r="B6500" s="4" t="s">
        <v>5</v>
      </c>
    </row>
    <row r="6501" spans="1:10">
      <c r="A6501" t="n">
        <v>52656</v>
      </c>
      <c r="B6501" s="31" t="n">
        <v>28</v>
      </c>
    </row>
    <row r="6502" spans="1:10">
      <c r="A6502" t="s">
        <v>4</v>
      </c>
      <c r="B6502" s="4" t="s">
        <v>5</v>
      </c>
      <c r="C6502" s="4" t="s">
        <v>13</v>
      </c>
      <c r="D6502" s="4" t="s">
        <v>10</v>
      </c>
      <c r="E6502" s="4" t="s">
        <v>10</v>
      </c>
      <c r="F6502" s="4" t="s">
        <v>13</v>
      </c>
    </row>
    <row r="6503" spans="1:10">
      <c r="A6503" t="n">
        <v>52657</v>
      </c>
      <c r="B6503" s="59" t="n">
        <v>25</v>
      </c>
      <c r="C6503" s="7" t="n">
        <v>1</v>
      </c>
      <c r="D6503" s="7" t="n">
        <v>160</v>
      </c>
      <c r="E6503" s="7" t="n">
        <v>570</v>
      </c>
      <c r="F6503" s="7" t="n">
        <v>2</v>
      </c>
    </row>
    <row r="6504" spans="1:10">
      <c r="A6504" t="s">
        <v>4</v>
      </c>
      <c r="B6504" s="4" t="s">
        <v>5</v>
      </c>
      <c r="C6504" s="4" t="s">
        <v>13</v>
      </c>
      <c r="D6504" s="4" t="s">
        <v>10</v>
      </c>
      <c r="E6504" s="4" t="s">
        <v>6</v>
      </c>
    </row>
    <row r="6505" spans="1:10">
      <c r="A6505" t="n">
        <v>52664</v>
      </c>
      <c r="B6505" s="29" t="n">
        <v>51</v>
      </c>
      <c r="C6505" s="7" t="n">
        <v>4</v>
      </c>
      <c r="D6505" s="7" t="n">
        <v>0</v>
      </c>
      <c r="E6505" s="7" t="s">
        <v>225</v>
      </c>
    </row>
    <row r="6506" spans="1:10">
      <c r="A6506" t="s">
        <v>4</v>
      </c>
      <c r="B6506" s="4" t="s">
        <v>5</v>
      </c>
      <c r="C6506" s="4" t="s">
        <v>10</v>
      </c>
    </row>
    <row r="6507" spans="1:10">
      <c r="A6507" t="n">
        <v>52677</v>
      </c>
      <c r="B6507" s="27" t="n">
        <v>16</v>
      </c>
      <c r="C6507" s="7" t="n">
        <v>0</v>
      </c>
    </row>
    <row r="6508" spans="1:10">
      <c r="A6508" t="s">
        <v>4</v>
      </c>
      <c r="B6508" s="4" t="s">
        <v>5</v>
      </c>
      <c r="C6508" s="4" t="s">
        <v>10</v>
      </c>
      <c r="D6508" s="4" t="s">
        <v>47</v>
      </c>
      <c r="E6508" s="4" t="s">
        <v>13</v>
      </c>
      <c r="F6508" s="4" t="s">
        <v>13</v>
      </c>
      <c r="G6508" s="4" t="s">
        <v>47</v>
      </c>
      <c r="H6508" s="4" t="s">
        <v>13</v>
      </c>
      <c r="I6508" s="4" t="s">
        <v>13</v>
      </c>
    </row>
    <row r="6509" spans="1:10">
      <c r="A6509" t="n">
        <v>52680</v>
      </c>
      <c r="B6509" s="30" t="n">
        <v>26</v>
      </c>
      <c r="C6509" s="7" t="n">
        <v>0</v>
      </c>
      <c r="D6509" s="7" t="s">
        <v>449</v>
      </c>
      <c r="E6509" s="7" t="n">
        <v>2</v>
      </c>
      <c r="F6509" s="7" t="n">
        <v>3</v>
      </c>
      <c r="G6509" s="7" t="s">
        <v>450</v>
      </c>
      <c r="H6509" s="7" t="n">
        <v>2</v>
      </c>
      <c r="I6509" s="7" t="n">
        <v>0</v>
      </c>
    </row>
    <row r="6510" spans="1:10">
      <c r="A6510" t="s">
        <v>4</v>
      </c>
      <c r="B6510" s="4" t="s">
        <v>5</v>
      </c>
    </row>
    <row r="6511" spans="1:10">
      <c r="A6511" t="n">
        <v>52759</v>
      </c>
      <c r="B6511" s="31" t="n">
        <v>28</v>
      </c>
    </row>
    <row r="6512" spans="1:10">
      <c r="A6512" t="s">
        <v>4</v>
      </c>
      <c r="B6512" s="4" t="s">
        <v>5</v>
      </c>
      <c r="C6512" s="4" t="s">
        <v>13</v>
      </c>
      <c r="D6512" s="32" t="s">
        <v>50</v>
      </c>
      <c r="E6512" s="4" t="s">
        <v>5</v>
      </c>
      <c r="F6512" s="4" t="s">
        <v>13</v>
      </c>
      <c r="G6512" s="4" t="s">
        <v>10</v>
      </c>
      <c r="H6512" s="32" t="s">
        <v>51</v>
      </c>
      <c r="I6512" s="4" t="s">
        <v>13</v>
      </c>
      <c r="J6512" s="4" t="s">
        <v>19</v>
      </c>
    </row>
    <row r="6513" spans="1:10">
      <c r="A6513" t="n">
        <v>52760</v>
      </c>
      <c r="B6513" s="12" t="n">
        <v>5</v>
      </c>
      <c r="C6513" s="7" t="n">
        <v>28</v>
      </c>
      <c r="D6513" s="32" t="s">
        <v>3</v>
      </c>
      <c r="E6513" s="33" t="n">
        <v>64</v>
      </c>
      <c r="F6513" s="7" t="n">
        <v>5</v>
      </c>
      <c r="G6513" s="7" t="n">
        <v>7</v>
      </c>
      <c r="H6513" s="32" t="s">
        <v>3</v>
      </c>
      <c r="I6513" s="7" t="n">
        <v>1</v>
      </c>
      <c r="J6513" s="13" t="n">
        <f t="normal" ca="1">A6525</f>
        <v>0</v>
      </c>
    </row>
    <row r="6514" spans="1:10">
      <c r="A6514" t="s">
        <v>4</v>
      </c>
      <c r="B6514" s="4" t="s">
        <v>5</v>
      </c>
      <c r="C6514" s="4" t="s">
        <v>13</v>
      </c>
      <c r="D6514" s="4" t="s">
        <v>10</v>
      </c>
      <c r="E6514" s="4" t="s">
        <v>10</v>
      </c>
      <c r="F6514" s="4" t="s">
        <v>13</v>
      </c>
    </row>
    <row r="6515" spans="1:10">
      <c r="A6515" t="n">
        <v>52771</v>
      </c>
      <c r="B6515" s="59" t="n">
        <v>25</v>
      </c>
      <c r="C6515" s="7" t="n">
        <v>1</v>
      </c>
      <c r="D6515" s="7" t="n">
        <v>60</v>
      </c>
      <c r="E6515" s="7" t="n">
        <v>640</v>
      </c>
      <c r="F6515" s="7" t="n">
        <v>2</v>
      </c>
    </row>
    <row r="6516" spans="1:10">
      <c r="A6516" t="s">
        <v>4</v>
      </c>
      <c r="B6516" s="4" t="s">
        <v>5</v>
      </c>
      <c r="C6516" s="4" t="s">
        <v>13</v>
      </c>
      <c r="D6516" s="4" t="s">
        <v>10</v>
      </c>
      <c r="E6516" s="4" t="s">
        <v>6</v>
      </c>
    </row>
    <row r="6517" spans="1:10">
      <c r="A6517" t="n">
        <v>52778</v>
      </c>
      <c r="B6517" s="29" t="n">
        <v>51</v>
      </c>
      <c r="C6517" s="7" t="n">
        <v>4</v>
      </c>
      <c r="D6517" s="7" t="n">
        <v>7</v>
      </c>
      <c r="E6517" s="7" t="s">
        <v>436</v>
      </c>
    </row>
    <row r="6518" spans="1:10">
      <c r="A6518" t="s">
        <v>4</v>
      </c>
      <c r="B6518" s="4" t="s">
        <v>5</v>
      </c>
      <c r="C6518" s="4" t="s">
        <v>10</v>
      </c>
    </row>
    <row r="6519" spans="1:10">
      <c r="A6519" t="n">
        <v>52792</v>
      </c>
      <c r="B6519" s="27" t="n">
        <v>16</v>
      </c>
      <c r="C6519" s="7" t="n">
        <v>0</v>
      </c>
    </row>
    <row r="6520" spans="1:10">
      <c r="A6520" t="s">
        <v>4</v>
      </c>
      <c r="B6520" s="4" t="s">
        <v>5</v>
      </c>
      <c r="C6520" s="4" t="s">
        <v>10</v>
      </c>
      <c r="D6520" s="4" t="s">
        <v>47</v>
      </c>
      <c r="E6520" s="4" t="s">
        <v>13</v>
      </c>
      <c r="F6520" s="4" t="s">
        <v>13</v>
      </c>
    </row>
    <row r="6521" spans="1:10">
      <c r="A6521" t="n">
        <v>52795</v>
      </c>
      <c r="B6521" s="30" t="n">
        <v>26</v>
      </c>
      <c r="C6521" s="7" t="n">
        <v>7</v>
      </c>
      <c r="D6521" s="7" t="s">
        <v>451</v>
      </c>
      <c r="E6521" s="7" t="n">
        <v>2</v>
      </c>
      <c r="F6521" s="7" t="n">
        <v>0</v>
      </c>
    </row>
    <row r="6522" spans="1:10">
      <c r="A6522" t="s">
        <v>4</v>
      </c>
      <c r="B6522" s="4" t="s">
        <v>5</v>
      </c>
    </row>
    <row r="6523" spans="1:10">
      <c r="A6523" t="n">
        <v>52833</v>
      </c>
      <c r="B6523" s="31" t="n">
        <v>28</v>
      </c>
    </row>
    <row r="6524" spans="1:10">
      <c r="A6524" t="s">
        <v>4</v>
      </c>
      <c r="B6524" s="4" t="s">
        <v>5</v>
      </c>
      <c r="C6524" s="4" t="s">
        <v>13</v>
      </c>
      <c r="D6524" s="32" t="s">
        <v>50</v>
      </c>
      <c r="E6524" s="4" t="s">
        <v>5</v>
      </c>
      <c r="F6524" s="4" t="s">
        <v>13</v>
      </c>
      <c r="G6524" s="4" t="s">
        <v>10</v>
      </c>
      <c r="H6524" s="32" t="s">
        <v>51</v>
      </c>
      <c r="I6524" s="4" t="s">
        <v>13</v>
      </c>
      <c r="J6524" s="4" t="s">
        <v>19</v>
      </c>
    </row>
    <row r="6525" spans="1:10">
      <c r="A6525" t="n">
        <v>52834</v>
      </c>
      <c r="B6525" s="12" t="n">
        <v>5</v>
      </c>
      <c r="C6525" s="7" t="n">
        <v>28</v>
      </c>
      <c r="D6525" s="32" t="s">
        <v>3</v>
      </c>
      <c r="E6525" s="33" t="n">
        <v>64</v>
      </c>
      <c r="F6525" s="7" t="n">
        <v>5</v>
      </c>
      <c r="G6525" s="7" t="n">
        <v>9</v>
      </c>
      <c r="H6525" s="32" t="s">
        <v>3</v>
      </c>
      <c r="I6525" s="7" t="n">
        <v>1</v>
      </c>
      <c r="J6525" s="13" t="n">
        <f t="normal" ca="1">A6539</f>
        <v>0</v>
      </c>
    </row>
    <row r="6526" spans="1:10">
      <c r="A6526" t="s">
        <v>4</v>
      </c>
      <c r="B6526" s="4" t="s">
        <v>5</v>
      </c>
      <c r="C6526" s="4" t="s">
        <v>13</v>
      </c>
      <c r="D6526" s="4" t="s">
        <v>10</v>
      </c>
      <c r="E6526" s="4" t="s">
        <v>10</v>
      </c>
      <c r="F6526" s="4" t="s">
        <v>13</v>
      </c>
    </row>
    <row r="6527" spans="1:10">
      <c r="A6527" t="n">
        <v>52845</v>
      </c>
      <c r="B6527" s="59" t="n">
        <v>25</v>
      </c>
      <c r="C6527" s="7" t="n">
        <v>1</v>
      </c>
      <c r="D6527" s="7" t="n">
        <v>60</v>
      </c>
      <c r="E6527" s="7" t="n">
        <v>500</v>
      </c>
      <c r="F6527" s="7" t="n">
        <v>2</v>
      </c>
    </row>
    <row r="6528" spans="1:10">
      <c r="A6528" t="s">
        <v>4</v>
      </c>
      <c r="B6528" s="4" t="s">
        <v>5</v>
      </c>
      <c r="C6528" s="4" t="s">
        <v>13</v>
      </c>
      <c r="D6528" s="4" t="s">
        <v>10</v>
      </c>
      <c r="E6528" s="4" t="s">
        <v>6</v>
      </c>
    </row>
    <row r="6529" spans="1:10">
      <c r="A6529" t="n">
        <v>52852</v>
      </c>
      <c r="B6529" s="29" t="n">
        <v>51</v>
      </c>
      <c r="C6529" s="7" t="n">
        <v>4</v>
      </c>
      <c r="D6529" s="7" t="n">
        <v>9</v>
      </c>
      <c r="E6529" s="7" t="s">
        <v>229</v>
      </c>
    </row>
    <row r="6530" spans="1:10">
      <c r="A6530" t="s">
        <v>4</v>
      </c>
      <c r="B6530" s="4" t="s">
        <v>5</v>
      </c>
      <c r="C6530" s="4" t="s">
        <v>10</v>
      </c>
    </row>
    <row r="6531" spans="1:10">
      <c r="A6531" t="n">
        <v>52866</v>
      </c>
      <c r="B6531" s="27" t="n">
        <v>16</v>
      </c>
      <c r="C6531" s="7" t="n">
        <v>0</v>
      </c>
    </row>
    <row r="6532" spans="1:10">
      <c r="A6532" t="s">
        <v>4</v>
      </c>
      <c r="B6532" s="4" t="s">
        <v>5</v>
      </c>
      <c r="C6532" s="4" t="s">
        <v>10</v>
      </c>
      <c r="D6532" s="4" t="s">
        <v>47</v>
      </c>
      <c r="E6532" s="4" t="s">
        <v>13</v>
      </c>
      <c r="F6532" s="4" t="s">
        <v>13</v>
      </c>
    </row>
    <row r="6533" spans="1:10">
      <c r="A6533" t="n">
        <v>52869</v>
      </c>
      <c r="B6533" s="30" t="n">
        <v>26</v>
      </c>
      <c r="C6533" s="7" t="n">
        <v>9</v>
      </c>
      <c r="D6533" s="7" t="s">
        <v>452</v>
      </c>
      <c r="E6533" s="7" t="n">
        <v>2</v>
      </c>
      <c r="F6533" s="7" t="n">
        <v>0</v>
      </c>
    </row>
    <row r="6534" spans="1:10">
      <c r="A6534" t="s">
        <v>4</v>
      </c>
      <c r="B6534" s="4" t="s">
        <v>5</v>
      </c>
    </row>
    <row r="6535" spans="1:10">
      <c r="A6535" t="n">
        <v>52954</v>
      </c>
      <c r="B6535" s="31" t="n">
        <v>28</v>
      </c>
    </row>
    <row r="6536" spans="1:10">
      <c r="A6536" t="s">
        <v>4</v>
      </c>
      <c r="B6536" s="4" t="s">
        <v>5</v>
      </c>
      <c r="C6536" s="4" t="s">
        <v>19</v>
      </c>
    </row>
    <row r="6537" spans="1:10">
      <c r="A6537" t="n">
        <v>52955</v>
      </c>
      <c r="B6537" s="18" t="n">
        <v>3</v>
      </c>
      <c r="C6537" s="13" t="n">
        <f t="normal" ca="1">A6549</f>
        <v>0</v>
      </c>
    </row>
    <row r="6538" spans="1:10">
      <c r="A6538" t="s">
        <v>4</v>
      </c>
      <c r="B6538" s="4" t="s">
        <v>5</v>
      </c>
      <c r="C6538" s="4" t="s">
        <v>13</v>
      </c>
      <c r="D6538" s="4" t="s">
        <v>10</v>
      </c>
      <c r="E6538" s="4" t="s">
        <v>10</v>
      </c>
      <c r="F6538" s="4" t="s">
        <v>13</v>
      </c>
    </row>
    <row r="6539" spans="1:10">
      <c r="A6539" t="n">
        <v>52960</v>
      </c>
      <c r="B6539" s="59" t="n">
        <v>25</v>
      </c>
      <c r="C6539" s="7" t="n">
        <v>1</v>
      </c>
      <c r="D6539" s="7" t="n">
        <v>160</v>
      </c>
      <c r="E6539" s="7" t="n">
        <v>570</v>
      </c>
      <c r="F6539" s="7" t="n">
        <v>2</v>
      </c>
    </row>
    <row r="6540" spans="1:10">
      <c r="A6540" t="s">
        <v>4</v>
      </c>
      <c r="B6540" s="4" t="s">
        <v>5</v>
      </c>
      <c r="C6540" s="4" t="s">
        <v>13</v>
      </c>
      <c r="D6540" s="4" t="s">
        <v>10</v>
      </c>
      <c r="E6540" s="4" t="s">
        <v>6</v>
      </c>
    </row>
    <row r="6541" spans="1:10">
      <c r="A6541" t="n">
        <v>52967</v>
      </c>
      <c r="B6541" s="29" t="n">
        <v>51</v>
      </c>
      <c r="C6541" s="7" t="n">
        <v>4</v>
      </c>
      <c r="D6541" s="7" t="n">
        <v>0</v>
      </c>
      <c r="E6541" s="7" t="s">
        <v>225</v>
      </c>
    </row>
    <row r="6542" spans="1:10">
      <c r="A6542" t="s">
        <v>4</v>
      </c>
      <c r="B6542" s="4" t="s">
        <v>5</v>
      </c>
      <c r="C6542" s="4" t="s">
        <v>10</v>
      </c>
    </row>
    <row r="6543" spans="1:10">
      <c r="A6543" t="n">
        <v>52980</v>
      </c>
      <c r="B6543" s="27" t="n">
        <v>16</v>
      </c>
      <c r="C6543" s="7" t="n">
        <v>0</v>
      </c>
    </row>
    <row r="6544" spans="1:10">
      <c r="A6544" t="s">
        <v>4</v>
      </c>
      <c r="B6544" s="4" t="s">
        <v>5</v>
      </c>
      <c r="C6544" s="4" t="s">
        <v>10</v>
      </c>
      <c r="D6544" s="4" t="s">
        <v>47</v>
      </c>
      <c r="E6544" s="4" t="s">
        <v>13</v>
      </c>
      <c r="F6544" s="4" t="s">
        <v>13</v>
      </c>
    </row>
    <row r="6545" spans="1:6">
      <c r="A6545" t="n">
        <v>52983</v>
      </c>
      <c r="B6545" s="30" t="n">
        <v>26</v>
      </c>
      <c r="C6545" s="7" t="n">
        <v>0</v>
      </c>
      <c r="D6545" s="7" t="s">
        <v>453</v>
      </c>
      <c r="E6545" s="7" t="n">
        <v>2</v>
      </c>
      <c r="F6545" s="7" t="n">
        <v>0</v>
      </c>
    </row>
    <row r="6546" spans="1:6">
      <c r="A6546" t="s">
        <v>4</v>
      </c>
      <c r="B6546" s="4" t="s">
        <v>5</v>
      </c>
    </row>
    <row r="6547" spans="1:6">
      <c r="A6547" t="n">
        <v>53060</v>
      </c>
      <c r="B6547" s="31" t="n">
        <v>28</v>
      </c>
    </row>
    <row r="6548" spans="1:6">
      <c r="A6548" t="s">
        <v>4</v>
      </c>
      <c r="B6548" s="4" t="s">
        <v>5</v>
      </c>
      <c r="C6548" s="4" t="s">
        <v>13</v>
      </c>
      <c r="D6548" s="4" t="s">
        <v>10</v>
      </c>
      <c r="E6548" s="4" t="s">
        <v>10</v>
      </c>
      <c r="F6548" s="4" t="s">
        <v>13</v>
      </c>
    </row>
    <row r="6549" spans="1:6">
      <c r="A6549" t="n">
        <v>53061</v>
      </c>
      <c r="B6549" s="59" t="n">
        <v>25</v>
      </c>
      <c r="C6549" s="7" t="n">
        <v>1</v>
      </c>
      <c r="D6549" s="7" t="n">
        <v>160</v>
      </c>
      <c r="E6549" s="7" t="n">
        <v>350</v>
      </c>
      <c r="F6549" s="7" t="n">
        <v>1</v>
      </c>
    </row>
    <row r="6550" spans="1:6">
      <c r="A6550" t="s">
        <v>4</v>
      </c>
      <c r="B6550" s="4" t="s">
        <v>5</v>
      </c>
      <c r="C6550" s="4" t="s">
        <v>13</v>
      </c>
      <c r="D6550" s="4" t="s">
        <v>10</v>
      </c>
      <c r="E6550" s="4" t="s">
        <v>6</v>
      </c>
    </row>
    <row r="6551" spans="1:6">
      <c r="A6551" t="n">
        <v>53068</v>
      </c>
      <c r="B6551" s="29" t="n">
        <v>51</v>
      </c>
      <c r="C6551" s="7" t="n">
        <v>4</v>
      </c>
      <c r="D6551" s="7" t="n">
        <v>96</v>
      </c>
      <c r="E6551" s="7" t="s">
        <v>254</v>
      </c>
    </row>
    <row r="6552" spans="1:6">
      <c r="A6552" t="s">
        <v>4</v>
      </c>
      <c r="B6552" s="4" t="s">
        <v>5</v>
      </c>
      <c r="C6552" s="4" t="s">
        <v>10</v>
      </c>
    </row>
    <row r="6553" spans="1:6">
      <c r="A6553" t="n">
        <v>53082</v>
      </c>
      <c r="B6553" s="27" t="n">
        <v>16</v>
      </c>
      <c r="C6553" s="7" t="n">
        <v>0</v>
      </c>
    </row>
    <row r="6554" spans="1:6">
      <c r="A6554" t="s">
        <v>4</v>
      </c>
      <c r="B6554" s="4" t="s">
        <v>5</v>
      </c>
      <c r="C6554" s="4" t="s">
        <v>10</v>
      </c>
      <c r="D6554" s="4" t="s">
        <v>47</v>
      </c>
      <c r="E6554" s="4" t="s">
        <v>13</v>
      </c>
      <c r="F6554" s="4" t="s">
        <v>13</v>
      </c>
      <c r="G6554" s="4" t="s">
        <v>47</v>
      </c>
      <c r="H6554" s="4" t="s">
        <v>13</v>
      </c>
      <c r="I6554" s="4" t="s">
        <v>13</v>
      </c>
      <c r="J6554" s="4" t="s">
        <v>47</v>
      </c>
      <c r="K6554" s="4" t="s">
        <v>13</v>
      </c>
      <c r="L6554" s="4" t="s">
        <v>13</v>
      </c>
    </row>
    <row r="6555" spans="1:6">
      <c r="A6555" t="n">
        <v>53085</v>
      </c>
      <c r="B6555" s="30" t="n">
        <v>26</v>
      </c>
      <c r="C6555" s="7" t="n">
        <v>96</v>
      </c>
      <c r="D6555" s="7" t="s">
        <v>454</v>
      </c>
      <c r="E6555" s="7" t="n">
        <v>2</v>
      </c>
      <c r="F6555" s="7" t="n">
        <v>3</v>
      </c>
      <c r="G6555" s="7" t="s">
        <v>455</v>
      </c>
      <c r="H6555" s="7" t="n">
        <v>2</v>
      </c>
      <c r="I6555" s="7" t="n">
        <v>3</v>
      </c>
      <c r="J6555" s="7" t="s">
        <v>456</v>
      </c>
      <c r="K6555" s="7" t="n">
        <v>2</v>
      </c>
      <c r="L6555" s="7" t="n">
        <v>0</v>
      </c>
    </row>
    <row r="6556" spans="1:6">
      <c r="A6556" t="s">
        <v>4</v>
      </c>
      <c r="B6556" s="4" t="s">
        <v>5</v>
      </c>
    </row>
    <row r="6557" spans="1:6">
      <c r="A6557" t="n">
        <v>53418</v>
      </c>
      <c r="B6557" s="31" t="n">
        <v>28</v>
      </c>
    </row>
    <row r="6558" spans="1:6">
      <c r="A6558" t="s">
        <v>4</v>
      </c>
      <c r="B6558" s="4" t="s">
        <v>5</v>
      </c>
      <c r="C6558" s="4" t="s">
        <v>13</v>
      </c>
      <c r="D6558" s="32" t="s">
        <v>50</v>
      </c>
      <c r="E6558" s="4" t="s">
        <v>5</v>
      </c>
      <c r="F6558" s="4" t="s">
        <v>13</v>
      </c>
      <c r="G6558" s="4" t="s">
        <v>10</v>
      </c>
      <c r="H6558" s="32" t="s">
        <v>51</v>
      </c>
      <c r="I6558" s="4" t="s">
        <v>13</v>
      </c>
      <c r="J6558" s="4" t="s">
        <v>19</v>
      </c>
    </row>
    <row r="6559" spans="1:6">
      <c r="A6559" t="n">
        <v>53419</v>
      </c>
      <c r="B6559" s="12" t="n">
        <v>5</v>
      </c>
      <c r="C6559" s="7" t="n">
        <v>28</v>
      </c>
      <c r="D6559" s="32" t="s">
        <v>3</v>
      </c>
      <c r="E6559" s="33" t="n">
        <v>64</v>
      </c>
      <c r="F6559" s="7" t="n">
        <v>5</v>
      </c>
      <c r="G6559" s="7" t="n">
        <v>1</v>
      </c>
      <c r="H6559" s="32" t="s">
        <v>3</v>
      </c>
      <c r="I6559" s="7" t="n">
        <v>1</v>
      </c>
      <c r="J6559" s="13" t="n">
        <f t="normal" ca="1">A6571</f>
        <v>0</v>
      </c>
    </row>
    <row r="6560" spans="1:6">
      <c r="A6560" t="s">
        <v>4</v>
      </c>
      <c r="B6560" s="4" t="s">
        <v>5</v>
      </c>
      <c r="C6560" s="4" t="s">
        <v>13</v>
      </c>
      <c r="D6560" s="4" t="s">
        <v>10</v>
      </c>
      <c r="E6560" s="4" t="s">
        <v>10</v>
      </c>
      <c r="F6560" s="4" t="s">
        <v>13</v>
      </c>
    </row>
    <row r="6561" spans="1:12">
      <c r="A6561" t="n">
        <v>53430</v>
      </c>
      <c r="B6561" s="59" t="n">
        <v>25</v>
      </c>
      <c r="C6561" s="7" t="n">
        <v>1</v>
      </c>
      <c r="D6561" s="7" t="n">
        <v>260</v>
      </c>
      <c r="E6561" s="7" t="n">
        <v>640</v>
      </c>
      <c r="F6561" s="7" t="n">
        <v>2</v>
      </c>
    </row>
    <row r="6562" spans="1:12">
      <c r="A6562" t="s">
        <v>4</v>
      </c>
      <c r="B6562" s="4" t="s">
        <v>5</v>
      </c>
      <c r="C6562" s="4" t="s">
        <v>13</v>
      </c>
      <c r="D6562" s="4" t="s">
        <v>10</v>
      </c>
      <c r="E6562" s="4" t="s">
        <v>6</v>
      </c>
    </row>
    <row r="6563" spans="1:12">
      <c r="A6563" t="n">
        <v>53437</v>
      </c>
      <c r="B6563" s="29" t="n">
        <v>51</v>
      </c>
      <c r="C6563" s="7" t="n">
        <v>4</v>
      </c>
      <c r="D6563" s="7" t="n">
        <v>1</v>
      </c>
      <c r="E6563" s="7" t="s">
        <v>229</v>
      </c>
    </row>
    <row r="6564" spans="1:12">
      <c r="A6564" t="s">
        <v>4</v>
      </c>
      <c r="B6564" s="4" t="s">
        <v>5</v>
      </c>
      <c r="C6564" s="4" t="s">
        <v>10</v>
      </c>
    </row>
    <row r="6565" spans="1:12">
      <c r="A6565" t="n">
        <v>53451</v>
      </c>
      <c r="B6565" s="27" t="n">
        <v>16</v>
      </c>
      <c r="C6565" s="7" t="n">
        <v>0</v>
      </c>
    </row>
    <row r="6566" spans="1:12">
      <c r="A6566" t="s">
        <v>4</v>
      </c>
      <c r="B6566" s="4" t="s">
        <v>5</v>
      </c>
      <c r="C6566" s="4" t="s">
        <v>10</v>
      </c>
      <c r="D6566" s="4" t="s">
        <v>47</v>
      </c>
      <c r="E6566" s="4" t="s">
        <v>13</v>
      </c>
      <c r="F6566" s="4" t="s">
        <v>13</v>
      </c>
    </row>
    <row r="6567" spans="1:12">
      <c r="A6567" t="n">
        <v>53454</v>
      </c>
      <c r="B6567" s="30" t="n">
        <v>26</v>
      </c>
      <c r="C6567" s="7" t="n">
        <v>1</v>
      </c>
      <c r="D6567" s="7" t="s">
        <v>457</v>
      </c>
      <c r="E6567" s="7" t="n">
        <v>2</v>
      </c>
      <c r="F6567" s="7" t="n">
        <v>0</v>
      </c>
    </row>
    <row r="6568" spans="1:12">
      <c r="A6568" t="s">
        <v>4</v>
      </c>
      <c r="B6568" s="4" t="s">
        <v>5</v>
      </c>
    </row>
    <row r="6569" spans="1:12">
      <c r="A6569" t="n">
        <v>53519</v>
      </c>
      <c r="B6569" s="31" t="n">
        <v>28</v>
      </c>
    </row>
    <row r="6570" spans="1:12">
      <c r="A6570" t="s">
        <v>4</v>
      </c>
      <c r="B6570" s="4" t="s">
        <v>5</v>
      </c>
      <c r="C6570" s="4" t="s">
        <v>13</v>
      </c>
      <c r="D6570" s="32" t="s">
        <v>50</v>
      </c>
      <c r="E6570" s="4" t="s">
        <v>5</v>
      </c>
      <c r="F6570" s="4" t="s">
        <v>13</v>
      </c>
      <c r="G6570" s="4" t="s">
        <v>10</v>
      </c>
      <c r="H6570" s="32" t="s">
        <v>51</v>
      </c>
      <c r="I6570" s="4" t="s">
        <v>13</v>
      </c>
      <c r="J6570" s="4" t="s">
        <v>19</v>
      </c>
    </row>
    <row r="6571" spans="1:12">
      <c r="A6571" t="n">
        <v>53520</v>
      </c>
      <c r="B6571" s="12" t="n">
        <v>5</v>
      </c>
      <c r="C6571" s="7" t="n">
        <v>28</v>
      </c>
      <c r="D6571" s="32" t="s">
        <v>3</v>
      </c>
      <c r="E6571" s="33" t="n">
        <v>64</v>
      </c>
      <c r="F6571" s="7" t="n">
        <v>5</v>
      </c>
      <c r="G6571" s="7" t="n">
        <v>3</v>
      </c>
      <c r="H6571" s="32" t="s">
        <v>3</v>
      </c>
      <c r="I6571" s="7" t="n">
        <v>1</v>
      </c>
      <c r="J6571" s="13" t="n">
        <f t="normal" ca="1">A6583</f>
        <v>0</v>
      </c>
    </row>
    <row r="6572" spans="1:12">
      <c r="A6572" t="s">
        <v>4</v>
      </c>
      <c r="B6572" s="4" t="s">
        <v>5</v>
      </c>
      <c r="C6572" s="4" t="s">
        <v>13</v>
      </c>
      <c r="D6572" s="4" t="s">
        <v>10</v>
      </c>
      <c r="E6572" s="4" t="s">
        <v>10</v>
      </c>
      <c r="F6572" s="4" t="s">
        <v>13</v>
      </c>
    </row>
    <row r="6573" spans="1:12">
      <c r="A6573" t="n">
        <v>53531</v>
      </c>
      <c r="B6573" s="59" t="n">
        <v>25</v>
      </c>
      <c r="C6573" s="7" t="n">
        <v>1</v>
      </c>
      <c r="D6573" s="7" t="n">
        <v>60</v>
      </c>
      <c r="E6573" s="7" t="n">
        <v>640</v>
      </c>
      <c r="F6573" s="7" t="n">
        <v>2</v>
      </c>
    </row>
    <row r="6574" spans="1:12">
      <c r="A6574" t="s">
        <v>4</v>
      </c>
      <c r="B6574" s="4" t="s">
        <v>5</v>
      </c>
      <c r="C6574" s="4" t="s">
        <v>13</v>
      </c>
      <c r="D6574" s="4" t="s">
        <v>10</v>
      </c>
      <c r="E6574" s="4" t="s">
        <v>6</v>
      </c>
    </row>
    <row r="6575" spans="1:12">
      <c r="A6575" t="n">
        <v>53538</v>
      </c>
      <c r="B6575" s="29" t="n">
        <v>51</v>
      </c>
      <c r="C6575" s="7" t="n">
        <v>4</v>
      </c>
      <c r="D6575" s="7" t="n">
        <v>3</v>
      </c>
      <c r="E6575" s="7" t="s">
        <v>352</v>
      </c>
    </row>
    <row r="6576" spans="1:12">
      <c r="A6576" t="s">
        <v>4</v>
      </c>
      <c r="B6576" s="4" t="s">
        <v>5</v>
      </c>
      <c r="C6576" s="4" t="s">
        <v>10</v>
      </c>
    </row>
    <row r="6577" spans="1:10">
      <c r="A6577" t="n">
        <v>53552</v>
      </c>
      <c r="B6577" s="27" t="n">
        <v>16</v>
      </c>
      <c r="C6577" s="7" t="n">
        <v>0</v>
      </c>
    </row>
    <row r="6578" spans="1:10">
      <c r="A6578" t="s">
        <v>4</v>
      </c>
      <c r="B6578" s="4" t="s">
        <v>5</v>
      </c>
      <c r="C6578" s="4" t="s">
        <v>10</v>
      </c>
      <c r="D6578" s="4" t="s">
        <v>47</v>
      </c>
      <c r="E6578" s="4" t="s">
        <v>13</v>
      </c>
      <c r="F6578" s="4" t="s">
        <v>13</v>
      </c>
    </row>
    <row r="6579" spans="1:10">
      <c r="A6579" t="n">
        <v>53555</v>
      </c>
      <c r="B6579" s="30" t="n">
        <v>26</v>
      </c>
      <c r="C6579" s="7" t="n">
        <v>3</v>
      </c>
      <c r="D6579" s="7" t="s">
        <v>458</v>
      </c>
      <c r="E6579" s="7" t="n">
        <v>2</v>
      </c>
      <c r="F6579" s="7" t="n">
        <v>0</v>
      </c>
    </row>
    <row r="6580" spans="1:10">
      <c r="A6580" t="s">
        <v>4</v>
      </c>
      <c r="B6580" s="4" t="s">
        <v>5</v>
      </c>
    </row>
    <row r="6581" spans="1:10">
      <c r="A6581" t="n">
        <v>53671</v>
      </c>
      <c r="B6581" s="31" t="n">
        <v>28</v>
      </c>
    </row>
    <row r="6582" spans="1:10">
      <c r="A6582" t="s">
        <v>4</v>
      </c>
      <c r="B6582" s="4" t="s">
        <v>5</v>
      </c>
      <c r="C6582" s="4" t="s">
        <v>13</v>
      </c>
      <c r="D6582" s="32" t="s">
        <v>50</v>
      </c>
      <c r="E6582" s="4" t="s">
        <v>5</v>
      </c>
      <c r="F6582" s="4" t="s">
        <v>13</v>
      </c>
      <c r="G6582" s="4" t="s">
        <v>10</v>
      </c>
      <c r="H6582" s="32" t="s">
        <v>51</v>
      </c>
      <c r="I6582" s="4" t="s">
        <v>13</v>
      </c>
      <c r="J6582" s="4" t="s">
        <v>19</v>
      </c>
    </row>
    <row r="6583" spans="1:10">
      <c r="A6583" t="n">
        <v>53672</v>
      </c>
      <c r="B6583" s="12" t="n">
        <v>5</v>
      </c>
      <c r="C6583" s="7" t="n">
        <v>28</v>
      </c>
      <c r="D6583" s="32" t="s">
        <v>3</v>
      </c>
      <c r="E6583" s="33" t="n">
        <v>64</v>
      </c>
      <c r="F6583" s="7" t="n">
        <v>5</v>
      </c>
      <c r="G6583" s="7" t="n">
        <v>8</v>
      </c>
      <c r="H6583" s="32" t="s">
        <v>3</v>
      </c>
      <c r="I6583" s="7" t="n">
        <v>1</v>
      </c>
      <c r="J6583" s="13" t="n">
        <f t="normal" ca="1">A6595</f>
        <v>0</v>
      </c>
    </row>
    <row r="6584" spans="1:10">
      <c r="A6584" t="s">
        <v>4</v>
      </c>
      <c r="B6584" s="4" t="s">
        <v>5</v>
      </c>
      <c r="C6584" s="4" t="s">
        <v>13</v>
      </c>
      <c r="D6584" s="4" t="s">
        <v>10</v>
      </c>
      <c r="E6584" s="4" t="s">
        <v>10</v>
      </c>
      <c r="F6584" s="4" t="s">
        <v>13</v>
      </c>
    </row>
    <row r="6585" spans="1:10">
      <c r="A6585" t="n">
        <v>53683</v>
      </c>
      <c r="B6585" s="59" t="n">
        <v>25</v>
      </c>
      <c r="C6585" s="7" t="n">
        <v>1</v>
      </c>
      <c r="D6585" s="7" t="n">
        <v>60</v>
      </c>
      <c r="E6585" s="7" t="n">
        <v>500</v>
      </c>
      <c r="F6585" s="7" t="n">
        <v>2</v>
      </c>
    </row>
    <row r="6586" spans="1:10">
      <c r="A6586" t="s">
        <v>4</v>
      </c>
      <c r="B6586" s="4" t="s">
        <v>5</v>
      </c>
      <c r="C6586" s="4" t="s">
        <v>13</v>
      </c>
      <c r="D6586" s="4" t="s">
        <v>10</v>
      </c>
      <c r="E6586" s="4" t="s">
        <v>6</v>
      </c>
    </row>
    <row r="6587" spans="1:10">
      <c r="A6587" t="n">
        <v>53690</v>
      </c>
      <c r="B6587" s="29" t="n">
        <v>51</v>
      </c>
      <c r="C6587" s="7" t="n">
        <v>4</v>
      </c>
      <c r="D6587" s="7" t="n">
        <v>8</v>
      </c>
      <c r="E6587" s="7" t="s">
        <v>352</v>
      </c>
    </row>
    <row r="6588" spans="1:10">
      <c r="A6588" t="s">
        <v>4</v>
      </c>
      <c r="B6588" s="4" t="s">
        <v>5</v>
      </c>
      <c r="C6588" s="4" t="s">
        <v>10</v>
      </c>
    </row>
    <row r="6589" spans="1:10">
      <c r="A6589" t="n">
        <v>53704</v>
      </c>
      <c r="B6589" s="27" t="n">
        <v>16</v>
      </c>
      <c r="C6589" s="7" t="n">
        <v>0</v>
      </c>
    </row>
    <row r="6590" spans="1:10">
      <c r="A6590" t="s">
        <v>4</v>
      </c>
      <c r="B6590" s="4" t="s">
        <v>5</v>
      </c>
      <c r="C6590" s="4" t="s">
        <v>10</v>
      </c>
      <c r="D6590" s="4" t="s">
        <v>47</v>
      </c>
      <c r="E6590" s="4" t="s">
        <v>13</v>
      </c>
      <c r="F6590" s="4" t="s">
        <v>13</v>
      </c>
    </row>
    <row r="6591" spans="1:10">
      <c r="A6591" t="n">
        <v>53707</v>
      </c>
      <c r="B6591" s="30" t="n">
        <v>26</v>
      </c>
      <c r="C6591" s="7" t="n">
        <v>8</v>
      </c>
      <c r="D6591" s="7" t="s">
        <v>459</v>
      </c>
      <c r="E6591" s="7" t="n">
        <v>2</v>
      </c>
      <c r="F6591" s="7" t="n">
        <v>0</v>
      </c>
    </row>
    <row r="6592" spans="1:10">
      <c r="A6592" t="s">
        <v>4</v>
      </c>
      <c r="B6592" s="4" t="s">
        <v>5</v>
      </c>
    </row>
    <row r="6593" spans="1:10">
      <c r="A6593" t="n">
        <v>53770</v>
      </c>
      <c r="B6593" s="31" t="n">
        <v>28</v>
      </c>
    </row>
    <row r="6594" spans="1:10">
      <c r="A6594" t="s">
        <v>4</v>
      </c>
      <c r="B6594" s="4" t="s">
        <v>5</v>
      </c>
      <c r="C6594" s="4" t="s">
        <v>13</v>
      </c>
      <c r="D6594" s="4" t="s">
        <v>10</v>
      </c>
      <c r="E6594" s="4" t="s">
        <v>10</v>
      </c>
      <c r="F6594" s="4" t="s">
        <v>13</v>
      </c>
    </row>
    <row r="6595" spans="1:10">
      <c r="A6595" t="n">
        <v>53771</v>
      </c>
      <c r="B6595" s="59" t="n">
        <v>25</v>
      </c>
      <c r="C6595" s="7" t="n">
        <v>1</v>
      </c>
      <c r="D6595" s="7" t="n">
        <v>160</v>
      </c>
      <c r="E6595" s="7" t="n">
        <v>570</v>
      </c>
      <c r="F6595" s="7" t="n">
        <v>2</v>
      </c>
    </row>
    <row r="6596" spans="1:10">
      <c r="A6596" t="s">
        <v>4</v>
      </c>
      <c r="B6596" s="4" t="s">
        <v>5</v>
      </c>
      <c r="C6596" s="4" t="s">
        <v>13</v>
      </c>
      <c r="D6596" s="4" t="s">
        <v>10</v>
      </c>
      <c r="E6596" s="4" t="s">
        <v>6</v>
      </c>
    </row>
    <row r="6597" spans="1:10">
      <c r="A6597" t="n">
        <v>53778</v>
      </c>
      <c r="B6597" s="29" t="n">
        <v>51</v>
      </c>
      <c r="C6597" s="7" t="n">
        <v>4</v>
      </c>
      <c r="D6597" s="7" t="n">
        <v>0</v>
      </c>
      <c r="E6597" s="7" t="s">
        <v>460</v>
      </c>
    </row>
    <row r="6598" spans="1:10">
      <c r="A6598" t="s">
        <v>4</v>
      </c>
      <c r="B6598" s="4" t="s">
        <v>5</v>
      </c>
      <c r="C6598" s="4" t="s">
        <v>10</v>
      </c>
    </row>
    <row r="6599" spans="1:10">
      <c r="A6599" t="n">
        <v>53792</v>
      </c>
      <c r="B6599" s="27" t="n">
        <v>16</v>
      </c>
      <c r="C6599" s="7" t="n">
        <v>0</v>
      </c>
    </row>
    <row r="6600" spans="1:10">
      <c r="A6600" t="s">
        <v>4</v>
      </c>
      <c r="B6600" s="4" t="s">
        <v>5</v>
      </c>
      <c r="C6600" s="4" t="s">
        <v>10</v>
      </c>
      <c r="D6600" s="4" t="s">
        <v>47</v>
      </c>
      <c r="E6600" s="4" t="s">
        <v>13</v>
      </c>
      <c r="F6600" s="4" t="s">
        <v>13</v>
      </c>
    </row>
    <row r="6601" spans="1:10">
      <c r="A6601" t="n">
        <v>53795</v>
      </c>
      <c r="B6601" s="30" t="n">
        <v>26</v>
      </c>
      <c r="C6601" s="7" t="n">
        <v>0</v>
      </c>
      <c r="D6601" s="7" t="s">
        <v>461</v>
      </c>
      <c r="E6601" s="7" t="n">
        <v>2</v>
      </c>
      <c r="F6601" s="7" t="n">
        <v>0</v>
      </c>
    </row>
    <row r="6602" spans="1:10">
      <c r="A6602" t="s">
        <v>4</v>
      </c>
      <c r="B6602" s="4" t="s">
        <v>5</v>
      </c>
    </row>
    <row r="6603" spans="1:10">
      <c r="A6603" t="n">
        <v>53864</v>
      </c>
      <c r="B6603" s="31" t="n">
        <v>28</v>
      </c>
    </row>
    <row r="6604" spans="1:10">
      <c r="A6604" t="s">
        <v>4</v>
      </c>
      <c r="B6604" s="4" t="s">
        <v>5</v>
      </c>
      <c r="C6604" s="4" t="s">
        <v>10</v>
      </c>
    </row>
    <row r="6605" spans="1:10">
      <c r="A6605" t="n">
        <v>53865</v>
      </c>
      <c r="B6605" s="34" t="n">
        <v>12</v>
      </c>
      <c r="C6605" s="7" t="n">
        <v>10707</v>
      </c>
    </row>
    <row r="6606" spans="1:10">
      <c r="A6606" t="s">
        <v>4</v>
      </c>
      <c r="B6606" s="4" t="s">
        <v>5</v>
      </c>
      <c r="C6606" s="4" t="s">
        <v>13</v>
      </c>
      <c r="D6606" s="4" t="s">
        <v>10</v>
      </c>
      <c r="E6606" s="4" t="s">
        <v>10</v>
      </c>
    </row>
    <row r="6607" spans="1:10">
      <c r="A6607" t="n">
        <v>53868</v>
      </c>
      <c r="B6607" s="76" t="n">
        <v>135</v>
      </c>
      <c r="C6607" s="7" t="n">
        <v>0</v>
      </c>
      <c r="D6607" s="7" t="n">
        <v>96</v>
      </c>
      <c r="E6607" s="7" t="n">
        <v>1</v>
      </c>
    </row>
    <row r="6608" spans="1:10">
      <c r="A6608" t="s">
        <v>4</v>
      </c>
      <c r="B6608" s="4" t="s">
        <v>5</v>
      </c>
      <c r="C6608" s="4" t="s">
        <v>19</v>
      </c>
    </row>
    <row r="6609" spans="1:6">
      <c r="A6609" t="n">
        <v>53874</v>
      </c>
      <c r="B6609" s="18" t="n">
        <v>3</v>
      </c>
      <c r="C6609" s="13" t="n">
        <f t="normal" ca="1">A6627</f>
        <v>0</v>
      </c>
    </row>
    <row r="6610" spans="1:6">
      <c r="A6610" t="s">
        <v>4</v>
      </c>
      <c r="B6610" s="4" t="s">
        <v>5</v>
      </c>
      <c r="C6610" s="4" t="s">
        <v>13</v>
      </c>
      <c r="D6610" s="4" t="s">
        <v>18</v>
      </c>
      <c r="E6610" s="4" t="s">
        <v>10</v>
      </c>
      <c r="F6610" s="4" t="s">
        <v>13</v>
      </c>
    </row>
    <row r="6611" spans="1:6">
      <c r="A6611" t="n">
        <v>53879</v>
      </c>
      <c r="B6611" s="14" t="n">
        <v>49</v>
      </c>
      <c r="C6611" s="7" t="n">
        <v>3</v>
      </c>
      <c r="D6611" s="7" t="n">
        <v>0.699999988079071</v>
      </c>
      <c r="E6611" s="7" t="n">
        <v>500</v>
      </c>
      <c r="F6611" s="7" t="n">
        <v>0</v>
      </c>
    </row>
    <row r="6612" spans="1:6">
      <c r="A6612" t="s">
        <v>4</v>
      </c>
      <c r="B6612" s="4" t="s">
        <v>5</v>
      </c>
      <c r="C6612" s="4" t="s">
        <v>13</v>
      </c>
      <c r="D6612" s="4" t="s">
        <v>10</v>
      </c>
    </row>
    <row r="6613" spans="1:6">
      <c r="A6613" t="n">
        <v>53888</v>
      </c>
      <c r="B6613" s="38" t="n">
        <v>58</v>
      </c>
      <c r="C6613" s="7" t="n">
        <v>10</v>
      </c>
      <c r="D6613" s="7" t="n">
        <v>300</v>
      </c>
    </row>
    <row r="6614" spans="1:6">
      <c r="A6614" t="s">
        <v>4</v>
      </c>
      <c r="B6614" s="4" t="s">
        <v>5</v>
      </c>
      <c r="C6614" s="4" t="s">
        <v>13</v>
      </c>
      <c r="D6614" s="4" t="s">
        <v>10</v>
      </c>
    </row>
    <row r="6615" spans="1:6">
      <c r="A6615" t="n">
        <v>53892</v>
      </c>
      <c r="B6615" s="38" t="n">
        <v>58</v>
      </c>
      <c r="C6615" s="7" t="n">
        <v>12</v>
      </c>
      <c r="D6615" s="7" t="n">
        <v>0</v>
      </c>
    </row>
    <row r="6616" spans="1:6">
      <c r="A6616" t="s">
        <v>4</v>
      </c>
      <c r="B6616" s="4" t="s">
        <v>5</v>
      </c>
      <c r="C6616" s="4" t="s">
        <v>13</v>
      </c>
      <c r="D6616" s="4" t="s">
        <v>10</v>
      </c>
      <c r="E6616" s="4" t="s">
        <v>10</v>
      </c>
      <c r="F6616" s="4" t="s">
        <v>13</v>
      </c>
    </row>
    <row r="6617" spans="1:6">
      <c r="A6617" t="n">
        <v>53896</v>
      </c>
      <c r="B6617" s="59" t="n">
        <v>25</v>
      </c>
      <c r="C6617" s="7" t="n">
        <v>1</v>
      </c>
      <c r="D6617" s="7" t="n">
        <v>160</v>
      </c>
      <c r="E6617" s="7" t="n">
        <v>350</v>
      </c>
      <c r="F6617" s="7" t="n">
        <v>1</v>
      </c>
    </row>
    <row r="6618" spans="1:6">
      <c r="A6618" t="s">
        <v>4</v>
      </c>
      <c r="B6618" s="4" t="s">
        <v>5</v>
      </c>
      <c r="C6618" s="4" t="s">
        <v>13</v>
      </c>
      <c r="D6618" s="4" t="s">
        <v>10</v>
      </c>
      <c r="E6618" s="4" t="s">
        <v>6</v>
      </c>
    </row>
    <row r="6619" spans="1:6">
      <c r="A6619" t="n">
        <v>53903</v>
      </c>
      <c r="B6619" s="29" t="n">
        <v>51</v>
      </c>
      <c r="C6619" s="7" t="n">
        <v>4</v>
      </c>
      <c r="D6619" s="7" t="n">
        <v>96</v>
      </c>
      <c r="E6619" s="7" t="s">
        <v>187</v>
      </c>
    </row>
    <row r="6620" spans="1:6">
      <c r="A6620" t="s">
        <v>4</v>
      </c>
      <c r="B6620" s="4" t="s">
        <v>5</v>
      </c>
      <c r="C6620" s="4" t="s">
        <v>10</v>
      </c>
    </row>
    <row r="6621" spans="1:6">
      <c r="A6621" t="n">
        <v>53916</v>
      </c>
      <c r="B6621" s="27" t="n">
        <v>16</v>
      </c>
      <c r="C6621" s="7" t="n">
        <v>0</v>
      </c>
    </row>
    <row r="6622" spans="1:6">
      <c r="A6622" t="s">
        <v>4</v>
      </c>
      <c r="B6622" s="4" t="s">
        <v>5</v>
      </c>
      <c r="C6622" s="4" t="s">
        <v>10</v>
      </c>
      <c r="D6622" s="4" t="s">
        <v>47</v>
      </c>
      <c r="E6622" s="4" t="s">
        <v>13</v>
      </c>
      <c r="F6622" s="4" t="s">
        <v>13</v>
      </c>
      <c r="G6622" s="4" t="s">
        <v>47</v>
      </c>
      <c r="H6622" s="4" t="s">
        <v>13</v>
      </c>
      <c r="I6622" s="4" t="s">
        <v>13</v>
      </c>
      <c r="J6622" s="4" t="s">
        <v>47</v>
      </c>
      <c r="K6622" s="4" t="s">
        <v>13</v>
      </c>
      <c r="L6622" s="4" t="s">
        <v>13</v>
      </c>
      <c r="M6622" s="4" t="s">
        <v>47</v>
      </c>
      <c r="N6622" s="4" t="s">
        <v>13</v>
      </c>
      <c r="O6622" s="4" t="s">
        <v>13</v>
      </c>
    </row>
    <row r="6623" spans="1:6">
      <c r="A6623" t="n">
        <v>53919</v>
      </c>
      <c r="B6623" s="30" t="n">
        <v>26</v>
      </c>
      <c r="C6623" s="7" t="n">
        <v>96</v>
      </c>
      <c r="D6623" s="7" t="s">
        <v>462</v>
      </c>
      <c r="E6623" s="7" t="n">
        <v>2</v>
      </c>
      <c r="F6623" s="7" t="n">
        <v>3</v>
      </c>
      <c r="G6623" s="7" t="s">
        <v>463</v>
      </c>
      <c r="H6623" s="7" t="n">
        <v>2</v>
      </c>
      <c r="I6623" s="7" t="n">
        <v>3</v>
      </c>
      <c r="J6623" s="7" t="s">
        <v>464</v>
      </c>
      <c r="K6623" s="7" t="n">
        <v>2</v>
      </c>
      <c r="L6623" s="7" t="n">
        <v>3</v>
      </c>
      <c r="M6623" s="7" t="s">
        <v>465</v>
      </c>
      <c r="N6623" s="7" t="n">
        <v>2</v>
      </c>
      <c r="O6623" s="7" t="n">
        <v>0</v>
      </c>
    </row>
    <row r="6624" spans="1:6">
      <c r="A6624" t="s">
        <v>4</v>
      </c>
      <c r="B6624" s="4" t="s">
        <v>5</v>
      </c>
    </row>
    <row r="6625" spans="1:15">
      <c r="A6625" t="n">
        <v>54278</v>
      </c>
      <c r="B6625" s="31" t="n">
        <v>28</v>
      </c>
    </row>
    <row r="6626" spans="1:15">
      <c r="A6626" t="s">
        <v>4</v>
      </c>
      <c r="B6626" s="4" t="s">
        <v>5</v>
      </c>
      <c r="C6626" s="4" t="s">
        <v>13</v>
      </c>
      <c r="D6626" s="4" t="s">
        <v>10</v>
      </c>
      <c r="E6626" s="4" t="s">
        <v>13</v>
      </c>
      <c r="F6626" s="4" t="s">
        <v>19</v>
      </c>
    </row>
    <row r="6627" spans="1:15">
      <c r="A6627" t="n">
        <v>54279</v>
      </c>
      <c r="B6627" s="12" t="n">
        <v>5</v>
      </c>
      <c r="C6627" s="7" t="n">
        <v>30</v>
      </c>
      <c r="D6627" s="7" t="n">
        <v>10675</v>
      </c>
      <c r="E6627" s="7" t="n">
        <v>1</v>
      </c>
      <c r="F6627" s="13" t="n">
        <f t="normal" ca="1">A6713</f>
        <v>0</v>
      </c>
    </row>
    <row r="6628" spans="1:15">
      <c r="A6628" t="s">
        <v>4</v>
      </c>
      <c r="B6628" s="4" t="s">
        <v>5</v>
      </c>
      <c r="C6628" s="4" t="s">
        <v>13</v>
      </c>
      <c r="D6628" s="4" t="s">
        <v>10</v>
      </c>
      <c r="E6628" s="4" t="s">
        <v>10</v>
      </c>
      <c r="F6628" s="4" t="s">
        <v>13</v>
      </c>
    </row>
    <row r="6629" spans="1:15">
      <c r="A6629" t="n">
        <v>54288</v>
      </c>
      <c r="B6629" s="59" t="n">
        <v>25</v>
      </c>
      <c r="C6629" s="7" t="n">
        <v>1</v>
      </c>
      <c r="D6629" s="7" t="n">
        <v>160</v>
      </c>
      <c r="E6629" s="7" t="n">
        <v>570</v>
      </c>
      <c r="F6629" s="7" t="n">
        <v>2</v>
      </c>
    </row>
    <row r="6630" spans="1:15">
      <c r="A6630" t="s">
        <v>4</v>
      </c>
      <c r="B6630" s="4" t="s">
        <v>5</v>
      </c>
      <c r="C6630" s="4" t="s">
        <v>13</v>
      </c>
      <c r="D6630" s="4" t="s">
        <v>10</v>
      </c>
      <c r="E6630" s="4" t="s">
        <v>6</v>
      </c>
    </row>
    <row r="6631" spans="1:15">
      <c r="A6631" t="n">
        <v>54295</v>
      </c>
      <c r="B6631" s="29" t="n">
        <v>51</v>
      </c>
      <c r="C6631" s="7" t="n">
        <v>4</v>
      </c>
      <c r="D6631" s="7" t="n">
        <v>0</v>
      </c>
      <c r="E6631" s="7" t="s">
        <v>466</v>
      </c>
    </row>
    <row r="6632" spans="1:15">
      <c r="A6632" t="s">
        <v>4</v>
      </c>
      <c r="B6632" s="4" t="s">
        <v>5</v>
      </c>
      <c r="C6632" s="4" t="s">
        <v>10</v>
      </c>
    </row>
    <row r="6633" spans="1:15">
      <c r="A6633" t="n">
        <v>54310</v>
      </c>
      <c r="B6633" s="27" t="n">
        <v>16</v>
      </c>
      <c r="C6633" s="7" t="n">
        <v>0</v>
      </c>
    </row>
    <row r="6634" spans="1:15">
      <c r="A6634" t="s">
        <v>4</v>
      </c>
      <c r="B6634" s="4" t="s">
        <v>5</v>
      </c>
      <c r="C6634" s="4" t="s">
        <v>10</v>
      </c>
      <c r="D6634" s="4" t="s">
        <v>47</v>
      </c>
      <c r="E6634" s="4" t="s">
        <v>13</v>
      </c>
      <c r="F6634" s="4" t="s">
        <v>13</v>
      </c>
      <c r="G6634" s="4" t="s">
        <v>47</v>
      </c>
      <c r="H6634" s="4" t="s">
        <v>13</v>
      </c>
      <c r="I6634" s="4" t="s">
        <v>13</v>
      </c>
    </row>
    <row r="6635" spans="1:15">
      <c r="A6635" t="n">
        <v>54313</v>
      </c>
      <c r="B6635" s="30" t="n">
        <v>26</v>
      </c>
      <c r="C6635" s="7" t="n">
        <v>0</v>
      </c>
      <c r="D6635" s="7" t="s">
        <v>467</v>
      </c>
      <c r="E6635" s="7" t="n">
        <v>2</v>
      </c>
      <c r="F6635" s="7" t="n">
        <v>3</v>
      </c>
      <c r="G6635" s="7" t="s">
        <v>468</v>
      </c>
      <c r="H6635" s="7" t="n">
        <v>2</v>
      </c>
      <c r="I6635" s="7" t="n">
        <v>0</v>
      </c>
    </row>
    <row r="6636" spans="1:15">
      <c r="A6636" t="s">
        <v>4</v>
      </c>
      <c r="B6636" s="4" t="s">
        <v>5</v>
      </c>
    </row>
    <row r="6637" spans="1:15">
      <c r="A6637" t="n">
        <v>54497</v>
      </c>
      <c r="B6637" s="31" t="n">
        <v>28</v>
      </c>
    </row>
    <row r="6638" spans="1:15">
      <c r="A6638" t="s">
        <v>4</v>
      </c>
      <c r="B6638" s="4" t="s">
        <v>5</v>
      </c>
      <c r="C6638" s="4" t="s">
        <v>13</v>
      </c>
      <c r="D6638" s="4" t="s">
        <v>10</v>
      </c>
      <c r="E6638" s="4" t="s">
        <v>18</v>
      </c>
    </row>
    <row r="6639" spans="1:15">
      <c r="A6639" t="n">
        <v>54498</v>
      </c>
      <c r="B6639" s="38" t="n">
        <v>58</v>
      </c>
      <c r="C6639" s="7" t="n">
        <v>0</v>
      </c>
      <c r="D6639" s="7" t="n">
        <v>300</v>
      </c>
      <c r="E6639" s="7" t="n">
        <v>0.300000011920929</v>
      </c>
    </row>
    <row r="6640" spans="1:15">
      <c r="A6640" t="s">
        <v>4</v>
      </c>
      <c r="B6640" s="4" t="s">
        <v>5</v>
      </c>
      <c r="C6640" s="4" t="s">
        <v>13</v>
      </c>
      <c r="D6640" s="4" t="s">
        <v>10</v>
      </c>
    </row>
    <row r="6641" spans="1:9">
      <c r="A6641" t="n">
        <v>54506</v>
      </c>
      <c r="B6641" s="38" t="n">
        <v>58</v>
      </c>
      <c r="C6641" s="7" t="n">
        <v>255</v>
      </c>
      <c r="D6641" s="7" t="n">
        <v>0</v>
      </c>
    </row>
    <row r="6642" spans="1:9">
      <c r="A6642" t="s">
        <v>4</v>
      </c>
      <c r="B6642" s="4" t="s">
        <v>5</v>
      </c>
      <c r="C6642" s="4" t="s">
        <v>13</v>
      </c>
      <c r="D6642" s="4" t="s">
        <v>13</v>
      </c>
      <c r="E6642" s="4" t="s">
        <v>9</v>
      </c>
      <c r="F6642" s="4" t="s">
        <v>13</v>
      </c>
      <c r="G6642" s="4" t="s">
        <v>13</v>
      </c>
    </row>
    <row r="6643" spans="1:9">
      <c r="A6643" t="n">
        <v>54510</v>
      </c>
      <c r="B6643" s="77" t="n">
        <v>18</v>
      </c>
      <c r="C6643" s="7" t="n">
        <v>0</v>
      </c>
      <c r="D6643" s="7" t="n">
        <v>0</v>
      </c>
      <c r="E6643" s="7" t="n">
        <v>0</v>
      </c>
      <c r="F6643" s="7" t="n">
        <v>19</v>
      </c>
      <c r="G6643" s="7" t="n">
        <v>1</v>
      </c>
    </row>
    <row r="6644" spans="1:9">
      <c r="A6644" t="s">
        <v>4</v>
      </c>
      <c r="B6644" s="4" t="s">
        <v>5</v>
      </c>
      <c r="C6644" s="4" t="s">
        <v>13</v>
      </c>
      <c r="D6644" s="4" t="s">
        <v>13</v>
      </c>
      <c r="E6644" s="4" t="s">
        <v>10</v>
      </c>
      <c r="F6644" s="4" t="s">
        <v>18</v>
      </c>
    </row>
    <row r="6645" spans="1:9">
      <c r="A6645" t="n">
        <v>54519</v>
      </c>
      <c r="B6645" s="78" t="n">
        <v>107</v>
      </c>
      <c r="C6645" s="7" t="n">
        <v>0</v>
      </c>
      <c r="D6645" s="7" t="n">
        <v>0</v>
      </c>
      <c r="E6645" s="7" t="n">
        <v>0</v>
      </c>
      <c r="F6645" s="7" t="n">
        <v>32</v>
      </c>
    </row>
    <row r="6646" spans="1:9">
      <c r="A6646" t="s">
        <v>4</v>
      </c>
      <c r="B6646" s="4" t="s">
        <v>5</v>
      </c>
      <c r="C6646" s="4" t="s">
        <v>13</v>
      </c>
      <c r="D6646" s="4" t="s">
        <v>13</v>
      </c>
      <c r="E6646" s="4" t="s">
        <v>6</v>
      </c>
      <c r="F6646" s="4" t="s">
        <v>10</v>
      </c>
    </row>
    <row r="6647" spans="1:9">
      <c r="A6647" t="n">
        <v>54528</v>
      </c>
      <c r="B6647" s="78" t="n">
        <v>107</v>
      </c>
      <c r="C6647" s="7" t="n">
        <v>1</v>
      </c>
      <c r="D6647" s="7" t="n">
        <v>0</v>
      </c>
      <c r="E6647" s="7" t="s">
        <v>469</v>
      </c>
      <c r="F6647" s="7" t="n">
        <v>1</v>
      </c>
    </row>
    <row r="6648" spans="1:9">
      <c r="A6648" t="s">
        <v>4</v>
      </c>
      <c r="B6648" s="4" t="s">
        <v>5</v>
      </c>
      <c r="C6648" s="4" t="s">
        <v>13</v>
      </c>
      <c r="D6648" s="4" t="s">
        <v>13</v>
      </c>
      <c r="E6648" s="4" t="s">
        <v>6</v>
      </c>
      <c r="F6648" s="4" t="s">
        <v>10</v>
      </c>
    </row>
    <row r="6649" spans="1:9">
      <c r="A6649" t="n">
        <v>54545</v>
      </c>
      <c r="B6649" s="78" t="n">
        <v>107</v>
      </c>
      <c r="C6649" s="7" t="n">
        <v>1</v>
      </c>
      <c r="D6649" s="7" t="n">
        <v>0</v>
      </c>
      <c r="E6649" s="7" t="s">
        <v>470</v>
      </c>
      <c r="F6649" s="7" t="n">
        <v>2</v>
      </c>
    </row>
    <row r="6650" spans="1:9">
      <c r="A6650" t="s">
        <v>4</v>
      </c>
      <c r="B6650" s="4" t="s">
        <v>5</v>
      </c>
      <c r="C6650" s="4" t="s">
        <v>13</v>
      </c>
      <c r="D6650" s="4" t="s">
        <v>13</v>
      </c>
      <c r="E6650" s="4" t="s">
        <v>13</v>
      </c>
      <c r="F6650" s="4" t="s">
        <v>10</v>
      </c>
      <c r="G6650" s="4" t="s">
        <v>10</v>
      </c>
      <c r="H6650" s="4" t="s">
        <v>13</v>
      </c>
    </row>
    <row r="6651" spans="1:9">
      <c r="A6651" t="n">
        <v>54561</v>
      </c>
      <c r="B6651" s="78" t="n">
        <v>107</v>
      </c>
      <c r="C6651" s="7" t="n">
        <v>2</v>
      </c>
      <c r="D6651" s="7" t="n">
        <v>0</v>
      </c>
      <c r="E6651" s="7" t="n">
        <v>1</v>
      </c>
      <c r="F6651" s="7" t="n">
        <v>65535</v>
      </c>
      <c r="G6651" s="7" t="n">
        <v>65535</v>
      </c>
      <c r="H6651" s="7" t="n">
        <v>0</v>
      </c>
    </row>
    <row r="6652" spans="1:9">
      <c r="A6652" t="s">
        <v>4</v>
      </c>
      <c r="B6652" s="4" t="s">
        <v>5</v>
      </c>
      <c r="C6652" s="4" t="s">
        <v>13</v>
      </c>
      <c r="D6652" s="4" t="s">
        <v>13</v>
      </c>
      <c r="E6652" s="4" t="s">
        <v>13</v>
      </c>
    </row>
    <row r="6653" spans="1:9">
      <c r="A6653" t="n">
        <v>54570</v>
      </c>
      <c r="B6653" s="78" t="n">
        <v>107</v>
      </c>
      <c r="C6653" s="7" t="n">
        <v>4</v>
      </c>
      <c r="D6653" s="7" t="n">
        <v>0</v>
      </c>
      <c r="E6653" s="7" t="n">
        <v>0</v>
      </c>
    </row>
    <row r="6654" spans="1:9">
      <c r="A6654" t="s">
        <v>4</v>
      </c>
      <c r="B6654" s="4" t="s">
        <v>5</v>
      </c>
      <c r="C6654" s="4" t="s">
        <v>13</v>
      </c>
      <c r="D6654" s="4" t="s">
        <v>13</v>
      </c>
    </row>
    <row r="6655" spans="1:9">
      <c r="A6655" t="n">
        <v>54574</v>
      </c>
      <c r="B6655" s="78" t="n">
        <v>107</v>
      </c>
      <c r="C6655" s="7" t="n">
        <v>3</v>
      </c>
      <c r="D6655" s="7" t="n">
        <v>0</v>
      </c>
    </row>
    <row r="6656" spans="1:9">
      <c r="A6656" t="s">
        <v>4</v>
      </c>
      <c r="B6656" s="4" t="s">
        <v>5</v>
      </c>
      <c r="C6656" s="4" t="s">
        <v>13</v>
      </c>
      <c r="D6656" s="4" t="s">
        <v>10</v>
      </c>
      <c r="E6656" s="4" t="s">
        <v>18</v>
      </c>
    </row>
    <row r="6657" spans="1:8">
      <c r="A6657" t="n">
        <v>54577</v>
      </c>
      <c r="B6657" s="38" t="n">
        <v>58</v>
      </c>
      <c r="C6657" s="7" t="n">
        <v>100</v>
      </c>
      <c r="D6657" s="7" t="n">
        <v>300</v>
      </c>
      <c r="E6657" s="7" t="n">
        <v>0.300000011920929</v>
      </c>
    </row>
    <row r="6658" spans="1:8">
      <c r="A6658" t="s">
        <v>4</v>
      </c>
      <c r="B6658" s="4" t="s">
        <v>5</v>
      </c>
      <c r="C6658" s="4" t="s">
        <v>13</v>
      </c>
      <c r="D6658" s="4" t="s">
        <v>10</v>
      </c>
    </row>
    <row r="6659" spans="1:8">
      <c r="A6659" t="n">
        <v>54585</v>
      </c>
      <c r="B6659" s="38" t="n">
        <v>58</v>
      </c>
      <c r="C6659" s="7" t="n">
        <v>255</v>
      </c>
      <c r="D6659" s="7" t="n">
        <v>0</v>
      </c>
    </row>
    <row r="6660" spans="1:8">
      <c r="A6660" t="s">
        <v>4</v>
      </c>
      <c r="B6660" s="4" t="s">
        <v>5</v>
      </c>
      <c r="C6660" s="4" t="s">
        <v>13</v>
      </c>
      <c r="D6660" s="4" t="s">
        <v>13</v>
      </c>
      <c r="E6660" s="4" t="s">
        <v>13</v>
      </c>
      <c r="F6660" s="4" t="s">
        <v>9</v>
      </c>
      <c r="G6660" s="4" t="s">
        <v>13</v>
      </c>
      <c r="H6660" s="4" t="s">
        <v>13</v>
      </c>
      <c r="I6660" s="4" t="s">
        <v>19</v>
      </c>
    </row>
    <row r="6661" spans="1:8">
      <c r="A6661" t="n">
        <v>54589</v>
      </c>
      <c r="B6661" s="12" t="n">
        <v>5</v>
      </c>
      <c r="C6661" s="7" t="n">
        <v>35</v>
      </c>
      <c r="D6661" s="7" t="n">
        <v>0</v>
      </c>
      <c r="E6661" s="7" t="n">
        <v>0</v>
      </c>
      <c r="F6661" s="7" t="n">
        <v>1</v>
      </c>
      <c r="G6661" s="7" t="n">
        <v>2</v>
      </c>
      <c r="H6661" s="7" t="n">
        <v>1</v>
      </c>
      <c r="I6661" s="13" t="n">
        <f t="normal" ca="1">A6707</f>
        <v>0</v>
      </c>
    </row>
    <row r="6662" spans="1:8">
      <c r="A6662" t="s">
        <v>4</v>
      </c>
      <c r="B6662" s="4" t="s">
        <v>5</v>
      </c>
      <c r="C6662" s="4" t="s">
        <v>13</v>
      </c>
      <c r="D6662" s="4" t="s">
        <v>10</v>
      </c>
      <c r="E6662" s="4" t="s">
        <v>10</v>
      </c>
      <c r="F6662" s="4" t="s">
        <v>13</v>
      </c>
    </row>
    <row r="6663" spans="1:8">
      <c r="A6663" t="n">
        <v>54603</v>
      </c>
      <c r="B6663" s="59" t="n">
        <v>25</v>
      </c>
      <c r="C6663" s="7" t="n">
        <v>1</v>
      </c>
      <c r="D6663" s="7" t="n">
        <v>160</v>
      </c>
      <c r="E6663" s="7" t="n">
        <v>570</v>
      </c>
      <c r="F6663" s="7" t="n">
        <v>2</v>
      </c>
    </row>
    <row r="6664" spans="1:8">
      <c r="A6664" t="s">
        <v>4</v>
      </c>
      <c r="B6664" s="4" t="s">
        <v>5</v>
      </c>
      <c r="C6664" s="4" t="s">
        <v>13</v>
      </c>
      <c r="D6664" s="4" t="s">
        <v>10</v>
      </c>
      <c r="E6664" s="4" t="s">
        <v>6</v>
      </c>
    </row>
    <row r="6665" spans="1:8">
      <c r="A6665" t="n">
        <v>54610</v>
      </c>
      <c r="B6665" s="29" t="n">
        <v>51</v>
      </c>
      <c r="C6665" s="7" t="n">
        <v>4</v>
      </c>
      <c r="D6665" s="7" t="n">
        <v>0</v>
      </c>
      <c r="E6665" s="7" t="s">
        <v>225</v>
      </c>
    </row>
    <row r="6666" spans="1:8">
      <c r="A6666" t="s">
        <v>4</v>
      </c>
      <c r="B6666" s="4" t="s">
        <v>5</v>
      </c>
      <c r="C6666" s="4" t="s">
        <v>10</v>
      </c>
    </row>
    <row r="6667" spans="1:8">
      <c r="A6667" t="n">
        <v>54623</v>
      </c>
      <c r="B6667" s="27" t="n">
        <v>16</v>
      </c>
      <c r="C6667" s="7" t="n">
        <v>0</v>
      </c>
    </row>
    <row r="6668" spans="1:8">
      <c r="A6668" t="s">
        <v>4</v>
      </c>
      <c r="B6668" s="4" t="s">
        <v>5</v>
      </c>
      <c r="C6668" s="4" t="s">
        <v>10</v>
      </c>
      <c r="D6668" s="4" t="s">
        <v>47</v>
      </c>
      <c r="E6668" s="4" t="s">
        <v>13</v>
      </c>
      <c r="F6668" s="4" t="s">
        <v>13</v>
      </c>
      <c r="G6668" s="4" t="s">
        <v>47</v>
      </c>
      <c r="H6668" s="4" t="s">
        <v>13</v>
      </c>
      <c r="I6668" s="4" t="s">
        <v>13</v>
      </c>
    </row>
    <row r="6669" spans="1:8">
      <c r="A6669" t="n">
        <v>54626</v>
      </c>
      <c r="B6669" s="30" t="n">
        <v>26</v>
      </c>
      <c r="C6669" s="7" t="n">
        <v>0</v>
      </c>
      <c r="D6669" s="7" t="s">
        <v>471</v>
      </c>
      <c r="E6669" s="7" t="n">
        <v>2</v>
      </c>
      <c r="F6669" s="7" t="n">
        <v>3</v>
      </c>
      <c r="G6669" s="7" t="s">
        <v>472</v>
      </c>
      <c r="H6669" s="7" t="n">
        <v>2</v>
      </c>
      <c r="I6669" s="7" t="n">
        <v>0</v>
      </c>
    </row>
    <row r="6670" spans="1:8">
      <c r="A6670" t="s">
        <v>4</v>
      </c>
      <c r="B6670" s="4" t="s">
        <v>5</v>
      </c>
    </row>
    <row r="6671" spans="1:8">
      <c r="A6671" t="n">
        <v>54806</v>
      </c>
      <c r="B6671" s="31" t="n">
        <v>28</v>
      </c>
    </row>
    <row r="6672" spans="1:8">
      <c r="A6672" t="s">
        <v>4</v>
      </c>
      <c r="B6672" s="4" t="s">
        <v>5</v>
      </c>
      <c r="C6672" s="4" t="s">
        <v>13</v>
      </c>
      <c r="D6672" s="4" t="s">
        <v>10</v>
      </c>
      <c r="E6672" s="4" t="s">
        <v>10</v>
      </c>
      <c r="F6672" s="4" t="s">
        <v>13</v>
      </c>
    </row>
    <row r="6673" spans="1:9">
      <c r="A6673" t="n">
        <v>54807</v>
      </c>
      <c r="B6673" s="59" t="n">
        <v>25</v>
      </c>
      <c r="C6673" s="7" t="n">
        <v>1</v>
      </c>
      <c r="D6673" s="7" t="n">
        <v>160</v>
      </c>
      <c r="E6673" s="7" t="n">
        <v>350</v>
      </c>
      <c r="F6673" s="7" t="n">
        <v>1</v>
      </c>
    </row>
    <row r="6674" spans="1:9">
      <c r="A6674" t="s">
        <v>4</v>
      </c>
      <c r="B6674" s="4" t="s">
        <v>5</v>
      </c>
      <c r="C6674" s="4" t="s">
        <v>13</v>
      </c>
      <c r="D6674" s="4" t="s">
        <v>10</v>
      </c>
      <c r="E6674" s="4" t="s">
        <v>6</v>
      </c>
    </row>
    <row r="6675" spans="1:9">
      <c r="A6675" t="n">
        <v>54814</v>
      </c>
      <c r="B6675" s="29" t="n">
        <v>51</v>
      </c>
      <c r="C6675" s="7" t="n">
        <v>4</v>
      </c>
      <c r="D6675" s="7" t="n">
        <v>96</v>
      </c>
      <c r="E6675" s="7" t="s">
        <v>473</v>
      </c>
    </row>
    <row r="6676" spans="1:9">
      <c r="A6676" t="s">
        <v>4</v>
      </c>
      <c r="B6676" s="4" t="s">
        <v>5</v>
      </c>
      <c r="C6676" s="4" t="s">
        <v>10</v>
      </c>
    </row>
    <row r="6677" spans="1:9">
      <c r="A6677" t="n">
        <v>54827</v>
      </c>
      <c r="B6677" s="27" t="n">
        <v>16</v>
      </c>
      <c r="C6677" s="7" t="n">
        <v>0</v>
      </c>
    </row>
    <row r="6678" spans="1:9">
      <c r="A6678" t="s">
        <v>4</v>
      </c>
      <c r="B6678" s="4" t="s">
        <v>5</v>
      </c>
      <c r="C6678" s="4" t="s">
        <v>10</v>
      </c>
      <c r="D6678" s="4" t="s">
        <v>47</v>
      </c>
      <c r="E6678" s="4" t="s">
        <v>13</v>
      </c>
      <c r="F6678" s="4" t="s">
        <v>13</v>
      </c>
    </row>
    <row r="6679" spans="1:9">
      <c r="A6679" t="n">
        <v>54830</v>
      </c>
      <c r="B6679" s="30" t="n">
        <v>26</v>
      </c>
      <c r="C6679" s="7" t="n">
        <v>96</v>
      </c>
      <c r="D6679" s="7" t="s">
        <v>474</v>
      </c>
      <c r="E6679" s="7" t="n">
        <v>2</v>
      </c>
      <c r="F6679" s="7" t="n">
        <v>0</v>
      </c>
    </row>
    <row r="6680" spans="1:9">
      <c r="A6680" t="s">
        <v>4</v>
      </c>
      <c r="B6680" s="4" t="s">
        <v>5</v>
      </c>
    </row>
    <row r="6681" spans="1:9">
      <c r="A6681" t="n">
        <v>54881</v>
      </c>
      <c r="B6681" s="31" t="n">
        <v>28</v>
      </c>
    </row>
    <row r="6682" spans="1:9">
      <c r="A6682" t="s">
        <v>4</v>
      </c>
      <c r="B6682" s="4" t="s">
        <v>5</v>
      </c>
      <c r="C6682" s="4" t="s">
        <v>13</v>
      </c>
      <c r="D6682" s="4" t="s">
        <v>10</v>
      </c>
      <c r="E6682" s="4" t="s">
        <v>10</v>
      </c>
      <c r="F6682" s="4" t="s">
        <v>13</v>
      </c>
    </row>
    <row r="6683" spans="1:9">
      <c r="A6683" t="n">
        <v>54882</v>
      </c>
      <c r="B6683" s="59" t="n">
        <v>25</v>
      </c>
      <c r="C6683" s="7" t="n">
        <v>1</v>
      </c>
      <c r="D6683" s="7" t="n">
        <v>160</v>
      </c>
      <c r="E6683" s="7" t="n">
        <v>570</v>
      </c>
      <c r="F6683" s="7" t="n">
        <v>2</v>
      </c>
    </row>
    <row r="6684" spans="1:9">
      <c r="A6684" t="s">
        <v>4</v>
      </c>
      <c r="B6684" s="4" t="s">
        <v>5</v>
      </c>
      <c r="C6684" s="4" t="s">
        <v>13</v>
      </c>
      <c r="D6684" s="4" t="s">
        <v>10</v>
      </c>
      <c r="E6684" s="4" t="s">
        <v>6</v>
      </c>
    </row>
    <row r="6685" spans="1:9">
      <c r="A6685" t="n">
        <v>54889</v>
      </c>
      <c r="B6685" s="29" t="n">
        <v>51</v>
      </c>
      <c r="C6685" s="7" t="n">
        <v>4</v>
      </c>
      <c r="D6685" s="7" t="n">
        <v>0</v>
      </c>
      <c r="E6685" s="7" t="s">
        <v>426</v>
      </c>
    </row>
    <row r="6686" spans="1:9">
      <c r="A6686" t="s">
        <v>4</v>
      </c>
      <c r="B6686" s="4" t="s">
        <v>5</v>
      </c>
      <c r="C6686" s="4" t="s">
        <v>10</v>
      </c>
    </row>
    <row r="6687" spans="1:9">
      <c r="A6687" t="n">
        <v>54902</v>
      </c>
      <c r="B6687" s="27" t="n">
        <v>16</v>
      </c>
      <c r="C6687" s="7" t="n">
        <v>0</v>
      </c>
    </row>
    <row r="6688" spans="1:9">
      <c r="A6688" t="s">
        <v>4</v>
      </c>
      <c r="B6688" s="4" t="s">
        <v>5</v>
      </c>
      <c r="C6688" s="4" t="s">
        <v>10</v>
      </c>
      <c r="D6688" s="4" t="s">
        <v>47</v>
      </c>
      <c r="E6688" s="4" t="s">
        <v>13</v>
      </c>
      <c r="F6688" s="4" t="s">
        <v>13</v>
      </c>
    </row>
    <row r="6689" spans="1:6">
      <c r="A6689" t="n">
        <v>54905</v>
      </c>
      <c r="B6689" s="30" t="n">
        <v>26</v>
      </c>
      <c r="C6689" s="7" t="n">
        <v>0</v>
      </c>
      <c r="D6689" s="7" t="s">
        <v>475</v>
      </c>
      <c r="E6689" s="7" t="n">
        <v>2</v>
      </c>
      <c r="F6689" s="7" t="n">
        <v>0</v>
      </c>
    </row>
    <row r="6690" spans="1:6">
      <c r="A6690" t="s">
        <v>4</v>
      </c>
      <c r="B6690" s="4" t="s">
        <v>5</v>
      </c>
    </row>
    <row r="6691" spans="1:6">
      <c r="A6691" t="n">
        <v>54952</v>
      </c>
      <c r="B6691" s="31" t="n">
        <v>28</v>
      </c>
    </row>
    <row r="6692" spans="1:6">
      <c r="A6692" t="s">
        <v>4</v>
      </c>
      <c r="B6692" s="4" t="s">
        <v>5</v>
      </c>
      <c r="C6692" s="4" t="s">
        <v>13</v>
      </c>
      <c r="D6692" s="4" t="s">
        <v>10</v>
      </c>
      <c r="E6692" s="4" t="s">
        <v>18</v>
      </c>
    </row>
    <row r="6693" spans="1:6">
      <c r="A6693" t="n">
        <v>54953</v>
      </c>
      <c r="B6693" s="38" t="n">
        <v>58</v>
      </c>
      <c r="C6693" s="7" t="n">
        <v>0</v>
      </c>
      <c r="D6693" s="7" t="n">
        <v>1000</v>
      </c>
      <c r="E6693" s="7" t="n">
        <v>1</v>
      </c>
    </row>
    <row r="6694" spans="1:6">
      <c r="A6694" t="s">
        <v>4</v>
      </c>
      <c r="B6694" s="4" t="s">
        <v>5</v>
      </c>
      <c r="C6694" s="4" t="s">
        <v>13</v>
      </c>
      <c r="D6694" s="4" t="s">
        <v>10</v>
      </c>
    </row>
    <row r="6695" spans="1:6">
      <c r="A6695" t="n">
        <v>54961</v>
      </c>
      <c r="B6695" s="38" t="n">
        <v>58</v>
      </c>
      <c r="C6695" s="7" t="n">
        <v>255</v>
      </c>
      <c r="D6695" s="7" t="n">
        <v>0</v>
      </c>
    </row>
    <row r="6696" spans="1:6">
      <c r="A6696" t="s">
        <v>4</v>
      </c>
      <c r="B6696" s="4" t="s">
        <v>5</v>
      </c>
      <c r="C6696" s="4" t="s">
        <v>13</v>
      </c>
      <c r="D6696" s="4" t="s">
        <v>10</v>
      </c>
      <c r="E6696" s="4" t="s">
        <v>10</v>
      </c>
      <c r="F6696" s="4" t="s">
        <v>13</v>
      </c>
    </row>
    <row r="6697" spans="1:6">
      <c r="A6697" t="n">
        <v>54965</v>
      </c>
      <c r="B6697" s="59" t="n">
        <v>25</v>
      </c>
      <c r="C6697" s="7" t="n">
        <v>1</v>
      </c>
      <c r="D6697" s="7" t="n">
        <v>65535</v>
      </c>
      <c r="E6697" s="7" t="n">
        <v>65535</v>
      </c>
      <c r="F6697" s="7" t="n">
        <v>0</v>
      </c>
    </row>
    <row r="6698" spans="1:6">
      <c r="A6698" t="s">
        <v>4</v>
      </c>
      <c r="B6698" s="4" t="s">
        <v>5</v>
      </c>
      <c r="C6698" s="4" t="s">
        <v>13</v>
      </c>
      <c r="D6698" s="4" t="s">
        <v>10</v>
      </c>
    </row>
    <row r="6699" spans="1:6">
      <c r="A6699" t="n">
        <v>54972</v>
      </c>
      <c r="B6699" s="38" t="n">
        <v>58</v>
      </c>
      <c r="C6699" s="7" t="n">
        <v>11</v>
      </c>
      <c r="D6699" s="7" t="n">
        <v>300</v>
      </c>
    </row>
    <row r="6700" spans="1:6">
      <c r="A6700" t="s">
        <v>4</v>
      </c>
      <c r="B6700" s="4" t="s">
        <v>5</v>
      </c>
      <c r="C6700" s="4" t="s">
        <v>13</v>
      </c>
      <c r="D6700" s="4" t="s">
        <v>10</v>
      </c>
    </row>
    <row r="6701" spans="1:6">
      <c r="A6701" t="n">
        <v>54976</v>
      </c>
      <c r="B6701" s="38" t="n">
        <v>58</v>
      </c>
      <c r="C6701" s="7" t="n">
        <v>12</v>
      </c>
      <c r="D6701" s="7" t="n">
        <v>0</v>
      </c>
    </row>
    <row r="6702" spans="1:6">
      <c r="A6702" t="s">
        <v>4</v>
      </c>
      <c r="B6702" s="4" t="s">
        <v>5</v>
      </c>
      <c r="C6702" s="4" t="s">
        <v>13</v>
      </c>
      <c r="D6702" s="4" t="s">
        <v>10</v>
      </c>
    </row>
    <row r="6703" spans="1:6">
      <c r="A6703" t="n">
        <v>54980</v>
      </c>
      <c r="B6703" s="10" t="n">
        <v>162</v>
      </c>
      <c r="C6703" s="7" t="n">
        <v>1</v>
      </c>
      <c r="D6703" s="7" t="n">
        <v>0</v>
      </c>
    </row>
    <row r="6704" spans="1:6">
      <c r="A6704" t="s">
        <v>4</v>
      </c>
      <c r="B6704" s="4" t="s">
        <v>5</v>
      </c>
      <c r="C6704" s="4" t="s">
        <v>19</v>
      </c>
    </row>
    <row r="6705" spans="1:6">
      <c r="A6705" t="n">
        <v>54984</v>
      </c>
      <c r="B6705" s="18" t="n">
        <v>3</v>
      </c>
      <c r="C6705" s="13" t="n">
        <f t="normal" ca="1">A6711</f>
        <v>0</v>
      </c>
    </row>
    <row r="6706" spans="1:6">
      <c r="A6706" t="s">
        <v>4</v>
      </c>
      <c r="B6706" s="4" t="s">
        <v>5</v>
      </c>
      <c r="C6706" s="4" t="s">
        <v>13</v>
      </c>
      <c r="D6706" s="4" t="s">
        <v>10</v>
      </c>
      <c r="E6706" s="4" t="s">
        <v>18</v>
      </c>
    </row>
    <row r="6707" spans="1:6">
      <c r="A6707" t="n">
        <v>54989</v>
      </c>
      <c r="B6707" s="38" t="n">
        <v>58</v>
      </c>
      <c r="C6707" s="7" t="n">
        <v>0</v>
      </c>
      <c r="D6707" s="7" t="n">
        <v>1000</v>
      </c>
      <c r="E6707" s="7" t="n">
        <v>1</v>
      </c>
    </row>
    <row r="6708" spans="1:6">
      <c r="A6708" t="s">
        <v>4</v>
      </c>
      <c r="B6708" s="4" t="s">
        <v>5</v>
      </c>
      <c r="C6708" s="4" t="s">
        <v>13</v>
      </c>
      <c r="D6708" s="4" t="s">
        <v>10</v>
      </c>
    </row>
    <row r="6709" spans="1:6">
      <c r="A6709" t="n">
        <v>54997</v>
      </c>
      <c r="B6709" s="38" t="n">
        <v>58</v>
      </c>
      <c r="C6709" s="7" t="n">
        <v>255</v>
      </c>
      <c r="D6709" s="7" t="n">
        <v>0</v>
      </c>
    </row>
    <row r="6710" spans="1:6">
      <c r="A6710" t="s">
        <v>4</v>
      </c>
      <c r="B6710" s="4" t="s">
        <v>5</v>
      </c>
      <c r="C6710" s="4" t="s">
        <v>19</v>
      </c>
    </row>
    <row r="6711" spans="1:6">
      <c r="A6711" t="n">
        <v>55001</v>
      </c>
      <c r="B6711" s="18" t="n">
        <v>3</v>
      </c>
      <c r="C6711" s="13" t="n">
        <f t="normal" ca="1">A6727</f>
        <v>0</v>
      </c>
    </row>
    <row r="6712" spans="1:6">
      <c r="A6712" t="s">
        <v>4</v>
      </c>
      <c r="B6712" s="4" t="s">
        <v>5</v>
      </c>
      <c r="C6712" s="4" t="s">
        <v>13</v>
      </c>
      <c r="D6712" s="4" t="s">
        <v>10</v>
      </c>
      <c r="E6712" s="4" t="s">
        <v>10</v>
      </c>
      <c r="F6712" s="4" t="s">
        <v>13</v>
      </c>
    </row>
    <row r="6713" spans="1:6">
      <c r="A6713" t="n">
        <v>55006</v>
      </c>
      <c r="B6713" s="59" t="n">
        <v>25</v>
      </c>
      <c r="C6713" s="7" t="n">
        <v>1</v>
      </c>
      <c r="D6713" s="7" t="n">
        <v>160</v>
      </c>
      <c r="E6713" s="7" t="n">
        <v>570</v>
      </c>
      <c r="F6713" s="7" t="n">
        <v>2</v>
      </c>
    </row>
    <row r="6714" spans="1:6">
      <c r="A6714" t="s">
        <v>4</v>
      </c>
      <c r="B6714" s="4" t="s">
        <v>5</v>
      </c>
      <c r="C6714" s="4" t="s">
        <v>13</v>
      </c>
      <c r="D6714" s="4" t="s">
        <v>10</v>
      </c>
      <c r="E6714" s="4" t="s">
        <v>6</v>
      </c>
    </row>
    <row r="6715" spans="1:6">
      <c r="A6715" t="n">
        <v>55013</v>
      </c>
      <c r="B6715" s="29" t="n">
        <v>51</v>
      </c>
      <c r="C6715" s="7" t="n">
        <v>4</v>
      </c>
      <c r="D6715" s="7" t="n">
        <v>0</v>
      </c>
      <c r="E6715" s="7" t="s">
        <v>466</v>
      </c>
    </row>
    <row r="6716" spans="1:6">
      <c r="A6716" t="s">
        <v>4</v>
      </c>
      <c r="B6716" s="4" t="s">
        <v>5</v>
      </c>
      <c r="C6716" s="4" t="s">
        <v>10</v>
      </c>
    </row>
    <row r="6717" spans="1:6">
      <c r="A6717" t="n">
        <v>55028</v>
      </c>
      <c r="B6717" s="27" t="n">
        <v>16</v>
      </c>
      <c r="C6717" s="7" t="n">
        <v>0</v>
      </c>
    </row>
    <row r="6718" spans="1:6">
      <c r="A6718" t="s">
        <v>4</v>
      </c>
      <c r="B6718" s="4" t="s">
        <v>5</v>
      </c>
      <c r="C6718" s="4" t="s">
        <v>10</v>
      </c>
      <c r="D6718" s="4" t="s">
        <v>47</v>
      </c>
      <c r="E6718" s="4" t="s">
        <v>13</v>
      </c>
      <c r="F6718" s="4" t="s">
        <v>13</v>
      </c>
      <c r="G6718" s="4" t="s">
        <v>47</v>
      </c>
      <c r="H6718" s="4" t="s">
        <v>13</v>
      </c>
      <c r="I6718" s="4" t="s">
        <v>13</v>
      </c>
      <c r="J6718" s="4" t="s">
        <v>47</v>
      </c>
      <c r="K6718" s="4" t="s">
        <v>13</v>
      </c>
      <c r="L6718" s="4" t="s">
        <v>13</v>
      </c>
    </row>
    <row r="6719" spans="1:6">
      <c r="A6719" t="n">
        <v>55031</v>
      </c>
      <c r="B6719" s="30" t="n">
        <v>26</v>
      </c>
      <c r="C6719" s="7" t="n">
        <v>0</v>
      </c>
      <c r="D6719" s="7" t="s">
        <v>476</v>
      </c>
      <c r="E6719" s="7" t="n">
        <v>2</v>
      </c>
      <c r="F6719" s="7" t="n">
        <v>3</v>
      </c>
      <c r="G6719" s="7" t="s">
        <v>477</v>
      </c>
      <c r="H6719" s="7" t="n">
        <v>2</v>
      </c>
      <c r="I6719" s="7" t="n">
        <v>3</v>
      </c>
      <c r="J6719" s="7" t="s">
        <v>478</v>
      </c>
      <c r="K6719" s="7" t="n">
        <v>2</v>
      </c>
      <c r="L6719" s="7" t="n">
        <v>0</v>
      </c>
    </row>
    <row r="6720" spans="1:6">
      <c r="A6720" t="s">
        <v>4</v>
      </c>
      <c r="B6720" s="4" t="s">
        <v>5</v>
      </c>
    </row>
    <row r="6721" spans="1:12">
      <c r="A6721" t="n">
        <v>55329</v>
      </c>
      <c r="B6721" s="31" t="n">
        <v>28</v>
      </c>
    </row>
    <row r="6722" spans="1:12">
      <c r="A6722" t="s">
        <v>4</v>
      </c>
      <c r="B6722" s="4" t="s">
        <v>5</v>
      </c>
      <c r="C6722" s="4" t="s">
        <v>13</v>
      </c>
      <c r="D6722" s="4" t="s">
        <v>10</v>
      </c>
      <c r="E6722" s="4" t="s">
        <v>18</v>
      </c>
    </row>
    <row r="6723" spans="1:12">
      <c r="A6723" t="n">
        <v>55330</v>
      </c>
      <c r="B6723" s="38" t="n">
        <v>58</v>
      </c>
      <c r="C6723" s="7" t="n">
        <v>0</v>
      </c>
      <c r="D6723" s="7" t="n">
        <v>1000</v>
      </c>
      <c r="E6723" s="7" t="n">
        <v>1</v>
      </c>
    </row>
    <row r="6724" spans="1:12">
      <c r="A6724" t="s">
        <v>4</v>
      </c>
      <c r="B6724" s="4" t="s">
        <v>5</v>
      </c>
      <c r="C6724" s="4" t="s">
        <v>13</v>
      </c>
      <c r="D6724" s="4" t="s">
        <v>10</v>
      </c>
    </row>
    <row r="6725" spans="1:12">
      <c r="A6725" t="n">
        <v>55338</v>
      </c>
      <c r="B6725" s="38" t="n">
        <v>58</v>
      </c>
      <c r="C6725" s="7" t="n">
        <v>255</v>
      </c>
      <c r="D6725" s="7" t="n">
        <v>0</v>
      </c>
    </row>
    <row r="6726" spans="1:12">
      <c r="A6726" t="s">
        <v>4</v>
      </c>
      <c r="B6726" s="4" t="s">
        <v>5</v>
      </c>
      <c r="C6726" s="4" t="s">
        <v>13</v>
      </c>
      <c r="D6726" s="4" t="s">
        <v>18</v>
      </c>
      <c r="E6726" s="4" t="s">
        <v>10</v>
      </c>
      <c r="F6726" s="4" t="s">
        <v>13</v>
      </c>
    </row>
    <row r="6727" spans="1:12">
      <c r="A6727" t="n">
        <v>55342</v>
      </c>
      <c r="B6727" s="14" t="n">
        <v>49</v>
      </c>
      <c r="C6727" s="7" t="n">
        <v>3</v>
      </c>
      <c r="D6727" s="7" t="n">
        <v>1</v>
      </c>
      <c r="E6727" s="7" t="n">
        <v>500</v>
      </c>
      <c r="F6727" s="7" t="n">
        <v>0</v>
      </c>
    </row>
    <row r="6728" spans="1:12">
      <c r="A6728" t="s">
        <v>4</v>
      </c>
      <c r="B6728" s="4" t="s">
        <v>5</v>
      </c>
      <c r="C6728" s="4" t="s">
        <v>13</v>
      </c>
      <c r="D6728" s="4" t="s">
        <v>10</v>
      </c>
    </row>
    <row r="6729" spans="1:12">
      <c r="A6729" t="n">
        <v>55351</v>
      </c>
      <c r="B6729" s="38" t="n">
        <v>58</v>
      </c>
      <c r="C6729" s="7" t="n">
        <v>11</v>
      </c>
      <c r="D6729" s="7" t="n">
        <v>300</v>
      </c>
    </row>
    <row r="6730" spans="1:12">
      <c r="A6730" t="s">
        <v>4</v>
      </c>
      <c r="B6730" s="4" t="s">
        <v>5</v>
      </c>
      <c r="C6730" s="4" t="s">
        <v>13</v>
      </c>
      <c r="D6730" s="4" t="s">
        <v>10</v>
      </c>
    </row>
    <row r="6731" spans="1:12">
      <c r="A6731" t="n">
        <v>55355</v>
      </c>
      <c r="B6731" s="38" t="n">
        <v>58</v>
      </c>
      <c r="C6731" s="7" t="n">
        <v>12</v>
      </c>
      <c r="D6731" s="7" t="n">
        <v>0</v>
      </c>
    </row>
    <row r="6732" spans="1:12">
      <c r="A6732" t="s">
        <v>4</v>
      </c>
      <c r="B6732" s="4" t="s">
        <v>5</v>
      </c>
      <c r="C6732" s="4" t="s">
        <v>13</v>
      </c>
      <c r="D6732" s="4" t="s">
        <v>10</v>
      </c>
      <c r="E6732" s="4" t="s">
        <v>10</v>
      </c>
    </row>
    <row r="6733" spans="1:12">
      <c r="A6733" t="n">
        <v>55359</v>
      </c>
      <c r="B6733" s="76" t="n">
        <v>135</v>
      </c>
      <c r="C6733" s="7" t="n">
        <v>0</v>
      </c>
      <c r="D6733" s="7" t="n">
        <v>96</v>
      </c>
      <c r="E6733" s="7" t="n">
        <v>1</v>
      </c>
    </row>
    <row r="6734" spans="1:12">
      <c r="A6734" t="s">
        <v>4</v>
      </c>
      <c r="B6734" s="4" t="s">
        <v>5</v>
      </c>
      <c r="C6734" s="4" t="s">
        <v>10</v>
      </c>
      <c r="D6734" s="4" t="s">
        <v>18</v>
      </c>
      <c r="E6734" s="4" t="s">
        <v>18</v>
      </c>
      <c r="F6734" s="4" t="s">
        <v>18</v>
      </c>
      <c r="G6734" s="4" t="s">
        <v>18</v>
      </c>
    </row>
    <row r="6735" spans="1:12">
      <c r="A6735" t="n">
        <v>55365</v>
      </c>
      <c r="B6735" s="21" t="n">
        <v>46</v>
      </c>
      <c r="C6735" s="7" t="n">
        <v>61456</v>
      </c>
      <c r="D6735" s="7" t="n">
        <v>5.69000005722046</v>
      </c>
      <c r="E6735" s="7" t="n">
        <v>9.38000011444092</v>
      </c>
      <c r="F6735" s="7" t="n">
        <v>13.6400003433228</v>
      </c>
      <c r="G6735" s="7" t="n">
        <v>147.899993896484</v>
      </c>
    </row>
    <row r="6736" spans="1:12">
      <c r="A6736" t="s">
        <v>4</v>
      </c>
      <c r="B6736" s="4" t="s">
        <v>5</v>
      </c>
      <c r="C6736" s="4" t="s">
        <v>13</v>
      </c>
      <c r="D6736" s="4" t="s">
        <v>13</v>
      </c>
      <c r="E6736" s="4" t="s">
        <v>18</v>
      </c>
      <c r="F6736" s="4" t="s">
        <v>18</v>
      </c>
      <c r="G6736" s="4" t="s">
        <v>18</v>
      </c>
      <c r="H6736" s="4" t="s">
        <v>10</v>
      </c>
      <c r="I6736" s="4" t="s">
        <v>13</v>
      </c>
    </row>
    <row r="6737" spans="1:9">
      <c r="A6737" t="n">
        <v>55384</v>
      </c>
      <c r="B6737" s="44" t="n">
        <v>45</v>
      </c>
      <c r="C6737" s="7" t="n">
        <v>4</v>
      </c>
      <c r="D6737" s="7" t="n">
        <v>3</v>
      </c>
      <c r="E6737" s="7" t="n">
        <v>3.49000000953674</v>
      </c>
      <c r="F6737" s="7" t="n">
        <v>288.109985351563</v>
      </c>
      <c r="G6737" s="7" t="n">
        <v>0</v>
      </c>
      <c r="H6737" s="7" t="n">
        <v>0</v>
      </c>
      <c r="I6737" s="7" t="n">
        <v>0</v>
      </c>
    </row>
    <row r="6738" spans="1:9">
      <c r="A6738" t="s">
        <v>4</v>
      </c>
      <c r="B6738" s="4" t="s">
        <v>5</v>
      </c>
      <c r="C6738" s="4" t="s">
        <v>13</v>
      </c>
      <c r="D6738" s="4" t="s">
        <v>6</v>
      </c>
    </row>
    <row r="6739" spans="1:9">
      <c r="A6739" t="n">
        <v>55402</v>
      </c>
      <c r="B6739" s="9" t="n">
        <v>2</v>
      </c>
      <c r="C6739" s="7" t="n">
        <v>10</v>
      </c>
      <c r="D6739" s="7" t="s">
        <v>479</v>
      </c>
    </row>
    <row r="6740" spans="1:9">
      <c r="A6740" t="s">
        <v>4</v>
      </c>
      <c r="B6740" s="4" t="s">
        <v>5</v>
      </c>
      <c r="C6740" s="4" t="s">
        <v>10</v>
      </c>
    </row>
    <row r="6741" spans="1:9">
      <c r="A6741" t="n">
        <v>55417</v>
      </c>
      <c r="B6741" s="27" t="n">
        <v>16</v>
      </c>
      <c r="C6741" s="7" t="n">
        <v>0</v>
      </c>
    </row>
    <row r="6742" spans="1:9">
      <c r="A6742" t="s">
        <v>4</v>
      </c>
      <c r="B6742" s="4" t="s">
        <v>5</v>
      </c>
      <c r="C6742" s="4" t="s">
        <v>13</v>
      </c>
      <c r="D6742" s="4" t="s">
        <v>10</v>
      </c>
    </row>
    <row r="6743" spans="1:9">
      <c r="A6743" t="n">
        <v>55420</v>
      </c>
      <c r="B6743" s="38" t="n">
        <v>58</v>
      </c>
      <c r="C6743" s="7" t="n">
        <v>105</v>
      </c>
      <c r="D6743" s="7" t="n">
        <v>300</v>
      </c>
    </row>
    <row r="6744" spans="1:9">
      <c r="A6744" t="s">
        <v>4</v>
      </c>
      <c r="B6744" s="4" t="s">
        <v>5</v>
      </c>
      <c r="C6744" s="4" t="s">
        <v>18</v>
      </c>
      <c r="D6744" s="4" t="s">
        <v>10</v>
      </c>
    </row>
    <row r="6745" spans="1:9">
      <c r="A6745" t="n">
        <v>55424</v>
      </c>
      <c r="B6745" s="39" t="n">
        <v>103</v>
      </c>
      <c r="C6745" s="7" t="n">
        <v>1</v>
      </c>
      <c r="D6745" s="7" t="n">
        <v>300</v>
      </c>
    </row>
    <row r="6746" spans="1:9">
      <c r="A6746" t="s">
        <v>4</v>
      </c>
      <c r="B6746" s="4" t="s">
        <v>5</v>
      </c>
      <c r="C6746" s="4" t="s">
        <v>13</v>
      </c>
      <c r="D6746" s="4" t="s">
        <v>10</v>
      </c>
    </row>
    <row r="6747" spans="1:9">
      <c r="A6747" t="n">
        <v>55431</v>
      </c>
      <c r="B6747" s="40" t="n">
        <v>72</v>
      </c>
      <c r="C6747" s="7" t="n">
        <v>4</v>
      </c>
      <c r="D6747" s="7" t="n">
        <v>0</v>
      </c>
    </row>
    <row r="6748" spans="1:9">
      <c r="A6748" t="s">
        <v>4</v>
      </c>
      <c r="B6748" s="4" t="s">
        <v>5</v>
      </c>
      <c r="C6748" s="4" t="s">
        <v>9</v>
      </c>
    </row>
    <row r="6749" spans="1:9">
      <c r="A6749" t="n">
        <v>55435</v>
      </c>
      <c r="B6749" s="47" t="n">
        <v>15</v>
      </c>
      <c r="C6749" s="7" t="n">
        <v>1073741824</v>
      </c>
    </row>
    <row r="6750" spans="1:9">
      <c r="A6750" t="s">
        <v>4</v>
      </c>
      <c r="B6750" s="4" t="s">
        <v>5</v>
      </c>
      <c r="C6750" s="4" t="s">
        <v>13</v>
      </c>
    </row>
    <row r="6751" spans="1:9">
      <c r="A6751" t="n">
        <v>55440</v>
      </c>
      <c r="B6751" s="33" t="n">
        <v>64</v>
      </c>
      <c r="C6751" s="7" t="n">
        <v>3</v>
      </c>
    </row>
    <row r="6752" spans="1:9">
      <c r="A6752" t="s">
        <v>4</v>
      </c>
      <c r="B6752" s="4" t="s">
        <v>5</v>
      </c>
      <c r="C6752" s="4" t="s">
        <v>13</v>
      </c>
    </row>
    <row r="6753" spans="1:9">
      <c r="A6753" t="n">
        <v>55442</v>
      </c>
      <c r="B6753" s="37" t="n">
        <v>74</v>
      </c>
      <c r="C6753" s="7" t="n">
        <v>67</v>
      </c>
    </row>
    <row r="6754" spans="1:9">
      <c r="A6754" t="s">
        <v>4</v>
      </c>
      <c r="B6754" s="4" t="s">
        <v>5</v>
      </c>
      <c r="C6754" s="4" t="s">
        <v>13</v>
      </c>
      <c r="D6754" s="4" t="s">
        <v>13</v>
      </c>
      <c r="E6754" s="4" t="s">
        <v>10</v>
      </c>
    </row>
    <row r="6755" spans="1:9">
      <c r="A6755" t="n">
        <v>55444</v>
      </c>
      <c r="B6755" s="44" t="n">
        <v>45</v>
      </c>
      <c r="C6755" s="7" t="n">
        <v>8</v>
      </c>
      <c r="D6755" s="7" t="n">
        <v>1</v>
      </c>
      <c r="E6755" s="7" t="n">
        <v>0</v>
      </c>
    </row>
    <row r="6756" spans="1:9">
      <c r="A6756" t="s">
        <v>4</v>
      </c>
      <c r="B6756" s="4" t="s">
        <v>5</v>
      </c>
      <c r="C6756" s="4" t="s">
        <v>10</v>
      </c>
    </row>
    <row r="6757" spans="1:9">
      <c r="A6757" t="n">
        <v>55449</v>
      </c>
      <c r="B6757" s="70" t="n">
        <v>13</v>
      </c>
      <c r="C6757" s="7" t="n">
        <v>6409</v>
      </c>
    </row>
    <row r="6758" spans="1:9">
      <c r="A6758" t="s">
        <v>4</v>
      </c>
      <c r="B6758" s="4" t="s">
        <v>5</v>
      </c>
      <c r="C6758" s="4" t="s">
        <v>10</v>
      </c>
    </row>
    <row r="6759" spans="1:9">
      <c r="A6759" t="n">
        <v>55452</v>
      </c>
      <c r="B6759" s="70" t="n">
        <v>13</v>
      </c>
      <c r="C6759" s="7" t="n">
        <v>6408</v>
      </c>
    </row>
    <row r="6760" spans="1:9">
      <c r="A6760" t="s">
        <v>4</v>
      </c>
      <c r="B6760" s="4" t="s">
        <v>5</v>
      </c>
      <c r="C6760" s="4" t="s">
        <v>10</v>
      </c>
    </row>
    <row r="6761" spans="1:9">
      <c r="A6761" t="n">
        <v>55455</v>
      </c>
      <c r="B6761" s="34" t="n">
        <v>12</v>
      </c>
      <c r="C6761" s="7" t="n">
        <v>6464</v>
      </c>
    </row>
    <row r="6762" spans="1:9">
      <c r="A6762" t="s">
        <v>4</v>
      </c>
      <c r="B6762" s="4" t="s">
        <v>5</v>
      </c>
      <c r="C6762" s="4" t="s">
        <v>10</v>
      </c>
    </row>
    <row r="6763" spans="1:9">
      <c r="A6763" t="n">
        <v>55458</v>
      </c>
      <c r="B6763" s="70" t="n">
        <v>13</v>
      </c>
      <c r="C6763" s="7" t="n">
        <v>6465</v>
      </c>
    </row>
    <row r="6764" spans="1:9">
      <c r="A6764" t="s">
        <v>4</v>
      </c>
      <c r="B6764" s="4" t="s">
        <v>5</v>
      </c>
      <c r="C6764" s="4" t="s">
        <v>10</v>
      </c>
    </row>
    <row r="6765" spans="1:9">
      <c r="A6765" t="n">
        <v>55461</v>
      </c>
      <c r="B6765" s="70" t="n">
        <v>13</v>
      </c>
      <c r="C6765" s="7" t="n">
        <v>6466</v>
      </c>
    </row>
    <row r="6766" spans="1:9">
      <c r="A6766" t="s">
        <v>4</v>
      </c>
      <c r="B6766" s="4" t="s">
        <v>5</v>
      </c>
      <c r="C6766" s="4" t="s">
        <v>10</v>
      </c>
    </row>
    <row r="6767" spans="1:9">
      <c r="A6767" t="n">
        <v>55464</v>
      </c>
      <c r="B6767" s="70" t="n">
        <v>13</v>
      </c>
      <c r="C6767" s="7" t="n">
        <v>6467</v>
      </c>
    </row>
    <row r="6768" spans="1:9">
      <c r="A6768" t="s">
        <v>4</v>
      </c>
      <c r="B6768" s="4" t="s">
        <v>5</v>
      </c>
      <c r="C6768" s="4" t="s">
        <v>10</v>
      </c>
    </row>
    <row r="6769" spans="1:5">
      <c r="A6769" t="n">
        <v>55467</v>
      </c>
      <c r="B6769" s="70" t="n">
        <v>13</v>
      </c>
      <c r="C6769" s="7" t="n">
        <v>6468</v>
      </c>
    </row>
    <row r="6770" spans="1:5">
      <c r="A6770" t="s">
        <v>4</v>
      </c>
      <c r="B6770" s="4" t="s">
        <v>5</v>
      </c>
      <c r="C6770" s="4" t="s">
        <v>10</v>
      </c>
    </row>
    <row r="6771" spans="1:5">
      <c r="A6771" t="n">
        <v>55470</v>
      </c>
      <c r="B6771" s="70" t="n">
        <v>13</v>
      </c>
      <c r="C6771" s="7" t="n">
        <v>6469</v>
      </c>
    </row>
    <row r="6772" spans="1:5">
      <c r="A6772" t="s">
        <v>4</v>
      </c>
      <c r="B6772" s="4" t="s">
        <v>5</v>
      </c>
      <c r="C6772" s="4" t="s">
        <v>10</v>
      </c>
    </row>
    <row r="6773" spans="1:5">
      <c r="A6773" t="n">
        <v>55473</v>
      </c>
      <c r="B6773" s="70" t="n">
        <v>13</v>
      </c>
      <c r="C6773" s="7" t="n">
        <v>6470</v>
      </c>
    </row>
    <row r="6774" spans="1:5">
      <c r="A6774" t="s">
        <v>4</v>
      </c>
      <c r="B6774" s="4" t="s">
        <v>5</v>
      </c>
      <c r="C6774" s="4" t="s">
        <v>10</v>
      </c>
    </row>
    <row r="6775" spans="1:5">
      <c r="A6775" t="n">
        <v>55476</v>
      </c>
      <c r="B6775" s="70" t="n">
        <v>13</v>
      </c>
      <c r="C6775" s="7" t="n">
        <v>6471</v>
      </c>
    </row>
    <row r="6776" spans="1:5">
      <c r="A6776" t="s">
        <v>4</v>
      </c>
      <c r="B6776" s="4" t="s">
        <v>5</v>
      </c>
      <c r="C6776" s="4" t="s">
        <v>13</v>
      </c>
    </row>
    <row r="6777" spans="1:5">
      <c r="A6777" t="n">
        <v>55479</v>
      </c>
      <c r="B6777" s="37" t="n">
        <v>74</v>
      </c>
      <c r="C6777" s="7" t="n">
        <v>18</v>
      </c>
    </row>
    <row r="6778" spans="1:5">
      <c r="A6778" t="s">
        <v>4</v>
      </c>
      <c r="B6778" s="4" t="s">
        <v>5</v>
      </c>
      <c r="C6778" s="4" t="s">
        <v>13</v>
      </c>
    </row>
    <row r="6779" spans="1:5">
      <c r="A6779" t="n">
        <v>55481</v>
      </c>
      <c r="B6779" s="37" t="n">
        <v>74</v>
      </c>
      <c r="C6779" s="7" t="n">
        <v>45</v>
      </c>
    </row>
    <row r="6780" spans="1:5">
      <c r="A6780" t="s">
        <v>4</v>
      </c>
      <c r="B6780" s="4" t="s">
        <v>5</v>
      </c>
      <c r="C6780" s="4" t="s">
        <v>10</v>
      </c>
    </row>
    <row r="6781" spans="1:5">
      <c r="A6781" t="n">
        <v>55483</v>
      </c>
      <c r="B6781" s="27" t="n">
        <v>16</v>
      </c>
      <c r="C6781" s="7" t="n">
        <v>0</v>
      </c>
    </row>
    <row r="6782" spans="1:5">
      <c r="A6782" t="s">
        <v>4</v>
      </c>
      <c r="B6782" s="4" t="s">
        <v>5</v>
      </c>
      <c r="C6782" s="4" t="s">
        <v>13</v>
      </c>
      <c r="D6782" s="4" t="s">
        <v>13</v>
      </c>
      <c r="E6782" s="4" t="s">
        <v>13</v>
      </c>
      <c r="F6782" s="4" t="s">
        <v>13</v>
      </c>
    </row>
    <row r="6783" spans="1:5">
      <c r="A6783" t="n">
        <v>55486</v>
      </c>
      <c r="B6783" s="8" t="n">
        <v>14</v>
      </c>
      <c r="C6783" s="7" t="n">
        <v>0</v>
      </c>
      <c r="D6783" s="7" t="n">
        <v>8</v>
      </c>
      <c r="E6783" s="7" t="n">
        <v>0</v>
      </c>
      <c r="F6783" s="7" t="n">
        <v>0</v>
      </c>
    </row>
    <row r="6784" spans="1:5">
      <c r="A6784" t="s">
        <v>4</v>
      </c>
      <c r="B6784" s="4" t="s">
        <v>5</v>
      </c>
      <c r="C6784" s="4" t="s">
        <v>13</v>
      </c>
      <c r="D6784" s="4" t="s">
        <v>6</v>
      </c>
    </row>
    <row r="6785" spans="1:6">
      <c r="A6785" t="n">
        <v>55491</v>
      </c>
      <c r="B6785" s="9" t="n">
        <v>2</v>
      </c>
      <c r="C6785" s="7" t="n">
        <v>11</v>
      </c>
      <c r="D6785" s="7" t="s">
        <v>20</v>
      </c>
    </row>
    <row r="6786" spans="1:6">
      <c r="A6786" t="s">
        <v>4</v>
      </c>
      <c r="B6786" s="4" t="s">
        <v>5</v>
      </c>
      <c r="C6786" s="4" t="s">
        <v>10</v>
      </c>
    </row>
    <row r="6787" spans="1:6">
      <c r="A6787" t="n">
        <v>55505</v>
      </c>
      <c r="B6787" s="27" t="n">
        <v>16</v>
      </c>
      <c r="C6787" s="7" t="n">
        <v>0</v>
      </c>
    </row>
    <row r="6788" spans="1:6">
      <c r="A6788" t="s">
        <v>4</v>
      </c>
      <c r="B6788" s="4" t="s">
        <v>5</v>
      </c>
      <c r="C6788" s="4" t="s">
        <v>13</v>
      </c>
      <c r="D6788" s="4" t="s">
        <v>6</v>
      </c>
    </row>
    <row r="6789" spans="1:6">
      <c r="A6789" t="n">
        <v>55508</v>
      </c>
      <c r="B6789" s="9" t="n">
        <v>2</v>
      </c>
      <c r="C6789" s="7" t="n">
        <v>11</v>
      </c>
      <c r="D6789" s="7" t="s">
        <v>480</v>
      </c>
    </row>
    <row r="6790" spans="1:6">
      <c r="A6790" t="s">
        <v>4</v>
      </c>
      <c r="B6790" s="4" t="s">
        <v>5</v>
      </c>
      <c r="C6790" s="4" t="s">
        <v>10</v>
      </c>
    </row>
    <row r="6791" spans="1:6">
      <c r="A6791" t="n">
        <v>55517</v>
      </c>
      <c r="B6791" s="27" t="n">
        <v>16</v>
      </c>
      <c r="C6791" s="7" t="n">
        <v>0</v>
      </c>
    </row>
    <row r="6792" spans="1:6">
      <c r="A6792" t="s">
        <v>4</v>
      </c>
      <c r="B6792" s="4" t="s">
        <v>5</v>
      </c>
      <c r="C6792" s="4" t="s">
        <v>9</v>
      </c>
    </row>
    <row r="6793" spans="1:6">
      <c r="A6793" t="n">
        <v>55520</v>
      </c>
      <c r="B6793" s="47" t="n">
        <v>15</v>
      </c>
      <c r="C6793" s="7" t="n">
        <v>2048</v>
      </c>
    </row>
    <row r="6794" spans="1:6">
      <c r="A6794" t="s">
        <v>4</v>
      </c>
      <c r="B6794" s="4" t="s">
        <v>5</v>
      </c>
      <c r="C6794" s="4" t="s">
        <v>13</v>
      </c>
      <c r="D6794" s="4" t="s">
        <v>6</v>
      </c>
    </row>
    <row r="6795" spans="1:6">
      <c r="A6795" t="n">
        <v>55525</v>
      </c>
      <c r="B6795" s="9" t="n">
        <v>2</v>
      </c>
      <c r="C6795" s="7" t="n">
        <v>10</v>
      </c>
      <c r="D6795" s="7" t="s">
        <v>481</v>
      </c>
    </row>
    <row r="6796" spans="1:6">
      <c r="A6796" t="s">
        <v>4</v>
      </c>
      <c r="B6796" s="4" t="s">
        <v>5</v>
      </c>
      <c r="C6796" s="4" t="s">
        <v>10</v>
      </c>
    </row>
    <row r="6797" spans="1:6">
      <c r="A6797" t="n">
        <v>55543</v>
      </c>
      <c r="B6797" s="27" t="n">
        <v>16</v>
      </c>
      <c r="C6797" s="7" t="n">
        <v>0</v>
      </c>
    </row>
    <row r="6798" spans="1:6">
      <c r="A6798" t="s">
        <v>4</v>
      </c>
      <c r="B6798" s="4" t="s">
        <v>5</v>
      </c>
      <c r="C6798" s="4" t="s">
        <v>13</v>
      </c>
      <c r="D6798" s="4" t="s">
        <v>6</v>
      </c>
    </row>
    <row r="6799" spans="1:6">
      <c r="A6799" t="n">
        <v>55546</v>
      </c>
      <c r="B6799" s="9" t="n">
        <v>2</v>
      </c>
      <c r="C6799" s="7" t="n">
        <v>10</v>
      </c>
      <c r="D6799" s="7" t="s">
        <v>482</v>
      </c>
    </row>
    <row r="6800" spans="1:6">
      <c r="A6800" t="s">
        <v>4</v>
      </c>
      <c r="B6800" s="4" t="s">
        <v>5</v>
      </c>
      <c r="C6800" s="4" t="s">
        <v>10</v>
      </c>
    </row>
    <row r="6801" spans="1:4">
      <c r="A6801" t="n">
        <v>55565</v>
      </c>
      <c r="B6801" s="27" t="n">
        <v>16</v>
      </c>
      <c r="C6801" s="7" t="n">
        <v>0</v>
      </c>
    </row>
    <row r="6802" spans="1:4">
      <c r="A6802" t="s">
        <v>4</v>
      </c>
      <c r="B6802" s="4" t="s">
        <v>5</v>
      </c>
      <c r="C6802" s="4" t="s">
        <v>13</v>
      </c>
      <c r="D6802" s="4" t="s">
        <v>10</v>
      </c>
      <c r="E6802" s="4" t="s">
        <v>18</v>
      </c>
    </row>
    <row r="6803" spans="1:4">
      <c r="A6803" t="n">
        <v>55568</v>
      </c>
      <c r="B6803" s="38" t="n">
        <v>58</v>
      </c>
      <c r="C6803" s="7" t="n">
        <v>100</v>
      </c>
      <c r="D6803" s="7" t="n">
        <v>300</v>
      </c>
      <c r="E6803" s="7" t="n">
        <v>1</v>
      </c>
    </row>
    <row r="6804" spans="1:4">
      <c r="A6804" t="s">
        <v>4</v>
      </c>
      <c r="B6804" s="4" t="s">
        <v>5</v>
      </c>
      <c r="C6804" s="4" t="s">
        <v>13</v>
      </c>
      <c r="D6804" s="4" t="s">
        <v>10</v>
      </c>
    </row>
    <row r="6805" spans="1:4">
      <c r="A6805" t="n">
        <v>55576</v>
      </c>
      <c r="B6805" s="38" t="n">
        <v>58</v>
      </c>
      <c r="C6805" s="7" t="n">
        <v>255</v>
      </c>
      <c r="D6805" s="7" t="n">
        <v>0</v>
      </c>
    </row>
    <row r="6806" spans="1:4">
      <c r="A6806" t="s">
        <v>4</v>
      </c>
      <c r="B6806" s="4" t="s">
        <v>5</v>
      </c>
      <c r="C6806" s="4" t="s">
        <v>13</v>
      </c>
    </row>
    <row r="6807" spans="1:4">
      <c r="A6807" t="n">
        <v>55580</v>
      </c>
      <c r="B6807" s="36" t="n">
        <v>23</v>
      </c>
      <c r="C6807" s="7" t="n">
        <v>0</v>
      </c>
    </row>
    <row r="6808" spans="1:4">
      <c r="A6808" t="s">
        <v>4</v>
      </c>
      <c r="B6808" s="4" t="s">
        <v>5</v>
      </c>
    </row>
    <row r="6809" spans="1:4">
      <c r="A6809" t="n">
        <v>55582</v>
      </c>
      <c r="B6809" s="5" t="n">
        <v>1</v>
      </c>
    </row>
    <row r="6810" spans="1:4" s="3" customFormat="1" customHeight="0">
      <c r="A6810" s="3" t="s">
        <v>2</v>
      </c>
      <c r="B6810" s="3" t="s">
        <v>483</v>
      </c>
    </row>
    <row r="6811" spans="1:4">
      <c r="A6811" t="s">
        <v>4</v>
      </c>
      <c r="B6811" s="4" t="s">
        <v>5</v>
      </c>
      <c r="C6811" s="4" t="s">
        <v>13</v>
      </c>
      <c r="D6811" s="4" t="s">
        <v>13</v>
      </c>
      <c r="E6811" s="4" t="s">
        <v>13</v>
      </c>
      <c r="F6811" s="4" t="s">
        <v>13</v>
      </c>
    </row>
    <row r="6812" spans="1:4">
      <c r="A6812" t="n">
        <v>55584</v>
      </c>
      <c r="B6812" s="8" t="n">
        <v>14</v>
      </c>
      <c r="C6812" s="7" t="n">
        <v>2</v>
      </c>
      <c r="D6812" s="7" t="n">
        <v>0</v>
      </c>
      <c r="E6812" s="7" t="n">
        <v>0</v>
      </c>
      <c r="F6812" s="7" t="n">
        <v>0</v>
      </c>
    </row>
    <row r="6813" spans="1:4">
      <c r="A6813" t="s">
        <v>4</v>
      </c>
      <c r="B6813" s="4" t="s">
        <v>5</v>
      </c>
      <c r="C6813" s="4" t="s">
        <v>13</v>
      </c>
      <c r="D6813" s="32" t="s">
        <v>50</v>
      </c>
      <c r="E6813" s="4" t="s">
        <v>5</v>
      </c>
      <c r="F6813" s="4" t="s">
        <v>13</v>
      </c>
      <c r="G6813" s="4" t="s">
        <v>10</v>
      </c>
      <c r="H6813" s="32" t="s">
        <v>51</v>
      </c>
      <c r="I6813" s="4" t="s">
        <v>13</v>
      </c>
      <c r="J6813" s="4" t="s">
        <v>9</v>
      </c>
      <c r="K6813" s="4" t="s">
        <v>13</v>
      </c>
      <c r="L6813" s="4" t="s">
        <v>13</v>
      </c>
      <c r="M6813" s="32" t="s">
        <v>50</v>
      </c>
      <c r="N6813" s="4" t="s">
        <v>5</v>
      </c>
      <c r="O6813" s="4" t="s">
        <v>13</v>
      </c>
      <c r="P6813" s="4" t="s">
        <v>10</v>
      </c>
      <c r="Q6813" s="32" t="s">
        <v>51</v>
      </c>
      <c r="R6813" s="4" t="s">
        <v>13</v>
      </c>
      <c r="S6813" s="4" t="s">
        <v>9</v>
      </c>
      <c r="T6813" s="4" t="s">
        <v>13</v>
      </c>
      <c r="U6813" s="4" t="s">
        <v>13</v>
      </c>
      <c r="V6813" s="4" t="s">
        <v>13</v>
      </c>
      <c r="W6813" s="4" t="s">
        <v>19</v>
      </c>
    </row>
    <row r="6814" spans="1:4">
      <c r="A6814" t="n">
        <v>55589</v>
      </c>
      <c r="B6814" s="12" t="n">
        <v>5</v>
      </c>
      <c r="C6814" s="7" t="n">
        <v>28</v>
      </c>
      <c r="D6814" s="32" t="s">
        <v>3</v>
      </c>
      <c r="E6814" s="10" t="n">
        <v>162</v>
      </c>
      <c r="F6814" s="7" t="n">
        <v>3</v>
      </c>
      <c r="G6814" s="7" t="n">
        <v>32847</v>
      </c>
      <c r="H6814" s="32" t="s">
        <v>3</v>
      </c>
      <c r="I6814" s="7" t="n">
        <v>0</v>
      </c>
      <c r="J6814" s="7" t="n">
        <v>1</v>
      </c>
      <c r="K6814" s="7" t="n">
        <v>2</v>
      </c>
      <c r="L6814" s="7" t="n">
        <v>28</v>
      </c>
      <c r="M6814" s="32" t="s">
        <v>3</v>
      </c>
      <c r="N6814" s="10" t="n">
        <v>162</v>
      </c>
      <c r="O6814" s="7" t="n">
        <v>3</v>
      </c>
      <c r="P6814" s="7" t="n">
        <v>32847</v>
      </c>
      <c r="Q6814" s="32" t="s">
        <v>3</v>
      </c>
      <c r="R6814" s="7" t="n">
        <v>0</v>
      </c>
      <c r="S6814" s="7" t="n">
        <v>2</v>
      </c>
      <c r="T6814" s="7" t="n">
        <v>2</v>
      </c>
      <c r="U6814" s="7" t="n">
        <v>11</v>
      </c>
      <c r="V6814" s="7" t="n">
        <v>1</v>
      </c>
      <c r="W6814" s="13" t="n">
        <f t="normal" ca="1">A6818</f>
        <v>0</v>
      </c>
    </row>
    <row r="6815" spans="1:4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18</v>
      </c>
    </row>
    <row r="6816" spans="1:4">
      <c r="A6816" t="n">
        <v>55618</v>
      </c>
      <c r="B6816" s="38" t="n">
        <v>58</v>
      </c>
      <c r="C6816" s="7" t="n">
        <v>0</v>
      </c>
      <c r="D6816" s="7" t="n">
        <v>0</v>
      </c>
      <c r="E6816" s="7" t="n">
        <v>1</v>
      </c>
    </row>
    <row r="6817" spans="1:23">
      <c r="A6817" t="s">
        <v>4</v>
      </c>
      <c r="B6817" s="4" t="s">
        <v>5</v>
      </c>
      <c r="C6817" s="4" t="s">
        <v>13</v>
      </c>
      <c r="D6817" s="32" t="s">
        <v>50</v>
      </c>
      <c r="E6817" s="4" t="s">
        <v>5</v>
      </c>
      <c r="F6817" s="4" t="s">
        <v>13</v>
      </c>
      <c r="G6817" s="4" t="s">
        <v>10</v>
      </c>
      <c r="H6817" s="32" t="s">
        <v>51</v>
      </c>
      <c r="I6817" s="4" t="s">
        <v>13</v>
      </c>
      <c r="J6817" s="4" t="s">
        <v>9</v>
      </c>
      <c r="K6817" s="4" t="s">
        <v>13</v>
      </c>
      <c r="L6817" s="4" t="s">
        <v>13</v>
      </c>
      <c r="M6817" s="32" t="s">
        <v>50</v>
      </c>
      <c r="N6817" s="4" t="s">
        <v>5</v>
      </c>
      <c r="O6817" s="4" t="s">
        <v>13</v>
      </c>
      <c r="P6817" s="4" t="s">
        <v>10</v>
      </c>
      <c r="Q6817" s="32" t="s">
        <v>51</v>
      </c>
      <c r="R6817" s="4" t="s">
        <v>13</v>
      </c>
      <c r="S6817" s="4" t="s">
        <v>9</v>
      </c>
      <c r="T6817" s="4" t="s">
        <v>13</v>
      </c>
      <c r="U6817" s="4" t="s">
        <v>13</v>
      </c>
      <c r="V6817" s="4" t="s">
        <v>13</v>
      </c>
      <c r="W6817" s="4" t="s">
        <v>19</v>
      </c>
    </row>
    <row r="6818" spans="1:23">
      <c r="A6818" t="n">
        <v>55626</v>
      </c>
      <c r="B6818" s="12" t="n">
        <v>5</v>
      </c>
      <c r="C6818" s="7" t="n">
        <v>28</v>
      </c>
      <c r="D6818" s="32" t="s">
        <v>3</v>
      </c>
      <c r="E6818" s="10" t="n">
        <v>162</v>
      </c>
      <c r="F6818" s="7" t="n">
        <v>3</v>
      </c>
      <c r="G6818" s="7" t="n">
        <v>32847</v>
      </c>
      <c r="H6818" s="32" t="s">
        <v>3</v>
      </c>
      <c r="I6818" s="7" t="n">
        <v>0</v>
      </c>
      <c r="J6818" s="7" t="n">
        <v>1</v>
      </c>
      <c r="K6818" s="7" t="n">
        <v>3</v>
      </c>
      <c r="L6818" s="7" t="n">
        <v>28</v>
      </c>
      <c r="M6818" s="32" t="s">
        <v>3</v>
      </c>
      <c r="N6818" s="10" t="n">
        <v>162</v>
      </c>
      <c r="O6818" s="7" t="n">
        <v>3</v>
      </c>
      <c r="P6818" s="7" t="n">
        <v>32847</v>
      </c>
      <c r="Q6818" s="32" t="s">
        <v>3</v>
      </c>
      <c r="R6818" s="7" t="n">
        <v>0</v>
      </c>
      <c r="S6818" s="7" t="n">
        <v>2</v>
      </c>
      <c r="T6818" s="7" t="n">
        <v>3</v>
      </c>
      <c r="U6818" s="7" t="n">
        <v>9</v>
      </c>
      <c r="V6818" s="7" t="n">
        <v>1</v>
      </c>
      <c r="W6818" s="13" t="n">
        <f t="normal" ca="1">A6828</f>
        <v>0</v>
      </c>
    </row>
    <row r="6819" spans="1:23">
      <c r="A6819" t="s">
        <v>4</v>
      </c>
      <c r="B6819" s="4" t="s">
        <v>5</v>
      </c>
      <c r="C6819" s="4" t="s">
        <v>13</v>
      </c>
      <c r="D6819" s="32" t="s">
        <v>50</v>
      </c>
      <c r="E6819" s="4" t="s">
        <v>5</v>
      </c>
      <c r="F6819" s="4" t="s">
        <v>10</v>
      </c>
      <c r="G6819" s="4" t="s">
        <v>13</v>
      </c>
      <c r="H6819" s="4" t="s">
        <v>13</v>
      </c>
      <c r="I6819" s="4" t="s">
        <v>6</v>
      </c>
      <c r="J6819" s="32" t="s">
        <v>51</v>
      </c>
      <c r="K6819" s="4" t="s">
        <v>13</v>
      </c>
      <c r="L6819" s="4" t="s">
        <v>13</v>
      </c>
      <c r="M6819" s="32" t="s">
        <v>50</v>
      </c>
      <c r="N6819" s="4" t="s">
        <v>5</v>
      </c>
      <c r="O6819" s="4" t="s">
        <v>13</v>
      </c>
      <c r="P6819" s="32" t="s">
        <v>51</v>
      </c>
      <c r="Q6819" s="4" t="s">
        <v>13</v>
      </c>
      <c r="R6819" s="4" t="s">
        <v>9</v>
      </c>
      <c r="S6819" s="4" t="s">
        <v>13</v>
      </c>
      <c r="T6819" s="4" t="s">
        <v>13</v>
      </c>
      <c r="U6819" s="4" t="s">
        <v>13</v>
      </c>
      <c r="V6819" s="32" t="s">
        <v>50</v>
      </c>
      <c r="W6819" s="4" t="s">
        <v>5</v>
      </c>
      <c r="X6819" s="4" t="s">
        <v>13</v>
      </c>
      <c r="Y6819" s="32" t="s">
        <v>51</v>
      </c>
      <c r="Z6819" s="4" t="s">
        <v>13</v>
      </c>
      <c r="AA6819" s="4" t="s">
        <v>9</v>
      </c>
      <c r="AB6819" s="4" t="s">
        <v>13</v>
      </c>
      <c r="AC6819" s="4" t="s">
        <v>13</v>
      </c>
      <c r="AD6819" s="4" t="s">
        <v>13</v>
      </c>
      <c r="AE6819" s="4" t="s">
        <v>19</v>
      </c>
    </row>
    <row r="6820" spans="1:23">
      <c r="A6820" t="n">
        <v>55655</v>
      </c>
      <c r="B6820" s="12" t="n">
        <v>5</v>
      </c>
      <c r="C6820" s="7" t="n">
        <v>28</v>
      </c>
      <c r="D6820" s="32" t="s">
        <v>3</v>
      </c>
      <c r="E6820" s="23" t="n">
        <v>47</v>
      </c>
      <c r="F6820" s="7" t="n">
        <v>61456</v>
      </c>
      <c r="G6820" s="7" t="n">
        <v>2</v>
      </c>
      <c r="H6820" s="7" t="n">
        <v>0</v>
      </c>
      <c r="I6820" s="7" t="s">
        <v>77</v>
      </c>
      <c r="J6820" s="32" t="s">
        <v>3</v>
      </c>
      <c r="K6820" s="7" t="n">
        <v>8</v>
      </c>
      <c r="L6820" s="7" t="n">
        <v>28</v>
      </c>
      <c r="M6820" s="32" t="s">
        <v>3</v>
      </c>
      <c r="N6820" s="37" t="n">
        <v>74</v>
      </c>
      <c r="O6820" s="7" t="n">
        <v>65</v>
      </c>
      <c r="P6820" s="32" t="s">
        <v>3</v>
      </c>
      <c r="Q6820" s="7" t="n">
        <v>0</v>
      </c>
      <c r="R6820" s="7" t="n">
        <v>1</v>
      </c>
      <c r="S6820" s="7" t="n">
        <v>3</v>
      </c>
      <c r="T6820" s="7" t="n">
        <v>9</v>
      </c>
      <c r="U6820" s="7" t="n">
        <v>28</v>
      </c>
      <c r="V6820" s="32" t="s">
        <v>3</v>
      </c>
      <c r="W6820" s="37" t="n">
        <v>74</v>
      </c>
      <c r="X6820" s="7" t="n">
        <v>65</v>
      </c>
      <c r="Y6820" s="32" t="s">
        <v>3</v>
      </c>
      <c r="Z6820" s="7" t="n">
        <v>0</v>
      </c>
      <c r="AA6820" s="7" t="n">
        <v>2</v>
      </c>
      <c r="AB6820" s="7" t="n">
        <v>3</v>
      </c>
      <c r="AC6820" s="7" t="n">
        <v>9</v>
      </c>
      <c r="AD6820" s="7" t="n">
        <v>1</v>
      </c>
      <c r="AE6820" s="13" t="n">
        <f t="normal" ca="1">A6824</f>
        <v>0</v>
      </c>
    </row>
    <row r="6821" spans="1:23">
      <c r="A6821" t="s">
        <v>4</v>
      </c>
      <c r="B6821" s="4" t="s">
        <v>5</v>
      </c>
      <c r="C6821" s="4" t="s">
        <v>10</v>
      </c>
      <c r="D6821" s="4" t="s">
        <v>13</v>
      </c>
      <c r="E6821" s="4" t="s">
        <v>13</v>
      </c>
      <c r="F6821" s="4" t="s">
        <v>6</v>
      </c>
    </row>
    <row r="6822" spans="1:23">
      <c r="A6822" t="n">
        <v>55703</v>
      </c>
      <c r="B6822" s="23" t="n">
        <v>47</v>
      </c>
      <c r="C6822" s="7" t="n">
        <v>61456</v>
      </c>
      <c r="D6822" s="7" t="n">
        <v>0</v>
      </c>
      <c r="E6822" s="7" t="n">
        <v>0</v>
      </c>
      <c r="F6822" s="7" t="s">
        <v>78</v>
      </c>
    </row>
    <row r="6823" spans="1:23">
      <c r="A6823" t="s">
        <v>4</v>
      </c>
      <c r="B6823" s="4" t="s">
        <v>5</v>
      </c>
      <c r="C6823" s="4" t="s">
        <v>13</v>
      </c>
      <c r="D6823" s="4" t="s">
        <v>10</v>
      </c>
      <c r="E6823" s="4" t="s">
        <v>18</v>
      </c>
    </row>
    <row r="6824" spans="1:23">
      <c r="A6824" t="n">
        <v>55716</v>
      </c>
      <c r="B6824" s="38" t="n">
        <v>58</v>
      </c>
      <c r="C6824" s="7" t="n">
        <v>0</v>
      </c>
      <c r="D6824" s="7" t="n">
        <v>300</v>
      </c>
      <c r="E6824" s="7" t="n">
        <v>1</v>
      </c>
    </row>
    <row r="6825" spans="1:23">
      <c r="A6825" t="s">
        <v>4</v>
      </c>
      <c r="B6825" s="4" t="s">
        <v>5</v>
      </c>
      <c r="C6825" s="4" t="s">
        <v>13</v>
      </c>
      <c r="D6825" s="4" t="s">
        <v>10</v>
      </c>
    </row>
    <row r="6826" spans="1:23">
      <c r="A6826" t="n">
        <v>55724</v>
      </c>
      <c r="B6826" s="38" t="n">
        <v>58</v>
      </c>
      <c r="C6826" s="7" t="n">
        <v>255</v>
      </c>
      <c r="D6826" s="7" t="n">
        <v>0</v>
      </c>
    </row>
    <row r="6827" spans="1:23">
      <c r="A6827" t="s">
        <v>4</v>
      </c>
      <c r="B6827" s="4" t="s">
        <v>5</v>
      </c>
      <c r="C6827" s="4" t="s">
        <v>13</v>
      </c>
      <c r="D6827" s="4" t="s">
        <v>13</v>
      </c>
      <c r="E6827" s="4" t="s">
        <v>13</v>
      </c>
      <c r="F6827" s="4" t="s">
        <v>13</v>
      </c>
    </row>
    <row r="6828" spans="1:23">
      <c r="A6828" t="n">
        <v>55728</v>
      </c>
      <c r="B6828" s="8" t="n">
        <v>14</v>
      </c>
      <c r="C6828" s="7" t="n">
        <v>0</v>
      </c>
      <c r="D6828" s="7" t="n">
        <v>0</v>
      </c>
      <c r="E6828" s="7" t="n">
        <v>0</v>
      </c>
      <c r="F6828" s="7" t="n">
        <v>64</v>
      </c>
    </row>
    <row r="6829" spans="1:23">
      <c r="A6829" t="s">
        <v>4</v>
      </c>
      <c r="B6829" s="4" t="s">
        <v>5</v>
      </c>
      <c r="C6829" s="4" t="s">
        <v>13</v>
      </c>
      <c r="D6829" s="4" t="s">
        <v>10</v>
      </c>
    </row>
    <row r="6830" spans="1:23">
      <c r="A6830" t="n">
        <v>55733</v>
      </c>
      <c r="B6830" s="28" t="n">
        <v>22</v>
      </c>
      <c r="C6830" s="7" t="n">
        <v>0</v>
      </c>
      <c r="D6830" s="7" t="n">
        <v>32847</v>
      </c>
    </row>
    <row r="6831" spans="1:23">
      <c r="A6831" t="s">
        <v>4</v>
      </c>
      <c r="B6831" s="4" t="s">
        <v>5</v>
      </c>
      <c r="C6831" s="4" t="s">
        <v>13</v>
      </c>
      <c r="D6831" s="4" t="s">
        <v>10</v>
      </c>
    </row>
    <row r="6832" spans="1:23">
      <c r="A6832" t="n">
        <v>55737</v>
      </c>
      <c r="B6832" s="38" t="n">
        <v>58</v>
      </c>
      <c r="C6832" s="7" t="n">
        <v>5</v>
      </c>
      <c r="D6832" s="7" t="n">
        <v>300</v>
      </c>
    </row>
    <row r="6833" spans="1:31">
      <c r="A6833" t="s">
        <v>4</v>
      </c>
      <c r="B6833" s="4" t="s">
        <v>5</v>
      </c>
      <c r="C6833" s="4" t="s">
        <v>18</v>
      </c>
      <c r="D6833" s="4" t="s">
        <v>10</v>
      </c>
    </row>
    <row r="6834" spans="1:31">
      <c r="A6834" t="n">
        <v>55741</v>
      </c>
      <c r="B6834" s="39" t="n">
        <v>103</v>
      </c>
      <c r="C6834" s="7" t="n">
        <v>0</v>
      </c>
      <c r="D6834" s="7" t="n">
        <v>300</v>
      </c>
    </row>
    <row r="6835" spans="1:31">
      <c r="A6835" t="s">
        <v>4</v>
      </c>
      <c r="B6835" s="4" t="s">
        <v>5</v>
      </c>
      <c r="C6835" s="4" t="s">
        <v>13</v>
      </c>
    </row>
    <row r="6836" spans="1:31">
      <c r="A6836" t="n">
        <v>55748</v>
      </c>
      <c r="B6836" s="33" t="n">
        <v>64</v>
      </c>
      <c r="C6836" s="7" t="n">
        <v>7</v>
      </c>
    </row>
    <row r="6837" spans="1:31">
      <c r="A6837" t="s">
        <v>4</v>
      </c>
      <c r="B6837" s="4" t="s">
        <v>5</v>
      </c>
      <c r="C6837" s="4" t="s">
        <v>13</v>
      </c>
      <c r="D6837" s="4" t="s">
        <v>10</v>
      </c>
    </row>
    <row r="6838" spans="1:31">
      <c r="A6838" t="n">
        <v>55750</v>
      </c>
      <c r="B6838" s="40" t="n">
        <v>72</v>
      </c>
      <c r="C6838" s="7" t="n">
        <v>5</v>
      </c>
      <c r="D6838" s="7" t="n">
        <v>0</v>
      </c>
    </row>
    <row r="6839" spans="1:31">
      <c r="A6839" t="s">
        <v>4</v>
      </c>
      <c r="B6839" s="4" t="s">
        <v>5</v>
      </c>
      <c r="C6839" s="4" t="s">
        <v>13</v>
      </c>
      <c r="D6839" s="32" t="s">
        <v>50</v>
      </c>
      <c r="E6839" s="4" t="s">
        <v>5</v>
      </c>
      <c r="F6839" s="4" t="s">
        <v>13</v>
      </c>
      <c r="G6839" s="4" t="s">
        <v>10</v>
      </c>
      <c r="H6839" s="32" t="s">
        <v>51</v>
      </c>
      <c r="I6839" s="4" t="s">
        <v>13</v>
      </c>
      <c r="J6839" s="4" t="s">
        <v>9</v>
      </c>
      <c r="K6839" s="4" t="s">
        <v>13</v>
      </c>
      <c r="L6839" s="4" t="s">
        <v>13</v>
      </c>
      <c r="M6839" s="4" t="s">
        <v>19</v>
      </c>
    </row>
    <row r="6840" spans="1:31">
      <c r="A6840" t="n">
        <v>55754</v>
      </c>
      <c r="B6840" s="12" t="n">
        <v>5</v>
      </c>
      <c r="C6840" s="7" t="n">
        <v>28</v>
      </c>
      <c r="D6840" s="32" t="s">
        <v>3</v>
      </c>
      <c r="E6840" s="10" t="n">
        <v>162</v>
      </c>
      <c r="F6840" s="7" t="n">
        <v>4</v>
      </c>
      <c r="G6840" s="7" t="n">
        <v>32847</v>
      </c>
      <c r="H6840" s="32" t="s">
        <v>3</v>
      </c>
      <c r="I6840" s="7" t="n">
        <v>0</v>
      </c>
      <c r="J6840" s="7" t="n">
        <v>1</v>
      </c>
      <c r="K6840" s="7" t="n">
        <v>2</v>
      </c>
      <c r="L6840" s="7" t="n">
        <v>1</v>
      </c>
      <c r="M6840" s="13" t="n">
        <f t="normal" ca="1">A6846</f>
        <v>0</v>
      </c>
    </row>
    <row r="6841" spans="1:31">
      <c r="A6841" t="s">
        <v>4</v>
      </c>
      <c r="B6841" s="4" t="s">
        <v>5</v>
      </c>
      <c r="C6841" s="4" t="s">
        <v>13</v>
      </c>
      <c r="D6841" s="4" t="s">
        <v>6</v>
      </c>
    </row>
    <row r="6842" spans="1:31">
      <c r="A6842" t="n">
        <v>55771</v>
      </c>
      <c r="B6842" s="9" t="n">
        <v>2</v>
      </c>
      <c r="C6842" s="7" t="n">
        <v>10</v>
      </c>
      <c r="D6842" s="7" t="s">
        <v>79</v>
      </c>
    </row>
    <row r="6843" spans="1:31">
      <c r="A6843" t="s">
        <v>4</v>
      </c>
      <c r="B6843" s="4" t="s">
        <v>5</v>
      </c>
      <c r="C6843" s="4" t="s">
        <v>10</v>
      </c>
    </row>
    <row r="6844" spans="1:31">
      <c r="A6844" t="n">
        <v>55788</v>
      </c>
      <c r="B6844" s="27" t="n">
        <v>16</v>
      </c>
      <c r="C6844" s="7" t="n">
        <v>0</v>
      </c>
    </row>
    <row r="6845" spans="1:31">
      <c r="A6845" t="s">
        <v>4</v>
      </c>
      <c r="B6845" s="4" t="s">
        <v>5</v>
      </c>
      <c r="C6845" s="4" t="s">
        <v>13</v>
      </c>
      <c r="D6845" s="4" t="s">
        <v>6</v>
      </c>
    </row>
    <row r="6846" spans="1:31">
      <c r="A6846" t="n">
        <v>55791</v>
      </c>
      <c r="B6846" s="9" t="n">
        <v>2</v>
      </c>
      <c r="C6846" s="7" t="n">
        <v>10</v>
      </c>
      <c r="D6846" s="7" t="s">
        <v>419</v>
      </c>
    </row>
    <row r="6847" spans="1:31">
      <c r="A6847" t="s">
        <v>4</v>
      </c>
      <c r="B6847" s="4" t="s">
        <v>5</v>
      </c>
      <c r="C6847" s="4" t="s">
        <v>13</v>
      </c>
      <c r="D6847" s="4" t="s">
        <v>10</v>
      </c>
      <c r="E6847" s="4" t="s">
        <v>13</v>
      </c>
      <c r="F6847" s="4" t="s">
        <v>19</v>
      </c>
    </row>
    <row r="6848" spans="1:31">
      <c r="A6848" t="n">
        <v>55812</v>
      </c>
      <c r="B6848" s="12" t="n">
        <v>5</v>
      </c>
      <c r="C6848" s="7" t="n">
        <v>30</v>
      </c>
      <c r="D6848" s="7" t="n">
        <v>6471</v>
      </c>
      <c r="E6848" s="7" t="n">
        <v>1</v>
      </c>
      <c r="F6848" s="13" t="n">
        <f t="normal" ca="1">A6850</f>
        <v>0</v>
      </c>
    </row>
    <row r="6849" spans="1:13">
      <c r="A6849" t="s">
        <v>4</v>
      </c>
      <c r="B6849" s="4" t="s">
        <v>5</v>
      </c>
      <c r="C6849" s="4" t="s">
        <v>10</v>
      </c>
      <c r="D6849" s="4" t="s">
        <v>6</v>
      </c>
      <c r="E6849" s="4" t="s">
        <v>6</v>
      </c>
      <c r="F6849" s="4" t="s">
        <v>6</v>
      </c>
      <c r="G6849" s="4" t="s">
        <v>13</v>
      </c>
      <c r="H6849" s="4" t="s">
        <v>9</v>
      </c>
      <c r="I6849" s="4" t="s">
        <v>18</v>
      </c>
      <c r="J6849" s="4" t="s">
        <v>18</v>
      </c>
      <c r="K6849" s="4" t="s">
        <v>18</v>
      </c>
      <c r="L6849" s="4" t="s">
        <v>18</v>
      </c>
      <c r="M6849" s="4" t="s">
        <v>18</v>
      </c>
      <c r="N6849" s="4" t="s">
        <v>18</v>
      </c>
      <c r="O6849" s="4" t="s">
        <v>18</v>
      </c>
      <c r="P6849" s="4" t="s">
        <v>6</v>
      </c>
      <c r="Q6849" s="4" t="s">
        <v>6</v>
      </c>
      <c r="R6849" s="4" t="s">
        <v>9</v>
      </c>
      <c r="S6849" s="4" t="s">
        <v>13</v>
      </c>
      <c r="T6849" s="4" t="s">
        <v>9</v>
      </c>
      <c r="U6849" s="4" t="s">
        <v>9</v>
      </c>
      <c r="V6849" s="4" t="s">
        <v>10</v>
      </c>
    </row>
    <row r="6850" spans="1:13">
      <c r="A6850" t="n">
        <v>55821</v>
      </c>
      <c r="B6850" s="42" t="n">
        <v>19</v>
      </c>
      <c r="C6850" s="7" t="n">
        <v>96</v>
      </c>
      <c r="D6850" s="7" t="s">
        <v>484</v>
      </c>
      <c r="E6850" s="7" t="s">
        <v>485</v>
      </c>
      <c r="F6850" s="7" t="s">
        <v>12</v>
      </c>
      <c r="G6850" s="7" t="n">
        <v>0</v>
      </c>
      <c r="H6850" s="7" t="n">
        <v>1</v>
      </c>
      <c r="I6850" s="7" t="n">
        <v>0</v>
      </c>
      <c r="J6850" s="7" t="n">
        <v>0</v>
      </c>
      <c r="K6850" s="7" t="n">
        <v>0</v>
      </c>
      <c r="L6850" s="7" t="n">
        <v>0</v>
      </c>
      <c r="M6850" s="7" t="n">
        <v>1</v>
      </c>
      <c r="N6850" s="7" t="n">
        <v>1.60000002384186</v>
      </c>
      <c r="O6850" s="7" t="n">
        <v>0.0900000035762787</v>
      </c>
      <c r="P6850" s="7" t="s">
        <v>12</v>
      </c>
      <c r="Q6850" s="7" t="s">
        <v>12</v>
      </c>
      <c r="R6850" s="7" t="n">
        <v>-1</v>
      </c>
      <c r="S6850" s="7" t="n">
        <v>0</v>
      </c>
      <c r="T6850" s="7" t="n">
        <v>0</v>
      </c>
      <c r="U6850" s="7" t="n">
        <v>0</v>
      </c>
      <c r="V6850" s="7" t="n">
        <v>0</v>
      </c>
    </row>
    <row r="6851" spans="1:13">
      <c r="A6851" t="s">
        <v>4</v>
      </c>
      <c r="B6851" s="4" t="s">
        <v>5</v>
      </c>
      <c r="C6851" s="4" t="s">
        <v>10</v>
      </c>
      <c r="D6851" s="4" t="s">
        <v>6</v>
      </c>
      <c r="E6851" s="4" t="s">
        <v>6</v>
      </c>
      <c r="F6851" s="4" t="s">
        <v>6</v>
      </c>
      <c r="G6851" s="4" t="s">
        <v>13</v>
      </c>
      <c r="H6851" s="4" t="s">
        <v>9</v>
      </c>
      <c r="I6851" s="4" t="s">
        <v>18</v>
      </c>
      <c r="J6851" s="4" t="s">
        <v>18</v>
      </c>
      <c r="K6851" s="4" t="s">
        <v>18</v>
      </c>
      <c r="L6851" s="4" t="s">
        <v>18</v>
      </c>
      <c r="M6851" s="4" t="s">
        <v>18</v>
      </c>
      <c r="N6851" s="4" t="s">
        <v>18</v>
      </c>
      <c r="O6851" s="4" t="s">
        <v>18</v>
      </c>
      <c r="P6851" s="4" t="s">
        <v>6</v>
      </c>
      <c r="Q6851" s="4" t="s">
        <v>6</v>
      </c>
      <c r="R6851" s="4" t="s">
        <v>9</v>
      </c>
      <c r="S6851" s="4" t="s">
        <v>13</v>
      </c>
      <c r="T6851" s="4" t="s">
        <v>9</v>
      </c>
      <c r="U6851" s="4" t="s">
        <v>9</v>
      </c>
      <c r="V6851" s="4" t="s">
        <v>10</v>
      </c>
    </row>
    <row r="6852" spans="1:13">
      <c r="A6852" t="n">
        <v>55888</v>
      </c>
      <c r="B6852" s="42" t="n">
        <v>19</v>
      </c>
      <c r="C6852" s="7" t="n">
        <v>102</v>
      </c>
      <c r="D6852" s="7" t="s">
        <v>486</v>
      </c>
      <c r="E6852" s="7" t="s">
        <v>487</v>
      </c>
      <c r="F6852" s="7" t="s">
        <v>12</v>
      </c>
      <c r="G6852" s="7" t="n">
        <v>0</v>
      </c>
      <c r="H6852" s="7" t="n">
        <v>1</v>
      </c>
      <c r="I6852" s="7" t="n">
        <v>0</v>
      </c>
      <c r="J6852" s="7" t="n">
        <v>0</v>
      </c>
      <c r="K6852" s="7" t="n">
        <v>0</v>
      </c>
      <c r="L6852" s="7" t="n">
        <v>0</v>
      </c>
      <c r="M6852" s="7" t="n">
        <v>1</v>
      </c>
      <c r="N6852" s="7" t="n">
        <v>1.60000002384186</v>
      </c>
      <c r="O6852" s="7" t="n">
        <v>0.0900000035762787</v>
      </c>
      <c r="P6852" s="7" t="s">
        <v>12</v>
      </c>
      <c r="Q6852" s="7" t="s">
        <v>12</v>
      </c>
      <c r="R6852" s="7" t="n">
        <v>-1</v>
      </c>
      <c r="S6852" s="7" t="n">
        <v>0</v>
      </c>
      <c r="T6852" s="7" t="n">
        <v>0</v>
      </c>
      <c r="U6852" s="7" t="n">
        <v>0</v>
      </c>
      <c r="V6852" s="7" t="n">
        <v>0</v>
      </c>
    </row>
    <row r="6853" spans="1:13">
      <c r="A6853" t="s">
        <v>4</v>
      </c>
      <c r="B6853" s="4" t="s">
        <v>5</v>
      </c>
      <c r="C6853" s="4" t="s">
        <v>10</v>
      </c>
      <c r="D6853" s="4" t="s">
        <v>9</v>
      </c>
    </row>
    <row r="6854" spans="1:13">
      <c r="A6854" t="n">
        <v>55959</v>
      </c>
      <c r="B6854" s="24" t="n">
        <v>43</v>
      </c>
      <c r="C6854" s="7" t="n">
        <v>61456</v>
      </c>
      <c r="D6854" s="7" t="n">
        <v>1</v>
      </c>
    </row>
    <row r="6855" spans="1:13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13</v>
      </c>
      <c r="F6855" s="4" t="s">
        <v>6</v>
      </c>
    </row>
    <row r="6856" spans="1:13">
      <c r="A6856" t="n">
        <v>55966</v>
      </c>
      <c r="B6856" s="26" t="n">
        <v>20</v>
      </c>
      <c r="C6856" s="7" t="n">
        <v>0</v>
      </c>
      <c r="D6856" s="7" t="n">
        <v>3</v>
      </c>
      <c r="E6856" s="7" t="n">
        <v>10</v>
      </c>
      <c r="F6856" s="7" t="s">
        <v>89</v>
      </c>
    </row>
    <row r="6857" spans="1:13">
      <c r="A6857" t="s">
        <v>4</v>
      </c>
      <c r="B6857" s="4" t="s">
        <v>5</v>
      </c>
      <c r="C6857" s="4" t="s">
        <v>10</v>
      </c>
    </row>
    <row r="6858" spans="1:13">
      <c r="A6858" t="n">
        <v>55984</v>
      </c>
      <c r="B6858" s="27" t="n">
        <v>16</v>
      </c>
      <c r="C6858" s="7" t="n">
        <v>0</v>
      </c>
    </row>
    <row r="6859" spans="1:13">
      <c r="A6859" t="s">
        <v>4</v>
      </c>
      <c r="B6859" s="4" t="s">
        <v>5</v>
      </c>
      <c r="C6859" s="4" t="s">
        <v>10</v>
      </c>
      <c r="D6859" s="4" t="s">
        <v>13</v>
      </c>
      <c r="E6859" s="4" t="s">
        <v>13</v>
      </c>
      <c r="F6859" s="4" t="s">
        <v>6</v>
      </c>
    </row>
    <row r="6860" spans="1:13">
      <c r="A6860" t="n">
        <v>55987</v>
      </c>
      <c r="B6860" s="26" t="n">
        <v>20</v>
      </c>
      <c r="C6860" s="7" t="n">
        <v>96</v>
      </c>
      <c r="D6860" s="7" t="n">
        <v>3</v>
      </c>
      <c r="E6860" s="7" t="n">
        <v>10</v>
      </c>
      <c r="F6860" s="7" t="s">
        <v>89</v>
      </c>
    </row>
    <row r="6861" spans="1:13">
      <c r="A6861" t="s">
        <v>4</v>
      </c>
      <c r="B6861" s="4" t="s">
        <v>5</v>
      </c>
      <c r="C6861" s="4" t="s">
        <v>10</v>
      </c>
    </row>
    <row r="6862" spans="1:13">
      <c r="A6862" t="n">
        <v>56005</v>
      </c>
      <c r="B6862" s="27" t="n">
        <v>16</v>
      </c>
      <c r="C6862" s="7" t="n">
        <v>0</v>
      </c>
    </row>
    <row r="6863" spans="1:13">
      <c r="A6863" t="s">
        <v>4</v>
      </c>
      <c r="B6863" s="4" t="s">
        <v>5</v>
      </c>
      <c r="C6863" s="4" t="s">
        <v>10</v>
      </c>
      <c r="D6863" s="4" t="s">
        <v>13</v>
      </c>
      <c r="E6863" s="4" t="s">
        <v>13</v>
      </c>
      <c r="F6863" s="4" t="s">
        <v>6</v>
      </c>
    </row>
    <row r="6864" spans="1:13">
      <c r="A6864" t="n">
        <v>56008</v>
      </c>
      <c r="B6864" s="26" t="n">
        <v>20</v>
      </c>
      <c r="C6864" s="7" t="n">
        <v>102</v>
      </c>
      <c r="D6864" s="7" t="n">
        <v>3</v>
      </c>
      <c r="E6864" s="7" t="n">
        <v>10</v>
      </c>
      <c r="F6864" s="7" t="s">
        <v>89</v>
      </c>
    </row>
    <row r="6865" spans="1:22">
      <c r="A6865" t="s">
        <v>4</v>
      </c>
      <c r="B6865" s="4" t="s">
        <v>5</v>
      </c>
      <c r="C6865" s="4" t="s">
        <v>10</v>
      </c>
    </row>
    <row r="6866" spans="1:22">
      <c r="A6866" t="n">
        <v>56026</v>
      </c>
      <c r="B6866" s="27" t="n">
        <v>16</v>
      </c>
      <c r="C6866" s="7" t="n">
        <v>0</v>
      </c>
    </row>
    <row r="6867" spans="1:22">
      <c r="A6867" t="s">
        <v>4</v>
      </c>
      <c r="B6867" s="4" t="s">
        <v>5</v>
      </c>
      <c r="C6867" s="4" t="s">
        <v>10</v>
      </c>
      <c r="D6867" s="4" t="s">
        <v>18</v>
      </c>
      <c r="E6867" s="4" t="s">
        <v>18</v>
      </c>
      <c r="F6867" s="4" t="s">
        <v>18</v>
      </c>
      <c r="G6867" s="4" t="s">
        <v>18</v>
      </c>
    </row>
    <row r="6868" spans="1:22">
      <c r="A6868" t="n">
        <v>56029</v>
      </c>
      <c r="B6868" s="21" t="n">
        <v>46</v>
      </c>
      <c r="C6868" s="7" t="n">
        <v>0</v>
      </c>
      <c r="D6868" s="7" t="n">
        <v>3.89000010490417</v>
      </c>
      <c r="E6868" s="7" t="n">
        <v>9.38000011444092</v>
      </c>
      <c r="F6868" s="7" t="n">
        <v>15.6700000762939</v>
      </c>
      <c r="G6868" s="7" t="n">
        <v>145.699996948242</v>
      </c>
    </row>
    <row r="6869" spans="1:22">
      <c r="A6869" t="s">
        <v>4</v>
      </c>
      <c r="B6869" s="4" t="s">
        <v>5</v>
      </c>
      <c r="C6869" s="4" t="s">
        <v>10</v>
      </c>
      <c r="D6869" s="4" t="s">
        <v>18</v>
      </c>
      <c r="E6869" s="4" t="s">
        <v>18</v>
      </c>
      <c r="F6869" s="4" t="s">
        <v>18</v>
      </c>
      <c r="G6869" s="4" t="s">
        <v>18</v>
      </c>
    </row>
    <row r="6870" spans="1:22">
      <c r="A6870" t="n">
        <v>56048</v>
      </c>
      <c r="B6870" s="21" t="n">
        <v>46</v>
      </c>
      <c r="C6870" s="7" t="n">
        <v>102</v>
      </c>
      <c r="D6870" s="7" t="n">
        <v>4.94999980926514</v>
      </c>
      <c r="E6870" s="7" t="n">
        <v>9.38000011444092</v>
      </c>
      <c r="F6870" s="7" t="n">
        <v>15.3299999237061</v>
      </c>
      <c r="G6870" s="7" t="n">
        <v>151.5</v>
      </c>
    </row>
    <row r="6871" spans="1:22">
      <c r="A6871" t="s">
        <v>4</v>
      </c>
      <c r="B6871" s="4" t="s">
        <v>5</v>
      </c>
      <c r="C6871" s="4" t="s">
        <v>10</v>
      </c>
      <c r="D6871" s="4" t="s">
        <v>18</v>
      </c>
      <c r="E6871" s="4" t="s">
        <v>18</v>
      </c>
      <c r="F6871" s="4" t="s">
        <v>18</v>
      </c>
      <c r="G6871" s="4" t="s">
        <v>18</v>
      </c>
    </row>
    <row r="6872" spans="1:22">
      <c r="A6872" t="n">
        <v>56067</v>
      </c>
      <c r="B6872" s="21" t="n">
        <v>46</v>
      </c>
      <c r="C6872" s="7" t="n">
        <v>96</v>
      </c>
      <c r="D6872" s="7" t="n">
        <v>6.26999998092651</v>
      </c>
      <c r="E6872" s="7" t="n">
        <v>9.38000011444092</v>
      </c>
      <c r="F6872" s="7" t="n">
        <v>12.6899995803833</v>
      </c>
      <c r="G6872" s="7" t="n">
        <v>162.199996948242</v>
      </c>
    </row>
    <row r="6873" spans="1:22">
      <c r="A6873" t="s">
        <v>4</v>
      </c>
      <c r="B6873" s="4" t="s">
        <v>5</v>
      </c>
      <c r="C6873" s="4" t="s">
        <v>13</v>
      </c>
    </row>
    <row r="6874" spans="1:22">
      <c r="A6874" t="n">
        <v>56086</v>
      </c>
      <c r="B6874" s="37" t="n">
        <v>74</v>
      </c>
      <c r="C6874" s="7" t="n">
        <v>18</v>
      </c>
    </row>
    <row r="6875" spans="1:22">
      <c r="A6875" t="s">
        <v>4</v>
      </c>
      <c r="B6875" s="4" t="s">
        <v>5</v>
      </c>
      <c r="C6875" s="4" t="s">
        <v>10</v>
      </c>
      <c r="D6875" s="4" t="s">
        <v>18</v>
      </c>
      <c r="E6875" s="4" t="s">
        <v>18</v>
      </c>
      <c r="F6875" s="4" t="s">
        <v>18</v>
      </c>
      <c r="G6875" s="4" t="s">
        <v>10</v>
      </c>
      <c r="H6875" s="4" t="s">
        <v>10</v>
      </c>
    </row>
    <row r="6876" spans="1:22">
      <c r="A6876" t="n">
        <v>56088</v>
      </c>
      <c r="B6876" s="63" t="n">
        <v>60</v>
      </c>
      <c r="C6876" s="7" t="n">
        <v>96</v>
      </c>
      <c r="D6876" s="7" t="n">
        <v>0</v>
      </c>
      <c r="E6876" s="7" t="n">
        <v>20</v>
      </c>
      <c r="F6876" s="7" t="n">
        <v>0</v>
      </c>
      <c r="G6876" s="7" t="n">
        <v>300</v>
      </c>
      <c r="H6876" s="7" t="n">
        <v>0</v>
      </c>
    </row>
    <row r="6877" spans="1:22">
      <c r="A6877" t="s">
        <v>4</v>
      </c>
      <c r="B6877" s="4" t="s">
        <v>5</v>
      </c>
      <c r="C6877" s="4" t="s">
        <v>13</v>
      </c>
      <c r="D6877" s="4" t="s">
        <v>13</v>
      </c>
      <c r="E6877" s="4" t="s">
        <v>18</v>
      </c>
      <c r="F6877" s="4" t="s">
        <v>18</v>
      </c>
      <c r="G6877" s="4" t="s">
        <v>18</v>
      </c>
      <c r="H6877" s="4" t="s">
        <v>10</v>
      </c>
    </row>
    <row r="6878" spans="1:22">
      <c r="A6878" t="n">
        <v>56107</v>
      </c>
      <c r="B6878" s="44" t="n">
        <v>45</v>
      </c>
      <c r="C6878" s="7" t="n">
        <v>2</v>
      </c>
      <c r="D6878" s="7" t="n">
        <v>3</v>
      </c>
      <c r="E6878" s="7" t="n">
        <v>7.40999984741211</v>
      </c>
      <c r="F6878" s="7" t="n">
        <v>11.8699998855591</v>
      </c>
      <c r="G6878" s="7" t="n">
        <v>10.2299995422363</v>
      </c>
      <c r="H6878" s="7" t="n">
        <v>0</v>
      </c>
    </row>
    <row r="6879" spans="1:22">
      <c r="A6879" t="s">
        <v>4</v>
      </c>
      <c r="B6879" s="4" t="s">
        <v>5</v>
      </c>
      <c r="C6879" s="4" t="s">
        <v>13</v>
      </c>
      <c r="D6879" s="4" t="s">
        <v>13</v>
      </c>
      <c r="E6879" s="4" t="s">
        <v>18</v>
      </c>
      <c r="F6879" s="4" t="s">
        <v>18</v>
      </c>
      <c r="G6879" s="4" t="s">
        <v>18</v>
      </c>
      <c r="H6879" s="4" t="s">
        <v>10</v>
      </c>
      <c r="I6879" s="4" t="s">
        <v>13</v>
      </c>
    </row>
    <row r="6880" spans="1:22">
      <c r="A6880" t="n">
        <v>56124</v>
      </c>
      <c r="B6880" s="44" t="n">
        <v>45</v>
      </c>
      <c r="C6880" s="7" t="n">
        <v>4</v>
      </c>
      <c r="D6880" s="7" t="n">
        <v>3</v>
      </c>
      <c r="E6880" s="7" t="n">
        <v>340.380004882813</v>
      </c>
      <c r="F6880" s="7" t="n">
        <v>336.079986572266</v>
      </c>
      <c r="G6880" s="7" t="n">
        <v>0</v>
      </c>
      <c r="H6880" s="7" t="n">
        <v>0</v>
      </c>
      <c r="I6880" s="7" t="n">
        <v>0</v>
      </c>
    </row>
    <row r="6881" spans="1:9">
      <c r="A6881" t="s">
        <v>4</v>
      </c>
      <c r="B6881" s="4" t="s">
        <v>5</v>
      </c>
      <c r="C6881" s="4" t="s">
        <v>13</v>
      </c>
      <c r="D6881" s="4" t="s">
        <v>13</v>
      </c>
      <c r="E6881" s="4" t="s">
        <v>18</v>
      </c>
      <c r="F6881" s="4" t="s">
        <v>10</v>
      </c>
    </row>
    <row r="6882" spans="1:9">
      <c r="A6882" t="n">
        <v>56142</v>
      </c>
      <c r="B6882" s="44" t="n">
        <v>45</v>
      </c>
      <c r="C6882" s="7" t="n">
        <v>5</v>
      </c>
      <c r="D6882" s="7" t="n">
        <v>3</v>
      </c>
      <c r="E6882" s="7" t="n">
        <v>5.80000019073486</v>
      </c>
      <c r="F6882" s="7" t="n">
        <v>0</v>
      </c>
    </row>
    <row r="6883" spans="1:9">
      <c r="A6883" t="s">
        <v>4</v>
      </c>
      <c r="B6883" s="4" t="s">
        <v>5</v>
      </c>
      <c r="C6883" s="4" t="s">
        <v>13</v>
      </c>
      <c r="D6883" s="4" t="s">
        <v>13</v>
      </c>
      <c r="E6883" s="4" t="s">
        <v>18</v>
      </c>
      <c r="F6883" s="4" t="s">
        <v>10</v>
      </c>
    </row>
    <row r="6884" spans="1:9">
      <c r="A6884" t="n">
        <v>56151</v>
      </c>
      <c r="B6884" s="44" t="n">
        <v>45</v>
      </c>
      <c r="C6884" s="7" t="n">
        <v>11</v>
      </c>
      <c r="D6884" s="7" t="n">
        <v>3</v>
      </c>
      <c r="E6884" s="7" t="n">
        <v>40</v>
      </c>
      <c r="F6884" s="7" t="n">
        <v>0</v>
      </c>
    </row>
    <row r="6885" spans="1:9">
      <c r="A6885" t="s">
        <v>4</v>
      </c>
      <c r="B6885" s="4" t="s">
        <v>5</v>
      </c>
      <c r="C6885" s="4" t="s">
        <v>13</v>
      </c>
      <c r="D6885" s="4" t="s">
        <v>10</v>
      </c>
      <c r="E6885" s="4" t="s">
        <v>10</v>
      </c>
      <c r="F6885" s="4" t="s">
        <v>10</v>
      </c>
      <c r="G6885" s="4" t="s">
        <v>10</v>
      </c>
      <c r="H6885" s="4" t="s">
        <v>13</v>
      </c>
    </row>
    <row r="6886" spans="1:9">
      <c r="A6886" t="n">
        <v>56160</v>
      </c>
      <c r="B6886" s="59" t="n">
        <v>25</v>
      </c>
      <c r="C6886" s="7" t="n">
        <v>5</v>
      </c>
      <c r="D6886" s="7" t="n">
        <v>65535</v>
      </c>
      <c r="E6886" s="7" t="n">
        <v>500</v>
      </c>
      <c r="F6886" s="7" t="n">
        <v>800</v>
      </c>
      <c r="G6886" s="7" t="n">
        <v>140</v>
      </c>
      <c r="H6886" s="7" t="n">
        <v>0</v>
      </c>
    </row>
    <row r="6887" spans="1:9">
      <c r="A6887" t="s">
        <v>4</v>
      </c>
      <c r="B6887" s="4" t="s">
        <v>5</v>
      </c>
      <c r="C6887" s="4" t="s">
        <v>10</v>
      </c>
      <c r="D6887" s="4" t="s">
        <v>13</v>
      </c>
      <c r="E6887" s="4" t="s">
        <v>47</v>
      </c>
      <c r="F6887" s="4" t="s">
        <v>13</v>
      </c>
      <c r="G6887" s="4" t="s">
        <v>13</v>
      </c>
      <c r="H6887" s="4" t="s">
        <v>47</v>
      </c>
      <c r="I6887" s="4" t="s">
        <v>13</v>
      </c>
      <c r="J6887" s="4" t="s">
        <v>13</v>
      </c>
    </row>
    <row r="6888" spans="1:9">
      <c r="A6888" t="n">
        <v>56171</v>
      </c>
      <c r="B6888" s="79" t="n">
        <v>24</v>
      </c>
      <c r="C6888" s="7" t="n">
        <v>65533</v>
      </c>
      <c r="D6888" s="7" t="n">
        <v>11</v>
      </c>
      <c r="E6888" s="7" t="s">
        <v>488</v>
      </c>
      <c r="F6888" s="7" t="n">
        <v>2</v>
      </c>
      <c r="G6888" s="7" t="n">
        <v>3</v>
      </c>
      <c r="H6888" s="7" t="s">
        <v>489</v>
      </c>
      <c r="I6888" s="7" t="n">
        <v>2</v>
      </c>
      <c r="J6888" s="7" t="n">
        <v>0</v>
      </c>
    </row>
    <row r="6889" spans="1:9">
      <c r="A6889" t="s">
        <v>4</v>
      </c>
      <c r="B6889" s="4" t="s">
        <v>5</v>
      </c>
    </row>
    <row r="6890" spans="1:9">
      <c r="A6890" t="n">
        <v>56346</v>
      </c>
      <c r="B6890" s="31" t="n">
        <v>28</v>
      </c>
    </row>
    <row r="6891" spans="1:9">
      <c r="A6891" t="s">
        <v>4</v>
      </c>
      <c r="B6891" s="4" t="s">
        <v>5</v>
      </c>
      <c r="C6891" s="4" t="s">
        <v>13</v>
      </c>
    </row>
    <row r="6892" spans="1:9">
      <c r="A6892" t="n">
        <v>56347</v>
      </c>
      <c r="B6892" s="80" t="n">
        <v>27</v>
      </c>
      <c r="C6892" s="7" t="n">
        <v>0</v>
      </c>
    </row>
    <row r="6893" spans="1:9">
      <c r="A6893" t="s">
        <v>4</v>
      </c>
      <c r="B6893" s="4" t="s">
        <v>5</v>
      </c>
      <c r="C6893" s="4" t="s">
        <v>13</v>
      </c>
    </row>
    <row r="6894" spans="1:9">
      <c r="A6894" t="n">
        <v>56349</v>
      </c>
      <c r="B6894" s="80" t="n">
        <v>27</v>
      </c>
      <c r="C6894" s="7" t="n">
        <v>1</v>
      </c>
    </row>
    <row r="6895" spans="1:9">
      <c r="A6895" t="s">
        <v>4</v>
      </c>
      <c r="B6895" s="4" t="s">
        <v>5</v>
      </c>
      <c r="C6895" s="4" t="s">
        <v>13</v>
      </c>
      <c r="D6895" s="4" t="s">
        <v>10</v>
      </c>
      <c r="E6895" s="4" t="s">
        <v>10</v>
      </c>
      <c r="F6895" s="4" t="s">
        <v>10</v>
      </c>
      <c r="G6895" s="4" t="s">
        <v>10</v>
      </c>
      <c r="H6895" s="4" t="s">
        <v>13</v>
      </c>
    </row>
    <row r="6896" spans="1:9">
      <c r="A6896" t="n">
        <v>56351</v>
      </c>
      <c r="B6896" s="59" t="n">
        <v>25</v>
      </c>
      <c r="C6896" s="7" t="n">
        <v>5</v>
      </c>
      <c r="D6896" s="7" t="n">
        <v>65535</v>
      </c>
      <c r="E6896" s="7" t="n">
        <v>65535</v>
      </c>
      <c r="F6896" s="7" t="n">
        <v>65535</v>
      </c>
      <c r="G6896" s="7" t="n">
        <v>65535</v>
      </c>
      <c r="H6896" s="7" t="n">
        <v>0</v>
      </c>
    </row>
    <row r="6897" spans="1:10">
      <c r="A6897" t="s">
        <v>4</v>
      </c>
      <c r="B6897" s="4" t="s">
        <v>5</v>
      </c>
      <c r="C6897" s="4" t="s">
        <v>13</v>
      </c>
      <c r="D6897" s="4" t="s">
        <v>18</v>
      </c>
      <c r="E6897" s="4" t="s">
        <v>10</v>
      </c>
      <c r="F6897" s="4" t="s">
        <v>13</v>
      </c>
    </row>
    <row r="6898" spans="1:10">
      <c r="A6898" t="n">
        <v>56362</v>
      </c>
      <c r="B6898" s="14" t="n">
        <v>49</v>
      </c>
      <c r="C6898" s="7" t="n">
        <v>3</v>
      </c>
      <c r="D6898" s="7" t="n">
        <v>1</v>
      </c>
      <c r="E6898" s="7" t="n">
        <v>500</v>
      </c>
      <c r="F6898" s="7" t="n">
        <v>0</v>
      </c>
    </row>
    <row r="6899" spans="1:10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18</v>
      </c>
    </row>
    <row r="6900" spans="1:10">
      <c r="A6900" t="n">
        <v>56371</v>
      </c>
      <c r="B6900" s="38" t="n">
        <v>58</v>
      </c>
      <c r="C6900" s="7" t="n">
        <v>100</v>
      </c>
      <c r="D6900" s="7" t="n">
        <v>1000</v>
      </c>
      <c r="E6900" s="7" t="n">
        <v>1</v>
      </c>
    </row>
    <row r="6901" spans="1:10">
      <c r="A6901" t="s">
        <v>4</v>
      </c>
      <c r="B6901" s="4" t="s">
        <v>5</v>
      </c>
      <c r="C6901" s="4" t="s">
        <v>13</v>
      </c>
      <c r="D6901" s="4" t="s">
        <v>10</v>
      </c>
    </row>
    <row r="6902" spans="1:10">
      <c r="A6902" t="n">
        <v>56379</v>
      </c>
      <c r="B6902" s="38" t="n">
        <v>58</v>
      </c>
      <c r="C6902" s="7" t="n">
        <v>255</v>
      </c>
      <c r="D6902" s="7" t="n">
        <v>0</v>
      </c>
    </row>
    <row r="6903" spans="1:10">
      <c r="A6903" t="s">
        <v>4</v>
      </c>
      <c r="B6903" s="4" t="s">
        <v>5</v>
      </c>
      <c r="C6903" s="4" t="s">
        <v>6</v>
      </c>
      <c r="D6903" s="4" t="s">
        <v>10</v>
      </c>
    </row>
    <row r="6904" spans="1:10">
      <c r="A6904" t="n">
        <v>56383</v>
      </c>
      <c r="B6904" s="58" t="n">
        <v>29</v>
      </c>
      <c r="C6904" s="7" t="s">
        <v>371</v>
      </c>
      <c r="D6904" s="7" t="n">
        <v>65533</v>
      </c>
    </row>
    <row r="6905" spans="1:10">
      <c r="A6905" t="s">
        <v>4</v>
      </c>
      <c r="B6905" s="4" t="s">
        <v>5</v>
      </c>
      <c r="C6905" s="4" t="s">
        <v>13</v>
      </c>
      <c r="D6905" s="4" t="s">
        <v>10</v>
      </c>
      <c r="E6905" s="4" t="s">
        <v>6</v>
      </c>
    </row>
    <row r="6906" spans="1:10">
      <c r="A6906" t="n">
        <v>56392</v>
      </c>
      <c r="B6906" s="29" t="n">
        <v>51</v>
      </c>
      <c r="C6906" s="7" t="n">
        <v>4</v>
      </c>
      <c r="D6906" s="7" t="n">
        <v>102</v>
      </c>
      <c r="E6906" s="7" t="s">
        <v>46</v>
      </c>
    </row>
    <row r="6907" spans="1:10">
      <c r="A6907" t="s">
        <v>4</v>
      </c>
      <c r="B6907" s="4" t="s">
        <v>5</v>
      </c>
      <c r="C6907" s="4" t="s">
        <v>10</v>
      </c>
    </row>
    <row r="6908" spans="1:10">
      <c r="A6908" t="n">
        <v>56405</v>
      </c>
      <c r="B6908" s="27" t="n">
        <v>16</v>
      </c>
      <c r="C6908" s="7" t="n">
        <v>0</v>
      </c>
    </row>
    <row r="6909" spans="1:10">
      <c r="A6909" t="s">
        <v>4</v>
      </c>
      <c r="B6909" s="4" t="s">
        <v>5</v>
      </c>
      <c r="C6909" s="4" t="s">
        <v>10</v>
      </c>
      <c r="D6909" s="4" t="s">
        <v>47</v>
      </c>
      <c r="E6909" s="4" t="s">
        <v>13</v>
      </c>
      <c r="F6909" s="4" t="s">
        <v>13</v>
      </c>
    </row>
    <row r="6910" spans="1:10">
      <c r="A6910" t="n">
        <v>56408</v>
      </c>
      <c r="B6910" s="30" t="n">
        <v>26</v>
      </c>
      <c r="C6910" s="7" t="n">
        <v>102</v>
      </c>
      <c r="D6910" s="7" t="s">
        <v>490</v>
      </c>
      <c r="E6910" s="7" t="n">
        <v>2</v>
      </c>
      <c r="F6910" s="7" t="n">
        <v>0</v>
      </c>
    </row>
    <row r="6911" spans="1:10">
      <c r="A6911" t="s">
        <v>4</v>
      </c>
      <c r="B6911" s="4" t="s">
        <v>5</v>
      </c>
    </row>
    <row r="6912" spans="1:10">
      <c r="A6912" t="n">
        <v>56443</v>
      </c>
      <c r="B6912" s="31" t="n">
        <v>28</v>
      </c>
    </row>
    <row r="6913" spans="1:6">
      <c r="A6913" t="s">
        <v>4</v>
      </c>
      <c r="B6913" s="4" t="s">
        <v>5</v>
      </c>
      <c r="C6913" s="4" t="s">
        <v>6</v>
      </c>
      <c r="D6913" s="4" t="s">
        <v>10</v>
      </c>
    </row>
    <row r="6914" spans="1:6">
      <c r="A6914" t="n">
        <v>56444</v>
      </c>
      <c r="B6914" s="58" t="n">
        <v>29</v>
      </c>
      <c r="C6914" s="7" t="s">
        <v>12</v>
      </c>
      <c r="D6914" s="7" t="n">
        <v>65533</v>
      </c>
    </row>
    <row r="6915" spans="1:6">
      <c r="A6915" t="s">
        <v>4</v>
      </c>
      <c r="B6915" s="4" t="s">
        <v>5</v>
      </c>
      <c r="C6915" s="4" t="s">
        <v>10</v>
      </c>
      <c r="D6915" s="4" t="s">
        <v>13</v>
      </c>
      <c r="E6915" s="4" t="s">
        <v>18</v>
      </c>
      <c r="F6915" s="4" t="s">
        <v>10</v>
      </c>
    </row>
    <row r="6916" spans="1:6">
      <c r="A6916" t="n">
        <v>56448</v>
      </c>
      <c r="B6916" s="35" t="n">
        <v>59</v>
      </c>
      <c r="C6916" s="7" t="n">
        <v>96</v>
      </c>
      <c r="D6916" s="7" t="n">
        <v>13</v>
      </c>
      <c r="E6916" s="7" t="n">
        <v>0.150000005960464</v>
      </c>
      <c r="F6916" s="7" t="n">
        <v>0</v>
      </c>
    </row>
    <row r="6917" spans="1:6">
      <c r="A6917" t="s">
        <v>4</v>
      </c>
      <c r="B6917" s="4" t="s">
        <v>5</v>
      </c>
      <c r="C6917" s="4" t="s">
        <v>10</v>
      </c>
    </row>
    <row r="6918" spans="1:6">
      <c r="A6918" t="n">
        <v>56458</v>
      </c>
      <c r="B6918" s="27" t="n">
        <v>16</v>
      </c>
      <c r="C6918" s="7" t="n">
        <v>1300</v>
      </c>
    </row>
    <row r="6919" spans="1:6">
      <c r="A6919" t="s">
        <v>4</v>
      </c>
      <c r="B6919" s="4" t="s">
        <v>5</v>
      </c>
      <c r="C6919" s="4" t="s">
        <v>13</v>
      </c>
      <c r="D6919" s="4" t="s">
        <v>10</v>
      </c>
      <c r="E6919" s="4" t="s">
        <v>18</v>
      </c>
    </row>
    <row r="6920" spans="1:6">
      <c r="A6920" t="n">
        <v>56461</v>
      </c>
      <c r="B6920" s="38" t="n">
        <v>58</v>
      </c>
      <c r="C6920" s="7" t="n">
        <v>101</v>
      </c>
      <c r="D6920" s="7" t="n">
        <v>300</v>
      </c>
      <c r="E6920" s="7" t="n">
        <v>1</v>
      </c>
    </row>
    <row r="6921" spans="1:6">
      <c r="A6921" t="s">
        <v>4</v>
      </c>
      <c r="B6921" s="4" t="s">
        <v>5</v>
      </c>
      <c r="C6921" s="4" t="s">
        <v>13</v>
      </c>
      <c r="D6921" s="4" t="s">
        <v>10</v>
      </c>
    </row>
    <row r="6922" spans="1:6">
      <c r="A6922" t="n">
        <v>56469</v>
      </c>
      <c r="B6922" s="38" t="n">
        <v>58</v>
      </c>
      <c r="C6922" s="7" t="n">
        <v>254</v>
      </c>
      <c r="D6922" s="7" t="n">
        <v>0</v>
      </c>
    </row>
    <row r="6923" spans="1:6">
      <c r="A6923" t="s">
        <v>4</v>
      </c>
      <c r="B6923" s="4" t="s">
        <v>5</v>
      </c>
      <c r="C6923" s="4" t="s">
        <v>13</v>
      </c>
      <c r="D6923" s="4" t="s">
        <v>13</v>
      </c>
      <c r="E6923" s="4" t="s">
        <v>18</v>
      </c>
      <c r="F6923" s="4" t="s">
        <v>18</v>
      </c>
      <c r="G6923" s="4" t="s">
        <v>18</v>
      </c>
      <c r="H6923" s="4" t="s">
        <v>10</v>
      </c>
    </row>
    <row r="6924" spans="1:6">
      <c r="A6924" t="n">
        <v>56473</v>
      </c>
      <c r="B6924" s="44" t="n">
        <v>45</v>
      </c>
      <c r="C6924" s="7" t="n">
        <v>2</v>
      </c>
      <c r="D6924" s="7" t="n">
        <v>3</v>
      </c>
      <c r="E6924" s="7" t="n">
        <v>5.84000015258789</v>
      </c>
      <c r="F6924" s="7" t="n">
        <v>10.4300003051758</v>
      </c>
      <c r="G6924" s="7" t="n">
        <v>14.1400003433228</v>
      </c>
      <c r="H6924" s="7" t="n">
        <v>0</v>
      </c>
    </row>
    <row r="6925" spans="1:6">
      <c r="A6925" t="s">
        <v>4</v>
      </c>
      <c r="B6925" s="4" t="s">
        <v>5</v>
      </c>
      <c r="C6925" s="4" t="s">
        <v>13</v>
      </c>
      <c r="D6925" s="4" t="s">
        <v>13</v>
      </c>
      <c r="E6925" s="4" t="s">
        <v>18</v>
      </c>
      <c r="F6925" s="4" t="s">
        <v>18</v>
      </c>
      <c r="G6925" s="4" t="s">
        <v>18</v>
      </c>
      <c r="H6925" s="4" t="s">
        <v>10</v>
      </c>
      <c r="I6925" s="4" t="s">
        <v>13</v>
      </c>
    </row>
    <row r="6926" spans="1:6">
      <c r="A6926" t="n">
        <v>56490</v>
      </c>
      <c r="B6926" s="44" t="n">
        <v>45</v>
      </c>
      <c r="C6926" s="7" t="n">
        <v>4</v>
      </c>
      <c r="D6926" s="7" t="n">
        <v>3</v>
      </c>
      <c r="E6926" s="7" t="n">
        <v>4.76000022888184</v>
      </c>
      <c r="F6926" s="7" t="n">
        <v>190.630004882813</v>
      </c>
      <c r="G6926" s="7" t="n">
        <v>0</v>
      </c>
      <c r="H6926" s="7" t="n">
        <v>0</v>
      </c>
      <c r="I6926" s="7" t="n">
        <v>0</v>
      </c>
    </row>
    <row r="6927" spans="1:6">
      <c r="A6927" t="s">
        <v>4</v>
      </c>
      <c r="B6927" s="4" t="s">
        <v>5</v>
      </c>
      <c r="C6927" s="4" t="s">
        <v>13</v>
      </c>
      <c r="D6927" s="4" t="s">
        <v>13</v>
      </c>
      <c r="E6927" s="4" t="s">
        <v>18</v>
      </c>
      <c r="F6927" s="4" t="s">
        <v>10</v>
      </c>
    </row>
    <row r="6928" spans="1:6">
      <c r="A6928" t="n">
        <v>56508</v>
      </c>
      <c r="B6928" s="44" t="n">
        <v>45</v>
      </c>
      <c r="C6928" s="7" t="n">
        <v>5</v>
      </c>
      <c r="D6928" s="7" t="n">
        <v>3</v>
      </c>
      <c r="E6928" s="7" t="n">
        <v>3.79999995231628</v>
      </c>
      <c r="F6928" s="7" t="n">
        <v>0</v>
      </c>
    </row>
    <row r="6929" spans="1:9">
      <c r="A6929" t="s">
        <v>4</v>
      </c>
      <c r="B6929" s="4" t="s">
        <v>5</v>
      </c>
      <c r="C6929" s="4" t="s">
        <v>13</v>
      </c>
      <c r="D6929" s="4" t="s">
        <v>13</v>
      </c>
      <c r="E6929" s="4" t="s">
        <v>18</v>
      </c>
      <c r="F6929" s="4" t="s">
        <v>10</v>
      </c>
    </row>
    <row r="6930" spans="1:9">
      <c r="A6930" t="n">
        <v>56517</v>
      </c>
      <c r="B6930" s="44" t="n">
        <v>45</v>
      </c>
      <c r="C6930" s="7" t="n">
        <v>11</v>
      </c>
      <c r="D6930" s="7" t="n">
        <v>3</v>
      </c>
      <c r="E6930" s="7" t="n">
        <v>40</v>
      </c>
      <c r="F6930" s="7" t="n">
        <v>0</v>
      </c>
    </row>
    <row r="6931" spans="1:9">
      <c r="A6931" t="s">
        <v>4</v>
      </c>
      <c r="B6931" s="4" t="s">
        <v>5</v>
      </c>
      <c r="C6931" s="4" t="s">
        <v>10</v>
      </c>
      <c r="D6931" s="4" t="s">
        <v>18</v>
      </c>
      <c r="E6931" s="4" t="s">
        <v>18</v>
      </c>
      <c r="F6931" s="4" t="s">
        <v>18</v>
      </c>
      <c r="G6931" s="4" t="s">
        <v>10</v>
      </c>
      <c r="H6931" s="4" t="s">
        <v>10</v>
      </c>
    </row>
    <row r="6932" spans="1:9">
      <c r="A6932" t="n">
        <v>56526</v>
      </c>
      <c r="B6932" s="63" t="n">
        <v>60</v>
      </c>
      <c r="C6932" s="7" t="n">
        <v>96</v>
      </c>
      <c r="D6932" s="7" t="n">
        <v>0</v>
      </c>
      <c r="E6932" s="7" t="n">
        <v>0</v>
      </c>
      <c r="F6932" s="7" t="n">
        <v>0</v>
      </c>
      <c r="G6932" s="7" t="n">
        <v>0</v>
      </c>
      <c r="H6932" s="7" t="n">
        <v>0</v>
      </c>
    </row>
    <row r="6933" spans="1:9">
      <c r="A6933" t="s">
        <v>4</v>
      </c>
      <c r="B6933" s="4" t="s">
        <v>5</v>
      </c>
      <c r="C6933" s="4" t="s">
        <v>13</v>
      </c>
      <c r="D6933" s="4" t="s">
        <v>10</v>
      </c>
    </row>
    <row r="6934" spans="1:9">
      <c r="A6934" t="n">
        <v>56545</v>
      </c>
      <c r="B6934" s="38" t="n">
        <v>58</v>
      </c>
      <c r="C6934" s="7" t="n">
        <v>255</v>
      </c>
      <c r="D6934" s="7" t="n">
        <v>0</v>
      </c>
    </row>
    <row r="6935" spans="1:9">
      <c r="A6935" t="s">
        <v>4</v>
      </c>
      <c r="B6935" s="4" t="s">
        <v>5</v>
      </c>
      <c r="C6935" s="4" t="s">
        <v>10</v>
      </c>
      <c r="D6935" s="4" t="s">
        <v>10</v>
      </c>
      <c r="E6935" s="4" t="s">
        <v>18</v>
      </c>
      <c r="F6935" s="4" t="s">
        <v>13</v>
      </c>
    </row>
    <row r="6936" spans="1:9">
      <c r="A6936" t="n">
        <v>56549</v>
      </c>
      <c r="B6936" s="81" t="n">
        <v>53</v>
      </c>
      <c r="C6936" s="7" t="n">
        <v>96</v>
      </c>
      <c r="D6936" s="7" t="n">
        <v>102</v>
      </c>
      <c r="E6936" s="7" t="n">
        <v>10</v>
      </c>
      <c r="F6936" s="7" t="n">
        <v>0</v>
      </c>
    </row>
    <row r="6937" spans="1:9">
      <c r="A6937" t="s">
        <v>4</v>
      </c>
      <c r="B6937" s="4" t="s">
        <v>5</v>
      </c>
      <c r="C6937" s="4" t="s">
        <v>10</v>
      </c>
    </row>
    <row r="6938" spans="1:9">
      <c r="A6938" t="n">
        <v>56559</v>
      </c>
      <c r="B6938" s="74" t="n">
        <v>54</v>
      </c>
      <c r="C6938" s="7" t="n">
        <v>96</v>
      </c>
    </row>
    <row r="6939" spans="1:9">
      <c r="A6939" t="s">
        <v>4</v>
      </c>
      <c r="B6939" s="4" t="s">
        <v>5</v>
      </c>
      <c r="C6939" s="4" t="s">
        <v>13</v>
      </c>
      <c r="D6939" s="4" t="s">
        <v>10</v>
      </c>
      <c r="E6939" s="4" t="s">
        <v>6</v>
      </c>
    </row>
    <row r="6940" spans="1:9">
      <c r="A6940" t="n">
        <v>56562</v>
      </c>
      <c r="B6940" s="29" t="n">
        <v>51</v>
      </c>
      <c r="C6940" s="7" t="n">
        <v>4</v>
      </c>
      <c r="D6940" s="7" t="n">
        <v>96</v>
      </c>
      <c r="E6940" s="7" t="s">
        <v>473</v>
      </c>
    </row>
    <row r="6941" spans="1:9">
      <c r="A6941" t="s">
        <v>4</v>
      </c>
      <c r="B6941" s="4" t="s">
        <v>5</v>
      </c>
      <c r="C6941" s="4" t="s">
        <v>10</v>
      </c>
    </row>
    <row r="6942" spans="1:9">
      <c r="A6942" t="n">
        <v>56575</v>
      </c>
      <c r="B6942" s="27" t="n">
        <v>16</v>
      </c>
      <c r="C6942" s="7" t="n">
        <v>0</v>
      </c>
    </row>
    <row r="6943" spans="1:9">
      <c r="A6943" t="s">
        <v>4</v>
      </c>
      <c r="B6943" s="4" t="s">
        <v>5</v>
      </c>
      <c r="C6943" s="4" t="s">
        <v>10</v>
      </c>
      <c r="D6943" s="4" t="s">
        <v>47</v>
      </c>
      <c r="E6943" s="4" t="s">
        <v>13</v>
      </c>
      <c r="F6943" s="4" t="s">
        <v>13</v>
      </c>
    </row>
    <row r="6944" spans="1:9">
      <c r="A6944" t="n">
        <v>56578</v>
      </c>
      <c r="B6944" s="30" t="n">
        <v>26</v>
      </c>
      <c r="C6944" s="7" t="n">
        <v>96</v>
      </c>
      <c r="D6944" s="7" t="s">
        <v>491</v>
      </c>
      <c r="E6944" s="7" t="n">
        <v>2</v>
      </c>
      <c r="F6944" s="7" t="n">
        <v>0</v>
      </c>
    </row>
    <row r="6945" spans="1:8">
      <c r="A6945" t="s">
        <v>4</v>
      </c>
      <c r="B6945" s="4" t="s">
        <v>5</v>
      </c>
    </row>
    <row r="6946" spans="1:8">
      <c r="A6946" t="n">
        <v>56597</v>
      </c>
      <c r="B6946" s="31" t="n">
        <v>28</v>
      </c>
    </row>
    <row r="6947" spans="1:8">
      <c r="A6947" t="s">
        <v>4</v>
      </c>
      <c r="B6947" s="4" t="s">
        <v>5</v>
      </c>
      <c r="C6947" s="4" t="s">
        <v>13</v>
      </c>
      <c r="D6947" s="4" t="s">
        <v>18</v>
      </c>
      <c r="E6947" s="4" t="s">
        <v>10</v>
      </c>
      <c r="F6947" s="4" t="s">
        <v>13</v>
      </c>
    </row>
    <row r="6948" spans="1:8">
      <c r="A6948" t="n">
        <v>56598</v>
      </c>
      <c r="B6948" s="14" t="n">
        <v>49</v>
      </c>
      <c r="C6948" s="7" t="n">
        <v>3</v>
      </c>
      <c r="D6948" s="7" t="n">
        <v>0.699999988079071</v>
      </c>
      <c r="E6948" s="7" t="n">
        <v>500</v>
      </c>
      <c r="F6948" s="7" t="n">
        <v>0</v>
      </c>
    </row>
    <row r="6949" spans="1:8">
      <c r="A6949" t="s">
        <v>4</v>
      </c>
      <c r="B6949" s="4" t="s">
        <v>5</v>
      </c>
      <c r="C6949" s="4" t="s">
        <v>13</v>
      </c>
      <c r="D6949" s="4" t="s">
        <v>10</v>
      </c>
    </row>
    <row r="6950" spans="1:8">
      <c r="A6950" t="n">
        <v>56607</v>
      </c>
      <c r="B6950" s="38" t="n">
        <v>58</v>
      </c>
      <c r="C6950" s="7" t="n">
        <v>10</v>
      </c>
      <c r="D6950" s="7" t="n">
        <v>300</v>
      </c>
    </row>
    <row r="6951" spans="1:8">
      <c r="A6951" t="s">
        <v>4</v>
      </c>
      <c r="B6951" s="4" t="s">
        <v>5</v>
      </c>
      <c r="C6951" s="4" t="s">
        <v>13</v>
      </c>
      <c r="D6951" s="4" t="s">
        <v>10</v>
      </c>
    </row>
    <row r="6952" spans="1:8">
      <c r="A6952" t="n">
        <v>56611</v>
      </c>
      <c r="B6952" s="38" t="n">
        <v>58</v>
      </c>
      <c r="C6952" s="7" t="n">
        <v>12</v>
      </c>
      <c r="D6952" s="7" t="n">
        <v>0</v>
      </c>
    </row>
    <row r="6953" spans="1:8">
      <c r="A6953" t="s">
        <v>4</v>
      </c>
      <c r="B6953" s="4" t="s">
        <v>5</v>
      </c>
      <c r="C6953" s="4" t="s">
        <v>13</v>
      </c>
      <c r="D6953" s="4" t="s">
        <v>10</v>
      </c>
      <c r="E6953" s="4" t="s">
        <v>10</v>
      </c>
      <c r="F6953" s="4" t="s">
        <v>13</v>
      </c>
    </row>
    <row r="6954" spans="1:8">
      <c r="A6954" t="n">
        <v>56615</v>
      </c>
      <c r="B6954" s="59" t="n">
        <v>25</v>
      </c>
      <c r="C6954" s="7" t="n">
        <v>1</v>
      </c>
      <c r="D6954" s="7" t="n">
        <v>160</v>
      </c>
      <c r="E6954" s="7" t="n">
        <v>350</v>
      </c>
      <c r="F6954" s="7" t="n">
        <v>1</v>
      </c>
    </row>
    <row r="6955" spans="1:8">
      <c r="A6955" t="s">
        <v>4</v>
      </c>
      <c r="B6955" s="4" t="s">
        <v>5</v>
      </c>
      <c r="C6955" s="4" t="s">
        <v>13</v>
      </c>
      <c r="D6955" s="4" t="s">
        <v>10</v>
      </c>
      <c r="E6955" s="4" t="s">
        <v>6</v>
      </c>
    </row>
    <row r="6956" spans="1:8">
      <c r="A6956" t="n">
        <v>56622</v>
      </c>
      <c r="B6956" s="29" t="n">
        <v>51</v>
      </c>
      <c r="C6956" s="7" t="n">
        <v>4</v>
      </c>
      <c r="D6956" s="7" t="n">
        <v>96</v>
      </c>
      <c r="E6956" s="7" t="s">
        <v>492</v>
      </c>
    </row>
    <row r="6957" spans="1:8">
      <c r="A6957" t="s">
        <v>4</v>
      </c>
      <c r="B6957" s="4" t="s">
        <v>5</v>
      </c>
      <c r="C6957" s="4" t="s">
        <v>10</v>
      </c>
    </row>
    <row r="6958" spans="1:8">
      <c r="A6958" t="n">
        <v>56635</v>
      </c>
      <c r="B6958" s="27" t="n">
        <v>16</v>
      </c>
      <c r="C6958" s="7" t="n">
        <v>0</v>
      </c>
    </row>
    <row r="6959" spans="1:8">
      <c r="A6959" t="s">
        <v>4</v>
      </c>
      <c r="B6959" s="4" t="s">
        <v>5</v>
      </c>
      <c r="C6959" s="4" t="s">
        <v>10</v>
      </c>
      <c r="D6959" s="4" t="s">
        <v>47</v>
      </c>
      <c r="E6959" s="4" t="s">
        <v>13</v>
      </c>
      <c r="F6959" s="4" t="s">
        <v>13</v>
      </c>
    </row>
    <row r="6960" spans="1:8">
      <c r="A6960" t="n">
        <v>56638</v>
      </c>
      <c r="B6960" s="30" t="n">
        <v>26</v>
      </c>
      <c r="C6960" s="7" t="n">
        <v>96</v>
      </c>
      <c r="D6960" s="7" t="s">
        <v>493</v>
      </c>
      <c r="E6960" s="7" t="n">
        <v>2</v>
      </c>
      <c r="F6960" s="7" t="n">
        <v>0</v>
      </c>
    </row>
    <row r="6961" spans="1:6">
      <c r="A6961" t="s">
        <v>4</v>
      </c>
      <c r="B6961" s="4" t="s">
        <v>5</v>
      </c>
    </row>
    <row r="6962" spans="1:6">
      <c r="A6962" t="n">
        <v>56685</v>
      </c>
      <c r="B6962" s="31" t="n">
        <v>28</v>
      </c>
    </row>
    <row r="6963" spans="1:6">
      <c r="A6963" t="s">
        <v>4</v>
      </c>
      <c r="B6963" s="4" t="s">
        <v>5</v>
      </c>
      <c r="C6963" s="4" t="s">
        <v>13</v>
      </c>
      <c r="D6963" s="4" t="s">
        <v>10</v>
      </c>
      <c r="E6963" s="4" t="s">
        <v>10</v>
      </c>
      <c r="F6963" s="4" t="s">
        <v>13</v>
      </c>
    </row>
    <row r="6964" spans="1:6">
      <c r="A6964" t="n">
        <v>56686</v>
      </c>
      <c r="B6964" s="59" t="n">
        <v>25</v>
      </c>
      <c r="C6964" s="7" t="n">
        <v>1</v>
      </c>
      <c r="D6964" s="7" t="n">
        <v>160</v>
      </c>
      <c r="E6964" s="7" t="n">
        <v>350</v>
      </c>
      <c r="F6964" s="7" t="n">
        <v>2</v>
      </c>
    </row>
    <row r="6965" spans="1:6">
      <c r="A6965" t="s">
        <v>4</v>
      </c>
      <c r="B6965" s="4" t="s">
        <v>5</v>
      </c>
      <c r="C6965" s="4" t="s">
        <v>13</v>
      </c>
      <c r="D6965" s="4" t="s">
        <v>10</v>
      </c>
      <c r="E6965" s="4" t="s">
        <v>6</v>
      </c>
    </row>
    <row r="6966" spans="1:6">
      <c r="A6966" t="n">
        <v>56693</v>
      </c>
      <c r="B6966" s="29" t="n">
        <v>51</v>
      </c>
      <c r="C6966" s="7" t="n">
        <v>4</v>
      </c>
      <c r="D6966" s="7" t="n">
        <v>102</v>
      </c>
      <c r="E6966" s="7" t="s">
        <v>352</v>
      </c>
    </row>
    <row r="6967" spans="1:6">
      <c r="A6967" t="s">
        <v>4</v>
      </c>
      <c r="B6967" s="4" t="s">
        <v>5</v>
      </c>
      <c r="C6967" s="4" t="s">
        <v>10</v>
      </c>
    </row>
    <row r="6968" spans="1:6">
      <c r="A6968" t="n">
        <v>56707</v>
      </c>
      <c r="B6968" s="27" t="n">
        <v>16</v>
      </c>
      <c r="C6968" s="7" t="n">
        <v>0</v>
      </c>
    </row>
    <row r="6969" spans="1:6">
      <c r="A6969" t="s">
        <v>4</v>
      </c>
      <c r="B6969" s="4" t="s">
        <v>5</v>
      </c>
      <c r="C6969" s="4" t="s">
        <v>10</v>
      </c>
      <c r="D6969" s="4" t="s">
        <v>47</v>
      </c>
      <c r="E6969" s="4" t="s">
        <v>13</v>
      </c>
      <c r="F6969" s="4" t="s">
        <v>13</v>
      </c>
      <c r="G6969" s="4" t="s">
        <v>47</v>
      </c>
      <c r="H6969" s="4" t="s">
        <v>13</v>
      </c>
      <c r="I6969" s="4" t="s">
        <v>13</v>
      </c>
      <c r="J6969" s="4" t="s">
        <v>47</v>
      </c>
      <c r="K6969" s="4" t="s">
        <v>13</v>
      </c>
      <c r="L6969" s="4" t="s">
        <v>13</v>
      </c>
    </row>
    <row r="6970" spans="1:6">
      <c r="A6970" t="n">
        <v>56710</v>
      </c>
      <c r="B6970" s="30" t="n">
        <v>26</v>
      </c>
      <c r="C6970" s="7" t="n">
        <v>102</v>
      </c>
      <c r="D6970" s="7" t="s">
        <v>494</v>
      </c>
      <c r="E6970" s="7" t="n">
        <v>2</v>
      </c>
      <c r="F6970" s="7" t="n">
        <v>3</v>
      </c>
      <c r="G6970" s="7" t="s">
        <v>495</v>
      </c>
      <c r="H6970" s="7" t="n">
        <v>2</v>
      </c>
      <c r="I6970" s="7" t="n">
        <v>3</v>
      </c>
      <c r="J6970" s="7" t="s">
        <v>496</v>
      </c>
      <c r="K6970" s="7" t="n">
        <v>2</v>
      </c>
      <c r="L6970" s="7" t="n">
        <v>0</v>
      </c>
    </row>
    <row r="6971" spans="1:6">
      <c r="A6971" t="s">
        <v>4</v>
      </c>
      <c r="B6971" s="4" t="s">
        <v>5</v>
      </c>
    </row>
    <row r="6972" spans="1:6">
      <c r="A6972" t="n">
        <v>57020</v>
      </c>
      <c r="B6972" s="31" t="n">
        <v>28</v>
      </c>
    </row>
    <row r="6973" spans="1:6">
      <c r="A6973" t="s">
        <v>4</v>
      </c>
      <c r="B6973" s="4" t="s">
        <v>5</v>
      </c>
      <c r="C6973" s="4" t="s">
        <v>13</v>
      </c>
      <c r="D6973" s="4" t="s">
        <v>10</v>
      </c>
      <c r="E6973" s="4" t="s">
        <v>10</v>
      </c>
      <c r="F6973" s="4" t="s">
        <v>13</v>
      </c>
    </row>
    <row r="6974" spans="1:6">
      <c r="A6974" t="n">
        <v>57021</v>
      </c>
      <c r="B6974" s="59" t="n">
        <v>25</v>
      </c>
      <c r="C6974" s="7" t="n">
        <v>1</v>
      </c>
      <c r="D6974" s="7" t="n">
        <v>160</v>
      </c>
      <c r="E6974" s="7" t="n">
        <v>350</v>
      </c>
      <c r="F6974" s="7" t="n">
        <v>1</v>
      </c>
    </row>
    <row r="6975" spans="1:6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6</v>
      </c>
    </row>
    <row r="6976" spans="1:6">
      <c r="A6976" t="n">
        <v>57028</v>
      </c>
      <c r="B6976" s="29" t="n">
        <v>51</v>
      </c>
      <c r="C6976" s="7" t="n">
        <v>4</v>
      </c>
      <c r="D6976" s="7" t="n">
        <v>96</v>
      </c>
      <c r="E6976" s="7" t="s">
        <v>492</v>
      </c>
    </row>
    <row r="6977" spans="1:12">
      <c r="A6977" t="s">
        <v>4</v>
      </c>
      <c r="B6977" s="4" t="s">
        <v>5</v>
      </c>
      <c r="C6977" s="4" t="s">
        <v>10</v>
      </c>
    </row>
    <row r="6978" spans="1:12">
      <c r="A6978" t="n">
        <v>57041</v>
      </c>
      <c r="B6978" s="27" t="n">
        <v>16</v>
      </c>
      <c r="C6978" s="7" t="n">
        <v>0</v>
      </c>
    </row>
    <row r="6979" spans="1:12">
      <c r="A6979" t="s">
        <v>4</v>
      </c>
      <c r="B6979" s="4" t="s">
        <v>5</v>
      </c>
      <c r="C6979" s="4" t="s">
        <v>10</v>
      </c>
      <c r="D6979" s="4" t="s">
        <v>47</v>
      </c>
      <c r="E6979" s="4" t="s">
        <v>13</v>
      </c>
      <c r="F6979" s="4" t="s">
        <v>13</v>
      </c>
    </row>
    <row r="6980" spans="1:12">
      <c r="A6980" t="n">
        <v>57044</v>
      </c>
      <c r="B6980" s="30" t="n">
        <v>26</v>
      </c>
      <c r="C6980" s="7" t="n">
        <v>96</v>
      </c>
      <c r="D6980" s="7" t="s">
        <v>497</v>
      </c>
      <c r="E6980" s="7" t="n">
        <v>2</v>
      </c>
      <c r="F6980" s="7" t="n">
        <v>0</v>
      </c>
    </row>
    <row r="6981" spans="1:12">
      <c r="A6981" t="s">
        <v>4</v>
      </c>
      <c r="B6981" s="4" t="s">
        <v>5</v>
      </c>
    </row>
    <row r="6982" spans="1:12">
      <c r="A6982" t="n">
        <v>57110</v>
      </c>
      <c r="B6982" s="31" t="n">
        <v>28</v>
      </c>
    </row>
    <row r="6983" spans="1:12">
      <c r="A6983" t="s">
        <v>4</v>
      </c>
      <c r="B6983" s="4" t="s">
        <v>5</v>
      </c>
      <c r="C6983" s="4" t="s">
        <v>13</v>
      </c>
      <c r="D6983" s="4" t="s">
        <v>10</v>
      </c>
      <c r="E6983" s="4" t="s">
        <v>10</v>
      </c>
      <c r="F6983" s="4" t="s">
        <v>13</v>
      </c>
    </row>
    <row r="6984" spans="1:12">
      <c r="A6984" t="n">
        <v>57111</v>
      </c>
      <c r="B6984" s="59" t="n">
        <v>25</v>
      </c>
      <c r="C6984" s="7" t="n">
        <v>1</v>
      </c>
      <c r="D6984" s="7" t="n">
        <v>160</v>
      </c>
      <c r="E6984" s="7" t="n">
        <v>350</v>
      </c>
      <c r="F6984" s="7" t="n">
        <v>2</v>
      </c>
    </row>
    <row r="6985" spans="1:12">
      <c r="A6985" t="s">
        <v>4</v>
      </c>
      <c r="B6985" s="4" t="s">
        <v>5</v>
      </c>
      <c r="C6985" s="4" t="s">
        <v>13</v>
      </c>
      <c r="D6985" s="4" t="s">
        <v>10</v>
      </c>
      <c r="E6985" s="4" t="s">
        <v>6</v>
      </c>
    </row>
    <row r="6986" spans="1:12">
      <c r="A6986" t="n">
        <v>57118</v>
      </c>
      <c r="B6986" s="29" t="n">
        <v>51</v>
      </c>
      <c r="C6986" s="7" t="n">
        <v>4</v>
      </c>
      <c r="D6986" s="7" t="n">
        <v>102</v>
      </c>
      <c r="E6986" s="7" t="s">
        <v>436</v>
      </c>
    </row>
    <row r="6987" spans="1:12">
      <c r="A6987" t="s">
        <v>4</v>
      </c>
      <c r="B6987" s="4" t="s">
        <v>5</v>
      </c>
      <c r="C6987" s="4" t="s">
        <v>10</v>
      </c>
    </row>
    <row r="6988" spans="1:12">
      <c r="A6988" t="n">
        <v>57132</v>
      </c>
      <c r="B6988" s="27" t="n">
        <v>16</v>
      </c>
      <c r="C6988" s="7" t="n">
        <v>0</v>
      </c>
    </row>
    <row r="6989" spans="1:12">
      <c r="A6989" t="s">
        <v>4</v>
      </c>
      <c r="B6989" s="4" t="s">
        <v>5</v>
      </c>
      <c r="C6989" s="4" t="s">
        <v>10</v>
      </c>
      <c r="D6989" s="4" t="s">
        <v>47</v>
      </c>
      <c r="E6989" s="4" t="s">
        <v>13</v>
      </c>
      <c r="F6989" s="4" t="s">
        <v>13</v>
      </c>
      <c r="G6989" s="4" t="s">
        <v>47</v>
      </c>
      <c r="H6989" s="4" t="s">
        <v>13</v>
      </c>
      <c r="I6989" s="4" t="s">
        <v>13</v>
      </c>
    </row>
    <row r="6990" spans="1:12">
      <c r="A6990" t="n">
        <v>57135</v>
      </c>
      <c r="B6990" s="30" t="n">
        <v>26</v>
      </c>
      <c r="C6990" s="7" t="n">
        <v>102</v>
      </c>
      <c r="D6990" s="7" t="s">
        <v>498</v>
      </c>
      <c r="E6990" s="7" t="n">
        <v>2</v>
      </c>
      <c r="F6990" s="7" t="n">
        <v>3</v>
      </c>
      <c r="G6990" s="7" t="s">
        <v>499</v>
      </c>
      <c r="H6990" s="7" t="n">
        <v>2</v>
      </c>
      <c r="I6990" s="7" t="n">
        <v>0</v>
      </c>
    </row>
    <row r="6991" spans="1:12">
      <c r="A6991" t="s">
        <v>4</v>
      </c>
      <c r="B6991" s="4" t="s">
        <v>5</v>
      </c>
    </row>
    <row r="6992" spans="1:12">
      <c r="A6992" t="n">
        <v>57285</v>
      </c>
      <c r="B6992" s="31" t="n">
        <v>28</v>
      </c>
    </row>
    <row r="6993" spans="1:9">
      <c r="A6993" t="s">
        <v>4</v>
      </c>
      <c r="B6993" s="4" t="s">
        <v>5</v>
      </c>
      <c r="C6993" s="4" t="s">
        <v>13</v>
      </c>
      <c r="D6993" s="4" t="s">
        <v>10</v>
      </c>
      <c r="E6993" s="4" t="s">
        <v>10</v>
      </c>
      <c r="F6993" s="4" t="s">
        <v>13</v>
      </c>
    </row>
    <row r="6994" spans="1:9">
      <c r="A6994" t="n">
        <v>57286</v>
      </c>
      <c r="B6994" s="59" t="n">
        <v>25</v>
      </c>
      <c r="C6994" s="7" t="n">
        <v>1</v>
      </c>
      <c r="D6994" s="7" t="n">
        <v>160</v>
      </c>
      <c r="E6994" s="7" t="n">
        <v>350</v>
      </c>
      <c r="F6994" s="7" t="n">
        <v>1</v>
      </c>
    </row>
    <row r="6995" spans="1:9">
      <c r="A6995" t="s">
        <v>4</v>
      </c>
      <c r="B6995" s="4" t="s">
        <v>5</v>
      </c>
      <c r="C6995" s="4" t="s">
        <v>13</v>
      </c>
      <c r="D6995" s="4" t="s">
        <v>10</v>
      </c>
      <c r="E6995" s="4" t="s">
        <v>6</v>
      </c>
    </row>
    <row r="6996" spans="1:9">
      <c r="A6996" t="n">
        <v>57293</v>
      </c>
      <c r="B6996" s="29" t="n">
        <v>51</v>
      </c>
      <c r="C6996" s="7" t="n">
        <v>4</v>
      </c>
      <c r="D6996" s="7" t="n">
        <v>96</v>
      </c>
      <c r="E6996" s="7" t="s">
        <v>217</v>
      </c>
    </row>
    <row r="6997" spans="1:9">
      <c r="A6997" t="s">
        <v>4</v>
      </c>
      <c r="B6997" s="4" t="s">
        <v>5</v>
      </c>
      <c r="C6997" s="4" t="s">
        <v>10</v>
      </c>
    </row>
    <row r="6998" spans="1:9">
      <c r="A6998" t="n">
        <v>57307</v>
      </c>
      <c r="B6998" s="27" t="n">
        <v>16</v>
      </c>
      <c r="C6998" s="7" t="n">
        <v>0</v>
      </c>
    </row>
    <row r="6999" spans="1:9">
      <c r="A6999" t="s">
        <v>4</v>
      </c>
      <c r="B6999" s="4" t="s">
        <v>5</v>
      </c>
      <c r="C6999" s="4" t="s">
        <v>10</v>
      </c>
      <c r="D6999" s="4" t="s">
        <v>47</v>
      </c>
      <c r="E6999" s="4" t="s">
        <v>13</v>
      </c>
      <c r="F6999" s="4" t="s">
        <v>13</v>
      </c>
      <c r="G6999" s="4" t="s">
        <v>47</v>
      </c>
      <c r="H6999" s="4" t="s">
        <v>13</v>
      </c>
      <c r="I6999" s="4" t="s">
        <v>13</v>
      </c>
      <c r="J6999" s="4" t="s">
        <v>47</v>
      </c>
      <c r="K6999" s="4" t="s">
        <v>13</v>
      </c>
      <c r="L6999" s="4" t="s">
        <v>13</v>
      </c>
      <c r="M6999" s="4" t="s">
        <v>47</v>
      </c>
      <c r="N6999" s="4" t="s">
        <v>13</v>
      </c>
      <c r="O6999" s="4" t="s">
        <v>13</v>
      </c>
    </row>
    <row r="7000" spans="1:9">
      <c r="A7000" t="n">
        <v>57310</v>
      </c>
      <c r="B7000" s="30" t="n">
        <v>26</v>
      </c>
      <c r="C7000" s="7" t="n">
        <v>96</v>
      </c>
      <c r="D7000" s="7" t="s">
        <v>500</v>
      </c>
      <c r="E7000" s="7" t="n">
        <v>2</v>
      </c>
      <c r="F7000" s="7" t="n">
        <v>3</v>
      </c>
      <c r="G7000" s="7" t="s">
        <v>501</v>
      </c>
      <c r="H7000" s="7" t="n">
        <v>2</v>
      </c>
      <c r="I7000" s="7" t="n">
        <v>3</v>
      </c>
      <c r="J7000" s="7" t="s">
        <v>502</v>
      </c>
      <c r="K7000" s="7" t="n">
        <v>2</v>
      </c>
      <c r="L7000" s="7" t="n">
        <v>3</v>
      </c>
      <c r="M7000" s="7" t="s">
        <v>503</v>
      </c>
      <c r="N7000" s="7" t="n">
        <v>2</v>
      </c>
      <c r="O7000" s="7" t="n">
        <v>0</v>
      </c>
    </row>
    <row r="7001" spans="1:9">
      <c r="A7001" t="s">
        <v>4</v>
      </c>
      <c r="B7001" s="4" t="s">
        <v>5</v>
      </c>
    </row>
    <row r="7002" spans="1:9">
      <c r="A7002" t="n">
        <v>57591</v>
      </c>
      <c r="B7002" s="31" t="n">
        <v>28</v>
      </c>
    </row>
    <row r="7003" spans="1:9">
      <c r="A7003" t="s">
        <v>4</v>
      </c>
      <c r="B7003" s="4" t="s">
        <v>5</v>
      </c>
      <c r="C7003" s="4" t="s">
        <v>13</v>
      </c>
      <c r="D7003" s="4" t="s">
        <v>10</v>
      </c>
      <c r="E7003" s="4" t="s">
        <v>10</v>
      </c>
      <c r="F7003" s="4" t="s">
        <v>13</v>
      </c>
    </row>
    <row r="7004" spans="1:9">
      <c r="A7004" t="n">
        <v>57592</v>
      </c>
      <c r="B7004" s="59" t="n">
        <v>25</v>
      </c>
      <c r="C7004" s="7" t="n">
        <v>1</v>
      </c>
      <c r="D7004" s="7" t="n">
        <v>160</v>
      </c>
      <c r="E7004" s="7" t="n">
        <v>570</v>
      </c>
      <c r="F7004" s="7" t="n">
        <v>2</v>
      </c>
    </row>
    <row r="7005" spans="1:9">
      <c r="A7005" t="s">
        <v>4</v>
      </c>
      <c r="B7005" s="4" t="s">
        <v>5</v>
      </c>
      <c r="C7005" s="4" t="s">
        <v>13</v>
      </c>
      <c r="D7005" s="4" t="s">
        <v>10</v>
      </c>
      <c r="E7005" s="4" t="s">
        <v>6</v>
      </c>
    </row>
    <row r="7006" spans="1:9">
      <c r="A7006" t="n">
        <v>57599</v>
      </c>
      <c r="B7006" s="29" t="n">
        <v>51</v>
      </c>
      <c r="C7006" s="7" t="n">
        <v>4</v>
      </c>
      <c r="D7006" s="7" t="n">
        <v>0</v>
      </c>
      <c r="E7006" s="7" t="s">
        <v>326</v>
      </c>
    </row>
    <row r="7007" spans="1:9">
      <c r="A7007" t="s">
        <v>4</v>
      </c>
      <c r="B7007" s="4" t="s">
        <v>5</v>
      </c>
      <c r="C7007" s="4" t="s">
        <v>10</v>
      </c>
    </row>
    <row r="7008" spans="1:9">
      <c r="A7008" t="n">
        <v>57613</v>
      </c>
      <c r="B7008" s="27" t="n">
        <v>16</v>
      </c>
      <c r="C7008" s="7" t="n">
        <v>0</v>
      </c>
    </row>
    <row r="7009" spans="1:15">
      <c r="A7009" t="s">
        <v>4</v>
      </c>
      <c r="B7009" s="4" t="s">
        <v>5</v>
      </c>
      <c r="C7009" s="4" t="s">
        <v>10</v>
      </c>
      <c r="D7009" s="4" t="s">
        <v>47</v>
      </c>
      <c r="E7009" s="4" t="s">
        <v>13</v>
      </c>
      <c r="F7009" s="4" t="s">
        <v>13</v>
      </c>
    </row>
    <row r="7010" spans="1:15">
      <c r="A7010" t="n">
        <v>57616</v>
      </c>
      <c r="B7010" s="30" t="n">
        <v>26</v>
      </c>
      <c r="C7010" s="7" t="n">
        <v>0</v>
      </c>
      <c r="D7010" s="7" t="s">
        <v>504</v>
      </c>
      <c r="E7010" s="7" t="n">
        <v>2</v>
      </c>
      <c r="F7010" s="7" t="n">
        <v>0</v>
      </c>
    </row>
    <row r="7011" spans="1:15">
      <c r="A7011" t="s">
        <v>4</v>
      </c>
      <c r="B7011" s="4" t="s">
        <v>5</v>
      </c>
    </row>
    <row r="7012" spans="1:15">
      <c r="A7012" t="n">
        <v>57678</v>
      </c>
      <c r="B7012" s="31" t="n">
        <v>28</v>
      </c>
    </row>
    <row r="7013" spans="1:15">
      <c r="A7013" t="s">
        <v>4</v>
      </c>
      <c r="B7013" s="4" t="s">
        <v>5</v>
      </c>
      <c r="C7013" s="4" t="s">
        <v>13</v>
      </c>
      <c r="D7013" s="32" t="s">
        <v>50</v>
      </c>
      <c r="E7013" s="4" t="s">
        <v>5</v>
      </c>
      <c r="F7013" s="4" t="s">
        <v>13</v>
      </c>
      <c r="G7013" s="4" t="s">
        <v>10</v>
      </c>
      <c r="H7013" s="32" t="s">
        <v>51</v>
      </c>
      <c r="I7013" s="4" t="s">
        <v>13</v>
      </c>
      <c r="J7013" s="4" t="s">
        <v>19</v>
      </c>
    </row>
    <row r="7014" spans="1:15">
      <c r="A7014" t="n">
        <v>57679</v>
      </c>
      <c r="B7014" s="12" t="n">
        <v>5</v>
      </c>
      <c r="C7014" s="7" t="n">
        <v>28</v>
      </c>
      <c r="D7014" s="32" t="s">
        <v>3</v>
      </c>
      <c r="E7014" s="33" t="n">
        <v>64</v>
      </c>
      <c r="F7014" s="7" t="n">
        <v>5</v>
      </c>
      <c r="G7014" s="7" t="n">
        <v>9</v>
      </c>
      <c r="H7014" s="32" t="s">
        <v>3</v>
      </c>
      <c r="I7014" s="7" t="n">
        <v>1</v>
      </c>
      <c r="J7014" s="13" t="n">
        <f t="normal" ca="1">A7026</f>
        <v>0</v>
      </c>
    </row>
    <row r="7015" spans="1:15">
      <c r="A7015" t="s">
        <v>4</v>
      </c>
      <c r="B7015" s="4" t="s">
        <v>5</v>
      </c>
      <c r="C7015" s="4" t="s">
        <v>13</v>
      </c>
      <c r="D7015" s="4" t="s">
        <v>10</v>
      </c>
      <c r="E7015" s="4" t="s">
        <v>10</v>
      </c>
      <c r="F7015" s="4" t="s">
        <v>13</v>
      </c>
    </row>
    <row r="7016" spans="1:15">
      <c r="A7016" t="n">
        <v>57690</v>
      </c>
      <c r="B7016" s="59" t="n">
        <v>25</v>
      </c>
      <c r="C7016" s="7" t="n">
        <v>1</v>
      </c>
      <c r="D7016" s="7" t="n">
        <v>60</v>
      </c>
      <c r="E7016" s="7" t="n">
        <v>500</v>
      </c>
      <c r="F7016" s="7" t="n">
        <v>2</v>
      </c>
    </row>
    <row r="7017" spans="1:15">
      <c r="A7017" t="s">
        <v>4</v>
      </c>
      <c r="B7017" s="4" t="s">
        <v>5</v>
      </c>
      <c r="C7017" s="4" t="s">
        <v>13</v>
      </c>
      <c r="D7017" s="4" t="s">
        <v>10</v>
      </c>
      <c r="E7017" s="4" t="s">
        <v>6</v>
      </c>
    </row>
    <row r="7018" spans="1:15">
      <c r="A7018" t="n">
        <v>57697</v>
      </c>
      <c r="B7018" s="29" t="n">
        <v>51</v>
      </c>
      <c r="C7018" s="7" t="n">
        <v>4</v>
      </c>
      <c r="D7018" s="7" t="n">
        <v>9</v>
      </c>
      <c r="E7018" s="7" t="s">
        <v>473</v>
      </c>
    </row>
    <row r="7019" spans="1:15">
      <c r="A7019" t="s">
        <v>4</v>
      </c>
      <c r="B7019" s="4" t="s">
        <v>5</v>
      </c>
      <c r="C7019" s="4" t="s">
        <v>10</v>
      </c>
    </row>
    <row r="7020" spans="1:15">
      <c r="A7020" t="n">
        <v>57710</v>
      </c>
      <c r="B7020" s="27" t="n">
        <v>16</v>
      </c>
      <c r="C7020" s="7" t="n">
        <v>0</v>
      </c>
    </row>
    <row r="7021" spans="1:15">
      <c r="A7021" t="s">
        <v>4</v>
      </c>
      <c r="B7021" s="4" t="s">
        <v>5</v>
      </c>
      <c r="C7021" s="4" t="s">
        <v>10</v>
      </c>
      <c r="D7021" s="4" t="s">
        <v>47</v>
      </c>
      <c r="E7021" s="4" t="s">
        <v>13</v>
      </c>
      <c r="F7021" s="4" t="s">
        <v>13</v>
      </c>
    </row>
    <row r="7022" spans="1:15">
      <c r="A7022" t="n">
        <v>57713</v>
      </c>
      <c r="B7022" s="30" t="n">
        <v>26</v>
      </c>
      <c r="C7022" s="7" t="n">
        <v>9</v>
      </c>
      <c r="D7022" s="7" t="s">
        <v>505</v>
      </c>
      <c r="E7022" s="7" t="n">
        <v>2</v>
      </c>
      <c r="F7022" s="7" t="n">
        <v>0</v>
      </c>
    </row>
    <row r="7023" spans="1:15">
      <c r="A7023" t="s">
        <v>4</v>
      </c>
      <c r="B7023" s="4" t="s">
        <v>5</v>
      </c>
    </row>
    <row r="7024" spans="1:15">
      <c r="A7024" t="n">
        <v>57749</v>
      </c>
      <c r="B7024" s="31" t="n">
        <v>28</v>
      </c>
    </row>
    <row r="7025" spans="1:10">
      <c r="A7025" t="s">
        <v>4</v>
      </c>
      <c r="B7025" s="4" t="s">
        <v>5</v>
      </c>
      <c r="C7025" s="4" t="s">
        <v>13</v>
      </c>
      <c r="D7025" s="32" t="s">
        <v>50</v>
      </c>
      <c r="E7025" s="4" t="s">
        <v>5</v>
      </c>
      <c r="F7025" s="4" t="s">
        <v>13</v>
      </c>
      <c r="G7025" s="4" t="s">
        <v>10</v>
      </c>
      <c r="H7025" s="32" t="s">
        <v>51</v>
      </c>
      <c r="I7025" s="4" t="s">
        <v>13</v>
      </c>
      <c r="J7025" s="4" t="s">
        <v>19</v>
      </c>
    </row>
    <row r="7026" spans="1:10">
      <c r="A7026" t="n">
        <v>57750</v>
      </c>
      <c r="B7026" s="12" t="n">
        <v>5</v>
      </c>
      <c r="C7026" s="7" t="n">
        <v>28</v>
      </c>
      <c r="D7026" s="32" t="s">
        <v>3</v>
      </c>
      <c r="E7026" s="33" t="n">
        <v>64</v>
      </c>
      <c r="F7026" s="7" t="n">
        <v>5</v>
      </c>
      <c r="G7026" s="7" t="n">
        <v>1</v>
      </c>
      <c r="H7026" s="32" t="s">
        <v>3</v>
      </c>
      <c r="I7026" s="7" t="n">
        <v>1</v>
      </c>
      <c r="J7026" s="13" t="n">
        <f t="normal" ca="1">A7038</f>
        <v>0</v>
      </c>
    </row>
    <row r="7027" spans="1:10">
      <c r="A7027" t="s">
        <v>4</v>
      </c>
      <c r="B7027" s="4" t="s">
        <v>5</v>
      </c>
      <c r="C7027" s="4" t="s">
        <v>13</v>
      </c>
      <c r="D7027" s="4" t="s">
        <v>10</v>
      </c>
      <c r="E7027" s="4" t="s">
        <v>10</v>
      </c>
      <c r="F7027" s="4" t="s">
        <v>13</v>
      </c>
    </row>
    <row r="7028" spans="1:10">
      <c r="A7028" t="n">
        <v>57761</v>
      </c>
      <c r="B7028" s="59" t="n">
        <v>25</v>
      </c>
      <c r="C7028" s="7" t="n">
        <v>1</v>
      </c>
      <c r="D7028" s="7" t="n">
        <v>260</v>
      </c>
      <c r="E7028" s="7" t="n">
        <v>640</v>
      </c>
      <c r="F7028" s="7" t="n">
        <v>2</v>
      </c>
    </row>
    <row r="7029" spans="1:10">
      <c r="A7029" t="s">
        <v>4</v>
      </c>
      <c r="B7029" s="4" t="s">
        <v>5</v>
      </c>
      <c r="C7029" s="4" t="s">
        <v>13</v>
      </c>
      <c r="D7029" s="4" t="s">
        <v>10</v>
      </c>
      <c r="E7029" s="4" t="s">
        <v>6</v>
      </c>
    </row>
    <row r="7030" spans="1:10">
      <c r="A7030" t="n">
        <v>57768</v>
      </c>
      <c r="B7030" s="29" t="n">
        <v>51</v>
      </c>
      <c r="C7030" s="7" t="n">
        <v>4</v>
      </c>
      <c r="D7030" s="7" t="n">
        <v>1</v>
      </c>
      <c r="E7030" s="7" t="s">
        <v>229</v>
      </c>
    </row>
    <row r="7031" spans="1:10">
      <c r="A7031" t="s">
        <v>4</v>
      </c>
      <c r="B7031" s="4" t="s">
        <v>5</v>
      </c>
      <c r="C7031" s="4" t="s">
        <v>10</v>
      </c>
    </row>
    <row r="7032" spans="1:10">
      <c r="A7032" t="n">
        <v>57782</v>
      </c>
      <c r="B7032" s="27" t="n">
        <v>16</v>
      </c>
      <c r="C7032" s="7" t="n">
        <v>0</v>
      </c>
    </row>
    <row r="7033" spans="1:10">
      <c r="A7033" t="s">
        <v>4</v>
      </c>
      <c r="B7033" s="4" t="s">
        <v>5</v>
      </c>
      <c r="C7033" s="4" t="s">
        <v>10</v>
      </c>
      <c r="D7033" s="4" t="s">
        <v>47</v>
      </c>
      <c r="E7033" s="4" t="s">
        <v>13</v>
      </c>
      <c r="F7033" s="4" t="s">
        <v>13</v>
      </c>
    </row>
    <row r="7034" spans="1:10">
      <c r="A7034" t="n">
        <v>57785</v>
      </c>
      <c r="B7034" s="30" t="n">
        <v>26</v>
      </c>
      <c r="C7034" s="7" t="n">
        <v>1</v>
      </c>
      <c r="D7034" s="7" t="s">
        <v>506</v>
      </c>
      <c r="E7034" s="7" t="n">
        <v>2</v>
      </c>
      <c r="F7034" s="7" t="n">
        <v>0</v>
      </c>
    </row>
    <row r="7035" spans="1:10">
      <c r="A7035" t="s">
        <v>4</v>
      </c>
      <c r="B7035" s="4" t="s">
        <v>5</v>
      </c>
    </row>
    <row r="7036" spans="1:10">
      <c r="A7036" t="n">
        <v>57880</v>
      </c>
      <c r="B7036" s="31" t="n">
        <v>28</v>
      </c>
    </row>
    <row r="7037" spans="1:10">
      <c r="A7037" t="s">
        <v>4</v>
      </c>
      <c r="B7037" s="4" t="s">
        <v>5</v>
      </c>
      <c r="C7037" s="4" t="s">
        <v>13</v>
      </c>
      <c r="D7037" s="4" t="s">
        <v>10</v>
      </c>
      <c r="E7037" s="4" t="s">
        <v>10</v>
      </c>
      <c r="F7037" s="4" t="s">
        <v>13</v>
      </c>
    </row>
    <row r="7038" spans="1:10">
      <c r="A7038" t="n">
        <v>57881</v>
      </c>
      <c r="B7038" s="59" t="n">
        <v>25</v>
      </c>
      <c r="C7038" s="7" t="n">
        <v>1</v>
      </c>
      <c r="D7038" s="7" t="n">
        <v>160</v>
      </c>
      <c r="E7038" s="7" t="n">
        <v>350</v>
      </c>
      <c r="F7038" s="7" t="n">
        <v>2</v>
      </c>
    </row>
    <row r="7039" spans="1:10">
      <c r="A7039" t="s">
        <v>4</v>
      </c>
      <c r="B7039" s="4" t="s">
        <v>5</v>
      </c>
      <c r="C7039" s="4" t="s">
        <v>13</v>
      </c>
      <c r="D7039" s="4" t="s">
        <v>10</v>
      </c>
      <c r="E7039" s="4" t="s">
        <v>6</v>
      </c>
    </row>
    <row r="7040" spans="1:10">
      <c r="A7040" t="n">
        <v>57888</v>
      </c>
      <c r="B7040" s="29" t="n">
        <v>51</v>
      </c>
      <c r="C7040" s="7" t="n">
        <v>4</v>
      </c>
      <c r="D7040" s="7" t="n">
        <v>102</v>
      </c>
      <c r="E7040" s="7" t="s">
        <v>352</v>
      </c>
    </row>
    <row r="7041" spans="1:10">
      <c r="A7041" t="s">
        <v>4</v>
      </c>
      <c r="B7041" s="4" t="s">
        <v>5</v>
      </c>
      <c r="C7041" s="4" t="s">
        <v>10</v>
      </c>
    </row>
    <row r="7042" spans="1:10">
      <c r="A7042" t="n">
        <v>57902</v>
      </c>
      <c r="B7042" s="27" t="n">
        <v>16</v>
      </c>
      <c r="C7042" s="7" t="n">
        <v>0</v>
      </c>
    </row>
    <row r="7043" spans="1:10">
      <c r="A7043" t="s">
        <v>4</v>
      </c>
      <c r="B7043" s="4" t="s">
        <v>5</v>
      </c>
      <c r="C7043" s="4" t="s">
        <v>10</v>
      </c>
      <c r="D7043" s="4" t="s">
        <v>47</v>
      </c>
      <c r="E7043" s="4" t="s">
        <v>13</v>
      </c>
      <c r="F7043" s="4" t="s">
        <v>13</v>
      </c>
      <c r="G7043" s="4" t="s">
        <v>47</v>
      </c>
      <c r="H7043" s="4" t="s">
        <v>13</v>
      </c>
      <c r="I7043" s="4" t="s">
        <v>13</v>
      </c>
      <c r="J7043" s="4" t="s">
        <v>47</v>
      </c>
      <c r="K7043" s="4" t="s">
        <v>13</v>
      </c>
      <c r="L7043" s="4" t="s">
        <v>13</v>
      </c>
    </row>
    <row r="7044" spans="1:10">
      <c r="A7044" t="n">
        <v>57905</v>
      </c>
      <c r="B7044" s="30" t="n">
        <v>26</v>
      </c>
      <c r="C7044" s="7" t="n">
        <v>102</v>
      </c>
      <c r="D7044" s="7" t="s">
        <v>507</v>
      </c>
      <c r="E7044" s="7" t="n">
        <v>2</v>
      </c>
      <c r="F7044" s="7" t="n">
        <v>3</v>
      </c>
      <c r="G7044" s="7" t="s">
        <v>508</v>
      </c>
      <c r="H7044" s="7" t="n">
        <v>2</v>
      </c>
      <c r="I7044" s="7" t="n">
        <v>3</v>
      </c>
      <c r="J7044" s="7" t="s">
        <v>509</v>
      </c>
      <c r="K7044" s="7" t="n">
        <v>2</v>
      </c>
      <c r="L7044" s="7" t="n">
        <v>0</v>
      </c>
    </row>
    <row r="7045" spans="1:10">
      <c r="A7045" t="s">
        <v>4</v>
      </c>
      <c r="B7045" s="4" t="s">
        <v>5</v>
      </c>
    </row>
    <row r="7046" spans="1:10">
      <c r="A7046" t="n">
        <v>58255</v>
      </c>
      <c r="B7046" s="31" t="n">
        <v>28</v>
      </c>
    </row>
    <row r="7047" spans="1:10">
      <c r="A7047" t="s">
        <v>4</v>
      </c>
      <c r="B7047" s="4" t="s">
        <v>5</v>
      </c>
      <c r="C7047" s="4" t="s">
        <v>13</v>
      </c>
      <c r="D7047" s="4" t="s">
        <v>10</v>
      </c>
      <c r="E7047" s="4" t="s">
        <v>10</v>
      </c>
      <c r="F7047" s="4" t="s">
        <v>13</v>
      </c>
    </row>
    <row r="7048" spans="1:10">
      <c r="A7048" t="n">
        <v>58256</v>
      </c>
      <c r="B7048" s="59" t="n">
        <v>25</v>
      </c>
      <c r="C7048" s="7" t="n">
        <v>1</v>
      </c>
      <c r="D7048" s="7" t="n">
        <v>160</v>
      </c>
      <c r="E7048" s="7" t="n">
        <v>350</v>
      </c>
      <c r="F7048" s="7" t="n">
        <v>1</v>
      </c>
    </row>
    <row r="7049" spans="1:10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6</v>
      </c>
    </row>
    <row r="7050" spans="1:10">
      <c r="A7050" t="n">
        <v>58263</v>
      </c>
      <c r="B7050" s="29" t="n">
        <v>51</v>
      </c>
      <c r="C7050" s="7" t="n">
        <v>4</v>
      </c>
      <c r="D7050" s="7" t="n">
        <v>96</v>
      </c>
      <c r="E7050" s="7" t="s">
        <v>473</v>
      </c>
    </row>
    <row r="7051" spans="1:10">
      <c r="A7051" t="s">
        <v>4</v>
      </c>
      <c r="B7051" s="4" t="s">
        <v>5</v>
      </c>
      <c r="C7051" s="4" t="s">
        <v>10</v>
      </c>
    </row>
    <row r="7052" spans="1:10">
      <c r="A7052" t="n">
        <v>58276</v>
      </c>
      <c r="B7052" s="27" t="n">
        <v>16</v>
      </c>
      <c r="C7052" s="7" t="n">
        <v>0</v>
      </c>
    </row>
    <row r="7053" spans="1:10">
      <c r="A7053" t="s">
        <v>4</v>
      </c>
      <c r="B7053" s="4" t="s">
        <v>5</v>
      </c>
      <c r="C7053" s="4" t="s">
        <v>10</v>
      </c>
      <c r="D7053" s="4" t="s">
        <v>47</v>
      </c>
      <c r="E7053" s="4" t="s">
        <v>13</v>
      </c>
      <c r="F7053" s="4" t="s">
        <v>13</v>
      </c>
    </row>
    <row r="7054" spans="1:10">
      <c r="A7054" t="n">
        <v>58279</v>
      </c>
      <c r="B7054" s="30" t="n">
        <v>26</v>
      </c>
      <c r="C7054" s="7" t="n">
        <v>96</v>
      </c>
      <c r="D7054" s="7" t="s">
        <v>510</v>
      </c>
      <c r="E7054" s="7" t="n">
        <v>2</v>
      </c>
      <c r="F7054" s="7" t="n">
        <v>0</v>
      </c>
    </row>
    <row r="7055" spans="1:10">
      <c r="A7055" t="s">
        <v>4</v>
      </c>
      <c r="B7055" s="4" t="s">
        <v>5</v>
      </c>
    </row>
    <row r="7056" spans="1:10">
      <c r="A7056" t="n">
        <v>58303</v>
      </c>
      <c r="B7056" s="31" t="n">
        <v>28</v>
      </c>
    </row>
    <row r="7057" spans="1:12">
      <c r="A7057" t="s">
        <v>4</v>
      </c>
      <c r="B7057" s="4" t="s">
        <v>5</v>
      </c>
      <c r="C7057" s="4" t="s">
        <v>13</v>
      </c>
      <c r="D7057" s="4" t="s">
        <v>10</v>
      </c>
      <c r="E7057" s="4" t="s">
        <v>10</v>
      </c>
      <c r="F7057" s="4" t="s">
        <v>13</v>
      </c>
    </row>
    <row r="7058" spans="1:12">
      <c r="A7058" t="n">
        <v>58304</v>
      </c>
      <c r="B7058" s="59" t="n">
        <v>25</v>
      </c>
      <c r="C7058" s="7" t="n">
        <v>1</v>
      </c>
      <c r="D7058" s="7" t="n">
        <v>160</v>
      </c>
      <c r="E7058" s="7" t="n">
        <v>350</v>
      </c>
      <c r="F7058" s="7" t="n">
        <v>2</v>
      </c>
    </row>
    <row r="7059" spans="1:12">
      <c r="A7059" t="s">
        <v>4</v>
      </c>
      <c r="B7059" s="4" t="s">
        <v>5</v>
      </c>
      <c r="C7059" s="4" t="s">
        <v>13</v>
      </c>
      <c r="D7059" s="4" t="s">
        <v>10</v>
      </c>
      <c r="E7059" s="4" t="s">
        <v>6</v>
      </c>
    </row>
    <row r="7060" spans="1:12">
      <c r="A7060" t="n">
        <v>58311</v>
      </c>
      <c r="B7060" s="29" t="n">
        <v>51</v>
      </c>
      <c r="C7060" s="7" t="n">
        <v>4</v>
      </c>
      <c r="D7060" s="7" t="n">
        <v>102</v>
      </c>
      <c r="E7060" s="7" t="s">
        <v>217</v>
      </c>
    </row>
    <row r="7061" spans="1:12">
      <c r="A7061" t="s">
        <v>4</v>
      </c>
      <c r="B7061" s="4" t="s">
        <v>5</v>
      </c>
      <c r="C7061" s="4" t="s">
        <v>10</v>
      </c>
    </row>
    <row r="7062" spans="1:12">
      <c r="A7062" t="n">
        <v>58325</v>
      </c>
      <c r="B7062" s="27" t="n">
        <v>16</v>
      </c>
      <c r="C7062" s="7" t="n">
        <v>0</v>
      </c>
    </row>
    <row r="7063" spans="1:12">
      <c r="A7063" t="s">
        <v>4</v>
      </c>
      <c r="B7063" s="4" t="s">
        <v>5</v>
      </c>
      <c r="C7063" s="4" t="s">
        <v>10</v>
      </c>
      <c r="D7063" s="4" t="s">
        <v>47</v>
      </c>
      <c r="E7063" s="4" t="s">
        <v>13</v>
      </c>
      <c r="F7063" s="4" t="s">
        <v>13</v>
      </c>
      <c r="G7063" s="4" t="s">
        <v>47</v>
      </c>
      <c r="H7063" s="4" t="s">
        <v>13</v>
      </c>
      <c r="I7063" s="4" t="s">
        <v>13</v>
      </c>
      <c r="J7063" s="4" t="s">
        <v>47</v>
      </c>
      <c r="K7063" s="4" t="s">
        <v>13</v>
      </c>
      <c r="L7063" s="4" t="s">
        <v>13</v>
      </c>
    </row>
    <row r="7064" spans="1:12">
      <c r="A7064" t="n">
        <v>58328</v>
      </c>
      <c r="B7064" s="30" t="n">
        <v>26</v>
      </c>
      <c r="C7064" s="7" t="n">
        <v>102</v>
      </c>
      <c r="D7064" s="7" t="s">
        <v>511</v>
      </c>
      <c r="E7064" s="7" t="n">
        <v>2</v>
      </c>
      <c r="F7064" s="7" t="n">
        <v>3</v>
      </c>
      <c r="G7064" s="7" t="s">
        <v>512</v>
      </c>
      <c r="H7064" s="7" t="n">
        <v>2</v>
      </c>
      <c r="I7064" s="7" t="n">
        <v>3</v>
      </c>
      <c r="J7064" s="7" t="s">
        <v>513</v>
      </c>
      <c r="K7064" s="7" t="n">
        <v>2</v>
      </c>
      <c r="L7064" s="7" t="n">
        <v>0</v>
      </c>
    </row>
    <row r="7065" spans="1:12">
      <c r="A7065" t="s">
        <v>4</v>
      </c>
      <c r="B7065" s="4" t="s">
        <v>5</v>
      </c>
    </row>
    <row r="7066" spans="1:12">
      <c r="A7066" t="n">
        <v>58635</v>
      </c>
      <c r="B7066" s="31" t="n">
        <v>28</v>
      </c>
    </row>
    <row r="7067" spans="1:12">
      <c r="A7067" t="s">
        <v>4</v>
      </c>
      <c r="B7067" s="4" t="s">
        <v>5</v>
      </c>
      <c r="C7067" s="4" t="s">
        <v>13</v>
      </c>
      <c r="D7067" s="32" t="s">
        <v>50</v>
      </c>
      <c r="E7067" s="4" t="s">
        <v>5</v>
      </c>
      <c r="F7067" s="4" t="s">
        <v>13</v>
      </c>
      <c r="G7067" s="4" t="s">
        <v>10</v>
      </c>
      <c r="H7067" s="32" t="s">
        <v>51</v>
      </c>
      <c r="I7067" s="4" t="s">
        <v>13</v>
      </c>
      <c r="J7067" s="4" t="s">
        <v>19</v>
      </c>
    </row>
    <row r="7068" spans="1:12">
      <c r="A7068" t="n">
        <v>58636</v>
      </c>
      <c r="B7068" s="12" t="n">
        <v>5</v>
      </c>
      <c r="C7068" s="7" t="n">
        <v>28</v>
      </c>
      <c r="D7068" s="32" t="s">
        <v>3</v>
      </c>
      <c r="E7068" s="33" t="n">
        <v>64</v>
      </c>
      <c r="F7068" s="7" t="n">
        <v>5</v>
      </c>
      <c r="G7068" s="7" t="n">
        <v>2</v>
      </c>
      <c r="H7068" s="32" t="s">
        <v>3</v>
      </c>
      <c r="I7068" s="7" t="n">
        <v>1</v>
      </c>
      <c r="J7068" s="13" t="n">
        <f t="normal" ca="1">A7080</f>
        <v>0</v>
      </c>
    </row>
    <row r="7069" spans="1:12">
      <c r="A7069" t="s">
        <v>4</v>
      </c>
      <c r="B7069" s="4" t="s">
        <v>5</v>
      </c>
      <c r="C7069" s="4" t="s">
        <v>13</v>
      </c>
      <c r="D7069" s="4" t="s">
        <v>10</v>
      </c>
      <c r="E7069" s="4" t="s">
        <v>10</v>
      </c>
      <c r="F7069" s="4" t="s">
        <v>13</v>
      </c>
    </row>
    <row r="7070" spans="1:12">
      <c r="A7070" t="n">
        <v>58647</v>
      </c>
      <c r="B7070" s="59" t="n">
        <v>25</v>
      </c>
      <c r="C7070" s="7" t="n">
        <v>1</v>
      </c>
      <c r="D7070" s="7" t="n">
        <v>260</v>
      </c>
      <c r="E7070" s="7" t="n">
        <v>640</v>
      </c>
      <c r="F7070" s="7" t="n">
        <v>2</v>
      </c>
    </row>
    <row r="7071" spans="1:12">
      <c r="A7071" t="s">
        <v>4</v>
      </c>
      <c r="B7071" s="4" t="s">
        <v>5</v>
      </c>
      <c r="C7071" s="4" t="s">
        <v>13</v>
      </c>
      <c r="D7071" s="4" t="s">
        <v>10</v>
      </c>
      <c r="E7071" s="4" t="s">
        <v>6</v>
      </c>
    </row>
    <row r="7072" spans="1:12">
      <c r="A7072" t="n">
        <v>58654</v>
      </c>
      <c r="B7072" s="29" t="n">
        <v>51</v>
      </c>
      <c r="C7072" s="7" t="n">
        <v>4</v>
      </c>
      <c r="D7072" s="7" t="n">
        <v>2</v>
      </c>
      <c r="E7072" s="7" t="s">
        <v>206</v>
      </c>
    </row>
    <row r="7073" spans="1:12">
      <c r="A7073" t="s">
        <v>4</v>
      </c>
      <c r="B7073" s="4" t="s">
        <v>5</v>
      </c>
      <c r="C7073" s="4" t="s">
        <v>10</v>
      </c>
    </row>
    <row r="7074" spans="1:12">
      <c r="A7074" t="n">
        <v>58668</v>
      </c>
      <c r="B7074" s="27" t="n">
        <v>16</v>
      </c>
      <c r="C7074" s="7" t="n">
        <v>0</v>
      </c>
    </row>
    <row r="7075" spans="1:12">
      <c r="A7075" t="s">
        <v>4</v>
      </c>
      <c r="B7075" s="4" t="s">
        <v>5</v>
      </c>
      <c r="C7075" s="4" t="s">
        <v>10</v>
      </c>
      <c r="D7075" s="4" t="s">
        <v>47</v>
      </c>
      <c r="E7075" s="4" t="s">
        <v>13</v>
      </c>
      <c r="F7075" s="4" t="s">
        <v>13</v>
      </c>
    </row>
    <row r="7076" spans="1:12">
      <c r="A7076" t="n">
        <v>58671</v>
      </c>
      <c r="B7076" s="30" t="n">
        <v>26</v>
      </c>
      <c r="C7076" s="7" t="n">
        <v>2</v>
      </c>
      <c r="D7076" s="7" t="s">
        <v>514</v>
      </c>
      <c r="E7076" s="7" t="n">
        <v>2</v>
      </c>
      <c r="F7076" s="7" t="n">
        <v>0</v>
      </c>
    </row>
    <row r="7077" spans="1:12">
      <c r="A7077" t="s">
        <v>4</v>
      </c>
      <c r="B7077" s="4" t="s">
        <v>5</v>
      </c>
    </row>
    <row r="7078" spans="1:12">
      <c r="A7078" t="n">
        <v>58684</v>
      </c>
      <c r="B7078" s="31" t="n">
        <v>28</v>
      </c>
    </row>
    <row r="7079" spans="1:12">
      <c r="A7079" t="s">
        <v>4</v>
      </c>
      <c r="B7079" s="4" t="s">
        <v>5</v>
      </c>
      <c r="C7079" s="4" t="s">
        <v>13</v>
      </c>
      <c r="D7079" s="32" t="s">
        <v>50</v>
      </c>
      <c r="E7079" s="4" t="s">
        <v>5</v>
      </c>
      <c r="F7079" s="4" t="s">
        <v>13</v>
      </c>
      <c r="G7079" s="4" t="s">
        <v>10</v>
      </c>
      <c r="H7079" s="32" t="s">
        <v>51</v>
      </c>
      <c r="I7079" s="4" t="s">
        <v>13</v>
      </c>
      <c r="J7079" s="4" t="s">
        <v>19</v>
      </c>
    </row>
    <row r="7080" spans="1:12">
      <c r="A7080" t="n">
        <v>58685</v>
      </c>
      <c r="B7080" s="12" t="n">
        <v>5</v>
      </c>
      <c r="C7080" s="7" t="n">
        <v>28</v>
      </c>
      <c r="D7080" s="32" t="s">
        <v>3</v>
      </c>
      <c r="E7080" s="33" t="n">
        <v>64</v>
      </c>
      <c r="F7080" s="7" t="n">
        <v>5</v>
      </c>
      <c r="G7080" s="7" t="n">
        <v>4</v>
      </c>
      <c r="H7080" s="32" t="s">
        <v>3</v>
      </c>
      <c r="I7080" s="7" t="n">
        <v>1</v>
      </c>
      <c r="J7080" s="13" t="n">
        <f t="normal" ca="1">A7092</f>
        <v>0</v>
      </c>
    </row>
    <row r="7081" spans="1:12">
      <c r="A7081" t="s">
        <v>4</v>
      </c>
      <c r="B7081" s="4" t="s">
        <v>5</v>
      </c>
      <c r="C7081" s="4" t="s">
        <v>13</v>
      </c>
      <c r="D7081" s="4" t="s">
        <v>10</v>
      </c>
      <c r="E7081" s="4" t="s">
        <v>10</v>
      </c>
      <c r="F7081" s="4" t="s">
        <v>13</v>
      </c>
    </row>
    <row r="7082" spans="1:12">
      <c r="A7082" t="n">
        <v>58696</v>
      </c>
      <c r="B7082" s="59" t="n">
        <v>25</v>
      </c>
      <c r="C7082" s="7" t="n">
        <v>1</v>
      </c>
      <c r="D7082" s="7" t="n">
        <v>60</v>
      </c>
      <c r="E7082" s="7" t="n">
        <v>500</v>
      </c>
      <c r="F7082" s="7" t="n">
        <v>2</v>
      </c>
    </row>
    <row r="7083" spans="1:12">
      <c r="A7083" t="s">
        <v>4</v>
      </c>
      <c r="B7083" s="4" t="s">
        <v>5</v>
      </c>
      <c r="C7083" s="4" t="s">
        <v>13</v>
      </c>
      <c r="D7083" s="4" t="s">
        <v>10</v>
      </c>
      <c r="E7083" s="4" t="s">
        <v>6</v>
      </c>
    </row>
    <row r="7084" spans="1:12">
      <c r="A7084" t="n">
        <v>58703</v>
      </c>
      <c r="B7084" s="29" t="n">
        <v>51</v>
      </c>
      <c r="C7084" s="7" t="n">
        <v>4</v>
      </c>
      <c r="D7084" s="7" t="n">
        <v>4</v>
      </c>
      <c r="E7084" s="7" t="s">
        <v>225</v>
      </c>
    </row>
    <row r="7085" spans="1:12">
      <c r="A7085" t="s">
        <v>4</v>
      </c>
      <c r="B7085" s="4" t="s">
        <v>5</v>
      </c>
      <c r="C7085" s="4" t="s">
        <v>10</v>
      </c>
    </row>
    <row r="7086" spans="1:12">
      <c r="A7086" t="n">
        <v>58716</v>
      </c>
      <c r="B7086" s="27" t="n">
        <v>16</v>
      </c>
      <c r="C7086" s="7" t="n">
        <v>0</v>
      </c>
    </row>
    <row r="7087" spans="1:12">
      <c r="A7087" t="s">
        <v>4</v>
      </c>
      <c r="B7087" s="4" t="s">
        <v>5</v>
      </c>
      <c r="C7087" s="4" t="s">
        <v>10</v>
      </c>
      <c r="D7087" s="4" t="s">
        <v>47</v>
      </c>
      <c r="E7087" s="4" t="s">
        <v>13</v>
      </c>
      <c r="F7087" s="4" t="s">
        <v>13</v>
      </c>
    </row>
    <row r="7088" spans="1:12">
      <c r="A7088" t="n">
        <v>58719</v>
      </c>
      <c r="B7088" s="30" t="n">
        <v>26</v>
      </c>
      <c r="C7088" s="7" t="n">
        <v>4</v>
      </c>
      <c r="D7088" s="7" t="s">
        <v>515</v>
      </c>
      <c r="E7088" s="7" t="n">
        <v>2</v>
      </c>
      <c r="F7088" s="7" t="n">
        <v>0</v>
      </c>
    </row>
    <row r="7089" spans="1:10">
      <c r="A7089" t="s">
        <v>4</v>
      </c>
      <c r="B7089" s="4" t="s">
        <v>5</v>
      </c>
    </row>
    <row r="7090" spans="1:10">
      <c r="A7090" t="n">
        <v>58755</v>
      </c>
      <c r="B7090" s="31" t="n">
        <v>28</v>
      </c>
    </row>
    <row r="7091" spans="1:10">
      <c r="A7091" t="s">
        <v>4</v>
      </c>
      <c r="B7091" s="4" t="s">
        <v>5</v>
      </c>
      <c r="C7091" s="4" t="s">
        <v>13</v>
      </c>
      <c r="D7091" s="32" t="s">
        <v>50</v>
      </c>
      <c r="E7091" s="4" t="s">
        <v>5</v>
      </c>
      <c r="F7091" s="4" t="s">
        <v>13</v>
      </c>
      <c r="G7091" s="4" t="s">
        <v>10</v>
      </c>
      <c r="H7091" s="32" t="s">
        <v>51</v>
      </c>
      <c r="I7091" s="4" t="s">
        <v>13</v>
      </c>
      <c r="J7091" s="4" t="s">
        <v>19</v>
      </c>
    </row>
    <row r="7092" spans="1:10">
      <c r="A7092" t="n">
        <v>58756</v>
      </c>
      <c r="B7092" s="12" t="n">
        <v>5</v>
      </c>
      <c r="C7092" s="7" t="n">
        <v>28</v>
      </c>
      <c r="D7092" s="32" t="s">
        <v>3</v>
      </c>
      <c r="E7092" s="33" t="n">
        <v>64</v>
      </c>
      <c r="F7092" s="7" t="n">
        <v>5</v>
      </c>
      <c r="G7092" s="7" t="n">
        <v>6</v>
      </c>
      <c r="H7092" s="32" t="s">
        <v>3</v>
      </c>
      <c r="I7092" s="7" t="n">
        <v>1</v>
      </c>
      <c r="J7092" s="13" t="n">
        <f t="normal" ca="1">A7104</f>
        <v>0</v>
      </c>
    </row>
    <row r="7093" spans="1:10">
      <c r="A7093" t="s">
        <v>4</v>
      </c>
      <c r="B7093" s="4" t="s">
        <v>5</v>
      </c>
      <c r="C7093" s="4" t="s">
        <v>13</v>
      </c>
      <c r="D7093" s="4" t="s">
        <v>10</v>
      </c>
      <c r="E7093" s="4" t="s">
        <v>10</v>
      </c>
      <c r="F7093" s="4" t="s">
        <v>13</v>
      </c>
    </row>
    <row r="7094" spans="1:10">
      <c r="A7094" t="n">
        <v>58767</v>
      </c>
      <c r="B7094" s="59" t="n">
        <v>25</v>
      </c>
      <c r="C7094" s="7" t="n">
        <v>1</v>
      </c>
      <c r="D7094" s="7" t="n">
        <v>60</v>
      </c>
      <c r="E7094" s="7" t="n">
        <v>640</v>
      </c>
      <c r="F7094" s="7" t="n">
        <v>2</v>
      </c>
    </row>
    <row r="7095" spans="1:10">
      <c r="A7095" t="s">
        <v>4</v>
      </c>
      <c r="B7095" s="4" t="s">
        <v>5</v>
      </c>
      <c r="C7095" s="4" t="s">
        <v>13</v>
      </c>
      <c r="D7095" s="4" t="s">
        <v>10</v>
      </c>
      <c r="E7095" s="4" t="s">
        <v>6</v>
      </c>
    </row>
    <row r="7096" spans="1:10">
      <c r="A7096" t="n">
        <v>58774</v>
      </c>
      <c r="B7096" s="29" t="n">
        <v>51</v>
      </c>
      <c r="C7096" s="7" t="n">
        <v>4</v>
      </c>
      <c r="D7096" s="7" t="n">
        <v>6</v>
      </c>
      <c r="E7096" s="7" t="s">
        <v>400</v>
      </c>
    </row>
    <row r="7097" spans="1:10">
      <c r="A7097" t="s">
        <v>4</v>
      </c>
      <c r="B7097" s="4" t="s">
        <v>5</v>
      </c>
      <c r="C7097" s="4" t="s">
        <v>10</v>
      </c>
    </row>
    <row r="7098" spans="1:10">
      <c r="A7098" t="n">
        <v>58787</v>
      </c>
      <c r="B7098" s="27" t="n">
        <v>16</v>
      </c>
      <c r="C7098" s="7" t="n">
        <v>0</v>
      </c>
    </row>
    <row r="7099" spans="1:10">
      <c r="A7099" t="s">
        <v>4</v>
      </c>
      <c r="B7099" s="4" t="s">
        <v>5</v>
      </c>
      <c r="C7099" s="4" t="s">
        <v>10</v>
      </c>
      <c r="D7099" s="4" t="s">
        <v>47</v>
      </c>
      <c r="E7099" s="4" t="s">
        <v>13</v>
      </c>
      <c r="F7099" s="4" t="s">
        <v>13</v>
      </c>
    </row>
    <row r="7100" spans="1:10">
      <c r="A7100" t="n">
        <v>58790</v>
      </c>
      <c r="B7100" s="30" t="n">
        <v>26</v>
      </c>
      <c r="C7100" s="7" t="n">
        <v>6</v>
      </c>
      <c r="D7100" s="7" t="s">
        <v>516</v>
      </c>
      <c r="E7100" s="7" t="n">
        <v>2</v>
      </c>
      <c r="F7100" s="7" t="n">
        <v>0</v>
      </c>
    </row>
    <row r="7101" spans="1:10">
      <c r="A7101" t="s">
        <v>4</v>
      </c>
      <c r="B7101" s="4" t="s">
        <v>5</v>
      </c>
    </row>
    <row r="7102" spans="1:10">
      <c r="A7102" t="n">
        <v>58806</v>
      </c>
      <c r="B7102" s="31" t="n">
        <v>28</v>
      </c>
    </row>
    <row r="7103" spans="1:10">
      <c r="A7103" t="s">
        <v>4</v>
      </c>
      <c r="B7103" s="4" t="s">
        <v>5</v>
      </c>
      <c r="C7103" s="4" t="s">
        <v>13</v>
      </c>
      <c r="D7103" s="4" t="s">
        <v>10</v>
      </c>
      <c r="E7103" s="4" t="s">
        <v>10</v>
      </c>
      <c r="F7103" s="4" t="s">
        <v>13</v>
      </c>
    </row>
    <row r="7104" spans="1:10">
      <c r="A7104" t="n">
        <v>58807</v>
      </c>
      <c r="B7104" s="59" t="n">
        <v>25</v>
      </c>
      <c r="C7104" s="7" t="n">
        <v>1</v>
      </c>
      <c r="D7104" s="7" t="n">
        <v>160</v>
      </c>
      <c r="E7104" s="7" t="n">
        <v>350</v>
      </c>
      <c r="F7104" s="7" t="n">
        <v>2</v>
      </c>
    </row>
    <row r="7105" spans="1:10">
      <c r="A7105" t="s">
        <v>4</v>
      </c>
      <c r="B7105" s="4" t="s">
        <v>5</v>
      </c>
      <c r="C7105" s="4" t="s">
        <v>13</v>
      </c>
      <c r="D7105" s="4" t="s">
        <v>10</v>
      </c>
      <c r="E7105" s="4" t="s">
        <v>6</v>
      </c>
    </row>
    <row r="7106" spans="1:10">
      <c r="A7106" t="n">
        <v>58814</v>
      </c>
      <c r="B7106" s="29" t="n">
        <v>51</v>
      </c>
      <c r="C7106" s="7" t="n">
        <v>4</v>
      </c>
      <c r="D7106" s="7" t="n">
        <v>102</v>
      </c>
      <c r="E7106" s="7" t="s">
        <v>436</v>
      </c>
    </row>
    <row r="7107" spans="1:10">
      <c r="A7107" t="s">
        <v>4</v>
      </c>
      <c r="B7107" s="4" t="s">
        <v>5</v>
      </c>
      <c r="C7107" s="4" t="s">
        <v>10</v>
      </c>
    </row>
    <row r="7108" spans="1:10">
      <c r="A7108" t="n">
        <v>58828</v>
      </c>
      <c r="B7108" s="27" t="n">
        <v>16</v>
      </c>
      <c r="C7108" s="7" t="n">
        <v>0</v>
      </c>
    </row>
    <row r="7109" spans="1:10">
      <c r="A7109" t="s">
        <v>4</v>
      </c>
      <c r="B7109" s="4" t="s">
        <v>5</v>
      </c>
      <c r="C7109" s="4" t="s">
        <v>10</v>
      </c>
      <c r="D7109" s="4" t="s">
        <v>47</v>
      </c>
      <c r="E7109" s="4" t="s">
        <v>13</v>
      </c>
      <c r="F7109" s="4" t="s">
        <v>13</v>
      </c>
      <c r="G7109" s="4" t="s">
        <v>47</v>
      </c>
      <c r="H7109" s="4" t="s">
        <v>13</v>
      </c>
      <c r="I7109" s="4" t="s">
        <v>13</v>
      </c>
      <c r="J7109" s="4" t="s">
        <v>47</v>
      </c>
      <c r="K7109" s="4" t="s">
        <v>13</v>
      </c>
      <c r="L7109" s="4" t="s">
        <v>13</v>
      </c>
    </row>
    <row r="7110" spans="1:10">
      <c r="A7110" t="n">
        <v>58831</v>
      </c>
      <c r="B7110" s="30" t="n">
        <v>26</v>
      </c>
      <c r="C7110" s="7" t="n">
        <v>102</v>
      </c>
      <c r="D7110" s="7" t="s">
        <v>517</v>
      </c>
      <c r="E7110" s="7" t="n">
        <v>2</v>
      </c>
      <c r="F7110" s="7" t="n">
        <v>3</v>
      </c>
      <c r="G7110" s="7" t="s">
        <v>518</v>
      </c>
      <c r="H7110" s="7" t="n">
        <v>2</v>
      </c>
      <c r="I7110" s="7" t="n">
        <v>3</v>
      </c>
      <c r="J7110" s="7" t="s">
        <v>519</v>
      </c>
      <c r="K7110" s="7" t="n">
        <v>2</v>
      </c>
      <c r="L7110" s="7" t="n">
        <v>0</v>
      </c>
    </row>
    <row r="7111" spans="1:10">
      <c r="A7111" t="s">
        <v>4</v>
      </c>
      <c r="B7111" s="4" t="s">
        <v>5</v>
      </c>
    </row>
    <row r="7112" spans="1:10">
      <c r="A7112" t="n">
        <v>59180</v>
      </c>
      <c r="B7112" s="31" t="n">
        <v>28</v>
      </c>
    </row>
    <row r="7113" spans="1:10">
      <c r="A7113" t="s">
        <v>4</v>
      </c>
      <c r="B7113" s="4" t="s">
        <v>5</v>
      </c>
      <c r="C7113" s="4" t="s">
        <v>13</v>
      </c>
      <c r="D7113" s="4" t="s">
        <v>10</v>
      </c>
      <c r="E7113" s="4" t="s">
        <v>10</v>
      </c>
      <c r="F7113" s="4" t="s">
        <v>13</v>
      </c>
    </row>
    <row r="7114" spans="1:10">
      <c r="A7114" t="n">
        <v>59181</v>
      </c>
      <c r="B7114" s="59" t="n">
        <v>25</v>
      </c>
      <c r="C7114" s="7" t="n">
        <v>1</v>
      </c>
      <c r="D7114" s="7" t="n">
        <v>160</v>
      </c>
      <c r="E7114" s="7" t="n">
        <v>350</v>
      </c>
      <c r="F7114" s="7" t="n">
        <v>1</v>
      </c>
    </row>
    <row r="7115" spans="1:10">
      <c r="A7115" t="s">
        <v>4</v>
      </c>
      <c r="B7115" s="4" t="s">
        <v>5</v>
      </c>
      <c r="C7115" s="4" t="s">
        <v>13</v>
      </c>
      <c r="D7115" s="4" t="s">
        <v>10</v>
      </c>
      <c r="E7115" s="4" t="s">
        <v>6</v>
      </c>
    </row>
    <row r="7116" spans="1:10">
      <c r="A7116" t="n">
        <v>59188</v>
      </c>
      <c r="B7116" s="29" t="n">
        <v>51</v>
      </c>
      <c r="C7116" s="7" t="n">
        <v>4</v>
      </c>
      <c r="D7116" s="7" t="n">
        <v>96</v>
      </c>
      <c r="E7116" s="7" t="s">
        <v>208</v>
      </c>
    </row>
    <row r="7117" spans="1:10">
      <c r="A7117" t="s">
        <v>4</v>
      </c>
      <c r="B7117" s="4" t="s">
        <v>5</v>
      </c>
      <c r="C7117" s="4" t="s">
        <v>10</v>
      </c>
    </row>
    <row r="7118" spans="1:10">
      <c r="A7118" t="n">
        <v>59201</v>
      </c>
      <c r="B7118" s="27" t="n">
        <v>16</v>
      </c>
      <c r="C7118" s="7" t="n">
        <v>0</v>
      </c>
    </row>
    <row r="7119" spans="1:10">
      <c r="A7119" t="s">
        <v>4</v>
      </c>
      <c r="B7119" s="4" t="s">
        <v>5</v>
      </c>
      <c r="C7119" s="4" t="s">
        <v>10</v>
      </c>
      <c r="D7119" s="4" t="s">
        <v>47</v>
      </c>
      <c r="E7119" s="4" t="s">
        <v>13</v>
      </c>
      <c r="F7119" s="4" t="s">
        <v>13</v>
      </c>
    </row>
    <row r="7120" spans="1:10">
      <c r="A7120" t="n">
        <v>59204</v>
      </c>
      <c r="B7120" s="30" t="n">
        <v>26</v>
      </c>
      <c r="C7120" s="7" t="n">
        <v>96</v>
      </c>
      <c r="D7120" s="7" t="s">
        <v>520</v>
      </c>
      <c r="E7120" s="7" t="n">
        <v>2</v>
      </c>
      <c r="F7120" s="7" t="n">
        <v>0</v>
      </c>
    </row>
    <row r="7121" spans="1:12">
      <c r="A7121" t="s">
        <v>4</v>
      </c>
      <c r="B7121" s="4" t="s">
        <v>5</v>
      </c>
    </row>
    <row r="7122" spans="1:12">
      <c r="A7122" t="n">
        <v>59218</v>
      </c>
      <c r="B7122" s="31" t="n">
        <v>28</v>
      </c>
    </row>
    <row r="7123" spans="1:12">
      <c r="A7123" t="s">
        <v>4</v>
      </c>
      <c r="B7123" s="4" t="s">
        <v>5</v>
      </c>
      <c r="C7123" s="4" t="s">
        <v>13</v>
      </c>
      <c r="D7123" s="32" t="s">
        <v>50</v>
      </c>
      <c r="E7123" s="4" t="s">
        <v>5</v>
      </c>
      <c r="F7123" s="4" t="s">
        <v>13</v>
      </c>
      <c r="G7123" s="4" t="s">
        <v>10</v>
      </c>
      <c r="H7123" s="32" t="s">
        <v>51</v>
      </c>
      <c r="I7123" s="4" t="s">
        <v>13</v>
      </c>
      <c r="J7123" s="4" t="s">
        <v>19</v>
      </c>
    </row>
    <row r="7124" spans="1:12">
      <c r="A7124" t="n">
        <v>59219</v>
      </c>
      <c r="B7124" s="12" t="n">
        <v>5</v>
      </c>
      <c r="C7124" s="7" t="n">
        <v>28</v>
      </c>
      <c r="D7124" s="32" t="s">
        <v>3</v>
      </c>
      <c r="E7124" s="33" t="n">
        <v>64</v>
      </c>
      <c r="F7124" s="7" t="n">
        <v>5</v>
      </c>
      <c r="G7124" s="7" t="n">
        <v>11</v>
      </c>
      <c r="H7124" s="32" t="s">
        <v>3</v>
      </c>
      <c r="I7124" s="7" t="n">
        <v>1</v>
      </c>
      <c r="J7124" s="13" t="n">
        <f t="normal" ca="1">A7136</f>
        <v>0</v>
      </c>
    </row>
    <row r="7125" spans="1:12">
      <c r="A7125" t="s">
        <v>4</v>
      </c>
      <c r="B7125" s="4" t="s">
        <v>5</v>
      </c>
      <c r="C7125" s="4" t="s">
        <v>13</v>
      </c>
      <c r="D7125" s="4" t="s">
        <v>10</v>
      </c>
      <c r="E7125" s="4" t="s">
        <v>10</v>
      </c>
      <c r="F7125" s="4" t="s">
        <v>13</v>
      </c>
    </row>
    <row r="7126" spans="1:12">
      <c r="A7126" t="n">
        <v>59230</v>
      </c>
      <c r="B7126" s="59" t="n">
        <v>25</v>
      </c>
      <c r="C7126" s="7" t="n">
        <v>1</v>
      </c>
      <c r="D7126" s="7" t="n">
        <v>260</v>
      </c>
      <c r="E7126" s="7" t="n">
        <v>640</v>
      </c>
      <c r="F7126" s="7" t="n">
        <v>2</v>
      </c>
    </row>
    <row r="7127" spans="1:12">
      <c r="A7127" t="s">
        <v>4</v>
      </c>
      <c r="B7127" s="4" t="s">
        <v>5</v>
      </c>
      <c r="C7127" s="4" t="s">
        <v>13</v>
      </c>
      <c r="D7127" s="4" t="s">
        <v>10</v>
      </c>
      <c r="E7127" s="4" t="s">
        <v>6</v>
      </c>
    </row>
    <row r="7128" spans="1:12">
      <c r="A7128" t="n">
        <v>59237</v>
      </c>
      <c r="B7128" s="29" t="n">
        <v>51</v>
      </c>
      <c r="C7128" s="7" t="n">
        <v>4</v>
      </c>
      <c r="D7128" s="7" t="n">
        <v>11</v>
      </c>
      <c r="E7128" s="7" t="s">
        <v>352</v>
      </c>
    </row>
    <row r="7129" spans="1:12">
      <c r="A7129" t="s">
        <v>4</v>
      </c>
      <c r="B7129" s="4" t="s">
        <v>5</v>
      </c>
      <c r="C7129" s="4" t="s">
        <v>10</v>
      </c>
    </row>
    <row r="7130" spans="1:12">
      <c r="A7130" t="n">
        <v>59251</v>
      </c>
      <c r="B7130" s="27" t="n">
        <v>16</v>
      </c>
      <c r="C7130" s="7" t="n">
        <v>0</v>
      </c>
    </row>
    <row r="7131" spans="1:12">
      <c r="A7131" t="s">
        <v>4</v>
      </c>
      <c r="B7131" s="4" t="s">
        <v>5</v>
      </c>
      <c r="C7131" s="4" t="s">
        <v>10</v>
      </c>
      <c r="D7131" s="4" t="s">
        <v>47</v>
      </c>
      <c r="E7131" s="4" t="s">
        <v>13</v>
      </c>
      <c r="F7131" s="4" t="s">
        <v>13</v>
      </c>
    </row>
    <row r="7132" spans="1:12">
      <c r="A7132" t="n">
        <v>59254</v>
      </c>
      <c r="B7132" s="30" t="n">
        <v>26</v>
      </c>
      <c r="C7132" s="7" t="n">
        <v>11</v>
      </c>
      <c r="D7132" s="7" t="s">
        <v>521</v>
      </c>
      <c r="E7132" s="7" t="n">
        <v>2</v>
      </c>
      <c r="F7132" s="7" t="n">
        <v>0</v>
      </c>
    </row>
    <row r="7133" spans="1:12">
      <c r="A7133" t="s">
        <v>4</v>
      </c>
      <c r="B7133" s="4" t="s">
        <v>5</v>
      </c>
    </row>
    <row r="7134" spans="1:12">
      <c r="A7134" t="n">
        <v>59313</v>
      </c>
      <c r="B7134" s="31" t="n">
        <v>28</v>
      </c>
    </row>
    <row r="7135" spans="1:12">
      <c r="A7135" t="s">
        <v>4</v>
      </c>
      <c r="B7135" s="4" t="s">
        <v>5</v>
      </c>
      <c r="C7135" s="4" t="s">
        <v>13</v>
      </c>
      <c r="D7135" s="32" t="s">
        <v>50</v>
      </c>
      <c r="E7135" s="4" t="s">
        <v>5</v>
      </c>
      <c r="F7135" s="4" t="s">
        <v>13</v>
      </c>
      <c r="G7135" s="4" t="s">
        <v>10</v>
      </c>
      <c r="H7135" s="32" t="s">
        <v>51</v>
      </c>
      <c r="I7135" s="4" t="s">
        <v>13</v>
      </c>
      <c r="J7135" s="4" t="s">
        <v>19</v>
      </c>
    </row>
    <row r="7136" spans="1:12">
      <c r="A7136" t="n">
        <v>59314</v>
      </c>
      <c r="B7136" s="12" t="n">
        <v>5</v>
      </c>
      <c r="C7136" s="7" t="n">
        <v>28</v>
      </c>
      <c r="D7136" s="32" t="s">
        <v>3</v>
      </c>
      <c r="E7136" s="33" t="n">
        <v>64</v>
      </c>
      <c r="F7136" s="7" t="n">
        <v>5</v>
      </c>
      <c r="G7136" s="7" t="n">
        <v>5</v>
      </c>
      <c r="H7136" s="32" t="s">
        <v>3</v>
      </c>
      <c r="I7136" s="7" t="n">
        <v>1</v>
      </c>
      <c r="J7136" s="13" t="n">
        <f t="normal" ca="1">A7148</f>
        <v>0</v>
      </c>
    </row>
    <row r="7137" spans="1:10">
      <c r="A7137" t="s">
        <v>4</v>
      </c>
      <c r="B7137" s="4" t="s">
        <v>5</v>
      </c>
      <c r="C7137" s="4" t="s">
        <v>13</v>
      </c>
      <c r="D7137" s="4" t="s">
        <v>10</v>
      </c>
      <c r="E7137" s="4" t="s">
        <v>10</v>
      </c>
      <c r="F7137" s="4" t="s">
        <v>13</v>
      </c>
    </row>
    <row r="7138" spans="1:10">
      <c r="A7138" t="n">
        <v>59325</v>
      </c>
      <c r="B7138" s="59" t="n">
        <v>25</v>
      </c>
      <c r="C7138" s="7" t="n">
        <v>1</v>
      </c>
      <c r="D7138" s="7" t="n">
        <v>60</v>
      </c>
      <c r="E7138" s="7" t="n">
        <v>500</v>
      </c>
      <c r="F7138" s="7" t="n">
        <v>2</v>
      </c>
    </row>
    <row r="7139" spans="1:10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6</v>
      </c>
    </row>
    <row r="7140" spans="1:10">
      <c r="A7140" t="n">
        <v>59332</v>
      </c>
      <c r="B7140" s="29" t="n">
        <v>51</v>
      </c>
      <c r="C7140" s="7" t="n">
        <v>4</v>
      </c>
      <c r="D7140" s="7" t="n">
        <v>5</v>
      </c>
      <c r="E7140" s="7" t="s">
        <v>352</v>
      </c>
    </row>
    <row r="7141" spans="1:10">
      <c r="A7141" t="s">
        <v>4</v>
      </c>
      <c r="B7141" s="4" t="s">
        <v>5</v>
      </c>
      <c r="C7141" s="4" t="s">
        <v>10</v>
      </c>
    </row>
    <row r="7142" spans="1:10">
      <c r="A7142" t="n">
        <v>59346</v>
      </c>
      <c r="B7142" s="27" t="n">
        <v>16</v>
      </c>
      <c r="C7142" s="7" t="n">
        <v>0</v>
      </c>
    </row>
    <row r="7143" spans="1:10">
      <c r="A7143" t="s">
        <v>4</v>
      </c>
      <c r="B7143" s="4" t="s">
        <v>5</v>
      </c>
      <c r="C7143" s="4" t="s">
        <v>10</v>
      </c>
      <c r="D7143" s="4" t="s">
        <v>47</v>
      </c>
      <c r="E7143" s="4" t="s">
        <v>13</v>
      </c>
      <c r="F7143" s="4" t="s">
        <v>13</v>
      </c>
    </row>
    <row r="7144" spans="1:10">
      <c r="A7144" t="n">
        <v>59349</v>
      </c>
      <c r="B7144" s="30" t="n">
        <v>26</v>
      </c>
      <c r="C7144" s="7" t="n">
        <v>5</v>
      </c>
      <c r="D7144" s="7" t="s">
        <v>522</v>
      </c>
      <c r="E7144" s="7" t="n">
        <v>2</v>
      </c>
      <c r="F7144" s="7" t="n">
        <v>0</v>
      </c>
    </row>
    <row r="7145" spans="1:10">
      <c r="A7145" t="s">
        <v>4</v>
      </c>
      <c r="B7145" s="4" t="s">
        <v>5</v>
      </c>
    </row>
    <row r="7146" spans="1:10">
      <c r="A7146" t="n">
        <v>59427</v>
      </c>
      <c r="B7146" s="31" t="n">
        <v>28</v>
      </c>
    </row>
    <row r="7147" spans="1:10">
      <c r="A7147" t="s">
        <v>4</v>
      </c>
      <c r="B7147" s="4" t="s">
        <v>5</v>
      </c>
      <c r="C7147" s="4" t="s">
        <v>13</v>
      </c>
      <c r="D7147" s="32" t="s">
        <v>50</v>
      </c>
      <c r="E7147" s="4" t="s">
        <v>5</v>
      </c>
      <c r="F7147" s="4" t="s">
        <v>13</v>
      </c>
      <c r="G7147" s="4" t="s">
        <v>10</v>
      </c>
      <c r="H7147" s="32" t="s">
        <v>51</v>
      </c>
      <c r="I7147" s="4" t="s">
        <v>13</v>
      </c>
      <c r="J7147" s="4" t="s">
        <v>19</v>
      </c>
    </row>
    <row r="7148" spans="1:10">
      <c r="A7148" t="n">
        <v>59428</v>
      </c>
      <c r="B7148" s="12" t="n">
        <v>5</v>
      </c>
      <c r="C7148" s="7" t="n">
        <v>28</v>
      </c>
      <c r="D7148" s="32" t="s">
        <v>3</v>
      </c>
      <c r="E7148" s="33" t="n">
        <v>64</v>
      </c>
      <c r="F7148" s="7" t="n">
        <v>5</v>
      </c>
      <c r="G7148" s="7" t="n">
        <v>3</v>
      </c>
      <c r="H7148" s="32" t="s">
        <v>3</v>
      </c>
      <c r="I7148" s="7" t="n">
        <v>1</v>
      </c>
      <c r="J7148" s="13" t="n">
        <f t="normal" ca="1">A7160</f>
        <v>0</v>
      </c>
    </row>
    <row r="7149" spans="1:10">
      <c r="A7149" t="s">
        <v>4</v>
      </c>
      <c r="B7149" s="4" t="s">
        <v>5</v>
      </c>
      <c r="C7149" s="4" t="s">
        <v>13</v>
      </c>
      <c r="D7149" s="4" t="s">
        <v>10</v>
      </c>
      <c r="E7149" s="4" t="s">
        <v>10</v>
      </c>
      <c r="F7149" s="4" t="s">
        <v>13</v>
      </c>
    </row>
    <row r="7150" spans="1:10">
      <c r="A7150" t="n">
        <v>59439</v>
      </c>
      <c r="B7150" s="59" t="n">
        <v>25</v>
      </c>
      <c r="C7150" s="7" t="n">
        <v>1</v>
      </c>
      <c r="D7150" s="7" t="n">
        <v>60</v>
      </c>
      <c r="E7150" s="7" t="n">
        <v>640</v>
      </c>
      <c r="F7150" s="7" t="n">
        <v>2</v>
      </c>
    </row>
    <row r="7151" spans="1:10">
      <c r="A7151" t="s">
        <v>4</v>
      </c>
      <c r="B7151" s="4" t="s">
        <v>5</v>
      </c>
      <c r="C7151" s="4" t="s">
        <v>13</v>
      </c>
      <c r="D7151" s="4" t="s">
        <v>10</v>
      </c>
      <c r="E7151" s="4" t="s">
        <v>6</v>
      </c>
    </row>
    <row r="7152" spans="1:10">
      <c r="A7152" t="n">
        <v>59446</v>
      </c>
      <c r="B7152" s="29" t="n">
        <v>51</v>
      </c>
      <c r="C7152" s="7" t="n">
        <v>4</v>
      </c>
      <c r="D7152" s="7" t="n">
        <v>3</v>
      </c>
      <c r="E7152" s="7" t="s">
        <v>428</v>
      </c>
    </row>
    <row r="7153" spans="1:10">
      <c r="A7153" t="s">
        <v>4</v>
      </c>
      <c r="B7153" s="4" t="s">
        <v>5</v>
      </c>
      <c r="C7153" s="4" t="s">
        <v>10</v>
      </c>
    </row>
    <row r="7154" spans="1:10">
      <c r="A7154" t="n">
        <v>59459</v>
      </c>
      <c r="B7154" s="27" t="n">
        <v>16</v>
      </c>
      <c r="C7154" s="7" t="n">
        <v>0</v>
      </c>
    </row>
    <row r="7155" spans="1:10">
      <c r="A7155" t="s">
        <v>4</v>
      </c>
      <c r="B7155" s="4" t="s">
        <v>5</v>
      </c>
      <c r="C7155" s="4" t="s">
        <v>10</v>
      </c>
      <c r="D7155" s="4" t="s">
        <v>47</v>
      </c>
      <c r="E7155" s="4" t="s">
        <v>13</v>
      </c>
      <c r="F7155" s="4" t="s">
        <v>13</v>
      </c>
    </row>
    <row r="7156" spans="1:10">
      <c r="A7156" t="n">
        <v>59462</v>
      </c>
      <c r="B7156" s="30" t="n">
        <v>26</v>
      </c>
      <c r="C7156" s="7" t="n">
        <v>3</v>
      </c>
      <c r="D7156" s="7" t="s">
        <v>523</v>
      </c>
      <c r="E7156" s="7" t="n">
        <v>2</v>
      </c>
      <c r="F7156" s="7" t="n">
        <v>0</v>
      </c>
    </row>
    <row r="7157" spans="1:10">
      <c r="A7157" t="s">
        <v>4</v>
      </c>
      <c r="B7157" s="4" t="s">
        <v>5</v>
      </c>
    </row>
    <row r="7158" spans="1:10">
      <c r="A7158" t="n">
        <v>59562</v>
      </c>
      <c r="B7158" s="31" t="n">
        <v>28</v>
      </c>
    </row>
    <row r="7159" spans="1:10">
      <c r="A7159" t="s">
        <v>4</v>
      </c>
      <c r="B7159" s="4" t="s">
        <v>5</v>
      </c>
      <c r="C7159" s="4" t="s">
        <v>13</v>
      </c>
      <c r="D7159" s="32" t="s">
        <v>50</v>
      </c>
      <c r="E7159" s="4" t="s">
        <v>5</v>
      </c>
      <c r="F7159" s="4" t="s">
        <v>13</v>
      </c>
      <c r="G7159" s="4" t="s">
        <v>10</v>
      </c>
      <c r="H7159" s="32" t="s">
        <v>51</v>
      </c>
      <c r="I7159" s="4" t="s">
        <v>13</v>
      </c>
      <c r="J7159" s="4" t="s">
        <v>19</v>
      </c>
    </row>
    <row r="7160" spans="1:10">
      <c r="A7160" t="n">
        <v>59563</v>
      </c>
      <c r="B7160" s="12" t="n">
        <v>5</v>
      </c>
      <c r="C7160" s="7" t="n">
        <v>28</v>
      </c>
      <c r="D7160" s="32" t="s">
        <v>3</v>
      </c>
      <c r="E7160" s="33" t="n">
        <v>64</v>
      </c>
      <c r="F7160" s="7" t="n">
        <v>5</v>
      </c>
      <c r="G7160" s="7" t="n">
        <v>8</v>
      </c>
      <c r="H7160" s="32" t="s">
        <v>3</v>
      </c>
      <c r="I7160" s="7" t="n">
        <v>1</v>
      </c>
      <c r="J7160" s="13" t="n">
        <f t="normal" ca="1">A7172</f>
        <v>0</v>
      </c>
    </row>
    <row r="7161" spans="1:10">
      <c r="A7161" t="s">
        <v>4</v>
      </c>
      <c r="B7161" s="4" t="s">
        <v>5</v>
      </c>
      <c r="C7161" s="4" t="s">
        <v>13</v>
      </c>
      <c r="D7161" s="4" t="s">
        <v>10</v>
      </c>
      <c r="E7161" s="4" t="s">
        <v>10</v>
      </c>
      <c r="F7161" s="4" t="s">
        <v>13</v>
      </c>
    </row>
    <row r="7162" spans="1:10">
      <c r="A7162" t="n">
        <v>59574</v>
      </c>
      <c r="B7162" s="59" t="n">
        <v>25</v>
      </c>
      <c r="C7162" s="7" t="n">
        <v>1</v>
      </c>
      <c r="D7162" s="7" t="n">
        <v>60</v>
      </c>
      <c r="E7162" s="7" t="n">
        <v>500</v>
      </c>
      <c r="F7162" s="7" t="n">
        <v>2</v>
      </c>
    </row>
    <row r="7163" spans="1:10">
      <c r="A7163" t="s">
        <v>4</v>
      </c>
      <c r="B7163" s="4" t="s">
        <v>5</v>
      </c>
      <c r="C7163" s="4" t="s">
        <v>13</v>
      </c>
      <c r="D7163" s="4" t="s">
        <v>10</v>
      </c>
      <c r="E7163" s="4" t="s">
        <v>6</v>
      </c>
    </row>
    <row r="7164" spans="1:10">
      <c r="A7164" t="n">
        <v>59581</v>
      </c>
      <c r="B7164" s="29" t="n">
        <v>51</v>
      </c>
      <c r="C7164" s="7" t="n">
        <v>4</v>
      </c>
      <c r="D7164" s="7" t="n">
        <v>8</v>
      </c>
      <c r="E7164" s="7" t="s">
        <v>428</v>
      </c>
    </row>
    <row r="7165" spans="1:10">
      <c r="A7165" t="s">
        <v>4</v>
      </c>
      <c r="B7165" s="4" t="s">
        <v>5</v>
      </c>
      <c r="C7165" s="4" t="s">
        <v>10</v>
      </c>
    </row>
    <row r="7166" spans="1:10">
      <c r="A7166" t="n">
        <v>59594</v>
      </c>
      <c r="B7166" s="27" t="n">
        <v>16</v>
      </c>
      <c r="C7166" s="7" t="n">
        <v>0</v>
      </c>
    </row>
    <row r="7167" spans="1:10">
      <c r="A7167" t="s">
        <v>4</v>
      </c>
      <c r="B7167" s="4" t="s">
        <v>5</v>
      </c>
      <c r="C7167" s="4" t="s">
        <v>10</v>
      </c>
      <c r="D7167" s="4" t="s">
        <v>47</v>
      </c>
      <c r="E7167" s="4" t="s">
        <v>13</v>
      </c>
      <c r="F7167" s="4" t="s">
        <v>13</v>
      </c>
    </row>
    <row r="7168" spans="1:10">
      <c r="A7168" t="n">
        <v>59597</v>
      </c>
      <c r="B7168" s="30" t="n">
        <v>26</v>
      </c>
      <c r="C7168" s="7" t="n">
        <v>8</v>
      </c>
      <c r="D7168" s="7" t="s">
        <v>524</v>
      </c>
      <c r="E7168" s="7" t="n">
        <v>2</v>
      </c>
      <c r="F7168" s="7" t="n">
        <v>0</v>
      </c>
    </row>
    <row r="7169" spans="1:10">
      <c r="A7169" t="s">
        <v>4</v>
      </c>
      <c r="B7169" s="4" t="s">
        <v>5</v>
      </c>
    </row>
    <row r="7170" spans="1:10">
      <c r="A7170" t="n">
        <v>59632</v>
      </c>
      <c r="B7170" s="31" t="n">
        <v>28</v>
      </c>
    </row>
    <row r="7171" spans="1:10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10</v>
      </c>
      <c r="F7171" s="4" t="s">
        <v>13</v>
      </c>
    </row>
    <row r="7172" spans="1:10">
      <c r="A7172" t="n">
        <v>59633</v>
      </c>
      <c r="B7172" s="59" t="n">
        <v>25</v>
      </c>
      <c r="C7172" s="7" t="n">
        <v>1</v>
      </c>
      <c r="D7172" s="7" t="n">
        <v>160</v>
      </c>
      <c r="E7172" s="7" t="n">
        <v>570</v>
      </c>
      <c r="F7172" s="7" t="n">
        <v>2</v>
      </c>
    </row>
    <row r="7173" spans="1:10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6</v>
      </c>
    </row>
    <row r="7174" spans="1:10">
      <c r="A7174" t="n">
        <v>59640</v>
      </c>
      <c r="B7174" s="29" t="n">
        <v>51</v>
      </c>
      <c r="C7174" s="7" t="n">
        <v>4</v>
      </c>
      <c r="D7174" s="7" t="n">
        <v>0</v>
      </c>
      <c r="E7174" s="7" t="s">
        <v>352</v>
      </c>
    </row>
    <row r="7175" spans="1:10">
      <c r="A7175" t="s">
        <v>4</v>
      </c>
      <c r="B7175" s="4" t="s">
        <v>5</v>
      </c>
      <c r="C7175" s="4" t="s">
        <v>10</v>
      </c>
    </row>
    <row r="7176" spans="1:10">
      <c r="A7176" t="n">
        <v>59654</v>
      </c>
      <c r="B7176" s="27" t="n">
        <v>16</v>
      </c>
      <c r="C7176" s="7" t="n">
        <v>0</v>
      </c>
    </row>
    <row r="7177" spans="1:10">
      <c r="A7177" t="s">
        <v>4</v>
      </c>
      <c r="B7177" s="4" t="s">
        <v>5</v>
      </c>
      <c r="C7177" s="4" t="s">
        <v>10</v>
      </c>
      <c r="D7177" s="4" t="s">
        <v>47</v>
      </c>
      <c r="E7177" s="4" t="s">
        <v>13</v>
      </c>
      <c r="F7177" s="4" t="s">
        <v>13</v>
      </c>
      <c r="G7177" s="4" t="s">
        <v>47</v>
      </c>
      <c r="H7177" s="4" t="s">
        <v>13</v>
      </c>
      <c r="I7177" s="4" t="s">
        <v>13</v>
      </c>
      <c r="J7177" s="4" t="s">
        <v>47</v>
      </c>
      <c r="K7177" s="4" t="s">
        <v>13</v>
      </c>
      <c r="L7177" s="4" t="s">
        <v>13</v>
      </c>
    </row>
    <row r="7178" spans="1:10">
      <c r="A7178" t="n">
        <v>59657</v>
      </c>
      <c r="B7178" s="30" t="n">
        <v>26</v>
      </c>
      <c r="C7178" s="7" t="n">
        <v>0</v>
      </c>
      <c r="D7178" s="7" t="s">
        <v>525</v>
      </c>
      <c r="E7178" s="7" t="n">
        <v>2</v>
      </c>
      <c r="F7178" s="7" t="n">
        <v>3</v>
      </c>
      <c r="G7178" s="7" t="s">
        <v>526</v>
      </c>
      <c r="H7178" s="7" t="n">
        <v>2</v>
      </c>
      <c r="I7178" s="7" t="n">
        <v>3</v>
      </c>
      <c r="J7178" s="7" t="s">
        <v>527</v>
      </c>
      <c r="K7178" s="7" t="n">
        <v>2</v>
      </c>
      <c r="L7178" s="7" t="n">
        <v>0</v>
      </c>
    </row>
    <row r="7179" spans="1:10">
      <c r="A7179" t="s">
        <v>4</v>
      </c>
      <c r="B7179" s="4" t="s">
        <v>5</v>
      </c>
    </row>
    <row r="7180" spans="1:10">
      <c r="A7180" t="n">
        <v>59891</v>
      </c>
      <c r="B7180" s="31" t="n">
        <v>28</v>
      </c>
    </row>
    <row r="7181" spans="1:10">
      <c r="A7181" t="s">
        <v>4</v>
      </c>
      <c r="B7181" s="4" t="s">
        <v>5</v>
      </c>
      <c r="C7181" s="4" t="s">
        <v>13</v>
      </c>
      <c r="D7181" s="4" t="s">
        <v>10</v>
      </c>
      <c r="E7181" s="4" t="s">
        <v>10</v>
      </c>
      <c r="F7181" s="4" t="s">
        <v>13</v>
      </c>
    </row>
    <row r="7182" spans="1:10">
      <c r="A7182" t="n">
        <v>59892</v>
      </c>
      <c r="B7182" s="59" t="n">
        <v>25</v>
      </c>
      <c r="C7182" s="7" t="n">
        <v>1</v>
      </c>
      <c r="D7182" s="7" t="n">
        <v>160</v>
      </c>
      <c r="E7182" s="7" t="n">
        <v>350</v>
      </c>
      <c r="F7182" s="7" t="n">
        <v>1</v>
      </c>
    </row>
    <row r="7183" spans="1:10">
      <c r="A7183" t="s">
        <v>4</v>
      </c>
      <c r="B7183" s="4" t="s">
        <v>5</v>
      </c>
      <c r="C7183" s="4" t="s">
        <v>13</v>
      </c>
      <c r="D7183" s="4" t="s">
        <v>10</v>
      </c>
      <c r="E7183" s="4" t="s">
        <v>6</v>
      </c>
    </row>
    <row r="7184" spans="1:10">
      <c r="A7184" t="n">
        <v>59899</v>
      </c>
      <c r="B7184" s="29" t="n">
        <v>51</v>
      </c>
      <c r="C7184" s="7" t="n">
        <v>4</v>
      </c>
      <c r="D7184" s="7" t="n">
        <v>96</v>
      </c>
      <c r="E7184" s="7" t="s">
        <v>225</v>
      </c>
    </row>
    <row r="7185" spans="1:12">
      <c r="A7185" t="s">
        <v>4</v>
      </c>
      <c r="B7185" s="4" t="s">
        <v>5</v>
      </c>
      <c r="C7185" s="4" t="s">
        <v>10</v>
      </c>
    </row>
    <row r="7186" spans="1:12">
      <c r="A7186" t="n">
        <v>59912</v>
      </c>
      <c r="B7186" s="27" t="n">
        <v>16</v>
      </c>
      <c r="C7186" s="7" t="n">
        <v>0</v>
      </c>
    </row>
    <row r="7187" spans="1:12">
      <c r="A7187" t="s">
        <v>4</v>
      </c>
      <c r="B7187" s="4" t="s">
        <v>5</v>
      </c>
      <c r="C7187" s="4" t="s">
        <v>10</v>
      </c>
      <c r="D7187" s="4" t="s">
        <v>47</v>
      </c>
      <c r="E7187" s="4" t="s">
        <v>13</v>
      </c>
      <c r="F7187" s="4" t="s">
        <v>13</v>
      </c>
      <c r="G7187" s="4" t="s">
        <v>47</v>
      </c>
      <c r="H7187" s="4" t="s">
        <v>13</v>
      </c>
      <c r="I7187" s="4" t="s">
        <v>13</v>
      </c>
    </row>
    <row r="7188" spans="1:12">
      <c r="A7188" t="n">
        <v>59915</v>
      </c>
      <c r="B7188" s="30" t="n">
        <v>26</v>
      </c>
      <c r="C7188" s="7" t="n">
        <v>96</v>
      </c>
      <c r="D7188" s="7" t="s">
        <v>528</v>
      </c>
      <c r="E7188" s="7" t="n">
        <v>2</v>
      </c>
      <c r="F7188" s="7" t="n">
        <v>3</v>
      </c>
      <c r="G7188" s="7" t="s">
        <v>529</v>
      </c>
      <c r="H7188" s="7" t="n">
        <v>2</v>
      </c>
      <c r="I7188" s="7" t="n">
        <v>0</v>
      </c>
    </row>
    <row r="7189" spans="1:12">
      <c r="A7189" t="s">
        <v>4</v>
      </c>
      <c r="B7189" s="4" t="s">
        <v>5</v>
      </c>
    </row>
    <row r="7190" spans="1:12">
      <c r="A7190" t="n">
        <v>59996</v>
      </c>
      <c r="B7190" s="31" t="n">
        <v>28</v>
      </c>
    </row>
    <row r="7191" spans="1:12">
      <c r="A7191" t="s">
        <v>4</v>
      </c>
      <c r="B7191" s="4" t="s">
        <v>5</v>
      </c>
      <c r="C7191" s="4" t="s">
        <v>13</v>
      </c>
      <c r="D7191" s="4" t="s">
        <v>10</v>
      </c>
      <c r="E7191" s="4" t="s">
        <v>10</v>
      </c>
      <c r="F7191" s="4" t="s">
        <v>13</v>
      </c>
    </row>
    <row r="7192" spans="1:12">
      <c r="A7192" t="n">
        <v>59997</v>
      </c>
      <c r="B7192" s="59" t="n">
        <v>25</v>
      </c>
      <c r="C7192" s="7" t="n">
        <v>1</v>
      </c>
      <c r="D7192" s="7" t="n">
        <v>160</v>
      </c>
      <c r="E7192" s="7" t="n">
        <v>570</v>
      </c>
      <c r="F7192" s="7" t="n">
        <v>2</v>
      </c>
    </row>
    <row r="7193" spans="1:12">
      <c r="A7193" t="s">
        <v>4</v>
      </c>
      <c r="B7193" s="4" t="s">
        <v>5</v>
      </c>
      <c r="C7193" s="4" t="s">
        <v>13</v>
      </c>
      <c r="D7193" s="4" t="s">
        <v>10</v>
      </c>
      <c r="E7193" s="4" t="s">
        <v>6</v>
      </c>
    </row>
    <row r="7194" spans="1:12">
      <c r="A7194" t="n">
        <v>60004</v>
      </c>
      <c r="B7194" s="29" t="n">
        <v>51</v>
      </c>
      <c r="C7194" s="7" t="n">
        <v>4</v>
      </c>
      <c r="D7194" s="7" t="n">
        <v>0</v>
      </c>
      <c r="E7194" s="7" t="s">
        <v>326</v>
      </c>
    </row>
    <row r="7195" spans="1:12">
      <c r="A7195" t="s">
        <v>4</v>
      </c>
      <c r="B7195" s="4" t="s">
        <v>5</v>
      </c>
      <c r="C7195" s="4" t="s">
        <v>10</v>
      </c>
    </row>
    <row r="7196" spans="1:12">
      <c r="A7196" t="n">
        <v>60018</v>
      </c>
      <c r="B7196" s="27" t="n">
        <v>16</v>
      </c>
      <c r="C7196" s="7" t="n">
        <v>0</v>
      </c>
    </row>
    <row r="7197" spans="1:12">
      <c r="A7197" t="s">
        <v>4</v>
      </c>
      <c r="B7197" s="4" t="s">
        <v>5</v>
      </c>
      <c r="C7197" s="4" t="s">
        <v>10</v>
      </c>
      <c r="D7197" s="4" t="s">
        <v>47</v>
      </c>
      <c r="E7197" s="4" t="s">
        <v>13</v>
      </c>
      <c r="F7197" s="4" t="s">
        <v>13</v>
      </c>
    </row>
    <row r="7198" spans="1:12">
      <c r="A7198" t="n">
        <v>60021</v>
      </c>
      <c r="B7198" s="30" t="n">
        <v>26</v>
      </c>
      <c r="C7198" s="7" t="n">
        <v>0</v>
      </c>
      <c r="D7198" s="7" t="s">
        <v>530</v>
      </c>
      <c r="E7198" s="7" t="n">
        <v>2</v>
      </c>
      <c r="F7198" s="7" t="n">
        <v>0</v>
      </c>
    </row>
    <row r="7199" spans="1:12">
      <c r="A7199" t="s">
        <v>4</v>
      </c>
      <c r="B7199" s="4" t="s">
        <v>5</v>
      </c>
    </row>
    <row r="7200" spans="1:12">
      <c r="A7200" t="n">
        <v>60043</v>
      </c>
      <c r="B7200" s="31" t="n">
        <v>28</v>
      </c>
    </row>
    <row r="7201" spans="1:9">
      <c r="A7201" t="s">
        <v>4</v>
      </c>
      <c r="B7201" s="4" t="s">
        <v>5</v>
      </c>
      <c r="C7201" s="4" t="s">
        <v>13</v>
      </c>
      <c r="D7201" s="4" t="s">
        <v>10</v>
      </c>
      <c r="E7201" s="4" t="s">
        <v>10</v>
      </c>
      <c r="F7201" s="4" t="s">
        <v>13</v>
      </c>
    </row>
    <row r="7202" spans="1:9">
      <c r="A7202" t="n">
        <v>60044</v>
      </c>
      <c r="B7202" s="59" t="n">
        <v>25</v>
      </c>
      <c r="C7202" s="7" t="n">
        <v>1</v>
      </c>
      <c r="D7202" s="7" t="n">
        <v>160</v>
      </c>
      <c r="E7202" s="7" t="n">
        <v>350</v>
      </c>
      <c r="F7202" s="7" t="n">
        <v>2</v>
      </c>
    </row>
    <row r="7203" spans="1:9">
      <c r="A7203" t="s">
        <v>4</v>
      </c>
      <c r="B7203" s="4" t="s">
        <v>5</v>
      </c>
      <c r="C7203" s="4" t="s">
        <v>13</v>
      </c>
      <c r="D7203" s="4" t="s">
        <v>10</v>
      </c>
      <c r="E7203" s="4" t="s">
        <v>6</v>
      </c>
    </row>
    <row r="7204" spans="1:9">
      <c r="A7204" t="n">
        <v>60051</v>
      </c>
      <c r="B7204" s="29" t="n">
        <v>51</v>
      </c>
      <c r="C7204" s="7" t="n">
        <v>4</v>
      </c>
      <c r="D7204" s="7" t="n">
        <v>102</v>
      </c>
      <c r="E7204" s="7" t="s">
        <v>473</v>
      </c>
    </row>
    <row r="7205" spans="1:9">
      <c r="A7205" t="s">
        <v>4</v>
      </c>
      <c r="B7205" s="4" t="s">
        <v>5</v>
      </c>
      <c r="C7205" s="4" t="s">
        <v>10</v>
      </c>
    </row>
    <row r="7206" spans="1:9">
      <c r="A7206" t="n">
        <v>60064</v>
      </c>
      <c r="B7206" s="27" t="n">
        <v>16</v>
      </c>
      <c r="C7206" s="7" t="n">
        <v>0</v>
      </c>
    </row>
    <row r="7207" spans="1:9">
      <c r="A7207" t="s">
        <v>4</v>
      </c>
      <c r="B7207" s="4" t="s">
        <v>5</v>
      </c>
      <c r="C7207" s="4" t="s">
        <v>10</v>
      </c>
      <c r="D7207" s="4" t="s">
        <v>47</v>
      </c>
      <c r="E7207" s="4" t="s">
        <v>13</v>
      </c>
      <c r="F7207" s="4" t="s">
        <v>13</v>
      </c>
    </row>
    <row r="7208" spans="1:9">
      <c r="A7208" t="n">
        <v>60067</v>
      </c>
      <c r="B7208" s="30" t="n">
        <v>26</v>
      </c>
      <c r="C7208" s="7" t="n">
        <v>102</v>
      </c>
      <c r="D7208" s="7" t="s">
        <v>531</v>
      </c>
      <c r="E7208" s="7" t="n">
        <v>2</v>
      </c>
      <c r="F7208" s="7" t="n">
        <v>0</v>
      </c>
    </row>
    <row r="7209" spans="1:9">
      <c r="A7209" t="s">
        <v>4</v>
      </c>
      <c r="B7209" s="4" t="s">
        <v>5</v>
      </c>
    </row>
    <row r="7210" spans="1:9">
      <c r="A7210" t="n">
        <v>60083</v>
      </c>
      <c r="B7210" s="31" t="n">
        <v>28</v>
      </c>
    </row>
    <row r="7211" spans="1:9">
      <c r="A7211" t="s">
        <v>4</v>
      </c>
      <c r="B7211" s="4" t="s">
        <v>5</v>
      </c>
      <c r="C7211" s="4" t="s">
        <v>13</v>
      </c>
      <c r="D7211" s="4" t="s">
        <v>10</v>
      </c>
      <c r="E7211" s="4" t="s">
        <v>10</v>
      </c>
      <c r="F7211" s="4" t="s">
        <v>13</v>
      </c>
    </row>
    <row r="7212" spans="1:9">
      <c r="A7212" t="n">
        <v>60084</v>
      </c>
      <c r="B7212" s="59" t="n">
        <v>25</v>
      </c>
      <c r="C7212" s="7" t="n">
        <v>1</v>
      </c>
      <c r="D7212" s="7" t="n">
        <v>160</v>
      </c>
      <c r="E7212" s="7" t="n">
        <v>350</v>
      </c>
      <c r="F7212" s="7" t="n">
        <v>1</v>
      </c>
    </row>
    <row r="7213" spans="1:9">
      <c r="A7213" t="s">
        <v>4</v>
      </c>
      <c r="B7213" s="4" t="s">
        <v>5</v>
      </c>
      <c r="C7213" s="4" t="s">
        <v>13</v>
      </c>
      <c r="D7213" s="4" t="s">
        <v>10</v>
      </c>
      <c r="E7213" s="4" t="s">
        <v>6</v>
      </c>
    </row>
    <row r="7214" spans="1:9">
      <c r="A7214" t="n">
        <v>60091</v>
      </c>
      <c r="B7214" s="29" t="n">
        <v>51</v>
      </c>
      <c r="C7214" s="7" t="n">
        <v>4</v>
      </c>
      <c r="D7214" s="7" t="n">
        <v>96</v>
      </c>
      <c r="E7214" s="7" t="s">
        <v>187</v>
      </c>
    </row>
    <row r="7215" spans="1:9">
      <c r="A7215" t="s">
        <v>4</v>
      </c>
      <c r="B7215" s="4" t="s">
        <v>5</v>
      </c>
      <c r="C7215" s="4" t="s">
        <v>10</v>
      </c>
    </row>
    <row r="7216" spans="1:9">
      <c r="A7216" t="n">
        <v>60104</v>
      </c>
      <c r="B7216" s="27" t="n">
        <v>16</v>
      </c>
      <c r="C7216" s="7" t="n">
        <v>0</v>
      </c>
    </row>
    <row r="7217" spans="1:6">
      <c r="A7217" t="s">
        <v>4</v>
      </c>
      <c r="B7217" s="4" t="s">
        <v>5</v>
      </c>
      <c r="C7217" s="4" t="s">
        <v>10</v>
      </c>
      <c r="D7217" s="4" t="s">
        <v>47</v>
      </c>
      <c r="E7217" s="4" t="s">
        <v>13</v>
      </c>
      <c r="F7217" s="4" t="s">
        <v>13</v>
      </c>
      <c r="G7217" s="4" t="s">
        <v>47</v>
      </c>
      <c r="H7217" s="4" t="s">
        <v>13</v>
      </c>
      <c r="I7217" s="4" t="s">
        <v>13</v>
      </c>
      <c r="J7217" s="4" t="s">
        <v>47</v>
      </c>
      <c r="K7217" s="4" t="s">
        <v>13</v>
      </c>
      <c r="L7217" s="4" t="s">
        <v>13</v>
      </c>
      <c r="M7217" s="4" t="s">
        <v>47</v>
      </c>
      <c r="N7217" s="4" t="s">
        <v>13</v>
      </c>
      <c r="O7217" s="4" t="s">
        <v>13</v>
      </c>
    </row>
    <row r="7218" spans="1:6">
      <c r="A7218" t="n">
        <v>60107</v>
      </c>
      <c r="B7218" s="30" t="n">
        <v>26</v>
      </c>
      <c r="C7218" s="7" t="n">
        <v>96</v>
      </c>
      <c r="D7218" s="7" t="s">
        <v>532</v>
      </c>
      <c r="E7218" s="7" t="n">
        <v>2</v>
      </c>
      <c r="F7218" s="7" t="n">
        <v>3</v>
      </c>
      <c r="G7218" s="7" t="s">
        <v>533</v>
      </c>
      <c r="H7218" s="7" t="n">
        <v>2</v>
      </c>
      <c r="I7218" s="7" t="n">
        <v>3</v>
      </c>
      <c r="J7218" s="7" t="s">
        <v>534</v>
      </c>
      <c r="K7218" s="7" t="n">
        <v>2</v>
      </c>
      <c r="L7218" s="7" t="n">
        <v>3</v>
      </c>
      <c r="M7218" s="7" t="s">
        <v>535</v>
      </c>
      <c r="N7218" s="7" t="n">
        <v>2</v>
      </c>
      <c r="O7218" s="7" t="n">
        <v>0</v>
      </c>
    </row>
    <row r="7219" spans="1:6">
      <c r="A7219" t="s">
        <v>4</v>
      </c>
      <c r="B7219" s="4" t="s">
        <v>5</v>
      </c>
    </row>
    <row r="7220" spans="1:6">
      <c r="A7220" t="n">
        <v>60462</v>
      </c>
      <c r="B7220" s="31" t="n">
        <v>28</v>
      </c>
    </row>
    <row r="7221" spans="1:6">
      <c r="A7221" t="s">
        <v>4</v>
      </c>
      <c r="B7221" s="4" t="s">
        <v>5</v>
      </c>
      <c r="C7221" s="4" t="s">
        <v>13</v>
      </c>
      <c r="D7221" s="4" t="s">
        <v>10</v>
      </c>
      <c r="E7221" s="4" t="s">
        <v>10</v>
      </c>
      <c r="F7221" s="4" t="s">
        <v>13</v>
      </c>
    </row>
    <row r="7222" spans="1:6">
      <c r="A7222" t="n">
        <v>60463</v>
      </c>
      <c r="B7222" s="59" t="n">
        <v>25</v>
      </c>
      <c r="C7222" s="7" t="n">
        <v>1</v>
      </c>
      <c r="D7222" s="7" t="n">
        <v>160</v>
      </c>
      <c r="E7222" s="7" t="n">
        <v>570</v>
      </c>
      <c r="F7222" s="7" t="n">
        <v>2</v>
      </c>
    </row>
    <row r="7223" spans="1:6">
      <c r="A7223" t="s">
        <v>4</v>
      </c>
      <c r="B7223" s="4" t="s">
        <v>5</v>
      </c>
      <c r="C7223" s="4" t="s">
        <v>13</v>
      </c>
      <c r="D7223" s="4" t="s">
        <v>10</v>
      </c>
      <c r="E7223" s="4" t="s">
        <v>6</v>
      </c>
    </row>
    <row r="7224" spans="1:6">
      <c r="A7224" t="n">
        <v>60470</v>
      </c>
      <c r="B7224" s="29" t="n">
        <v>51</v>
      </c>
      <c r="C7224" s="7" t="n">
        <v>4</v>
      </c>
      <c r="D7224" s="7" t="n">
        <v>0</v>
      </c>
      <c r="E7224" s="7" t="s">
        <v>536</v>
      </c>
    </row>
    <row r="7225" spans="1:6">
      <c r="A7225" t="s">
        <v>4</v>
      </c>
      <c r="B7225" s="4" t="s">
        <v>5</v>
      </c>
      <c r="C7225" s="4" t="s">
        <v>10</v>
      </c>
    </row>
    <row r="7226" spans="1:6">
      <c r="A7226" t="n">
        <v>60484</v>
      </c>
      <c r="B7226" s="27" t="n">
        <v>16</v>
      </c>
      <c r="C7226" s="7" t="n">
        <v>0</v>
      </c>
    </row>
    <row r="7227" spans="1:6">
      <c r="A7227" t="s">
        <v>4</v>
      </c>
      <c r="B7227" s="4" t="s">
        <v>5</v>
      </c>
      <c r="C7227" s="4" t="s">
        <v>10</v>
      </c>
      <c r="D7227" s="4" t="s">
        <v>47</v>
      </c>
      <c r="E7227" s="4" t="s">
        <v>13</v>
      </c>
      <c r="F7227" s="4" t="s">
        <v>13</v>
      </c>
    </row>
    <row r="7228" spans="1:6">
      <c r="A7228" t="n">
        <v>60487</v>
      </c>
      <c r="B7228" s="30" t="n">
        <v>26</v>
      </c>
      <c r="C7228" s="7" t="n">
        <v>0</v>
      </c>
      <c r="D7228" s="7" t="s">
        <v>537</v>
      </c>
      <c r="E7228" s="7" t="n">
        <v>2</v>
      </c>
      <c r="F7228" s="7" t="n">
        <v>0</v>
      </c>
    </row>
    <row r="7229" spans="1:6">
      <c r="A7229" t="s">
        <v>4</v>
      </c>
      <c r="B7229" s="4" t="s">
        <v>5</v>
      </c>
    </row>
    <row r="7230" spans="1:6">
      <c r="A7230" t="n">
        <v>60523</v>
      </c>
      <c r="B7230" s="31" t="n">
        <v>28</v>
      </c>
    </row>
    <row r="7231" spans="1:6">
      <c r="A7231" t="s">
        <v>4</v>
      </c>
      <c r="B7231" s="4" t="s">
        <v>5</v>
      </c>
      <c r="C7231" s="4" t="s">
        <v>13</v>
      </c>
      <c r="D7231" s="32" t="s">
        <v>50</v>
      </c>
      <c r="E7231" s="4" t="s">
        <v>5</v>
      </c>
      <c r="F7231" s="4" t="s">
        <v>13</v>
      </c>
      <c r="G7231" s="4" t="s">
        <v>10</v>
      </c>
      <c r="H7231" s="32" t="s">
        <v>51</v>
      </c>
      <c r="I7231" s="4" t="s">
        <v>13</v>
      </c>
      <c r="J7231" s="4" t="s">
        <v>19</v>
      </c>
    </row>
    <row r="7232" spans="1:6">
      <c r="A7232" t="n">
        <v>60524</v>
      </c>
      <c r="B7232" s="12" t="n">
        <v>5</v>
      </c>
      <c r="C7232" s="7" t="n">
        <v>28</v>
      </c>
      <c r="D7232" s="32" t="s">
        <v>3</v>
      </c>
      <c r="E7232" s="33" t="n">
        <v>64</v>
      </c>
      <c r="F7232" s="7" t="n">
        <v>5</v>
      </c>
      <c r="G7232" s="7" t="n">
        <v>1</v>
      </c>
      <c r="H7232" s="32" t="s">
        <v>3</v>
      </c>
      <c r="I7232" s="7" t="n">
        <v>1</v>
      </c>
      <c r="J7232" s="13" t="n">
        <f t="normal" ca="1">A7244</f>
        <v>0</v>
      </c>
    </row>
    <row r="7233" spans="1:15">
      <c r="A7233" t="s">
        <v>4</v>
      </c>
      <c r="B7233" s="4" t="s">
        <v>5</v>
      </c>
      <c r="C7233" s="4" t="s">
        <v>13</v>
      </c>
      <c r="D7233" s="4" t="s">
        <v>10</v>
      </c>
      <c r="E7233" s="4" t="s">
        <v>10</v>
      </c>
      <c r="F7233" s="4" t="s">
        <v>13</v>
      </c>
    </row>
    <row r="7234" spans="1:15">
      <c r="A7234" t="n">
        <v>60535</v>
      </c>
      <c r="B7234" s="59" t="n">
        <v>25</v>
      </c>
      <c r="C7234" s="7" t="n">
        <v>1</v>
      </c>
      <c r="D7234" s="7" t="n">
        <v>260</v>
      </c>
      <c r="E7234" s="7" t="n">
        <v>640</v>
      </c>
      <c r="F7234" s="7" t="n">
        <v>2</v>
      </c>
    </row>
    <row r="7235" spans="1:15">
      <c r="A7235" t="s">
        <v>4</v>
      </c>
      <c r="B7235" s="4" t="s">
        <v>5</v>
      </c>
      <c r="C7235" s="4" t="s">
        <v>13</v>
      </c>
      <c r="D7235" s="4" t="s">
        <v>10</v>
      </c>
      <c r="E7235" s="4" t="s">
        <v>6</v>
      </c>
    </row>
    <row r="7236" spans="1:15">
      <c r="A7236" t="n">
        <v>60542</v>
      </c>
      <c r="B7236" s="29" t="n">
        <v>51</v>
      </c>
      <c r="C7236" s="7" t="n">
        <v>4</v>
      </c>
      <c r="D7236" s="7" t="n">
        <v>1</v>
      </c>
      <c r="E7236" s="7" t="s">
        <v>229</v>
      </c>
    </row>
    <row r="7237" spans="1:15">
      <c r="A7237" t="s">
        <v>4</v>
      </c>
      <c r="B7237" s="4" t="s">
        <v>5</v>
      </c>
      <c r="C7237" s="4" t="s">
        <v>10</v>
      </c>
    </row>
    <row r="7238" spans="1:15">
      <c r="A7238" t="n">
        <v>60556</v>
      </c>
      <c r="B7238" s="27" t="n">
        <v>16</v>
      </c>
      <c r="C7238" s="7" t="n">
        <v>0</v>
      </c>
    </row>
    <row r="7239" spans="1:15">
      <c r="A7239" t="s">
        <v>4</v>
      </c>
      <c r="B7239" s="4" t="s">
        <v>5</v>
      </c>
      <c r="C7239" s="4" t="s">
        <v>10</v>
      </c>
      <c r="D7239" s="4" t="s">
        <v>47</v>
      </c>
      <c r="E7239" s="4" t="s">
        <v>13</v>
      </c>
      <c r="F7239" s="4" t="s">
        <v>13</v>
      </c>
    </row>
    <row r="7240" spans="1:15">
      <c r="A7240" t="n">
        <v>60559</v>
      </c>
      <c r="B7240" s="30" t="n">
        <v>26</v>
      </c>
      <c r="C7240" s="7" t="n">
        <v>1</v>
      </c>
      <c r="D7240" s="7" t="s">
        <v>538</v>
      </c>
      <c r="E7240" s="7" t="n">
        <v>2</v>
      </c>
      <c r="F7240" s="7" t="n">
        <v>0</v>
      </c>
    </row>
    <row r="7241" spans="1:15">
      <c r="A7241" t="s">
        <v>4</v>
      </c>
      <c r="B7241" s="4" t="s">
        <v>5</v>
      </c>
    </row>
    <row r="7242" spans="1:15">
      <c r="A7242" t="n">
        <v>60631</v>
      </c>
      <c r="B7242" s="31" t="n">
        <v>28</v>
      </c>
    </row>
    <row r="7243" spans="1:15">
      <c r="A7243" t="s">
        <v>4</v>
      </c>
      <c r="B7243" s="4" t="s">
        <v>5</v>
      </c>
      <c r="C7243" s="4" t="s">
        <v>13</v>
      </c>
      <c r="D7243" s="32" t="s">
        <v>50</v>
      </c>
      <c r="E7243" s="4" t="s">
        <v>5</v>
      </c>
      <c r="F7243" s="4" t="s">
        <v>13</v>
      </c>
      <c r="G7243" s="4" t="s">
        <v>10</v>
      </c>
      <c r="H7243" s="32" t="s">
        <v>51</v>
      </c>
      <c r="I7243" s="4" t="s">
        <v>13</v>
      </c>
      <c r="J7243" s="4" t="s">
        <v>19</v>
      </c>
    </row>
    <row r="7244" spans="1:15">
      <c r="A7244" t="n">
        <v>60632</v>
      </c>
      <c r="B7244" s="12" t="n">
        <v>5</v>
      </c>
      <c r="C7244" s="7" t="n">
        <v>28</v>
      </c>
      <c r="D7244" s="32" t="s">
        <v>3</v>
      </c>
      <c r="E7244" s="33" t="n">
        <v>64</v>
      </c>
      <c r="F7244" s="7" t="n">
        <v>5</v>
      </c>
      <c r="G7244" s="7" t="n">
        <v>9</v>
      </c>
      <c r="H7244" s="32" t="s">
        <v>3</v>
      </c>
      <c r="I7244" s="7" t="n">
        <v>1</v>
      </c>
      <c r="J7244" s="13" t="n">
        <f t="normal" ca="1">A7256</f>
        <v>0</v>
      </c>
    </row>
    <row r="7245" spans="1:15">
      <c r="A7245" t="s">
        <v>4</v>
      </c>
      <c r="B7245" s="4" t="s">
        <v>5</v>
      </c>
      <c r="C7245" s="4" t="s">
        <v>13</v>
      </c>
      <c r="D7245" s="4" t="s">
        <v>10</v>
      </c>
      <c r="E7245" s="4" t="s">
        <v>10</v>
      </c>
      <c r="F7245" s="4" t="s">
        <v>13</v>
      </c>
    </row>
    <row r="7246" spans="1:15">
      <c r="A7246" t="n">
        <v>60643</v>
      </c>
      <c r="B7246" s="59" t="n">
        <v>25</v>
      </c>
      <c r="C7246" s="7" t="n">
        <v>1</v>
      </c>
      <c r="D7246" s="7" t="n">
        <v>60</v>
      </c>
      <c r="E7246" s="7" t="n">
        <v>500</v>
      </c>
      <c r="F7246" s="7" t="n">
        <v>2</v>
      </c>
    </row>
    <row r="7247" spans="1:15">
      <c r="A7247" t="s">
        <v>4</v>
      </c>
      <c r="B7247" s="4" t="s">
        <v>5</v>
      </c>
      <c r="C7247" s="4" t="s">
        <v>13</v>
      </c>
      <c r="D7247" s="4" t="s">
        <v>10</v>
      </c>
      <c r="E7247" s="4" t="s">
        <v>6</v>
      </c>
    </row>
    <row r="7248" spans="1:15">
      <c r="A7248" t="n">
        <v>60650</v>
      </c>
      <c r="B7248" s="29" t="n">
        <v>51</v>
      </c>
      <c r="C7248" s="7" t="n">
        <v>4</v>
      </c>
      <c r="D7248" s="7" t="n">
        <v>9</v>
      </c>
      <c r="E7248" s="7" t="s">
        <v>333</v>
      </c>
    </row>
    <row r="7249" spans="1:10">
      <c r="A7249" t="s">
        <v>4</v>
      </c>
      <c r="B7249" s="4" t="s">
        <v>5</v>
      </c>
      <c r="C7249" s="4" t="s">
        <v>10</v>
      </c>
    </row>
    <row r="7250" spans="1:10">
      <c r="A7250" t="n">
        <v>60664</v>
      </c>
      <c r="B7250" s="27" t="n">
        <v>16</v>
      </c>
      <c r="C7250" s="7" t="n">
        <v>0</v>
      </c>
    </row>
    <row r="7251" spans="1:10">
      <c r="A7251" t="s">
        <v>4</v>
      </c>
      <c r="B7251" s="4" t="s">
        <v>5</v>
      </c>
      <c r="C7251" s="4" t="s">
        <v>10</v>
      </c>
      <c r="D7251" s="4" t="s">
        <v>47</v>
      </c>
      <c r="E7251" s="4" t="s">
        <v>13</v>
      </c>
      <c r="F7251" s="4" t="s">
        <v>13</v>
      </c>
    </row>
    <row r="7252" spans="1:10">
      <c r="A7252" t="n">
        <v>60667</v>
      </c>
      <c r="B7252" s="30" t="n">
        <v>26</v>
      </c>
      <c r="C7252" s="7" t="n">
        <v>9</v>
      </c>
      <c r="D7252" s="7" t="s">
        <v>539</v>
      </c>
      <c r="E7252" s="7" t="n">
        <v>2</v>
      </c>
      <c r="F7252" s="7" t="n">
        <v>0</v>
      </c>
    </row>
    <row r="7253" spans="1:10">
      <c r="A7253" t="s">
        <v>4</v>
      </c>
      <c r="B7253" s="4" t="s">
        <v>5</v>
      </c>
    </row>
    <row r="7254" spans="1:10">
      <c r="A7254" t="n">
        <v>60747</v>
      </c>
      <c r="B7254" s="31" t="n">
        <v>28</v>
      </c>
    </row>
    <row r="7255" spans="1:10">
      <c r="A7255" t="s">
        <v>4</v>
      </c>
      <c r="B7255" s="4" t="s">
        <v>5</v>
      </c>
      <c r="C7255" s="4" t="s">
        <v>13</v>
      </c>
      <c r="D7255" s="32" t="s">
        <v>50</v>
      </c>
      <c r="E7255" s="4" t="s">
        <v>5</v>
      </c>
      <c r="F7255" s="4" t="s">
        <v>13</v>
      </c>
      <c r="G7255" s="4" t="s">
        <v>10</v>
      </c>
      <c r="H7255" s="32" t="s">
        <v>51</v>
      </c>
      <c r="I7255" s="4" t="s">
        <v>13</v>
      </c>
      <c r="J7255" s="4" t="s">
        <v>19</v>
      </c>
    </row>
    <row r="7256" spans="1:10">
      <c r="A7256" t="n">
        <v>60748</v>
      </c>
      <c r="B7256" s="12" t="n">
        <v>5</v>
      </c>
      <c r="C7256" s="7" t="n">
        <v>28</v>
      </c>
      <c r="D7256" s="32" t="s">
        <v>3</v>
      </c>
      <c r="E7256" s="33" t="n">
        <v>64</v>
      </c>
      <c r="F7256" s="7" t="n">
        <v>5</v>
      </c>
      <c r="G7256" s="7" t="n">
        <v>3</v>
      </c>
      <c r="H7256" s="32" t="s">
        <v>3</v>
      </c>
      <c r="I7256" s="7" t="n">
        <v>1</v>
      </c>
      <c r="J7256" s="13" t="n">
        <f t="normal" ca="1">A7268</f>
        <v>0</v>
      </c>
    </row>
    <row r="7257" spans="1:10">
      <c r="A7257" t="s">
        <v>4</v>
      </c>
      <c r="B7257" s="4" t="s">
        <v>5</v>
      </c>
      <c r="C7257" s="4" t="s">
        <v>13</v>
      </c>
      <c r="D7257" s="4" t="s">
        <v>10</v>
      </c>
      <c r="E7257" s="4" t="s">
        <v>10</v>
      </c>
      <c r="F7257" s="4" t="s">
        <v>13</v>
      </c>
    </row>
    <row r="7258" spans="1:10">
      <c r="A7258" t="n">
        <v>60759</v>
      </c>
      <c r="B7258" s="59" t="n">
        <v>25</v>
      </c>
      <c r="C7258" s="7" t="n">
        <v>1</v>
      </c>
      <c r="D7258" s="7" t="n">
        <v>60</v>
      </c>
      <c r="E7258" s="7" t="n">
        <v>640</v>
      </c>
      <c r="F7258" s="7" t="n">
        <v>2</v>
      </c>
    </row>
    <row r="7259" spans="1:10">
      <c r="A7259" t="s">
        <v>4</v>
      </c>
      <c r="B7259" s="4" t="s">
        <v>5</v>
      </c>
      <c r="C7259" s="4" t="s">
        <v>13</v>
      </c>
      <c r="D7259" s="4" t="s">
        <v>10</v>
      </c>
      <c r="E7259" s="4" t="s">
        <v>6</v>
      </c>
    </row>
    <row r="7260" spans="1:10">
      <c r="A7260" t="n">
        <v>60766</v>
      </c>
      <c r="B7260" s="29" t="n">
        <v>51</v>
      </c>
      <c r="C7260" s="7" t="n">
        <v>4</v>
      </c>
      <c r="D7260" s="7" t="n">
        <v>3</v>
      </c>
      <c r="E7260" s="7" t="s">
        <v>229</v>
      </c>
    </row>
    <row r="7261" spans="1:10">
      <c r="A7261" t="s">
        <v>4</v>
      </c>
      <c r="B7261" s="4" t="s">
        <v>5</v>
      </c>
      <c r="C7261" s="4" t="s">
        <v>10</v>
      </c>
    </row>
    <row r="7262" spans="1:10">
      <c r="A7262" t="n">
        <v>60780</v>
      </c>
      <c r="B7262" s="27" t="n">
        <v>16</v>
      </c>
      <c r="C7262" s="7" t="n">
        <v>0</v>
      </c>
    </row>
    <row r="7263" spans="1:10">
      <c r="A7263" t="s">
        <v>4</v>
      </c>
      <c r="B7263" s="4" t="s">
        <v>5</v>
      </c>
      <c r="C7263" s="4" t="s">
        <v>10</v>
      </c>
      <c r="D7263" s="4" t="s">
        <v>47</v>
      </c>
      <c r="E7263" s="4" t="s">
        <v>13</v>
      </c>
      <c r="F7263" s="4" t="s">
        <v>13</v>
      </c>
    </row>
    <row r="7264" spans="1:10">
      <c r="A7264" t="n">
        <v>60783</v>
      </c>
      <c r="B7264" s="30" t="n">
        <v>26</v>
      </c>
      <c r="C7264" s="7" t="n">
        <v>3</v>
      </c>
      <c r="D7264" s="7" t="s">
        <v>540</v>
      </c>
      <c r="E7264" s="7" t="n">
        <v>2</v>
      </c>
      <c r="F7264" s="7" t="n">
        <v>0</v>
      </c>
    </row>
    <row r="7265" spans="1:10">
      <c r="A7265" t="s">
        <v>4</v>
      </c>
      <c r="B7265" s="4" t="s">
        <v>5</v>
      </c>
    </row>
    <row r="7266" spans="1:10">
      <c r="A7266" t="n">
        <v>60838</v>
      </c>
      <c r="B7266" s="31" t="n">
        <v>28</v>
      </c>
    </row>
    <row r="7267" spans="1:10">
      <c r="A7267" t="s">
        <v>4</v>
      </c>
      <c r="B7267" s="4" t="s">
        <v>5</v>
      </c>
      <c r="C7267" s="4" t="s">
        <v>13</v>
      </c>
      <c r="D7267" s="32" t="s">
        <v>50</v>
      </c>
      <c r="E7267" s="4" t="s">
        <v>5</v>
      </c>
      <c r="F7267" s="4" t="s">
        <v>13</v>
      </c>
      <c r="G7267" s="4" t="s">
        <v>10</v>
      </c>
      <c r="H7267" s="32" t="s">
        <v>51</v>
      </c>
      <c r="I7267" s="4" t="s">
        <v>13</v>
      </c>
      <c r="J7267" s="4" t="s">
        <v>19</v>
      </c>
    </row>
    <row r="7268" spans="1:10">
      <c r="A7268" t="n">
        <v>60839</v>
      </c>
      <c r="B7268" s="12" t="n">
        <v>5</v>
      </c>
      <c r="C7268" s="7" t="n">
        <v>28</v>
      </c>
      <c r="D7268" s="32" t="s">
        <v>3</v>
      </c>
      <c r="E7268" s="33" t="n">
        <v>64</v>
      </c>
      <c r="F7268" s="7" t="n">
        <v>5</v>
      </c>
      <c r="G7268" s="7" t="n">
        <v>7</v>
      </c>
      <c r="H7268" s="32" t="s">
        <v>3</v>
      </c>
      <c r="I7268" s="7" t="n">
        <v>1</v>
      </c>
      <c r="J7268" s="13" t="n">
        <f t="normal" ca="1">A7280</f>
        <v>0</v>
      </c>
    </row>
    <row r="7269" spans="1:10">
      <c r="A7269" t="s">
        <v>4</v>
      </c>
      <c r="B7269" s="4" t="s">
        <v>5</v>
      </c>
      <c r="C7269" s="4" t="s">
        <v>13</v>
      </c>
      <c r="D7269" s="4" t="s">
        <v>10</v>
      </c>
      <c r="E7269" s="4" t="s">
        <v>10</v>
      </c>
      <c r="F7269" s="4" t="s">
        <v>13</v>
      </c>
    </row>
    <row r="7270" spans="1:10">
      <c r="A7270" t="n">
        <v>60850</v>
      </c>
      <c r="B7270" s="59" t="n">
        <v>25</v>
      </c>
      <c r="C7270" s="7" t="n">
        <v>1</v>
      </c>
      <c r="D7270" s="7" t="n">
        <v>60</v>
      </c>
      <c r="E7270" s="7" t="n">
        <v>640</v>
      </c>
      <c r="F7270" s="7" t="n">
        <v>2</v>
      </c>
    </row>
    <row r="7271" spans="1:10">
      <c r="A7271" t="s">
        <v>4</v>
      </c>
      <c r="B7271" s="4" t="s">
        <v>5</v>
      </c>
      <c r="C7271" s="4" t="s">
        <v>13</v>
      </c>
      <c r="D7271" s="4" t="s">
        <v>10</v>
      </c>
      <c r="E7271" s="4" t="s">
        <v>6</v>
      </c>
    </row>
    <row r="7272" spans="1:10">
      <c r="A7272" t="n">
        <v>60857</v>
      </c>
      <c r="B7272" s="29" t="n">
        <v>51</v>
      </c>
      <c r="C7272" s="7" t="n">
        <v>4</v>
      </c>
      <c r="D7272" s="7" t="n">
        <v>7</v>
      </c>
      <c r="E7272" s="7" t="s">
        <v>328</v>
      </c>
    </row>
    <row r="7273" spans="1:10">
      <c r="A7273" t="s">
        <v>4</v>
      </c>
      <c r="B7273" s="4" t="s">
        <v>5</v>
      </c>
      <c r="C7273" s="4" t="s">
        <v>10</v>
      </c>
    </row>
    <row r="7274" spans="1:10">
      <c r="A7274" t="n">
        <v>60870</v>
      </c>
      <c r="B7274" s="27" t="n">
        <v>16</v>
      </c>
      <c r="C7274" s="7" t="n">
        <v>0</v>
      </c>
    </row>
    <row r="7275" spans="1:10">
      <c r="A7275" t="s">
        <v>4</v>
      </c>
      <c r="B7275" s="4" t="s">
        <v>5</v>
      </c>
      <c r="C7275" s="4" t="s">
        <v>10</v>
      </c>
      <c r="D7275" s="4" t="s">
        <v>47</v>
      </c>
      <c r="E7275" s="4" t="s">
        <v>13</v>
      </c>
      <c r="F7275" s="4" t="s">
        <v>13</v>
      </c>
    </row>
    <row r="7276" spans="1:10">
      <c r="A7276" t="n">
        <v>60873</v>
      </c>
      <c r="B7276" s="30" t="n">
        <v>26</v>
      </c>
      <c r="C7276" s="7" t="n">
        <v>7</v>
      </c>
      <c r="D7276" s="7" t="s">
        <v>541</v>
      </c>
      <c r="E7276" s="7" t="n">
        <v>2</v>
      </c>
      <c r="F7276" s="7" t="n">
        <v>0</v>
      </c>
    </row>
    <row r="7277" spans="1:10">
      <c r="A7277" t="s">
        <v>4</v>
      </c>
      <c r="B7277" s="4" t="s">
        <v>5</v>
      </c>
    </row>
    <row r="7278" spans="1:10">
      <c r="A7278" t="n">
        <v>60921</v>
      </c>
      <c r="B7278" s="31" t="n">
        <v>28</v>
      </c>
    </row>
    <row r="7279" spans="1:10">
      <c r="A7279" t="s">
        <v>4</v>
      </c>
      <c r="B7279" s="4" t="s">
        <v>5</v>
      </c>
      <c r="C7279" s="4" t="s">
        <v>13</v>
      </c>
      <c r="D7279" s="32" t="s">
        <v>50</v>
      </c>
      <c r="E7279" s="4" t="s">
        <v>5</v>
      </c>
      <c r="F7279" s="4" t="s">
        <v>13</v>
      </c>
      <c r="G7279" s="4" t="s">
        <v>10</v>
      </c>
      <c r="H7279" s="32" t="s">
        <v>51</v>
      </c>
      <c r="I7279" s="4" t="s">
        <v>13</v>
      </c>
      <c r="J7279" s="4" t="s">
        <v>19</v>
      </c>
    </row>
    <row r="7280" spans="1:10">
      <c r="A7280" t="n">
        <v>60922</v>
      </c>
      <c r="B7280" s="12" t="n">
        <v>5</v>
      </c>
      <c r="C7280" s="7" t="n">
        <v>28</v>
      </c>
      <c r="D7280" s="32" t="s">
        <v>3</v>
      </c>
      <c r="E7280" s="33" t="n">
        <v>64</v>
      </c>
      <c r="F7280" s="7" t="n">
        <v>5</v>
      </c>
      <c r="G7280" s="7" t="n">
        <v>5</v>
      </c>
      <c r="H7280" s="32" t="s">
        <v>3</v>
      </c>
      <c r="I7280" s="7" t="n">
        <v>1</v>
      </c>
      <c r="J7280" s="13" t="n">
        <f t="normal" ca="1">A7292</f>
        <v>0</v>
      </c>
    </row>
    <row r="7281" spans="1:10">
      <c r="A7281" t="s">
        <v>4</v>
      </c>
      <c r="B7281" s="4" t="s">
        <v>5</v>
      </c>
      <c r="C7281" s="4" t="s">
        <v>13</v>
      </c>
      <c r="D7281" s="4" t="s">
        <v>10</v>
      </c>
      <c r="E7281" s="4" t="s">
        <v>10</v>
      </c>
      <c r="F7281" s="4" t="s">
        <v>13</v>
      </c>
    </row>
    <row r="7282" spans="1:10">
      <c r="A7282" t="n">
        <v>60933</v>
      </c>
      <c r="B7282" s="59" t="n">
        <v>25</v>
      </c>
      <c r="C7282" s="7" t="n">
        <v>1</v>
      </c>
      <c r="D7282" s="7" t="n">
        <v>60</v>
      </c>
      <c r="E7282" s="7" t="n">
        <v>500</v>
      </c>
      <c r="F7282" s="7" t="n">
        <v>2</v>
      </c>
    </row>
    <row r="7283" spans="1:10">
      <c r="A7283" t="s">
        <v>4</v>
      </c>
      <c r="B7283" s="4" t="s">
        <v>5</v>
      </c>
      <c r="C7283" s="4" t="s">
        <v>13</v>
      </c>
      <c r="D7283" s="4" t="s">
        <v>10</v>
      </c>
      <c r="E7283" s="4" t="s">
        <v>6</v>
      </c>
    </row>
    <row r="7284" spans="1:10">
      <c r="A7284" t="n">
        <v>60940</v>
      </c>
      <c r="B7284" s="29" t="n">
        <v>51</v>
      </c>
      <c r="C7284" s="7" t="n">
        <v>4</v>
      </c>
      <c r="D7284" s="7" t="n">
        <v>5</v>
      </c>
      <c r="E7284" s="7" t="s">
        <v>542</v>
      </c>
    </row>
    <row r="7285" spans="1:10">
      <c r="A7285" t="s">
        <v>4</v>
      </c>
      <c r="B7285" s="4" t="s">
        <v>5</v>
      </c>
      <c r="C7285" s="4" t="s">
        <v>10</v>
      </c>
    </row>
    <row r="7286" spans="1:10">
      <c r="A7286" t="n">
        <v>60954</v>
      </c>
      <c r="B7286" s="27" t="n">
        <v>16</v>
      </c>
      <c r="C7286" s="7" t="n">
        <v>0</v>
      </c>
    </row>
    <row r="7287" spans="1:10">
      <c r="A7287" t="s">
        <v>4</v>
      </c>
      <c r="B7287" s="4" t="s">
        <v>5</v>
      </c>
      <c r="C7287" s="4" t="s">
        <v>10</v>
      </c>
      <c r="D7287" s="4" t="s">
        <v>47</v>
      </c>
      <c r="E7287" s="4" t="s">
        <v>13</v>
      </c>
      <c r="F7287" s="4" t="s">
        <v>13</v>
      </c>
    </row>
    <row r="7288" spans="1:10">
      <c r="A7288" t="n">
        <v>60957</v>
      </c>
      <c r="B7288" s="30" t="n">
        <v>26</v>
      </c>
      <c r="C7288" s="7" t="n">
        <v>5</v>
      </c>
      <c r="D7288" s="7" t="s">
        <v>543</v>
      </c>
      <c r="E7288" s="7" t="n">
        <v>2</v>
      </c>
      <c r="F7288" s="7" t="n">
        <v>0</v>
      </c>
    </row>
    <row r="7289" spans="1:10">
      <c r="A7289" t="s">
        <v>4</v>
      </c>
      <c r="B7289" s="4" t="s">
        <v>5</v>
      </c>
    </row>
    <row r="7290" spans="1:10">
      <c r="A7290" t="n">
        <v>60977</v>
      </c>
      <c r="B7290" s="31" t="n">
        <v>28</v>
      </c>
    </row>
    <row r="7291" spans="1:10">
      <c r="A7291" t="s">
        <v>4</v>
      </c>
      <c r="B7291" s="4" t="s">
        <v>5</v>
      </c>
      <c r="C7291" s="4" t="s">
        <v>13</v>
      </c>
      <c r="D7291" s="4" t="s">
        <v>10</v>
      </c>
      <c r="E7291" s="4" t="s">
        <v>10</v>
      </c>
      <c r="F7291" s="4" t="s">
        <v>13</v>
      </c>
    </row>
    <row r="7292" spans="1:10">
      <c r="A7292" t="n">
        <v>60978</v>
      </c>
      <c r="B7292" s="59" t="n">
        <v>25</v>
      </c>
      <c r="C7292" s="7" t="n">
        <v>1</v>
      </c>
      <c r="D7292" s="7" t="n">
        <v>160</v>
      </c>
      <c r="E7292" s="7" t="n">
        <v>350</v>
      </c>
      <c r="F7292" s="7" t="n">
        <v>2</v>
      </c>
    </row>
    <row r="7293" spans="1:10">
      <c r="A7293" t="s">
        <v>4</v>
      </c>
      <c r="B7293" s="4" t="s">
        <v>5</v>
      </c>
      <c r="C7293" s="4" t="s">
        <v>13</v>
      </c>
      <c r="D7293" s="4" t="s">
        <v>10</v>
      </c>
      <c r="E7293" s="4" t="s">
        <v>6</v>
      </c>
    </row>
    <row r="7294" spans="1:10">
      <c r="A7294" t="n">
        <v>60985</v>
      </c>
      <c r="B7294" s="29" t="n">
        <v>51</v>
      </c>
      <c r="C7294" s="7" t="n">
        <v>4</v>
      </c>
      <c r="D7294" s="7" t="n">
        <v>102</v>
      </c>
      <c r="E7294" s="7" t="s">
        <v>243</v>
      </c>
    </row>
    <row r="7295" spans="1:10">
      <c r="A7295" t="s">
        <v>4</v>
      </c>
      <c r="B7295" s="4" t="s">
        <v>5</v>
      </c>
      <c r="C7295" s="4" t="s">
        <v>10</v>
      </c>
    </row>
    <row r="7296" spans="1:10">
      <c r="A7296" t="n">
        <v>60998</v>
      </c>
      <c r="B7296" s="27" t="n">
        <v>16</v>
      </c>
      <c r="C7296" s="7" t="n">
        <v>0</v>
      </c>
    </row>
    <row r="7297" spans="1:6">
      <c r="A7297" t="s">
        <v>4</v>
      </c>
      <c r="B7297" s="4" t="s">
        <v>5</v>
      </c>
      <c r="C7297" s="4" t="s">
        <v>10</v>
      </c>
      <c r="D7297" s="4" t="s">
        <v>47</v>
      </c>
      <c r="E7297" s="4" t="s">
        <v>13</v>
      </c>
      <c r="F7297" s="4" t="s">
        <v>13</v>
      </c>
      <c r="G7297" s="4" t="s">
        <v>47</v>
      </c>
      <c r="H7297" s="4" t="s">
        <v>13</v>
      </c>
      <c r="I7297" s="4" t="s">
        <v>13</v>
      </c>
    </row>
    <row r="7298" spans="1:6">
      <c r="A7298" t="n">
        <v>61001</v>
      </c>
      <c r="B7298" s="30" t="n">
        <v>26</v>
      </c>
      <c r="C7298" s="7" t="n">
        <v>102</v>
      </c>
      <c r="D7298" s="7" t="s">
        <v>544</v>
      </c>
      <c r="E7298" s="7" t="n">
        <v>2</v>
      </c>
      <c r="F7298" s="7" t="n">
        <v>3</v>
      </c>
      <c r="G7298" s="7" t="s">
        <v>545</v>
      </c>
      <c r="H7298" s="7" t="n">
        <v>2</v>
      </c>
      <c r="I7298" s="7" t="n">
        <v>0</v>
      </c>
    </row>
    <row r="7299" spans="1:6">
      <c r="A7299" t="s">
        <v>4</v>
      </c>
      <c r="B7299" s="4" t="s">
        <v>5</v>
      </c>
    </row>
    <row r="7300" spans="1:6">
      <c r="A7300" t="n">
        <v>61150</v>
      </c>
      <c r="B7300" s="31" t="n">
        <v>28</v>
      </c>
    </row>
    <row r="7301" spans="1:6">
      <c r="A7301" t="s">
        <v>4</v>
      </c>
      <c r="B7301" s="4" t="s">
        <v>5</v>
      </c>
      <c r="C7301" s="4" t="s">
        <v>13</v>
      </c>
      <c r="D7301" s="4" t="s">
        <v>10</v>
      </c>
      <c r="E7301" s="4" t="s">
        <v>10</v>
      </c>
      <c r="F7301" s="4" t="s">
        <v>13</v>
      </c>
    </row>
    <row r="7302" spans="1:6">
      <c r="A7302" t="n">
        <v>61151</v>
      </c>
      <c r="B7302" s="59" t="n">
        <v>25</v>
      </c>
      <c r="C7302" s="7" t="n">
        <v>1</v>
      </c>
      <c r="D7302" s="7" t="n">
        <v>160</v>
      </c>
      <c r="E7302" s="7" t="n">
        <v>350</v>
      </c>
      <c r="F7302" s="7" t="n">
        <v>1</v>
      </c>
    </row>
    <row r="7303" spans="1:6">
      <c r="A7303" t="s">
        <v>4</v>
      </c>
      <c r="B7303" s="4" t="s">
        <v>5</v>
      </c>
      <c r="C7303" s="4" t="s">
        <v>13</v>
      </c>
      <c r="D7303" s="4" t="s">
        <v>10</v>
      </c>
      <c r="E7303" s="4" t="s">
        <v>6</v>
      </c>
    </row>
    <row r="7304" spans="1:6">
      <c r="A7304" t="n">
        <v>61158</v>
      </c>
      <c r="B7304" s="29" t="n">
        <v>51</v>
      </c>
      <c r="C7304" s="7" t="n">
        <v>4</v>
      </c>
      <c r="D7304" s="7" t="n">
        <v>96</v>
      </c>
      <c r="E7304" s="7" t="s">
        <v>254</v>
      </c>
    </row>
    <row r="7305" spans="1:6">
      <c r="A7305" t="s">
        <v>4</v>
      </c>
      <c r="B7305" s="4" t="s">
        <v>5</v>
      </c>
      <c r="C7305" s="4" t="s">
        <v>10</v>
      </c>
    </row>
    <row r="7306" spans="1:6">
      <c r="A7306" t="n">
        <v>61172</v>
      </c>
      <c r="B7306" s="27" t="n">
        <v>16</v>
      </c>
      <c r="C7306" s="7" t="n">
        <v>0</v>
      </c>
    </row>
    <row r="7307" spans="1:6">
      <c r="A7307" t="s">
        <v>4</v>
      </c>
      <c r="B7307" s="4" t="s">
        <v>5</v>
      </c>
      <c r="C7307" s="4" t="s">
        <v>10</v>
      </c>
      <c r="D7307" s="4" t="s">
        <v>47</v>
      </c>
      <c r="E7307" s="4" t="s">
        <v>13</v>
      </c>
      <c r="F7307" s="4" t="s">
        <v>13</v>
      </c>
    </row>
    <row r="7308" spans="1:6">
      <c r="A7308" t="n">
        <v>61175</v>
      </c>
      <c r="B7308" s="30" t="n">
        <v>26</v>
      </c>
      <c r="C7308" s="7" t="n">
        <v>96</v>
      </c>
      <c r="D7308" s="7" t="s">
        <v>546</v>
      </c>
      <c r="E7308" s="7" t="n">
        <v>2</v>
      </c>
      <c r="F7308" s="7" t="n">
        <v>0</v>
      </c>
    </row>
    <row r="7309" spans="1:6">
      <c r="A7309" t="s">
        <v>4</v>
      </c>
      <c r="B7309" s="4" t="s">
        <v>5</v>
      </c>
    </row>
    <row r="7310" spans="1:6">
      <c r="A7310" t="n">
        <v>61202</v>
      </c>
      <c r="B7310" s="31" t="n">
        <v>28</v>
      </c>
    </row>
    <row r="7311" spans="1:6">
      <c r="A7311" t="s">
        <v>4</v>
      </c>
      <c r="B7311" s="4" t="s">
        <v>5</v>
      </c>
      <c r="C7311" s="4" t="s">
        <v>13</v>
      </c>
      <c r="D7311" s="4" t="s">
        <v>10</v>
      </c>
      <c r="E7311" s="4" t="s">
        <v>18</v>
      </c>
    </row>
    <row r="7312" spans="1:6">
      <c r="A7312" t="n">
        <v>61203</v>
      </c>
      <c r="B7312" s="38" t="n">
        <v>58</v>
      </c>
      <c r="C7312" s="7" t="n">
        <v>0</v>
      </c>
      <c r="D7312" s="7" t="n">
        <v>2000</v>
      </c>
      <c r="E7312" s="7" t="n">
        <v>1</v>
      </c>
    </row>
    <row r="7313" spans="1:9">
      <c r="A7313" t="s">
        <v>4</v>
      </c>
      <c r="B7313" s="4" t="s">
        <v>5</v>
      </c>
      <c r="C7313" s="4" t="s">
        <v>13</v>
      </c>
      <c r="D7313" s="4" t="s">
        <v>10</v>
      </c>
    </row>
    <row r="7314" spans="1:9">
      <c r="A7314" t="n">
        <v>61211</v>
      </c>
      <c r="B7314" s="38" t="n">
        <v>58</v>
      </c>
      <c r="C7314" s="7" t="n">
        <v>255</v>
      </c>
      <c r="D7314" s="7" t="n">
        <v>0</v>
      </c>
    </row>
    <row r="7315" spans="1:9">
      <c r="A7315" t="s">
        <v>4</v>
      </c>
      <c r="B7315" s="4" t="s">
        <v>5</v>
      </c>
      <c r="C7315" s="4" t="s">
        <v>13</v>
      </c>
      <c r="D7315" s="4" t="s">
        <v>10</v>
      </c>
    </row>
    <row r="7316" spans="1:9">
      <c r="A7316" t="n">
        <v>61215</v>
      </c>
      <c r="B7316" s="38" t="n">
        <v>58</v>
      </c>
      <c r="C7316" s="7" t="n">
        <v>11</v>
      </c>
      <c r="D7316" s="7" t="n">
        <v>300</v>
      </c>
    </row>
    <row r="7317" spans="1:9">
      <c r="A7317" t="s">
        <v>4</v>
      </c>
      <c r="B7317" s="4" t="s">
        <v>5</v>
      </c>
      <c r="C7317" s="4" t="s">
        <v>13</v>
      </c>
      <c r="D7317" s="4" t="s">
        <v>10</v>
      </c>
    </row>
    <row r="7318" spans="1:9">
      <c r="A7318" t="n">
        <v>61219</v>
      </c>
      <c r="B7318" s="38" t="n">
        <v>58</v>
      </c>
      <c r="C7318" s="7" t="n">
        <v>12</v>
      </c>
      <c r="D7318" s="7" t="n">
        <v>0</v>
      </c>
    </row>
    <row r="7319" spans="1:9">
      <c r="A7319" t="s">
        <v>4</v>
      </c>
      <c r="B7319" s="4" t="s">
        <v>5</v>
      </c>
      <c r="C7319" s="4" t="s">
        <v>13</v>
      </c>
      <c r="D7319" s="4" t="s">
        <v>10</v>
      </c>
      <c r="E7319" s="4" t="s">
        <v>10</v>
      </c>
      <c r="F7319" s="4" t="s">
        <v>10</v>
      </c>
      <c r="G7319" s="4" t="s">
        <v>10</v>
      </c>
      <c r="H7319" s="4" t="s">
        <v>13</v>
      </c>
    </row>
    <row r="7320" spans="1:9">
      <c r="A7320" t="n">
        <v>61223</v>
      </c>
      <c r="B7320" s="59" t="n">
        <v>25</v>
      </c>
      <c r="C7320" s="7" t="n">
        <v>5</v>
      </c>
      <c r="D7320" s="7" t="n">
        <v>65535</v>
      </c>
      <c r="E7320" s="7" t="n">
        <v>500</v>
      </c>
      <c r="F7320" s="7" t="n">
        <v>800</v>
      </c>
      <c r="G7320" s="7" t="n">
        <v>140</v>
      </c>
      <c r="H7320" s="7" t="n">
        <v>0</v>
      </c>
    </row>
    <row r="7321" spans="1:9">
      <c r="A7321" t="s">
        <v>4</v>
      </c>
      <c r="B7321" s="4" t="s">
        <v>5</v>
      </c>
      <c r="C7321" s="4" t="s">
        <v>10</v>
      </c>
      <c r="D7321" s="4" t="s">
        <v>13</v>
      </c>
      <c r="E7321" s="4" t="s">
        <v>47</v>
      </c>
      <c r="F7321" s="4" t="s">
        <v>13</v>
      </c>
      <c r="G7321" s="4" t="s">
        <v>13</v>
      </c>
    </row>
    <row r="7322" spans="1:9">
      <c r="A7322" t="n">
        <v>61234</v>
      </c>
      <c r="B7322" s="79" t="n">
        <v>24</v>
      </c>
      <c r="C7322" s="7" t="n">
        <v>65533</v>
      </c>
      <c r="D7322" s="7" t="n">
        <v>11</v>
      </c>
      <c r="E7322" s="7" t="s">
        <v>547</v>
      </c>
      <c r="F7322" s="7" t="n">
        <v>2</v>
      </c>
      <c r="G7322" s="7" t="n">
        <v>0</v>
      </c>
    </row>
    <row r="7323" spans="1:9">
      <c r="A7323" t="s">
        <v>4</v>
      </c>
      <c r="B7323" s="4" t="s">
        <v>5</v>
      </c>
    </row>
    <row r="7324" spans="1:9">
      <c r="A7324" t="n">
        <v>61397</v>
      </c>
      <c r="B7324" s="31" t="n">
        <v>28</v>
      </c>
    </row>
    <row r="7325" spans="1:9">
      <c r="A7325" t="s">
        <v>4</v>
      </c>
      <c r="B7325" s="4" t="s">
        <v>5</v>
      </c>
      <c r="C7325" s="4" t="s">
        <v>13</v>
      </c>
    </row>
    <row r="7326" spans="1:9">
      <c r="A7326" t="n">
        <v>61398</v>
      </c>
      <c r="B7326" s="80" t="n">
        <v>27</v>
      </c>
      <c r="C7326" s="7" t="n">
        <v>0</v>
      </c>
    </row>
    <row r="7327" spans="1:9">
      <c r="A7327" t="s">
        <v>4</v>
      </c>
      <c r="B7327" s="4" t="s">
        <v>5</v>
      </c>
      <c r="C7327" s="4" t="s">
        <v>13</v>
      </c>
    </row>
    <row r="7328" spans="1:9">
      <c r="A7328" t="n">
        <v>61400</v>
      </c>
      <c r="B7328" s="80" t="n">
        <v>27</v>
      </c>
      <c r="C7328" s="7" t="n">
        <v>1</v>
      </c>
    </row>
    <row r="7329" spans="1:8">
      <c r="A7329" t="s">
        <v>4</v>
      </c>
      <c r="B7329" s="4" t="s">
        <v>5</v>
      </c>
      <c r="C7329" s="4" t="s">
        <v>13</v>
      </c>
      <c r="D7329" s="4" t="s">
        <v>10</v>
      </c>
      <c r="E7329" s="4" t="s">
        <v>10</v>
      </c>
      <c r="F7329" s="4" t="s">
        <v>10</v>
      </c>
      <c r="G7329" s="4" t="s">
        <v>10</v>
      </c>
      <c r="H7329" s="4" t="s">
        <v>13</v>
      </c>
    </row>
    <row r="7330" spans="1:8">
      <c r="A7330" t="n">
        <v>61402</v>
      </c>
      <c r="B7330" s="59" t="n">
        <v>25</v>
      </c>
      <c r="C7330" s="7" t="n">
        <v>5</v>
      </c>
      <c r="D7330" s="7" t="n">
        <v>65535</v>
      </c>
      <c r="E7330" s="7" t="n">
        <v>65535</v>
      </c>
      <c r="F7330" s="7" t="n">
        <v>65535</v>
      </c>
      <c r="G7330" s="7" t="n">
        <v>65535</v>
      </c>
      <c r="H7330" s="7" t="n">
        <v>0</v>
      </c>
    </row>
    <row r="7331" spans="1:8">
      <c r="A7331" t="s">
        <v>4</v>
      </c>
      <c r="B7331" s="4" t="s">
        <v>5</v>
      </c>
      <c r="C7331" s="4" t="s">
        <v>13</v>
      </c>
      <c r="D7331" s="4" t="s">
        <v>10</v>
      </c>
      <c r="E7331" s="4" t="s">
        <v>10</v>
      </c>
      <c r="F7331" s="4" t="s">
        <v>10</v>
      </c>
      <c r="G7331" s="4" t="s">
        <v>10</v>
      </c>
      <c r="H7331" s="4" t="s">
        <v>13</v>
      </c>
    </row>
    <row r="7332" spans="1:8">
      <c r="A7332" t="n">
        <v>61413</v>
      </c>
      <c r="B7332" s="59" t="n">
        <v>25</v>
      </c>
      <c r="C7332" s="7" t="n">
        <v>5</v>
      </c>
      <c r="D7332" s="7" t="n">
        <v>65535</v>
      </c>
      <c r="E7332" s="7" t="n">
        <v>65535</v>
      </c>
      <c r="F7332" s="7" t="n">
        <v>65535</v>
      </c>
      <c r="G7332" s="7" t="n">
        <v>65535</v>
      </c>
      <c r="H7332" s="7" t="n">
        <v>0</v>
      </c>
    </row>
    <row r="7333" spans="1:8">
      <c r="A7333" t="s">
        <v>4</v>
      </c>
      <c r="B7333" s="4" t="s">
        <v>5</v>
      </c>
      <c r="C7333" s="4" t="s">
        <v>13</v>
      </c>
      <c r="D7333" s="4" t="s">
        <v>10</v>
      </c>
      <c r="E7333" s="4" t="s">
        <v>18</v>
      </c>
      <c r="F7333" s="4" t="s">
        <v>10</v>
      </c>
      <c r="G7333" s="4" t="s">
        <v>9</v>
      </c>
      <c r="H7333" s="4" t="s">
        <v>9</v>
      </c>
      <c r="I7333" s="4" t="s">
        <v>10</v>
      </c>
      <c r="J7333" s="4" t="s">
        <v>10</v>
      </c>
      <c r="K7333" s="4" t="s">
        <v>9</v>
      </c>
      <c r="L7333" s="4" t="s">
        <v>9</v>
      </c>
      <c r="M7333" s="4" t="s">
        <v>9</v>
      </c>
      <c r="N7333" s="4" t="s">
        <v>9</v>
      </c>
      <c r="O7333" s="4" t="s">
        <v>6</v>
      </c>
    </row>
    <row r="7334" spans="1:8">
      <c r="A7334" t="n">
        <v>61424</v>
      </c>
      <c r="B7334" s="11" t="n">
        <v>50</v>
      </c>
      <c r="C7334" s="7" t="n">
        <v>0</v>
      </c>
      <c r="D7334" s="7" t="n">
        <v>12101</v>
      </c>
      <c r="E7334" s="7" t="n">
        <v>1</v>
      </c>
      <c r="F7334" s="7" t="n">
        <v>0</v>
      </c>
      <c r="G7334" s="7" t="n">
        <v>0</v>
      </c>
      <c r="H7334" s="7" t="n">
        <v>0</v>
      </c>
      <c r="I7334" s="7" t="n">
        <v>0</v>
      </c>
      <c r="J7334" s="7" t="n">
        <v>65533</v>
      </c>
      <c r="K7334" s="7" t="n">
        <v>0</v>
      </c>
      <c r="L7334" s="7" t="n">
        <v>0</v>
      </c>
      <c r="M7334" s="7" t="n">
        <v>0</v>
      </c>
      <c r="N7334" s="7" t="n">
        <v>0</v>
      </c>
      <c r="O7334" s="7" t="s">
        <v>12</v>
      </c>
    </row>
    <row r="7335" spans="1:8">
      <c r="A7335" t="s">
        <v>4</v>
      </c>
      <c r="B7335" s="4" t="s">
        <v>5</v>
      </c>
      <c r="C7335" s="4" t="s">
        <v>10</v>
      </c>
      <c r="D7335" s="4" t="s">
        <v>47</v>
      </c>
      <c r="E7335" s="4" t="s">
        <v>13</v>
      </c>
      <c r="F7335" s="4" t="s">
        <v>13</v>
      </c>
      <c r="G7335" s="4" t="s">
        <v>13</v>
      </c>
    </row>
    <row r="7336" spans="1:8">
      <c r="A7336" t="n">
        <v>61463</v>
      </c>
      <c r="B7336" s="79" t="n">
        <v>24</v>
      </c>
      <c r="C7336" s="7" t="n">
        <v>65533</v>
      </c>
      <c r="D7336" s="7" t="s">
        <v>548</v>
      </c>
      <c r="E7336" s="7" t="n">
        <v>6</v>
      </c>
      <c r="F7336" s="7" t="n">
        <v>2</v>
      </c>
      <c r="G7336" s="7" t="n">
        <v>0</v>
      </c>
    </row>
    <row r="7337" spans="1:8">
      <c r="A7337" t="s">
        <v>4</v>
      </c>
      <c r="B7337" s="4" t="s">
        <v>5</v>
      </c>
    </row>
    <row r="7338" spans="1:8">
      <c r="A7338" t="n">
        <v>61517</v>
      </c>
      <c r="B7338" s="31" t="n">
        <v>28</v>
      </c>
    </row>
    <row r="7339" spans="1:8">
      <c r="A7339" t="s">
        <v>4</v>
      </c>
      <c r="B7339" s="4" t="s">
        <v>5</v>
      </c>
      <c r="C7339" s="4" t="s">
        <v>13</v>
      </c>
    </row>
    <row r="7340" spans="1:8">
      <c r="A7340" t="n">
        <v>61518</v>
      </c>
      <c r="B7340" s="80" t="n">
        <v>27</v>
      </c>
      <c r="C7340" s="7" t="n">
        <v>0</v>
      </c>
    </row>
    <row r="7341" spans="1:8">
      <c r="A7341" t="s">
        <v>4</v>
      </c>
      <c r="B7341" s="4" t="s">
        <v>5</v>
      </c>
      <c r="C7341" s="4" t="s">
        <v>13</v>
      </c>
    </row>
    <row r="7342" spans="1:8">
      <c r="A7342" t="n">
        <v>61520</v>
      </c>
      <c r="B7342" s="80" t="n">
        <v>27</v>
      </c>
      <c r="C7342" s="7" t="n">
        <v>1</v>
      </c>
    </row>
    <row r="7343" spans="1:8">
      <c r="A7343" t="s">
        <v>4</v>
      </c>
      <c r="B7343" s="4" t="s">
        <v>5</v>
      </c>
      <c r="C7343" s="4" t="s">
        <v>13</v>
      </c>
      <c r="D7343" s="4" t="s">
        <v>10</v>
      </c>
      <c r="E7343" s="4" t="s">
        <v>10</v>
      </c>
      <c r="F7343" s="4" t="s">
        <v>10</v>
      </c>
      <c r="G7343" s="4" t="s">
        <v>10</v>
      </c>
      <c r="H7343" s="4" t="s">
        <v>13</v>
      </c>
    </row>
    <row r="7344" spans="1:8">
      <c r="A7344" t="n">
        <v>61522</v>
      </c>
      <c r="B7344" s="59" t="n">
        <v>25</v>
      </c>
      <c r="C7344" s="7" t="n">
        <v>5</v>
      </c>
      <c r="D7344" s="7" t="n">
        <v>65535</v>
      </c>
      <c r="E7344" s="7" t="n">
        <v>65535</v>
      </c>
      <c r="F7344" s="7" t="n">
        <v>65535</v>
      </c>
      <c r="G7344" s="7" t="n">
        <v>65535</v>
      </c>
      <c r="H7344" s="7" t="n">
        <v>0</v>
      </c>
    </row>
    <row r="7345" spans="1:15">
      <c r="A7345" t="s">
        <v>4</v>
      </c>
      <c r="B7345" s="4" t="s">
        <v>5</v>
      </c>
      <c r="C7345" s="4" t="s">
        <v>10</v>
      </c>
      <c r="D7345" s="4" t="s">
        <v>13</v>
      </c>
      <c r="E7345" s="4" t="s">
        <v>13</v>
      </c>
    </row>
    <row r="7346" spans="1:15">
      <c r="A7346" t="n">
        <v>61533</v>
      </c>
      <c r="B7346" s="82" t="n">
        <v>104</v>
      </c>
      <c r="C7346" s="7" t="n">
        <v>84</v>
      </c>
      <c r="D7346" s="7" t="n">
        <v>3</v>
      </c>
      <c r="E7346" s="7" t="n">
        <v>1</v>
      </c>
    </row>
    <row r="7347" spans="1:15">
      <c r="A7347" t="s">
        <v>4</v>
      </c>
      <c r="B7347" s="4" t="s">
        <v>5</v>
      </c>
    </row>
    <row r="7348" spans="1:15">
      <c r="A7348" t="n">
        <v>61538</v>
      </c>
      <c r="B7348" s="5" t="n">
        <v>1</v>
      </c>
    </row>
    <row r="7349" spans="1:15">
      <c r="A7349" t="s">
        <v>4</v>
      </c>
      <c r="B7349" s="4" t="s">
        <v>5</v>
      </c>
      <c r="C7349" s="4" t="s">
        <v>10</v>
      </c>
      <c r="D7349" s="4" t="s">
        <v>13</v>
      </c>
      <c r="E7349" s="4" t="s">
        <v>13</v>
      </c>
    </row>
    <row r="7350" spans="1:15">
      <c r="A7350" t="n">
        <v>61539</v>
      </c>
      <c r="B7350" s="82" t="n">
        <v>104</v>
      </c>
      <c r="C7350" s="7" t="n">
        <v>84</v>
      </c>
      <c r="D7350" s="7" t="n">
        <v>3</v>
      </c>
      <c r="E7350" s="7" t="n">
        <v>2</v>
      </c>
    </row>
    <row r="7351" spans="1:15">
      <c r="A7351" t="s">
        <v>4</v>
      </c>
      <c r="B7351" s="4" t="s">
        <v>5</v>
      </c>
    </row>
    <row r="7352" spans="1:15">
      <c r="A7352" t="n">
        <v>61544</v>
      </c>
      <c r="B7352" s="5" t="n">
        <v>1</v>
      </c>
    </row>
    <row r="7353" spans="1:15">
      <c r="A7353" t="s">
        <v>4</v>
      </c>
      <c r="B7353" s="4" t="s">
        <v>5</v>
      </c>
      <c r="C7353" s="4" t="s">
        <v>10</v>
      </c>
      <c r="D7353" s="4" t="s">
        <v>9</v>
      </c>
    </row>
    <row r="7354" spans="1:15">
      <c r="A7354" t="n">
        <v>61545</v>
      </c>
      <c r="B7354" s="24" t="n">
        <v>43</v>
      </c>
      <c r="C7354" s="7" t="n">
        <v>96</v>
      </c>
      <c r="D7354" s="7" t="n">
        <v>1</v>
      </c>
    </row>
    <row r="7355" spans="1:15">
      <c r="A7355" t="s">
        <v>4</v>
      </c>
      <c r="B7355" s="4" t="s">
        <v>5</v>
      </c>
      <c r="C7355" s="4" t="s">
        <v>10</v>
      </c>
      <c r="D7355" s="4" t="s">
        <v>9</v>
      </c>
    </row>
    <row r="7356" spans="1:15">
      <c r="A7356" t="n">
        <v>61552</v>
      </c>
      <c r="B7356" s="24" t="n">
        <v>43</v>
      </c>
      <c r="C7356" s="7" t="n">
        <v>102</v>
      </c>
      <c r="D7356" s="7" t="n">
        <v>1</v>
      </c>
    </row>
    <row r="7357" spans="1:15">
      <c r="A7357" t="s">
        <v>4</v>
      </c>
      <c r="B7357" s="4" t="s">
        <v>5</v>
      </c>
      <c r="C7357" s="4" t="s">
        <v>10</v>
      </c>
    </row>
    <row r="7358" spans="1:15">
      <c r="A7358" t="n">
        <v>61559</v>
      </c>
      <c r="B7358" s="34" t="n">
        <v>12</v>
      </c>
      <c r="C7358" s="7" t="n">
        <v>10708</v>
      </c>
    </row>
    <row r="7359" spans="1:15">
      <c r="A7359" t="s">
        <v>4</v>
      </c>
      <c r="B7359" s="4" t="s">
        <v>5</v>
      </c>
      <c r="C7359" s="4" t="s">
        <v>10</v>
      </c>
    </row>
    <row r="7360" spans="1:15">
      <c r="A7360" t="n">
        <v>61562</v>
      </c>
      <c r="B7360" s="34" t="n">
        <v>12</v>
      </c>
      <c r="C7360" s="7" t="n">
        <v>10740</v>
      </c>
    </row>
    <row r="7361" spans="1:5">
      <c r="A7361" t="s">
        <v>4</v>
      </c>
      <c r="B7361" s="4" t="s">
        <v>5</v>
      </c>
      <c r="C7361" s="4" t="s">
        <v>13</v>
      </c>
      <c r="D7361" s="4" t="s">
        <v>10</v>
      </c>
      <c r="E7361" s="4" t="s">
        <v>10</v>
      </c>
    </row>
    <row r="7362" spans="1:5">
      <c r="A7362" t="n">
        <v>61565</v>
      </c>
      <c r="B7362" s="76" t="n">
        <v>135</v>
      </c>
      <c r="C7362" s="7" t="n">
        <v>0</v>
      </c>
      <c r="D7362" s="7" t="n">
        <v>96</v>
      </c>
      <c r="E7362" s="7" t="n">
        <v>32</v>
      </c>
    </row>
    <row r="7363" spans="1:5">
      <c r="A7363" t="s">
        <v>4</v>
      </c>
      <c r="B7363" s="4" t="s">
        <v>5</v>
      </c>
      <c r="C7363" s="4" t="s">
        <v>10</v>
      </c>
      <c r="D7363" s="4" t="s">
        <v>13</v>
      </c>
      <c r="E7363" s="4" t="s">
        <v>13</v>
      </c>
    </row>
    <row r="7364" spans="1:5">
      <c r="A7364" t="n">
        <v>61571</v>
      </c>
      <c r="B7364" s="82" t="n">
        <v>104</v>
      </c>
      <c r="C7364" s="7" t="n">
        <v>206</v>
      </c>
      <c r="D7364" s="7" t="n">
        <v>3</v>
      </c>
      <c r="E7364" s="7" t="n">
        <v>2</v>
      </c>
    </row>
    <row r="7365" spans="1:5">
      <c r="A7365" t="s">
        <v>4</v>
      </c>
      <c r="B7365" s="4" t="s">
        <v>5</v>
      </c>
    </row>
    <row r="7366" spans="1:5">
      <c r="A7366" t="n">
        <v>61576</v>
      </c>
      <c r="B7366" s="5" t="n">
        <v>1</v>
      </c>
    </row>
    <row r="7367" spans="1:5">
      <c r="A7367" t="s">
        <v>4</v>
      </c>
      <c r="B7367" s="4" t="s">
        <v>5</v>
      </c>
      <c r="C7367" s="4" t="s">
        <v>10</v>
      </c>
      <c r="D7367" s="4" t="s">
        <v>13</v>
      </c>
      <c r="E7367" s="4" t="s">
        <v>13</v>
      </c>
    </row>
    <row r="7368" spans="1:5">
      <c r="A7368" t="n">
        <v>61577</v>
      </c>
      <c r="B7368" s="82" t="n">
        <v>104</v>
      </c>
      <c r="C7368" s="7" t="n">
        <v>206</v>
      </c>
      <c r="D7368" s="7" t="n">
        <v>3</v>
      </c>
      <c r="E7368" s="7" t="n">
        <v>4</v>
      </c>
    </row>
    <row r="7369" spans="1:5">
      <c r="A7369" t="s">
        <v>4</v>
      </c>
      <c r="B7369" s="4" t="s">
        <v>5</v>
      </c>
    </row>
    <row r="7370" spans="1:5">
      <c r="A7370" t="n">
        <v>61582</v>
      </c>
      <c r="B7370" s="5" t="n">
        <v>1</v>
      </c>
    </row>
    <row r="7371" spans="1:5">
      <c r="A7371" t="s">
        <v>4</v>
      </c>
      <c r="B7371" s="4" t="s">
        <v>5</v>
      </c>
      <c r="C7371" s="4" t="s">
        <v>10</v>
      </c>
      <c r="D7371" s="4" t="s">
        <v>13</v>
      </c>
      <c r="E7371" s="4" t="s">
        <v>10</v>
      </c>
    </row>
    <row r="7372" spans="1:5">
      <c r="A7372" t="n">
        <v>61583</v>
      </c>
      <c r="B7372" s="82" t="n">
        <v>104</v>
      </c>
      <c r="C7372" s="7" t="n">
        <v>206</v>
      </c>
      <c r="D7372" s="7" t="n">
        <v>1</v>
      </c>
      <c r="E7372" s="7" t="n">
        <v>1</v>
      </c>
    </row>
    <row r="7373" spans="1:5">
      <c r="A7373" t="s">
        <v>4</v>
      </c>
      <c r="B7373" s="4" t="s">
        <v>5</v>
      </c>
    </row>
    <row r="7374" spans="1:5">
      <c r="A7374" t="n">
        <v>61589</v>
      </c>
      <c r="B7374" s="5" t="n">
        <v>1</v>
      </c>
    </row>
    <row r="7375" spans="1:5">
      <c r="A7375" t="s">
        <v>4</v>
      </c>
      <c r="B7375" s="4" t="s">
        <v>5</v>
      </c>
      <c r="C7375" s="4" t="s">
        <v>13</v>
      </c>
      <c r="D7375" s="4" t="s">
        <v>18</v>
      </c>
      <c r="E7375" s="4" t="s">
        <v>10</v>
      </c>
      <c r="F7375" s="4" t="s">
        <v>13</v>
      </c>
    </row>
    <row r="7376" spans="1:5">
      <c r="A7376" t="n">
        <v>61590</v>
      </c>
      <c r="B7376" s="14" t="n">
        <v>49</v>
      </c>
      <c r="C7376" s="7" t="n">
        <v>3</v>
      </c>
      <c r="D7376" s="7" t="n">
        <v>1</v>
      </c>
      <c r="E7376" s="7" t="n">
        <v>500</v>
      </c>
      <c r="F7376" s="7" t="n">
        <v>0</v>
      </c>
    </row>
    <row r="7377" spans="1:6">
      <c r="A7377" t="s">
        <v>4</v>
      </c>
      <c r="B7377" s="4" t="s">
        <v>5</v>
      </c>
      <c r="C7377" s="4" t="s">
        <v>10</v>
      </c>
      <c r="D7377" s="4" t="s">
        <v>18</v>
      </c>
      <c r="E7377" s="4" t="s">
        <v>18</v>
      </c>
      <c r="F7377" s="4" t="s">
        <v>18</v>
      </c>
      <c r="G7377" s="4" t="s">
        <v>18</v>
      </c>
    </row>
    <row r="7378" spans="1:6">
      <c r="A7378" t="n">
        <v>61599</v>
      </c>
      <c r="B7378" s="21" t="n">
        <v>46</v>
      </c>
      <c r="C7378" s="7" t="n">
        <v>61456</v>
      </c>
      <c r="D7378" s="7" t="n">
        <v>5.69000005722046</v>
      </c>
      <c r="E7378" s="7" t="n">
        <v>9.38000011444092</v>
      </c>
      <c r="F7378" s="7" t="n">
        <v>13.6400003433228</v>
      </c>
      <c r="G7378" s="7" t="n">
        <v>147.899993896484</v>
      </c>
    </row>
    <row r="7379" spans="1:6">
      <c r="A7379" t="s">
        <v>4</v>
      </c>
      <c r="B7379" s="4" t="s">
        <v>5</v>
      </c>
      <c r="C7379" s="4" t="s">
        <v>13</v>
      </c>
      <c r="D7379" s="4" t="s">
        <v>13</v>
      </c>
      <c r="E7379" s="4" t="s">
        <v>18</v>
      </c>
      <c r="F7379" s="4" t="s">
        <v>18</v>
      </c>
      <c r="G7379" s="4" t="s">
        <v>18</v>
      </c>
      <c r="H7379" s="4" t="s">
        <v>10</v>
      </c>
      <c r="I7379" s="4" t="s">
        <v>13</v>
      </c>
    </row>
    <row r="7380" spans="1:6">
      <c r="A7380" t="n">
        <v>61618</v>
      </c>
      <c r="B7380" s="44" t="n">
        <v>45</v>
      </c>
      <c r="C7380" s="7" t="n">
        <v>4</v>
      </c>
      <c r="D7380" s="7" t="n">
        <v>3</v>
      </c>
      <c r="E7380" s="7" t="n">
        <v>3.49000000953674</v>
      </c>
      <c r="F7380" s="7" t="n">
        <v>288.109985351563</v>
      </c>
      <c r="G7380" s="7" t="n">
        <v>0</v>
      </c>
      <c r="H7380" s="7" t="n">
        <v>0</v>
      </c>
      <c r="I7380" s="7" t="n">
        <v>0</v>
      </c>
    </row>
    <row r="7381" spans="1:6">
      <c r="A7381" t="s">
        <v>4</v>
      </c>
      <c r="B7381" s="4" t="s">
        <v>5</v>
      </c>
      <c r="C7381" s="4" t="s">
        <v>13</v>
      </c>
      <c r="D7381" s="4" t="s">
        <v>6</v>
      </c>
    </row>
    <row r="7382" spans="1:6">
      <c r="A7382" t="n">
        <v>61636</v>
      </c>
      <c r="B7382" s="9" t="n">
        <v>2</v>
      </c>
      <c r="C7382" s="7" t="n">
        <v>10</v>
      </c>
      <c r="D7382" s="7" t="s">
        <v>479</v>
      </c>
    </row>
    <row r="7383" spans="1:6">
      <c r="A7383" t="s">
        <v>4</v>
      </c>
      <c r="B7383" s="4" t="s">
        <v>5</v>
      </c>
      <c r="C7383" s="4" t="s">
        <v>10</v>
      </c>
    </row>
    <row r="7384" spans="1:6">
      <c r="A7384" t="n">
        <v>61651</v>
      </c>
      <c r="B7384" s="27" t="n">
        <v>16</v>
      </c>
      <c r="C7384" s="7" t="n">
        <v>0</v>
      </c>
    </row>
    <row r="7385" spans="1:6">
      <c r="A7385" t="s">
        <v>4</v>
      </c>
      <c r="B7385" s="4" t="s">
        <v>5</v>
      </c>
      <c r="C7385" s="4" t="s">
        <v>13</v>
      </c>
      <c r="D7385" s="4" t="s">
        <v>10</v>
      </c>
    </row>
    <row r="7386" spans="1:6">
      <c r="A7386" t="n">
        <v>61654</v>
      </c>
      <c r="B7386" s="38" t="n">
        <v>58</v>
      </c>
      <c r="C7386" s="7" t="n">
        <v>105</v>
      </c>
      <c r="D7386" s="7" t="n">
        <v>300</v>
      </c>
    </row>
    <row r="7387" spans="1:6">
      <c r="A7387" t="s">
        <v>4</v>
      </c>
      <c r="B7387" s="4" t="s">
        <v>5</v>
      </c>
      <c r="C7387" s="4" t="s">
        <v>18</v>
      </c>
      <c r="D7387" s="4" t="s">
        <v>10</v>
      </c>
    </row>
    <row r="7388" spans="1:6">
      <c r="A7388" t="n">
        <v>61658</v>
      </c>
      <c r="B7388" s="39" t="n">
        <v>103</v>
      </c>
      <c r="C7388" s="7" t="n">
        <v>1</v>
      </c>
      <c r="D7388" s="7" t="n">
        <v>300</v>
      </c>
    </row>
    <row r="7389" spans="1:6">
      <c r="A7389" t="s">
        <v>4</v>
      </c>
      <c r="B7389" s="4" t="s">
        <v>5</v>
      </c>
      <c r="C7389" s="4" t="s">
        <v>13</v>
      </c>
      <c r="D7389" s="4" t="s">
        <v>10</v>
      </c>
    </row>
    <row r="7390" spans="1:6">
      <c r="A7390" t="n">
        <v>61665</v>
      </c>
      <c r="B7390" s="40" t="n">
        <v>72</v>
      </c>
      <c r="C7390" s="7" t="n">
        <v>4</v>
      </c>
      <c r="D7390" s="7" t="n">
        <v>0</v>
      </c>
    </row>
    <row r="7391" spans="1:6">
      <c r="A7391" t="s">
        <v>4</v>
      </c>
      <c r="B7391" s="4" t="s">
        <v>5</v>
      </c>
      <c r="C7391" s="4" t="s">
        <v>9</v>
      </c>
    </row>
    <row r="7392" spans="1:6">
      <c r="A7392" t="n">
        <v>61669</v>
      </c>
      <c r="B7392" s="47" t="n">
        <v>15</v>
      </c>
      <c r="C7392" s="7" t="n">
        <v>1073741824</v>
      </c>
    </row>
    <row r="7393" spans="1:9">
      <c r="A7393" t="s">
        <v>4</v>
      </c>
      <c r="B7393" s="4" t="s">
        <v>5</v>
      </c>
      <c r="C7393" s="4" t="s">
        <v>13</v>
      </c>
    </row>
    <row r="7394" spans="1:9">
      <c r="A7394" t="n">
        <v>61674</v>
      </c>
      <c r="B7394" s="33" t="n">
        <v>64</v>
      </c>
      <c r="C7394" s="7" t="n">
        <v>3</v>
      </c>
    </row>
    <row r="7395" spans="1:9">
      <c r="A7395" t="s">
        <v>4</v>
      </c>
      <c r="B7395" s="4" t="s">
        <v>5</v>
      </c>
      <c r="C7395" s="4" t="s">
        <v>13</v>
      </c>
    </row>
    <row r="7396" spans="1:9">
      <c r="A7396" t="n">
        <v>61676</v>
      </c>
      <c r="B7396" s="37" t="n">
        <v>74</v>
      </c>
      <c r="C7396" s="7" t="n">
        <v>67</v>
      </c>
    </row>
    <row r="7397" spans="1:9">
      <c r="A7397" t="s">
        <v>4</v>
      </c>
      <c r="B7397" s="4" t="s">
        <v>5</v>
      </c>
      <c r="C7397" s="4" t="s">
        <v>13</v>
      </c>
      <c r="D7397" s="4" t="s">
        <v>13</v>
      </c>
      <c r="E7397" s="4" t="s">
        <v>10</v>
      </c>
    </row>
    <row r="7398" spans="1:9">
      <c r="A7398" t="n">
        <v>61678</v>
      </c>
      <c r="B7398" s="44" t="n">
        <v>45</v>
      </c>
      <c r="C7398" s="7" t="n">
        <v>8</v>
      </c>
      <c r="D7398" s="7" t="n">
        <v>1</v>
      </c>
      <c r="E7398" s="7" t="n">
        <v>0</v>
      </c>
    </row>
    <row r="7399" spans="1:9">
      <c r="A7399" t="s">
        <v>4</v>
      </c>
      <c r="B7399" s="4" t="s">
        <v>5</v>
      </c>
      <c r="C7399" s="4" t="s">
        <v>10</v>
      </c>
    </row>
    <row r="7400" spans="1:9">
      <c r="A7400" t="n">
        <v>61683</v>
      </c>
      <c r="B7400" s="70" t="n">
        <v>13</v>
      </c>
      <c r="C7400" s="7" t="n">
        <v>6409</v>
      </c>
    </row>
    <row r="7401" spans="1:9">
      <c r="A7401" t="s">
        <v>4</v>
      </c>
      <c r="B7401" s="4" t="s">
        <v>5</v>
      </c>
      <c r="C7401" s="4" t="s">
        <v>10</v>
      </c>
    </row>
    <row r="7402" spans="1:9">
      <c r="A7402" t="n">
        <v>61686</v>
      </c>
      <c r="B7402" s="70" t="n">
        <v>13</v>
      </c>
      <c r="C7402" s="7" t="n">
        <v>6408</v>
      </c>
    </row>
    <row r="7403" spans="1:9">
      <c r="A7403" t="s">
        <v>4</v>
      </c>
      <c r="B7403" s="4" t="s">
        <v>5</v>
      </c>
      <c r="C7403" s="4" t="s">
        <v>10</v>
      </c>
    </row>
    <row r="7404" spans="1:9">
      <c r="A7404" t="n">
        <v>61689</v>
      </c>
      <c r="B7404" s="34" t="n">
        <v>12</v>
      </c>
      <c r="C7404" s="7" t="n">
        <v>6464</v>
      </c>
    </row>
    <row r="7405" spans="1:9">
      <c r="A7405" t="s">
        <v>4</v>
      </c>
      <c r="B7405" s="4" t="s">
        <v>5</v>
      </c>
      <c r="C7405" s="4" t="s">
        <v>10</v>
      </c>
    </row>
    <row r="7406" spans="1:9">
      <c r="A7406" t="n">
        <v>61692</v>
      </c>
      <c r="B7406" s="70" t="n">
        <v>13</v>
      </c>
      <c r="C7406" s="7" t="n">
        <v>6465</v>
      </c>
    </row>
    <row r="7407" spans="1:9">
      <c r="A7407" t="s">
        <v>4</v>
      </c>
      <c r="B7407" s="4" t="s">
        <v>5</v>
      </c>
      <c r="C7407" s="4" t="s">
        <v>10</v>
      </c>
    </row>
    <row r="7408" spans="1:9">
      <c r="A7408" t="n">
        <v>61695</v>
      </c>
      <c r="B7408" s="70" t="n">
        <v>13</v>
      </c>
      <c r="C7408" s="7" t="n">
        <v>6466</v>
      </c>
    </row>
    <row r="7409" spans="1:5">
      <c r="A7409" t="s">
        <v>4</v>
      </c>
      <c r="B7409" s="4" t="s">
        <v>5</v>
      </c>
      <c r="C7409" s="4" t="s">
        <v>10</v>
      </c>
    </row>
    <row r="7410" spans="1:5">
      <c r="A7410" t="n">
        <v>61698</v>
      </c>
      <c r="B7410" s="70" t="n">
        <v>13</v>
      </c>
      <c r="C7410" s="7" t="n">
        <v>6467</v>
      </c>
    </row>
    <row r="7411" spans="1:5">
      <c r="A7411" t="s">
        <v>4</v>
      </c>
      <c r="B7411" s="4" t="s">
        <v>5</v>
      </c>
      <c r="C7411" s="4" t="s">
        <v>10</v>
      </c>
    </row>
    <row r="7412" spans="1:5">
      <c r="A7412" t="n">
        <v>61701</v>
      </c>
      <c r="B7412" s="70" t="n">
        <v>13</v>
      </c>
      <c r="C7412" s="7" t="n">
        <v>6468</v>
      </c>
    </row>
    <row r="7413" spans="1:5">
      <c r="A7413" t="s">
        <v>4</v>
      </c>
      <c r="B7413" s="4" t="s">
        <v>5</v>
      </c>
      <c r="C7413" s="4" t="s">
        <v>10</v>
      </c>
    </row>
    <row r="7414" spans="1:5">
      <c r="A7414" t="n">
        <v>61704</v>
      </c>
      <c r="B7414" s="70" t="n">
        <v>13</v>
      </c>
      <c r="C7414" s="7" t="n">
        <v>6469</v>
      </c>
    </row>
    <row r="7415" spans="1:5">
      <c r="A7415" t="s">
        <v>4</v>
      </c>
      <c r="B7415" s="4" t="s">
        <v>5</v>
      </c>
      <c r="C7415" s="4" t="s">
        <v>10</v>
      </c>
    </row>
    <row r="7416" spans="1:5">
      <c r="A7416" t="n">
        <v>61707</v>
      </c>
      <c r="B7416" s="70" t="n">
        <v>13</v>
      </c>
      <c r="C7416" s="7" t="n">
        <v>6470</v>
      </c>
    </row>
    <row r="7417" spans="1:5">
      <c r="A7417" t="s">
        <v>4</v>
      </c>
      <c r="B7417" s="4" t="s">
        <v>5</v>
      </c>
      <c r="C7417" s="4" t="s">
        <v>10</v>
      </c>
    </row>
    <row r="7418" spans="1:5">
      <c r="A7418" t="n">
        <v>61710</v>
      </c>
      <c r="B7418" s="70" t="n">
        <v>13</v>
      </c>
      <c r="C7418" s="7" t="n">
        <v>6471</v>
      </c>
    </row>
    <row r="7419" spans="1:5">
      <c r="A7419" t="s">
        <v>4</v>
      </c>
      <c r="B7419" s="4" t="s">
        <v>5</v>
      </c>
      <c r="C7419" s="4" t="s">
        <v>13</v>
      </c>
    </row>
    <row r="7420" spans="1:5">
      <c r="A7420" t="n">
        <v>61713</v>
      </c>
      <c r="B7420" s="37" t="n">
        <v>74</v>
      </c>
      <c r="C7420" s="7" t="n">
        <v>18</v>
      </c>
    </row>
    <row r="7421" spans="1:5">
      <c r="A7421" t="s">
        <v>4</v>
      </c>
      <c r="B7421" s="4" t="s">
        <v>5</v>
      </c>
      <c r="C7421" s="4" t="s">
        <v>13</v>
      </c>
    </row>
    <row r="7422" spans="1:5">
      <c r="A7422" t="n">
        <v>61715</v>
      </c>
      <c r="B7422" s="37" t="n">
        <v>74</v>
      </c>
      <c r="C7422" s="7" t="n">
        <v>45</v>
      </c>
    </row>
    <row r="7423" spans="1:5">
      <c r="A7423" t="s">
        <v>4</v>
      </c>
      <c r="B7423" s="4" t="s">
        <v>5</v>
      </c>
      <c r="C7423" s="4" t="s">
        <v>10</v>
      </c>
    </row>
    <row r="7424" spans="1:5">
      <c r="A7424" t="n">
        <v>61717</v>
      </c>
      <c r="B7424" s="27" t="n">
        <v>16</v>
      </c>
      <c r="C7424" s="7" t="n">
        <v>0</v>
      </c>
    </row>
    <row r="7425" spans="1:3">
      <c r="A7425" t="s">
        <v>4</v>
      </c>
      <c r="B7425" s="4" t="s">
        <v>5</v>
      </c>
      <c r="C7425" s="4" t="s">
        <v>13</v>
      </c>
      <c r="D7425" s="4" t="s">
        <v>13</v>
      </c>
      <c r="E7425" s="4" t="s">
        <v>13</v>
      </c>
      <c r="F7425" s="4" t="s">
        <v>13</v>
      </c>
    </row>
    <row r="7426" spans="1:3">
      <c r="A7426" t="n">
        <v>61720</v>
      </c>
      <c r="B7426" s="8" t="n">
        <v>14</v>
      </c>
      <c r="C7426" s="7" t="n">
        <v>0</v>
      </c>
      <c r="D7426" s="7" t="n">
        <v>8</v>
      </c>
      <c r="E7426" s="7" t="n">
        <v>0</v>
      </c>
      <c r="F7426" s="7" t="n">
        <v>0</v>
      </c>
    </row>
    <row r="7427" spans="1:3">
      <c r="A7427" t="s">
        <v>4</v>
      </c>
      <c r="B7427" s="4" t="s">
        <v>5</v>
      </c>
      <c r="C7427" s="4" t="s">
        <v>13</v>
      </c>
      <c r="D7427" s="4" t="s">
        <v>6</v>
      </c>
    </row>
    <row r="7428" spans="1:3">
      <c r="A7428" t="n">
        <v>61725</v>
      </c>
      <c r="B7428" s="9" t="n">
        <v>2</v>
      </c>
      <c r="C7428" s="7" t="n">
        <v>11</v>
      </c>
      <c r="D7428" s="7" t="s">
        <v>20</v>
      </c>
    </row>
    <row r="7429" spans="1:3">
      <c r="A7429" t="s">
        <v>4</v>
      </c>
      <c r="B7429" s="4" t="s">
        <v>5</v>
      </c>
      <c r="C7429" s="4" t="s">
        <v>10</v>
      </c>
    </row>
    <row r="7430" spans="1:3">
      <c r="A7430" t="n">
        <v>61739</v>
      </c>
      <c r="B7430" s="27" t="n">
        <v>16</v>
      </c>
      <c r="C7430" s="7" t="n">
        <v>0</v>
      </c>
    </row>
    <row r="7431" spans="1:3">
      <c r="A7431" t="s">
        <v>4</v>
      </c>
      <c r="B7431" s="4" t="s">
        <v>5</v>
      </c>
      <c r="C7431" s="4" t="s">
        <v>13</v>
      </c>
      <c r="D7431" s="4" t="s">
        <v>6</v>
      </c>
    </row>
    <row r="7432" spans="1:3">
      <c r="A7432" t="n">
        <v>61742</v>
      </c>
      <c r="B7432" s="9" t="n">
        <v>2</v>
      </c>
      <c r="C7432" s="7" t="n">
        <v>11</v>
      </c>
      <c r="D7432" s="7" t="s">
        <v>480</v>
      </c>
    </row>
    <row r="7433" spans="1:3">
      <c r="A7433" t="s">
        <v>4</v>
      </c>
      <c r="B7433" s="4" t="s">
        <v>5</v>
      </c>
      <c r="C7433" s="4" t="s">
        <v>10</v>
      </c>
    </row>
    <row r="7434" spans="1:3">
      <c r="A7434" t="n">
        <v>61751</v>
      </c>
      <c r="B7434" s="27" t="n">
        <v>16</v>
      </c>
      <c r="C7434" s="7" t="n">
        <v>0</v>
      </c>
    </row>
    <row r="7435" spans="1:3">
      <c r="A7435" t="s">
        <v>4</v>
      </c>
      <c r="B7435" s="4" t="s">
        <v>5</v>
      </c>
      <c r="C7435" s="4" t="s">
        <v>9</v>
      </c>
    </row>
    <row r="7436" spans="1:3">
      <c r="A7436" t="n">
        <v>61754</v>
      </c>
      <c r="B7436" s="47" t="n">
        <v>15</v>
      </c>
      <c r="C7436" s="7" t="n">
        <v>2048</v>
      </c>
    </row>
    <row r="7437" spans="1:3">
      <c r="A7437" t="s">
        <v>4</v>
      </c>
      <c r="B7437" s="4" t="s">
        <v>5</v>
      </c>
      <c r="C7437" s="4" t="s">
        <v>13</v>
      </c>
      <c r="D7437" s="4" t="s">
        <v>6</v>
      </c>
    </row>
    <row r="7438" spans="1:3">
      <c r="A7438" t="n">
        <v>61759</v>
      </c>
      <c r="B7438" s="9" t="n">
        <v>2</v>
      </c>
      <c r="C7438" s="7" t="n">
        <v>10</v>
      </c>
      <c r="D7438" s="7" t="s">
        <v>481</v>
      </c>
    </row>
    <row r="7439" spans="1:3">
      <c r="A7439" t="s">
        <v>4</v>
      </c>
      <c r="B7439" s="4" t="s">
        <v>5</v>
      </c>
      <c r="C7439" s="4" t="s">
        <v>10</v>
      </c>
    </row>
    <row r="7440" spans="1:3">
      <c r="A7440" t="n">
        <v>61777</v>
      </c>
      <c r="B7440" s="27" t="n">
        <v>16</v>
      </c>
      <c r="C7440" s="7" t="n">
        <v>0</v>
      </c>
    </row>
    <row r="7441" spans="1:6">
      <c r="A7441" t="s">
        <v>4</v>
      </c>
      <c r="B7441" s="4" t="s">
        <v>5</v>
      </c>
      <c r="C7441" s="4" t="s">
        <v>13</v>
      </c>
      <c r="D7441" s="4" t="s">
        <v>6</v>
      </c>
    </row>
    <row r="7442" spans="1:6">
      <c r="A7442" t="n">
        <v>61780</v>
      </c>
      <c r="B7442" s="9" t="n">
        <v>2</v>
      </c>
      <c r="C7442" s="7" t="n">
        <v>10</v>
      </c>
      <c r="D7442" s="7" t="s">
        <v>482</v>
      </c>
    </row>
    <row r="7443" spans="1:6">
      <c r="A7443" t="s">
        <v>4</v>
      </c>
      <c r="B7443" s="4" t="s">
        <v>5</v>
      </c>
      <c r="C7443" s="4" t="s">
        <v>10</v>
      </c>
    </row>
    <row r="7444" spans="1:6">
      <c r="A7444" t="n">
        <v>61799</v>
      </c>
      <c r="B7444" s="27" t="n">
        <v>16</v>
      </c>
      <c r="C7444" s="7" t="n">
        <v>0</v>
      </c>
    </row>
    <row r="7445" spans="1:6">
      <c r="A7445" t="s">
        <v>4</v>
      </c>
      <c r="B7445" s="4" t="s">
        <v>5</v>
      </c>
      <c r="C7445" s="4" t="s">
        <v>13</v>
      </c>
      <c r="D7445" s="4" t="s">
        <v>10</v>
      </c>
      <c r="E7445" s="4" t="s">
        <v>18</v>
      </c>
    </row>
    <row r="7446" spans="1:6">
      <c r="A7446" t="n">
        <v>61802</v>
      </c>
      <c r="B7446" s="38" t="n">
        <v>58</v>
      </c>
      <c r="C7446" s="7" t="n">
        <v>100</v>
      </c>
      <c r="D7446" s="7" t="n">
        <v>300</v>
      </c>
      <c r="E7446" s="7" t="n">
        <v>1</v>
      </c>
    </row>
    <row r="7447" spans="1:6">
      <c r="A7447" t="s">
        <v>4</v>
      </c>
      <c r="B7447" s="4" t="s">
        <v>5</v>
      </c>
      <c r="C7447" s="4" t="s">
        <v>13</v>
      </c>
      <c r="D7447" s="4" t="s">
        <v>10</v>
      </c>
    </row>
    <row r="7448" spans="1:6">
      <c r="A7448" t="n">
        <v>61810</v>
      </c>
      <c r="B7448" s="38" t="n">
        <v>58</v>
      </c>
      <c r="C7448" s="7" t="n">
        <v>255</v>
      </c>
      <c r="D7448" s="7" t="n">
        <v>0</v>
      </c>
    </row>
    <row r="7449" spans="1:6">
      <c r="A7449" t="s">
        <v>4</v>
      </c>
      <c r="B7449" s="4" t="s">
        <v>5</v>
      </c>
      <c r="C7449" s="4" t="s">
        <v>13</v>
      </c>
    </row>
    <row r="7450" spans="1:6">
      <c r="A7450" t="n">
        <v>61814</v>
      </c>
      <c r="B7450" s="36" t="n">
        <v>23</v>
      </c>
      <c r="C7450" s="7" t="n">
        <v>0</v>
      </c>
    </row>
    <row r="7451" spans="1:6">
      <c r="A7451" t="s">
        <v>4</v>
      </c>
      <c r="B7451" s="4" t="s">
        <v>5</v>
      </c>
    </row>
    <row r="7452" spans="1:6">
      <c r="A7452" t="n">
        <v>61816</v>
      </c>
      <c r="B7452" s="5" t="n">
        <v>1</v>
      </c>
    </row>
    <row r="7453" spans="1:6" s="3" customFormat="1" customHeight="0">
      <c r="A7453" s="3" t="s">
        <v>2</v>
      </c>
      <c r="B7453" s="3" t="s">
        <v>549</v>
      </c>
    </row>
    <row r="7454" spans="1:6">
      <c r="A7454" t="s">
        <v>4</v>
      </c>
      <c r="B7454" s="4" t="s">
        <v>5</v>
      </c>
      <c r="C7454" s="4" t="s">
        <v>10</v>
      </c>
      <c r="D7454" s="4" t="s">
        <v>10</v>
      </c>
      <c r="E7454" s="4" t="s">
        <v>9</v>
      </c>
      <c r="F7454" s="4" t="s">
        <v>6</v>
      </c>
      <c r="G7454" s="4" t="s">
        <v>8</v>
      </c>
      <c r="H7454" s="4" t="s">
        <v>10</v>
      </c>
      <c r="I7454" s="4" t="s">
        <v>10</v>
      </c>
      <c r="J7454" s="4" t="s">
        <v>9</v>
      </c>
      <c r="K7454" s="4" t="s">
        <v>6</v>
      </c>
      <c r="L7454" s="4" t="s">
        <v>8</v>
      </c>
      <c r="M7454" s="4" t="s">
        <v>10</v>
      </c>
      <c r="N7454" s="4" t="s">
        <v>10</v>
      </c>
      <c r="O7454" s="4" t="s">
        <v>9</v>
      </c>
      <c r="P7454" s="4" t="s">
        <v>6</v>
      </c>
      <c r="Q7454" s="4" t="s">
        <v>8</v>
      </c>
      <c r="R7454" s="4" t="s">
        <v>10</v>
      </c>
      <c r="S7454" s="4" t="s">
        <v>10</v>
      </c>
      <c r="T7454" s="4" t="s">
        <v>9</v>
      </c>
      <c r="U7454" s="4" t="s">
        <v>6</v>
      </c>
      <c r="V7454" s="4" t="s">
        <v>8</v>
      </c>
      <c r="W7454" s="4" t="s">
        <v>10</v>
      </c>
      <c r="X7454" s="4" t="s">
        <v>10</v>
      </c>
      <c r="Y7454" s="4" t="s">
        <v>9</v>
      </c>
      <c r="Z7454" s="4" t="s">
        <v>6</v>
      </c>
      <c r="AA7454" s="4" t="s">
        <v>8</v>
      </c>
      <c r="AB7454" s="4" t="s">
        <v>10</v>
      </c>
      <c r="AC7454" s="4" t="s">
        <v>10</v>
      </c>
      <c r="AD7454" s="4" t="s">
        <v>9</v>
      </c>
      <c r="AE7454" s="4" t="s">
        <v>6</v>
      </c>
      <c r="AF7454" s="4" t="s">
        <v>8</v>
      </c>
      <c r="AG7454" s="4" t="s">
        <v>10</v>
      </c>
      <c r="AH7454" s="4" t="s">
        <v>10</v>
      </c>
      <c r="AI7454" s="4" t="s">
        <v>9</v>
      </c>
      <c r="AJ7454" s="4" t="s">
        <v>6</v>
      </c>
      <c r="AK7454" s="4" t="s">
        <v>8</v>
      </c>
      <c r="AL7454" s="4" t="s">
        <v>10</v>
      </c>
      <c r="AM7454" s="4" t="s">
        <v>10</v>
      </c>
      <c r="AN7454" s="4" t="s">
        <v>9</v>
      </c>
      <c r="AO7454" s="4" t="s">
        <v>6</v>
      </c>
      <c r="AP7454" s="4" t="s">
        <v>8</v>
      </c>
      <c r="AQ7454" s="4" t="s">
        <v>10</v>
      </c>
      <c r="AR7454" s="4" t="s">
        <v>10</v>
      </c>
      <c r="AS7454" s="4" t="s">
        <v>9</v>
      </c>
      <c r="AT7454" s="4" t="s">
        <v>6</v>
      </c>
      <c r="AU7454" s="4" t="s">
        <v>8</v>
      </c>
    </row>
    <row r="7455" spans="1:6">
      <c r="A7455" t="n">
        <v>61824</v>
      </c>
      <c r="B7455" s="83" t="n">
        <v>257</v>
      </c>
      <c r="C7455" s="7" t="n">
        <v>3</v>
      </c>
      <c r="D7455" s="7" t="n">
        <v>65533</v>
      </c>
      <c r="E7455" s="7" t="n">
        <v>0</v>
      </c>
      <c r="F7455" s="7" t="s">
        <v>80</v>
      </c>
      <c r="G7455" s="7" t="n">
        <f t="normal" ca="1">32-LENB(INDIRECT(ADDRESS(7455,6)))</f>
        <v>0</v>
      </c>
      <c r="H7455" s="7" t="n">
        <v>3</v>
      </c>
      <c r="I7455" s="7" t="n">
        <v>65533</v>
      </c>
      <c r="J7455" s="7" t="n">
        <v>0</v>
      </c>
      <c r="K7455" s="7" t="s">
        <v>81</v>
      </c>
      <c r="L7455" s="7" t="n">
        <f t="normal" ca="1">32-LENB(INDIRECT(ADDRESS(7455,11)))</f>
        <v>0</v>
      </c>
      <c r="M7455" s="7" t="n">
        <v>4</v>
      </c>
      <c r="N7455" s="7" t="n">
        <v>65533</v>
      </c>
      <c r="O7455" s="7" t="n">
        <v>8060</v>
      </c>
      <c r="P7455" s="7" t="s">
        <v>12</v>
      </c>
      <c r="Q7455" s="7" t="n">
        <f t="normal" ca="1">32-LENB(INDIRECT(ADDRESS(7455,16)))</f>
        <v>0</v>
      </c>
      <c r="R7455" s="7" t="n">
        <v>4</v>
      </c>
      <c r="S7455" s="7" t="n">
        <v>65533</v>
      </c>
      <c r="T7455" s="7" t="n">
        <v>2119</v>
      </c>
      <c r="U7455" s="7" t="s">
        <v>12</v>
      </c>
      <c r="V7455" s="7" t="n">
        <f t="normal" ca="1">32-LENB(INDIRECT(ADDRESS(7455,21)))</f>
        <v>0</v>
      </c>
      <c r="W7455" s="7" t="n">
        <v>4</v>
      </c>
      <c r="X7455" s="7" t="n">
        <v>65533</v>
      </c>
      <c r="Y7455" s="7" t="n">
        <v>15110</v>
      </c>
      <c r="Z7455" s="7" t="s">
        <v>12</v>
      </c>
      <c r="AA7455" s="7" t="n">
        <f t="normal" ca="1">32-LENB(INDIRECT(ADDRESS(7455,26)))</f>
        <v>0</v>
      </c>
      <c r="AB7455" s="7" t="n">
        <v>4</v>
      </c>
      <c r="AC7455" s="7" t="n">
        <v>65533</v>
      </c>
      <c r="AD7455" s="7" t="n">
        <v>2119</v>
      </c>
      <c r="AE7455" s="7" t="s">
        <v>12</v>
      </c>
      <c r="AF7455" s="7" t="n">
        <f t="normal" ca="1">32-LENB(INDIRECT(ADDRESS(7455,31)))</f>
        <v>0</v>
      </c>
      <c r="AG7455" s="7" t="n">
        <v>4</v>
      </c>
      <c r="AH7455" s="7" t="n">
        <v>65533</v>
      </c>
      <c r="AI7455" s="7" t="n">
        <v>1524</v>
      </c>
      <c r="AJ7455" s="7" t="s">
        <v>12</v>
      </c>
      <c r="AK7455" s="7" t="n">
        <f t="normal" ca="1">32-LENB(INDIRECT(ADDRESS(7455,36)))</f>
        <v>0</v>
      </c>
      <c r="AL7455" s="7" t="n">
        <v>4</v>
      </c>
      <c r="AM7455" s="7" t="n">
        <v>65533</v>
      </c>
      <c r="AN7455" s="7" t="n">
        <v>1526</v>
      </c>
      <c r="AO7455" s="7" t="s">
        <v>12</v>
      </c>
      <c r="AP7455" s="7" t="n">
        <f t="normal" ca="1">32-LENB(INDIRECT(ADDRESS(7455,41)))</f>
        <v>0</v>
      </c>
      <c r="AQ7455" s="7" t="n">
        <v>0</v>
      </c>
      <c r="AR7455" s="7" t="n">
        <v>65533</v>
      </c>
      <c r="AS7455" s="7" t="n">
        <v>0</v>
      </c>
      <c r="AT7455" s="7" t="s">
        <v>12</v>
      </c>
      <c r="AU7455" s="7" t="n">
        <f t="normal" ca="1">32-LENB(INDIRECT(ADDRESS(7455,46)))</f>
        <v>0</v>
      </c>
    </row>
    <row r="7456" spans="1:6">
      <c r="A7456" t="s">
        <v>4</v>
      </c>
      <c r="B7456" s="4" t="s">
        <v>5</v>
      </c>
    </row>
    <row r="7457" spans="1:47">
      <c r="A7457" t="n">
        <v>62184</v>
      </c>
      <c r="B7457" s="5" t="n">
        <v>1</v>
      </c>
    </row>
    <row r="7458" spans="1:47" s="3" customFormat="1" customHeight="0">
      <c r="A7458" s="3" t="s">
        <v>2</v>
      </c>
      <c r="B7458" s="3" t="s">
        <v>550</v>
      </c>
    </row>
    <row r="7459" spans="1:47">
      <c r="A7459" t="s">
        <v>4</v>
      </c>
      <c r="B7459" s="4" t="s">
        <v>5</v>
      </c>
      <c r="C7459" s="4" t="s">
        <v>10</v>
      </c>
      <c r="D7459" s="4" t="s">
        <v>10</v>
      </c>
      <c r="E7459" s="4" t="s">
        <v>9</v>
      </c>
      <c r="F7459" s="4" t="s">
        <v>6</v>
      </c>
      <c r="G7459" s="4" t="s">
        <v>8</v>
      </c>
      <c r="H7459" s="4" t="s">
        <v>10</v>
      </c>
      <c r="I7459" s="4" t="s">
        <v>10</v>
      </c>
      <c r="J7459" s="4" t="s">
        <v>9</v>
      </c>
      <c r="K7459" s="4" t="s">
        <v>6</v>
      </c>
      <c r="L7459" s="4" t="s">
        <v>8</v>
      </c>
    </row>
    <row r="7460" spans="1:47">
      <c r="A7460" t="n">
        <v>62192</v>
      </c>
      <c r="B7460" s="83" t="n">
        <v>257</v>
      </c>
      <c r="C7460" s="7" t="n">
        <v>9</v>
      </c>
      <c r="D7460" s="7" t="n">
        <v>65534</v>
      </c>
      <c r="E7460" s="7" t="n">
        <v>0</v>
      </c>
      <c r="F7460" s="7" t="s">
        <v>106</v>
      </c>
      <c r="G7460" s="7" t="n">
        <f t="normal" ca="1">32-LENB(INDIRECT(ADDRESS(7460,6)))</f>
        <v>0</v>
      </c>
      <c r="H7460" s="7" t="n">
        <v>0</v>
      </c>
      <c r="I7460" s="7" t="n">
        <v>65533</v>
      </c>
      <c r="J7460" s="7" t="n">
        <v>0</v>
      </c>
      <c r="K7460" s="7" t="s">
        <v>12</v>
      </c>
      <c r="L7460" s="7" t="n">
        <f t="normal" ca="1">32-LENB(INDIRECT(ADDRESS(7460,11)))</f>
        <v>0</v>
      </c>
    </row>
    <row r="7461" spans="1:47">
      <c r="A7461" t="s">
        <v>4</v>
      </c>
      <c r="B7461" s="4" t="s">
        <v>5</v>
      </c>
    </row>
    <row r="7462" spans="1:47">
      <c r="A7462" t="n">
        <v>62272</v>
      </c>
      <c r="B7462" s="5" t="n">
        <v>1</v>
      </c>
    </row>
    <row r="7463" spans="1:47" s="3" customFormat="1" customHeight="0">
      <c r="A7463" s="3" t="s">
        <v>2</v>
      </c>
      <c r="B7463" s="3" t="s">
        <v>551</v>
      </c>
    </row>
    <row r="7464" spans="1:47">
      <c r="A7464" t="s">
        <v>4</v>
      </c>
      <c r="B7464" s="4" t="s">
        <v>5</v>
      </c>
      <c r="C7464" s="4" t="s">
        <v>10</v>
      </c>
      <c r="D7464" s="4" t="s">
        <v>10</v>
      </c>
      <c r="E7464" s="4" t="s">
        <v>9</v>
      </c>
      <c r="F7464" s="4" t="s">
        <v>6</v>
      </c>
      <c r="G7464" s="4" t="s">
        <v>8</v>
      </c>
      <c r="H7464" s="4" t="s">
        <v>10</v>
      </c>
      <c r="I7464" s="4" t="s">
        <v>10</v>
      </c>
      <c r="J7464" s="4" t="s">
        <v>9</v>
      </c>
      <c r="K7464" s="4" t="s">
        <v>6</v>
      </c>
      <c r="L7464" s="4" t="s">
        <v>8</v>
      </c>
    </row>
    <row r="7465" spans="1:47">
      <c r="A7465" t="n">
        <v>62288</v>
      </c>
      <c r="B7465" s="83" t="n">
        <v>257</v>
      </c>
      <c r="C7465" s="7" t="n">
        <v>9</v>
      </c>
      <c r="D7465" s="7" t="n">
        <v>65534</v>
      </c>
      <c r="E7465" s="7" t="n">
        <v>0</v>
      </c>
      <c r="F7465" s="7" t="s">
        <v>106</v>
      </c>
      <c r="G7465" s="7" t="n">
        <f t="normal" ca="1">32-LENB(INDIRECT(ADDRESS(7465,6)))</f>
        <v>0</v>
      </c>
      <c r="H7465" s="7" t="n">
        <v>0</v>
      </c>
      <c r="I7465" s="7" t="n">
        <v>65533</v>
      </c>
      <c r="J7465" s="7" t="n">
        <v>0</v>
      </c>
      <c r="K7465" s="7" t="s">
        <v>12</v>
      </c>
      <c r="L7465" s="7" t="n">
        <f t="normal" ca="1">32-LENB(INDIRECT(ADDRESS(7465,11)))</f>
        <v>0</v>
      </c>
    </row>
    <row r="7466" spans="1:47">
      <c r="A7466" t="s">
        <v>4</v>
      </c>
      <c r="B7466" s="4" t="s">
        <v>5</v>
      </c>
    </row>
    <row r="7467" spans="1:47">
      <c r="A7467" t="n">
        <v>62368</v>
      </c>
      <c r="B7467" s="5" t="n">
        <v>1</v>
      </c>
    </row>
    <row r="7468" spans="1:47" s="3" customFormat="1" customHeight="0">
      <c r="A7468" s="3" t="s">
        <v>2</v>
      </c>
      <c r="B7468" s="3" t="s">
        <v>552</v>
      </c>
    </row>
    <row r="7469" spans="1:47">
      <c r="A7469" t="s">
        <v>4</v>
      </c>
      <c r="B7469" s="4" t="s">
        <v>5</v>
      </c>
      <c r="C7469" s="4" t="s">
        <v>10</v>
      </c>
      <c r="D7469" s="4" t="s">
        <v>10</v>
      </c>
      <c r="E7469" s="4" t="s">
        <v>9</v>
      </c>
      <c r="F7469" s="4" t="s">
        <v>6</v>
      </c>
      <c r="G7469" s="4" t="s">
        <v>8</v>
      </c>
      <c r="H7469" s="4" t="s">
        <v>10</v>
      </c>
      <c r="I7469" s="4" t="s">
        <v>10</v>
      </c>
      <c r="J7469" s="4" t="s">
        <v>9</v>
      </c>
      <c r="K7469" s="4" t="s">
        <v>6</v>
      </c>
      <c r="L7469" s="4" t="s">
        <v>8</v>
      </c>
    </row>
    <row r="7470" spans="1:47">
      <c r="A7470" t="n">
        <v>62384</v>
      </c>
      <c r="B7470" s="83" t="n">
        <v>257</v>
      </c>
      <c r="C7470" s="7" t="n">
        <v>9</v>
      </c>
      <c r="D7470" s="7" t="n">
        <v>65534</v>
      </c>
      <c r="E7470" s="7" t="n">
        <v>0</v>
      </c>
      <c r="F7470" s="7" t="s">
        <v>106</v>
      </c>
      <c r="G7470" s="7" t="n">
        <f t="normal" ca="1">32-LENB(INDIRECT(ADDRESS(7470,6)))</f>
        <v>0</v>
      </c>
      <c r="H7470" s="7" t="n">
        <v>0</v>
      </c>
      <c r="I7470" s="7" t="n">
        <v>65533</v>
      </c>
      <c r="J7470" s="7" t="n">
        <v>0</v>
      </c>
      <c r="K7470" s="7" t="s">
        <v>12</v>
      </c>
      <c r="L7470" s="7" t="n">
        <f t="normal" ca="1">32-LENB(INDIRECT(ADDRESS(7470,11)))</f>
        <v>0</v>
      </c>
    </row>
    <row r="7471" spans="1:47">
      <c r="A7471" t="s">
        <v>4</v>
      </c>
      <c r="B7471" s="4" t="s">
        <v>5</v>
      </c>
    </row>
    <row r="7472" spans="1:47">
      <c r="A7472" t="n">
        <v>62464</v>
      </c>
      <c r="B7472" s="5" t="n">
        <v>1</v>
      </c>
    </row>
    <row r="7473" spans="1:12" s="3" customFormat="1" customHeight="0">
      <c r="A7473" s="3" t="s">
        <v>2</v>
      </c>
      <c r="B7473" s="3" t="s">
        <v>553</v>
      </c>
    </row>
    <row r="7474" spans="1:12">
      <c r="A7474" t="s">
        <v>4</v>
      </c>
      <c r="B7474" s="4" t="s">
        <v>5</v>
      </c>
      <c r="C7474" s="4" t="s">
        <v>10</v>
      </c>
      <c r="D7474" s="4" t="s">
        <v>10</v>
      </c>
      <c r="E7474" s="4" t="s">
        <v>9</v>
      </c>
      <c r="F7474" s="4" t="s">
        <v>6</v>
      </c>
      <c r="G7474" s="4" t="s">
        <v>8</v>
      </c>
      <c r="H7474" s="4" t="s">
        <v>10</v>
      </c>
      <c r="I7474" s="4" t="s">
        <v>10</v>
      </c>
      <c r="J7474" s="4" t="s">
        <v>9</v>
      </c>
      <c r="K7474" s="4" t="s">
        <v>6</v>
      </c>
      <c r="L7474" s="4" t="s">
        <v>8</v>
      </c>
    </row>
    <row r="7475" spans="1:12">
      <c r="A7475" t="n">
        <v>62480</v>
      </c>
      <c r="B7475" s="83" t="n">
        <v>257</v>
      </c>
      <c r="C7475" s="7" t="n">
        <v>9</v>
      </c>
      <c r="D7475" s="7" t="n">
        <v>65534</v>
      </c>
      <c r="E7475" s="7" t="n">
        <v>0</v>
      </c>
      <c r="F7475" s="7" t="s">
        <v>106</v>
      </c>
      <c r="G7475" s="7" t="n">
        <f t="normal" ca="1">32-LENB(INDIRECT(ADDRESS(7475,6)))</f>
        <v>0</v>
      </c>
      <c r="H7475" s="7" t="n">
        <v>0</v>
      </c>
      <c r="I7475" s="7" t="n">
        <v>65533</v>
      </c>
      <c r="J7475" s="7" t="n">
        <v>0</v>
      </c>
      <c r="K7475" s="7" t="s">
        <v>12</v>
      </c>
      <c r="L7475" s="7" t="n">
        <f t="normal" ca="1">32-LENB(INDIRECT(ADDRESS(7475,11)))</f>
        <v>0</v>
      </c>
    </row>
    <row r="7476" spans="1:12">
      <c r="A7476" t="s">
        <v>4</v>
      </c>
      <c r="B7476" s="4" t="s">
        <v>5</v>
      </c>
    </row>
    <row r="7477" spans="1:12">
      <c r="A7477" t="n">
        <v>62560</v>
      </c>
      <c r="B7477" s="5" t="n">
        <v>1</v>
      </c>
    </row>
    <row r="7478" spans="1:12" s="3" customFormat="1" customHeight="0">
      <c r="A7478" s="3" t="s">
        <v>2</v>
      </c>
      <c r="B7478" s="3" t="s">
        <v>554</v>
      </c>
    </row>
    <row r="7479" spans="1:12">
      <c r="A7479" t="s">
        <v>4</v>
      </c>
      <c r="B7479" s="4" t="s">
        <v>5</v>
      </c>
      <c r="C7479" s="4" t="s">
        <v>10</v>
      </c>
      <c r="D7479" s="4" t="s">
        <v>10</v>
      </c>
      <c r="E7479" s="4" t="s">
        <v>9</v>
      </c>
      <c r="F7479" s="4" t="s">
        <v>6</v>
      </c>
      <c r="G7479" s="4" t="s">
        <v>8</v>
      </c>
      <c r="H7479" s="4" t="s">
        <v>10</v>
      </c>
      <c r="I7479" s="4" t="s">
        <v>10</v>
      </c>
      <c r="J7479" s="4" t="s">
        <v>9</v>
      </c>
      <c r="K7479" s="4" t="s">
        <v>6</v>
      </c>
      <c r="L7479" s="4" t="s">
        <v>8</v>
      </c>
    </row>
    <row r="7480" spans="1:12">
      <c r="A7480" t="n">
        <v>62576</v>
      </c>
      <c r="B7480" s="83" t="n">
        <v>257</v>
      </c>
      <c r="C7480" s="7" t="n">
        <v>9</v>
      </c>
      <c r="D7480" s="7" t="n">
        <v>65534</v>
      </c>
      <c r="E7480" s="7" t="n">
        <v>0</v>
      </c>
      <c r="F7480" s="7" t="s">
        <v>106</v>
      </c>
      <c r="G7480" s="7" t="n">
        <f t="normal" ca="1">32-LENB(INDIRECT(ADDRESS(7480,6)))</f>
        <v>0</v>
      </c>
      <c r="H7480" s="7" t="n">
        <v>0</v>
      </c>
      <c r="I7480" s="7" t="n">
        <v>65533</v>
      </c>
      <c r="J7480" s="7" t="n">
        <v>0</v>
      </c>
      <c r="K7480" s="7" t="s">
        <v>12</v>
      </c>
      <c r="L7480" s="7" t="n">
        <f t="normal" ca="1">32-LENB(INDIRECT(ADDRESS(7480,11)))</f>
        <v>0</v>
      </c>
    </row>
    <row r="7481" spans="1:12">
      <c r="A7481" t="s">
        <v>4</v>
      </c>
      <c r="B7481" s="4" t="s">
        <v>5</v>
      </c>
    </row>
    <row r="7482" spans="1:12">
      <c r="A7482" t="n">
        <v>62656</v>
      </c>
      <c r="B7482" s="5" t="n">
        <v>1</v>
      </c>
    </row>
    <row r="7483" spans="1:12" s="3" customFormat="1" customHeight="0">
      <c r="A7483" s="3" t="s">
        <v>2</v>
      </c>
      <c r="B7483" s="3" t="s">
        <v>555</v>
      </c>
    </row>
    <row r="7484" spans="1:12">
      <c r="A7484" t="s">
        <v>4</v>
      </c>
      <c r="B7484" s="4" t="s">
        <v>5</v>
      </c>
      <c r="C7484" s="4" t="s">
        <v>10</v>
      </c>
      <c r="D7484" s="4" t="s">
        <v>10</v>
      </c>
      <c r="E7484" s="4" t="s">
        <v>9</v>
      </c>
      <c r="F7484" s="4" t="s">
        <v>6</v>
      </c>
      <c r="G7484" s="4" t="s">
        <v>8</v>
      </c>
      <c r="H7484" s="4" t="s">
        <v>10</v>
      </c>
      <c r="I7484" s="4" t="s">
        <v>10</v>
      </c>
      <c r="J7484" s="4" t="s">
        <v>9</v>
      </c>
      <c r="K7484" s="4" t="s">
        <v>6</v>
      </c>
      <c r="L7484" s="4" t="s">
        <v>8</v>
      </c>
    </row>
    <row r="7485" spans="1:12">
      <c r="A7485" t="n">
        <v>62672</v>
      </c>
      <c r="B7485" s="83" t="n">
        <v>257</v>
      </c>
      <c r="C7485" s="7" t="n">
        <v>9</v>
      </c>
      <c r="D7485" s="7" t="n">
        <v>65534</v>
      </c>
      <c r="E7485" s="7" t="n">
        <v>0</v>
      </c>
      <c r="F7485" s="7" t="s">
        <v>106</v>
      </c>
      <c r="G7485" s="7" t="n">
        <f t="normal" ca="1">32-LENB(INDIRECT(ADDRESS(7485,6)))</f>
        <v>0</v>
      </c>
      <c r="H7485" s="7" t="n">
        <v>0</v>
      </c>
      <c r="I7485" s="7" t="n">
        <v>65533</v>
      </c>
      <c r="J7485" s="7" t="n">
        <v>0</v>
      </c>
      <c r="K7485" s="7" t="s">
        <v>12</v>
      </c>
      <c r="L7485" s="7" t="n">
        <f t="normal" ca="1">32-LENB(INDIRECT(ADDRESS(7485,11)))</f>
        <v>0</v>
      </c>
    </row>
    <row r="7486" spans="1:12">
      <c r="A7486" t="s">
        <v>4</v>
      </c>
      <c r="B7486" s="4" t="s">
        <v>5</v>
      </c>
    </row>
    <row r="7487" spans="1:12">
      <c r="A7487" t="n">
        <v>62752</v>
      </c>
      <c r="B7487" s="5" t="n">
        <v>1</v>
      </c>
    </row>
    <row r="7488" spans="1:12" s="3" customFormat="1" customHeight="0">
      <c r="A7488" s="3" t="s">
        <v>2</v>
      </c>
      <c r="B7488" s="3" t="s">
        <v>556</v>
      </c>
    </row>
    <row r="7489" spans="1:12">
      <c r="A7489" t="s">
        <v>4</v>
      </c>
      <c r="B7489" s="4" t="s">
        <v>5</v>
      </c>
      <c r="C7489" s="4" t="s">
        <v>10</v>
      </c>
      <c r="D7489" s="4" t="s">
        <v>10</v>
      </c>
      <c r="E7489" s="4" t="s">
        <v>9</v>
      </c>
      <c r="F7489" s="4" t="s">
        <v>6</v>
      </c>
      <c r="G7489" s="4" t="s">
        <v>8</v>
      </c>
      <c r="H7489" s="4" t="s">
        <v>10</v>
      </c>
      <c r="I7489" s="4" t="s">
        <v>10</v>
      </c>
      <c r="J7489" s="4" t="s">
        <v>9</v>
      </c>
      <c r="K7489" s="4" t="s">
        <v>6</v>
      </c>
      <c r="L7489" s="4" t="s">
        <v>8</v>
      </c>
      <c r="M7489" s="4" t="s">
        <v>10</v>
      </c>
      <c r="N7489" s="4" t="s">
        <v>10</v>
      </c>
      <c r="O7489" s="4" t="s">
        <v>9</v>
      </c>
      <c r="P7489" s="4" t="s">
        <v>6</v>
      </c>
      <c r="Q7489" s="4" t="s">
        <v>8</v>
      </c>
      <c r="R7489" s="4" t="s">
        <v>10</v>
      </c>
      <c r="S7489" s="4" t="s">
        <v>10</v>
      </c>
      <c r="T7489" s="4" t="s">
        <v>9</v>
      </c>
      <c r="U7489" s="4" t="s">
        <v>6</v>
      </c>
      <c r="V7489" s="4" t="s">
        <v>8</v>
      </c>
      <c r="W7489" s="4" t="s">
        <v>10</v>
      </c>
      <c r="X7489" s="4" t="s">
        <v>10</v>
      </c>
      <c r="Y7489" s="4" t="s">
        <v>9</v>
      </c>
      <c r="Z7489" s="4" t="s">
        <v>6</v>
      </c>
      <c r="AA7489" s="4" t="s">
        <v>8</v>
      </c>
      <c r="AB7489" s="4" t="s">
        <v>10</v>
      </c>
      <c r="AC7489" s="4" t="s">
        <v>10</v>
      </c>
      <c r="AD7489" s="4" t="s">
        <v>9</v>
      </c>
      <c r="AE7489" s="4" t="s">
        <v>6</v>
      </c>
      <c r="AF7489" s="4" t="s">
        <v>8</v>
      </c>
      <c r="AG7489" s="4" t="s">
        <v>10</v>
      </c>
      <c r="AH7489" s="4" t="s">
        <v>10</v>
      </c>
      <c r="AI7489" s="4" t="s">
        <v>9</v>
      </c>
      <c r="AJ7489" s="4" t="s">
        <v>6</v>
      </c>
      <c r="AK7489" s="4" t="s">
        <v>8</v>
      </c>
      <c r="AL7489" s="4" t="s">
        <v>10</v>
      </c>
      <c r="AM7489" s="4" t="s">
        <v>10</v>
      </c>
      <c r="AN7489" s="4" t="s">
        <v>9</v>
      </c>
      <c r="AO7489" s="4" t="s">
        <v>6</v>
      </c>
      <c r="AP7489" s="4" t="s">
        <v>8</v>
      </c>
      <c r="AQ7489" s="4" t="s">
        <v>10</v>
      </c>
      <c r="AR7489" s="4" t="s">
        <v>10</v>
      </c>
      <c r="AS7489" s="4" t="s">
        <v>9</v>
      </c>
      <c r="AT7489" s="4" t="s">
        <v>6</v>
      </c>
      <c r="AU7489" s="4" t="s">
        <v>8</v>
      </c>
      <c r="AV7489" s="4" t="s">
        <v>10</v>
      </c>
      <c r="AW7489" s="4" t="s">
        <v>10</v>
      </c>
      <c r="AX7489" s="4" t="s">
        <v>9</v>
      </c>
      <c r="AY7489" s="4" t="s">
        <v>6</v>
      </c>
      <c r="AZ7489" s="4" t="s">
        <v>8</v>
      </c>
      <c r="BA7489" s="4" t="s">
        <v>10</v>
      </c>
      <c r="BB7489" s="4" t="s">
        <v>10</v>
      </c>
      <c r="BC7489" s="4" t="s">
        <v>9</v>
      </c>
      <c r="BD7489" s="4" t="s">
        <v>6</v>
      </c>
      <c r="BE7489" s="4" t="s">
        <v>8</v>
      </c>
      <c r="BF7489" s="4" t="s">
        <v>10</v>
      </c>
      <c r="BG7489" s="4" t="s">
        <v>10</v>
      </c>
      <c r="BH7489" s="4" t="s">
        <v>9</v>
      </c>
      <c r="BI7489" s="4" t="s">
        <v>6</v>
      </c>
      <c r="BJ7489" s="4" t="s">
        <v>8</v>
      </c>
      <c r="BK7489" s="4" t="s">
        <v>10</v>
      </c>
      <c r="BL7489" s="4" t="s">
        <v>10</v>
      </c>
      <c r="BM7489" s="4" t="s">
        <v>9</v>
      </c>
      <c r="BN7489" s="4" t="s">
        <v>6</v>
      </c>
      <c r="BO7489" s="4" t="s">
        <v>8</v>
      </c>
      <c r="BP7489" s="4" t="s">
        <v>10</v>
      </c>
      <c r="BQ7489" s="4" t="s">
        <v>10</v>
      </c>
      <c r="BR7489" s="4" t="s">
        <v>9</v>
      </c>
      <c r="BS7489" s="4" t="s">
        <v>6</v>
      </c>
      <c r="BT7489" s="4" t="s">
        <v>8</v>
      </c>
      <c r="BU7489" s="4" t="s">
        <v>10</v>
      </c>
      <c r="BV7489" s="4" t="s">
        <v>10</v>
      </c>
      <c r="BW7489" s="4" t="s">
        <v>9</v>
      </c>
      <c r="BX7489" s="4" t="s">
        <v>6</v>
      </c>
      <c r="BY7489" s="4" t="s">
        <v>8</v>
      </c>
      <c r="BZ7489" s="4" t="s">
        <v>10</v>
      </c>
      <c r="CA7489" s="4" t="s">
        <v>10</v>
      </c>
      <c r="CB7489" s="4" t="s">
        <v>9</v>
      </c>
      <c r="CC7489" s="4" t="s">
        <v>6</v>
      </c>
      <c r="CD7489" s="4" t="s">
        <v>8</v>
      </c>
      <c r="CE7489" s="4" t="s">
        <v>10</v>
      </c>
      <c r="CF7489" s="4" t="s">
        <v>10</v>
      </c>
      <c r="CG7489" s="4" t="s">
        <v>9</v>
      </c>
      <c r="CH7489" s="4" t="s">
        <v>6</v>
      </c>
      <c r="CI7489" s="4" t="s">
        <v>8</v>
      </c>
      <c r="CJ7489" s="4" t="s">
        <v>10</v>
      </c>
      <c r="CK7489" s="4" t="s">
        <v>10</v>
      </c>
      <c r="CL7489" s="4" t="s">
        <v>9</v>
      </c>
      <c r="CM7489" s="4" t="s">
        <v>6</v>
      </c>
      <c r="CN7489" s="4" t="s">
        <v>8</v>
      </c>
      <c r="CO7489" s="4" t="s">
        <v>10</v>
      </c>
      <c r="CP7489" s="4" t="s">
        <v>10</v>
      </c>
      <c r="CQ7489" s="4" t="s">
        <v>9</v>
      </c>
      <c r="CR7489" s="4" t="s">
        <v>6</v>
      </c>
      <c r="CS7489" s="4" t="s">
        <v>8</v>
      </c>
      <c r="CT7489" s="4" t="s">
        <v>10</v>
      </c>
      <c r="CU7489" s="4" t="s">
        <v>10</v>
      </c>
      <c r="CV7489" s="4" t="s">
        <v>9</v>
      </c>
      <c r="CW7489" s="4" t="s">
        <v>6</v>
      </c>
      <c r="CX7489" s="4" t="s">
        <v>8</v>
      </c>
      <c r="CY7489" s="4" t="s">
        <v>10</v>
      </c>
      <c r="CZ7489" s="4" t="s">
        <v>10</v>
      </c>
      <c r="DA7489" s="4" t="s">
        <v>9</v>
      </c>
      <c r="DB7489" s="4" t="s">
        <v>6</v>
      </c>
      <c r="DC7489" s="4" t="s">
        <v>8</v>
      </c>
      <c r="DD7489" s="4" t="s">
        <v>10</v>
      </c>
      <c r="DE7489" s="4" t="s">
        <v>10</v>
      </c>
      <c r="DF7489" s="4" t="s">
        <v>9</v>
      </c>
      <c r="DG7489" s="4" t="s">
        <v>6</v>
      </c>
      <c r="DH7489" s="4" t="s">
        <v>8</v>
      </c>
      <c r="DI7489" s="4" t="s">
        <v>10</v>
      </c>
      <c r="DJ7489" s="4" t="s">
        <v>10</v>
      </c>
      <c r="DK7489" s="4" t="s">
        <v>9</v>
      </c>
      <c r="DL7489" s="4" t="s">
        <v>6</v>
      </c>
      <c r="DM7489" s="4" t="s">
        <v>8</v>
      </c>
      <c r="DN7489" s="4" t="s">
        <v>10</v>
      </c>
      <c r="DO7489" s="4" t="s">
        <v>10</v>
      </c>
      <c r="DP7489" s="4" t="s">
        <v>9</v>
      </c>
      <c r="DQ7489" s="4" t="s">
        <v>6</v>
      </c>
      <c r="DR7489" s="4" t="s">
        <v>8</v>
      </c>
      <c r="DS7489" s="4" t="s">
        <v>10</v>
      </c>
      <c r="DT7489" s="4" t="s">
        <v>10</v>
      </c>
      <c r="DU7489" s="4" t="s">
        <v>9</v>
      </c>
      <c r="DV7489" s="4" t="s">
        <v>6</v>
      </c>
      <c r="DW7489" s="4" t="s">
        <v>8</v>
      </c>
      <c r="DX7489" s="4" t="s">
        <v>10</v>
      </c>
      <c r="DY7489" s="4" t="s">
        <v>10</v>
      </c>
      <c r="DZ7489" s="4" t="s">
        <v>9</v>
      </c>
      <c r="EA7489" s="4" t="s">
        <v>6</v>
      </c>
      <c r="EB7489" s="4" t="s">
        <v>8</v>
      </c>
      <c r="EC7489" s="4" t="s">
        <v>10</v>
      </c>
      <c r="ED7489" s="4" t="s">
        <v>10</v>
      </c>
      <c r="EE7489" s="4" t="s">
        <v>9</v>
      </c>
      <c r="EF7489" s="4" t="s">
        <v>6</v>
      </c>
      <c r="EG7489" s="4" t="s">
        <v>8</v>
      </c>
      <c r="EH7489" s="4" t="s">
        <v>10</v>
      </c>
      <c r="EI7489" s="4" t="s">
        <v>10</v>
      </c>
      <c r="EJ7489" s="4" t="s">
        <v>9</v>
      </c>
      <c r="EK7489" s="4" t="s">
        <v>6</v>
      </c>
      <c r="EL7489" s="4" t="s">
        <v>8</v>
      </c>
      <c r="EM7489" s="4" t="s">
        <v>10</v>
      </c>
      <c r="EN7489" s="4" t="s">
        <v>10</v>
      </c>
      <c r="EO7489" s="4" t="s">
        <v>9</v>
      </c>
      <c r="EP7489" s="4" t="s">
        <v>6</v>
      </c>
      <c r="EQ7489" s="4" t="s">
        <v>8</v>
      </c>
      <c r="ER7489" s="4" t="s">
        <v>10</v>
      </c>
      <c r="ES7489" s="4" t="s">
        <v>10</v>
      </c>
      <c r="ET7489" s="4" t="s">
        <v>9</v>
      </c>
      <c r="EU7489" s="4" t="s">
        <v>6</v>
      </c>
      <c r="EV7489" s="4" t="s">
        <v>8</v>
      </c>
      <c r="EW7489" s="4" t="s">
        <v>10</v>
      </c>
      <c r="EX7489" s="4" t="s">
        <v>10</v>
      </c>
      <c r="EY7489" s="4" t="s">
        <v>9</v>
      </c>
      <c r="EZ7489" s="4" t="s">
        <v>6</v>
      </c>
      <c r="FA7489" s="4" t="s">
        <v>8</v>
      </c>
      <c r="FB7489" s="4" t="s">
        <v>10</v>
      </c>
      <c r="FC7489" s="4" t="s">
        <v>10</v>
      </c>
      <c r="FD7489" s="4" t="s">
        <v>9</v>
      </c>
      <c r="FE7489" s="4" t="s">
        <v>6</v>
      </c>
      <c r="FF7489" s="4" t="s">
        <v>8</v>
      </c>
      <c r="FG7489" s="4" t="s">
        <v>10</v>
      </c>
      <c r="FH7489" s="4" t="s">
        <v>10</v>
      </c>
      <c r="FI7489" s="4" t="s">
        <v>9</v>
      </c>
      <c r="FJ7489" s="4" t="s">
        <v>6</v>
      </c>
      <c r="FK7489" s="4" t="s">
        <v>8</v>
      </c>
      <c r="FL7489" s="4" t="s">
        <v>10</v>
      </c>
      <c r="FM7489" s="4" t="s">
        <v>10</v>
      </c>
      <c r="FN7489" s="4" t="s">
        <v>9</v>
      </c>
      <c r="FO7489" s="4" t="s">
        <v>6</v>
      </c>
      <c r="FP7489" s="4" t="s">
        <v>8</v>
      </c>
      <c r="FQ7489" s="4" t="s">
        <v>10</v>
      </c>
      <c r="FR7489" s="4" t="s">
        <v>10</v>
      </c>
      <c r="FS7489" s="4" t="s">
        <v>9</v>
      </c>
      <c r="FT7489" s="4" t="s">
        <v>6</v>
      </c>
      <c r="FU7489" s="4" t="s">
        <v>8</v>
      </c>
      <c r="FV7489" s="4" t="s">
        <v>10</v>
      </c>
      <c r="FW7489" s="4" t="s">
        <v>10</v>
      </c>
      <c r="FX7489" s="4" t="s">
        <v>9</v>
      </c>
      <c r="FY7489" s="4" t="s">
        <v>6</v>
      </c>
      <c r="FZ7489" s="4" t="s">
        <v>8</v>
      </c>
      <c r="GA7489" s="4" t="s">
        <v>10</v>
      </c>
      <c r="GB7489" s="4" t="s">
        <v>10</v>
      </c>
      <c r="GC7489" s="4" t="s">
        <v>9</v>
      </c>
      <c r="GD7489" s="4" t="s">
        <v>6</v>
      </c>
      <c r="GE7489" s="4" t="s">
        <v>8</v>
      </c>
      <c r="GF7489" s="4" t="s">
        <v>10</v>
      </c>
      <c r="GG7489" s="4" t="s">
        <v>10</v>
      </c>
      <c r="GH7489" s="4" t="s">
        <v>9</v>
      </c>
      <c r="GI7489" s="4" t="s">
        <v>6</v>
      </c>
      <c r="GJ7489" s="4" t="s">
        <v>8</v>
      </c>
      <c r="GK7489" s="4" t="s">
        <v>10</v>
      </c>
      <c r="GL7489" s="4" t="s">
        <v>10</v>
      </c>
      <c r="GM7489" s="4" t="s">
        <v>9</v>
      </c>
      <c r="GN7489" s="4" t="s">
        <v>6</v>
      </c>
      <c r="GO7489" s="4" t="s">
        <v>8</v>
      </c>
      <c r="GP7489" s="4" t="s">
        <v>10</v>
      </c>
      <c r="GQ7489" s="4" t="s">
        <v>10</v>
      </c>
      <c r="GR7489" s="4" t="s">
        <v>9</v>
      </c>
      <c r="GS7489" s="4" t="s">
        <v>6</v>
      </c>
      <c r="GT7489" s="4" t="s">
        <v>8</v>
      </c>
      <c r="GU7489" s="4" t="s">
        <v>10</v>
      </c>
      <c r="GV7489" s="4" t="s">
        <v>10</v>
      </c>
      <c r="GW7489" s="4" t="s">
        <v>9</v>
      </c>
      <c r="GX7489" s="4" t="s">
        <v>6</v>
      </c>
      <c r="GY7489" s="4" t="s">
        <v>8</v>
      </c>
      <c r="GZ7489" s="4" t="s">
        <v>10</v>
      </c>
      <c r="HA7489" s="4" t="s">
        <v>10</v>
      </c>
      <c r="HB7489" s="4" t="s">
        <v>9</v>
      </c>
      <c r="HC7489" s="4" t="s">
        <v>6</v>
      </c>
      <c r="HD7489" s="4" t="s">
        <v>8</v>
      </c>
      <c r="HE7489" s="4" t="s">
        <v>10</v>
      </c>
      <c r="HF7489" s="4" t="s">
        <v>10</v>
      </c>
      <c r="HG7489" s="4" t="s">
        <v>9</v>
      </c>
      <c r="HH7489" s="4" t="s">
        <v>6</v>
      </c>
      <c r="HI7489" s="4" t="s">
        <v>8</v>
      </c>
      <c r="HJ7489" s="4" t="s">
        <v>10</v>
      </c>
      <c r="HK7489" s="4" t="s">
        <v>10</v>
      </c>
      <c r="HL7489" s="4" t="s">
        <v>9</v>
      </c>
      <c r="HM7489" s="4" t="s">
        <v>6</v>
      </c>
      <c r="HN7489" s="4" t="s">
        <v>8</v>
      </c>
      <c r="HO7489" s="4" t="s">
        <v>10</v>
      </c>
      <c r="HP7489" s="4" t="s">
        <v>10</v>
      </c>
      <c r="HQ7489" s="4" t="s">
        <v>9</v>
      </c>
      <c r="HR7489" s="4" t="s">
        <v>6</v>
      </c>
      <c r="HS7489" s="4" t="s">
        <v>8</v>
      </c>
      <c r="HT7489" s="4" t="s">
        <v>10</v>
      </c>
      <c r="HU7489" s="4" t="s">
        <v>10</v>
      </c>
      <c r="HV7489" s="4" t="s">
        <v>9</v>
      </c>
      <c r="HW7489" s="4" t="s">
        <v>6</v>
      </c>
      <c r="HX7489" s="4" t="s">
        <v>8</v>
      </c>
      <c r="HY7489" s="4" t="s">
        <v>10</v>
      </c>
      <c r="HZ7489" s="4" t="s">
        <v>10</v>
      </c>
      <c r="IA7489" s="4" t="s">
        <v>9</v>
      </c>
      <c r="IB7489" s="4" t="s">
        <v>6</v>
      </c>
      <c r="IC7489" s="4" t="s">
        <v>8</v>
      </c>
      <c r="ID7489" s="4" t="s">
        <v>10</v>
      </c>
      <c r="IE7489" s="4" t="s">
        <v>10</v>
      </c>
      <c r="IF7489" s="4" t="s">
        <v>9</v>
      </c>
      <c r="IG7489" s="4" t="s">
        <v>6</v>
      </c>
      <c r="IH7489" s="4" t="s">
        <v>8</v>
      </c>
      <c r="II7489" s="4" t="s">
        <v>10</v>
      </c>
      <c r="IJ7489" s="4" t="s">
        <v>10</v>
      </c>
      <c r="IK7489" s="4" t="s">
        <v>9</v>
      </c>
      <c r="IL7489" s="4" t="s">
        <v>6</v>
      </c>
      <c r="IM7489" s="4" t="s">
        <v>8</v>
      </c>
      <c r="IN7489" s="4" t="s">
        <v>10</v>
      </c>
      <c r="IO7489" s="4" t="s">
        <v>10</v>
      </c>
      <c r="IP7489" s="4" t="s">
        <v>9</v>
      </c>
      <c r="IQ7489" s="4" t="s">
        <v>6</v>
      </c>
      <c r="IR7489" s="4" t="s">
        <v>8</v>
      </c>
      <c r="IS7489" s="4" t="s">
        <v>10</v>
      </c>
      <c r="IT7489" s="4" t="s">
        <v>10</v>
      </c>
      <c r="IU7489" s="4" t="s">
        <v>9</v>
      </c>
      <c r="IV7489" s="4" t="s">
        <v>6</v>
      </c>
      <c r="IW7489" s="4" t="s">
        <v>8</v>
      </c>
      <c r="IX7489" s="4" t="s">
        <v>10</v>
      </c>
      <c r="IY7489" s="4" t="s">
        <v>10</v>
      </c>
      <c r="IZ7489" s="4" t="s">
        <v>9</v>
      </c>
      <c r="JA7489" s="4" t="s">
        <v>6</v>
      </c>
      <c r="JB7489" s="4" t="s">
        <v>8</v>
      </c>
      <c r="JC7489" s="4" t="s">
        <v>10</v>
      </c>
      <c r="JD7489" s="4" t="s">
        <v>10</v>
      </c>
      <c r="JE7489" s="4" t="s">
        <v>9</v>
      </c>
      <c r="JF7489" s="4" t="s">
        <v>6</v>
      </c>
      <c r="JG7489" s="4" t="s">
        <v>8</v>
      </c>
      <c r="JH7489" s="4" t="s">
        <v>10</v>
      </c>
      <c r="JI7489" s="4" t="s">
        <v>10</v>
      </c>
      <c r="JJ7489" s="4" t="s">
        <v>9</v>
      </c>
      <c r="JK7489" s="4" t="s">
        <v>6</v>
      </c>
      <c r="JL7489" s="4" t="s">
        <v>8</v>
      </c>
      <c r="JM7489" s="4" t="s">
        <v>10</v>
      </c>
      <c r="JN7489" s="4" t="s">
        <v>10</v>
      </c>
      <c r="JO7489" s="4" t="s">
        <v>9</v>
      </c>
      <c r="JP7489" s="4" t="s">
        <v>6</v>
      </c>
      <c r="JQ7489" s="4" t="s">
        <v>8</v>
      </c>
      <c r="JR7489" s="4" t="s">
        <v>10</v>
      </c>
      <c r="JS7489" s="4" t="s">
        <v>10</v>
      </c>
      <c r="JT7489" s="4" t="s">
        <v>9</v>
      </c>
      <c r="JU7489" s="4" t="s">
        <v>6</v>
      </c>
      <c r="JV7489" s="4" t="s">
        <v>8</v>
      </c>
      <c r="JW7489" s="4" t="s">
        <v>10</v>
      </c>
      <c r="JX7489" s="4" t="s">
        <v>10</v>
      </c>
      <c r="JY7489" s="4" t="s">
        <v>9</v>
      </c>
      <c r="JZ7489" s="4" t="s">
        <v>6</v>
      </c>
      <c r="KA7489" s="4" t="s">
        <v>8</v>
      </c>
      <c r="KB7489" s="4" t="s">
        <v>10</v>
      </c>
      <c r="KC7489" s="4" t="s">
        <v>10</v>
      </c>
      <c r="KD7489" s="4" t="s">
        <v>9</v>
      </c>
      <c r="KE7489" s="4" t="s">
        <v>6</v>
      </c>
      <c r="KF7489" s="4" t="s">
        <v>8</v>
      </c>
      <c r="KG7489" s="4" t="s">
        <v>10</v>
      </c>
      <c r="KH7489" s="4" t="s">
        <v>10</v>
      </c>
      <c r="KI7489" s="4" t="s">
        <v>9</v>
      </c>
      <c r="KJ7489" s="4" t="s">
        <v>6</v>
      </c>
      <c r="KK7489" s="4" t="s">
        <v>8</v>
      </c>
      <c r="KL7489" s="4" t="s">
        <v>10</v>
      </c>
      <c r="KM7489" s="4" t="s">
        <v>10</v>
      </c>
      <c r="KN7489" s="4" t="s">
        <v>9</v>
      </c>
      <c r="KO7489" s="4" t="s">
        <v>6</v>
      </c>
      <c r="KP7489" s="4" t="s">
        <v>8</v>
      </c>
      <c r="KQ7489" s="4" t="s">
        <v>10</v>
      </c>
      <c r="KR7489" s="4" t="s">
        <v>10</v>
      </c>
      <c r="KS7489" s="4" t="s">
        <v>9</v>
      </c>
      <c r="KT7489" s="4" t="s">
        <v>6</v>
      </c>
      <c r="KU7489" s="4" t="s">
        <v>8</v>
      </c>
      <c r="KV7489" s="4" t="s">
        <v>10</v>
      </c>
      <c r="KW7489" s="4" t="s">
        <v>10</v>
      </c>
      <c r="KX7489" s="4" t="s">
        <v>9</v>
      </c>
      <c r="KY7489" s="4" t="s">
        <v>6</v>
      </c>
      <c r="KZ7489" s="4" t="s">
        <v>8</v>
      </c>
      <c r="LA7489" s="4" t="s">
        <v>10</v>
      </c>
      <c r="LB7489" s="4" t="s">
        <v>10</v>
      </c>
      <c r="LC7489" s="4" t="s">
        <v>9</v>
      </c>
      <c r="LD7489" s="4" t="s">
        <v>6</v>
      </c>
      <c r="LE7489" s="4" t="s">
        <v>8</v>
      </c>
      <c r="LF7489" s="4" t="s">
        <v>10</v>
      </c>
      <c r="LG7489" s="4" t="s">
        <v>10</v>
      </c>
      <c r="LH7489" s="4" t="s">
        <v>9</v>
      </c>
      <c r="LI7489" s="4" t="s">
        <v>6</v>
      </c>
      <c r="LJ7489" s="4" t="s">
        <v>8</v>
      </c>
      <c r="LK7489" s="4" t="s">
        <v>10</v>
      </c>
      <c r="LL7489" s="4" t="s">
        <v>10</v>
      </c>
      <c r="LM7489" s="4" t="s">
        <v>9</v>
      </c>
      <c r="LN7489" s="4" t="s">
        <v>6</v>
      </c>
      <c r="LO7489" s="4" t="s">
        <v>8</v>
      </c>
      <c r="LP7489" s="4" t="s">
        <v>10</v>
      </c>
      <c r="LQ7489" s="4" t="s">
        <v>10</v>
      </c>
      <c r="LR7489" s="4" t="s">
        <v>9</v>
      </c>
      <c r="LS7489" s="4" t="s">
        <v>6</v>
      </c>
      <c r="LT7489" s="4" t="s">
        <v>8</v>
      </c>
      <c r="LU7489" s="4" t="s">
        <v>10</v>
      </c>
      <c r="LV7489" s="4" t="s">
        <v>10</v>
      </c>
      <c r="LW7489" s="4" t="s">
        <v>9</v>
      </c>
      <c r="LX7489" s="4" t="s">
        <v>6</v>
      </c>
      <c r="LY7489" s="4" t="s">
        <v>8</v>
      </c>
      <c r="LZ7489" s="4" t="s">
        <v>10</v>
      </c>
      <c r="MA7489" s="4" t="s">
        <v>10</v>
      </c>
      <c r="MB7489" s="4" t="s">
        <v>9</v>
      </c>
      <c r="MC7489" s="4" t="s">
        <v>6</v>
      </c>
      <c r="MD7489" s="4" t="s">
        <v>8</v>
      </c>
      <c r="ME7489" s="4" t="s">
        <v>10</v>
      </c>
      <c r="MF7489" s="4" t="s">
        <v>10</v>
      </c>
      <c r="MG7489" s="4" t="s">
        <v>9</v>
      </c>
      <c r="MH7489" s="4" t="s">
        <v>6</v>
      </c>
      <c r="MI7489" s="4" t="s">
        <v>8</v>
      </c>
      <c r="MJ7489" s="4" t="s">
        <v>10</v>
      </c>
      <c r="MK7489" s="4" t="s">
        <v>10</v>
      </c>
      <c r="ML7489" s="4" t="s">
        <v>9</v>
      </c>
      <c r="MM7489" s="4" t="s">
        <v>6</v>
      </c>
      <c r="MN7489" s="4" t="s">
        <v>8</v>
      </c>
      <c r="MO7489" s="4" t="s">
        <v>10</v>
      </c>
      <c r="MP7489" s="4" t="s">
        <v>10</v>
      </c>
      <c r="MQ7489" s="4" t="s">
        <v>9</v>
      </c>
      <c r="MR7489" s="4" t="s">
        <v>6</v>
      </c>
      <c r="MS7489" s="4" t="s">
        <v>8</v>
      </c>
      <c r="MT7489" s="4" t="s">
        <v>10</v>
      </c>
      <c r="MU7489" s="4" t="s">
        <v>10</v>
      </c>
      <c r="MV7489" s="4" t="s">
        <v>9</v>
      </c>
      <c r="MW7489" s="4" t="s">
        <v>6</v>
      </c>
      <c r="MX7489" s="4" t="s">
        <v>8</v>
      </c>
      <c r="MY7489" s="4" t="s">
        <v>10</v>
      </c>
      <c r="MZ7489" s="4" t="s">
        <v>10</v>
      </c>
      <c r="NA7489" s="4" t="s">
        <v>9</v>
      </c>
      <c r="NB7489" s="4" t="s">
        <v>6</v>
      </c>
      <c r="NC7489" s="4" t="s">
        <v>8</v>
      </c>
      <c r="ND7489" s="4" t="s">
        <v>10</v>
      </c>
      <c r="NE7489" s="4" t="s">
        <v>10</v>
      </c>
      <c r="NF7489" s="4" t="s">
        <v>9</v>
      </c>
      <c r="NG7489" s="4" t="s">
        <v>6</v>
      </c>
      <c r="NH7489" s="4" t="s">
        <v>8</v>
      </c>
      <c r="NI7489" s="4" t="s">
        <v>10</v>
      </c>
      <c r="NJ7489" s="4" t="s">
        <v>10</v>
      </c>
      <c r="NK7489" s="4" t="s">
        <v>9</v>
      </c>
      <c r="NL7489" s="4" t="s">
        <v>6</v>
      </c>
      <c r="NM7489" s="4" t="s">
        <v>8</v>
      </c>
      <c r="NN7489" s="4" t="s">
        <v>10</v>
      </c>
      <c r="NO7489" s="4" t="s">
        <v>10</v>
      </c>
      <c r="NP7489" s="4" t="s">
        <v>9</v>
      </c>
      <c r="NQ7489" s="4" t="s">
        <v>6</v>
      </c>
      <c r="NR7489" s="4" t="s">
        <v>8</v>
      </c>
      <c r="NS7489" s="4" t="s">
        <v>10</v>
      </c>
      <c r="NT7489" s="4" t="s">
        <v>10</v>
      </c>
      <c r="NU7489" s="4" t="s">
        <v>9</v>
      </c>
      <c r="NV7489" s="4" t="s">
        <v>6</v>
      </c>
      <c r="NW7489" s="4" t="s">
        <v>8</v>
      </c>
      <c r="NX7489" s="4" t="s">
        <v>10</v>
      </c>
      <c r="NY7489" s="4" t="s">
        <v>10</v>
      </c>
      <c r="NZ7489" s="4" t="s">
        <v>9</v>
      </c>
      <c r="OA7489" s="4" t="s">
        <v>6</v>
      </c>
      <c r="OB7489" s="4" t="s">
        <v>8</v>
      </c>
      <c r="OC7489" s="4" t="s">
        <v>10</v>
      </c>
      <c r="OD7489" s="4" t="s">
        <v>10</v>
      </c>
      <c r="OE7489" s="4" t="s">
        <v>9</v>
      </c>
      <c r="OF7489" s="4" t="s">
        <v>6</v>
      </c>
      <c r="OG7489" s="4" t="s">
        <v>8</v>
      </c>
      <c r="OH7489" s="4" t="s">
        <v>10</v>
      </c>
      <c r="OI7489" s="4" t="s">
        <v>10</v>
      </c>
      <c r="OJ7489" s="4" t="s">
        <v>9</v>
      </c>
      <c r="OK7489" s="4" t="s">
        <v>6</v>
      </c>
      <c r="OL7489" s="4" t="s">
        <v>8</v>
      </c>
      <c r="OM7489" s="4" t="s">
        <v>10</v>
      </c>
      <c r="ON7489" s="4" t="s">
        <v>10</v>
      </c>
      <c r="OO7489" s="4" t="s">
        <v>9</v>
      </c>
      <c r="OP7489" s="4" t="s">
        <v>6</v>
      </c>
      <c r="OQ7489" s="4" t="s">
        <v>8</v>
      </c>
      <c r="OR7489" s="4" t="s">
        <v>10</v>
      </c>
      <c r="OS7489" s="4" t="s">
        <v>10</v>
      </c>
      <c r="OT7489" s="4" t="s">
        <v>9</v>
      </c>
      <c r="OU7489" s="4" t="s">
        <v>6</v>
      </c>
      <c r="OV7489" s="4" t="s">
        <v>8</v>
      </c>
      <c r="OW7489" s="4" t="s">
        <v>10</v>
      </c>
      <c r="OX7489" s="4" t="s">
        <v>10</v>
      </c>
      <c r="OY7489" s="4" t="s">
        <v>9</v>
      </c>
      <c r="OZ7489" s="4" t="s">
        <v>6</v>
      </c>
      <c r="PA7489" s="4" t="s">
        <v>8</v>
      </c>
      <c r="PB7489" s="4" t="s">
        <v>10</v>
      </c>
      <c r="PC7489" s="4" t="s">
        <v>10</v>
      </c>
      <c r="PD7489" s="4" t="s">
        <v>9</v>
      </c>
      <c r="PE7489" s="4" t="s">
        <v>6</v>
      </c>
      <c r="PF7489" s="4" t="s">
        <v>8</v>
      </c>
      <c r="PG7489" s="4" t="s">
        <v>10</v>
      </c>
      <c r="PH7489" s="4" t="s">
        <v>10</v>
      </c>
      <c r="PI7489" s="4" t="s">
        <v>9</v>
      </c>
      <c r="PJ7489" s="4" t="s">
        <v>6</v>
      </c>
      <c r="PK7489" s="4" t="s">
        <v>8</v>
      </c>
      <c r="PL7489" s="4" t="s">
        <v>10</v>
      </c>
      <c r="PM7489" s="4" t="s">
        <v>10</v>
      </c>
      <c r="PN7489" s="4" t="s">
        <v>9</v>
      </c>
      <c r="PO7489" s="4" t="s">
        <v>6</v>
      </c>
      <c r="PP7489" s="4" t="s">
        <v>8</v>
      </c>
      <c r="PQ7489" s="4" t="s">
        <v>10</v>
      </c>
      <c r="PR7489" s="4" t="s">
        <v>10</v>
      </c>
      <c r="PS7489" s="4" t="s">
        <v>9</v>
      </c>
      <c r="PT7489" s="4" t="s">
        <v>6</v>
      </c>
      <c r="PU7489" s="4" t="s">
        <v>8</v>
      </c>
      <c r="PV7489" s="4" t="s">
        <v>10</v>
      </c>
      <c r="PW7489" s="4" t="s">
        <v>10</v>
      </c>
      <c r="PX7489" s="4" t="s">
        <v>9</v>
      </c>
      <c r="PY7489" s="4" t="s">
        <v>6</v>
      </c>
      <c r="PZ7489" s="4" t="s">
        <v>8</v>
      </c>
      <c r="QA7489" s="4" t="s">
        <v>10</v>
      </c>
      <c r="QB7489" s="4" t="s">
        <v>10</v>
      </c>
      <c r="QC7489" s="4" t="s">
        <v>9</v>
      </c>
      <c r="QD7489" s="4" t="s">
        <v>6</v>
      </c>
      <c r="QE7489" s="4" t="s">
        <v>8</v>
      </c>
      <c r="QF7489" s="4" t="s">
        <v>10</v>
      </c>
      <c r="QG7489" s="4" t="s">
        <v>10</v>
      </c>
      <c r="QH7489" s="4" t="s">
        <v>9</v>
      </c>
      <c r="QI7489" s="4" t="s">
        <v>6</v>
      </c>
      <c r="QJ7489" s="4" t="s">
        <v>8</v>
      </c>
      <c r="QK7489" s="4" t="s">
        <v>10</v>
      </c>
      <c r="QL7489" s="4" t="s">
        <v>10</v>
      </c>
      <c r="QM7489" s="4" t="s">
        <v>9</v>
      </c>
      <c r="QN7489" s="4" t="s">
        <v>6</v>
      </c>
      <c r="QO7489" s="4" t="s">
        <v>8</v>
      </c>
      <c r="QP7489" s="4" t="s">
        <v>10</v>
      </c>
      <c r="QQ7489" s="4" t="s">
        <v>10</v>
      </c>
      <c r="QR7489" s="4" t="s">
        <v>9</v>
      </c>
      <c r="QS7489" s="4" t="s">
        <v>6</v>
      </c>
      <c r="QT7489" s="4" t="s">
        <v>8</v>
      </c>
      <c r="QU7489" s="4" t="s">
        <v>10</v>
      </c>
      <c r="QV7489" s="4" t="s">
        <v>10</v>
      </c>
      <c r="QW7489" s="4" t="s">
        <v>9</v>
      </c>
      <c r="QX7489" s="4" t="s">
        <v>6</v>
      </c>
      <c r="QY7489" s="4" t="s">
        <v>8</v>
      </c>
      <c r="QZ7489" s="4" t="s">
        <v>10</v>
      </c>
      <c r="RA7489" s="4" t="s">
        <v>10</v>
      </c>
      <c r="RB7489" s="4" t="s">
        <v>9</v>
      </c>
      <c r="RC7489" s="4" t="s">
        <v>6</v>
      </c>
      <c r="RD7489" s="4" t="s">
        <v>8</v>
      </c>
      <c r="RE7489" s="4" t="s">
        <v>10</v>
      </c>
      <c r="RF7489" s="4" t="s">
        <v>10</v>
      </c>
      <c r="RG7489" s="4" t="s">
        <v>9</v>
      </c>
      <c r="RH7489" s="4" t="s">
        <v>6</v>
      </c>
      <c r="RI7489" s="4" t="s">
        <v>8</v>
      </c>
      <c r="RJ7489" s="4" t="s">
        <v>10</v>
      </c>
      <c r="RK7489" s="4" t="s">
        <v>10</v>
      </c>
      <c r="RL7489" s="4" t="s">
        <v>9</v>
      </c>
      <c r="RM7489" s="4" t="s">
        <v>6</v>
      </c>
      <c r="RN7489" s="4" t="s">
        <v>8</v>
      </c>
      <c r="RO7489" s="4" t="s">
        <v>10</v>
      </c>
      <c r="RP7489" s="4" t="s">
        <v>10</v>
      </c>
      <c r="RQ7489" s="4" t="s">
        <v>9</v>
      </c>
      <c r="RR7489" s="4" t="s">
        <v>6</v>
      </c>
      <c r="RS7489" s="4" t="s">
        <v>8</v>
      </c>
      <c r="RT7489" s="4" t="s">
        <v>10</v>
      </c>
      <c r="RU7489" s="4" t="s">
        <v>10</v>
      </c>
      <c r="RV7489" s="4" t="s">
        <v>9</v>
      </c>
      <c r="RW7489" s="4" t="s">
        <v>6</v>
      </c>
      <c r="RX7489" s="4" t="s">
        <v>8</v>
      </c>
      <c r="RY7489" s="4" t="s">
        <v>10</v>
      </c>
      <c r="RZ7489" s="4" t="s">
        <v>10</v>
      </c>
      <c r="SA7489" s="4" t="s">
        <v>9</v>
      </c>
      <c r="SB7489" s="4" t="s">
        <v>6</v>
      </c>
      <c r="SC7489" s="4" t="s">
        <v>8</v>
      </c>
      <c r="SD7489" s="4" t="s">
        <v>10</v>
      </c>
      <c r="SE7489" s="4" t="s">
        <v>10</v>
      </c>
      <c r="SF7489" s="4" t="s">
        <v>9</v>
      </c>
      <c r="SG7489" s="4" t="s">
        <v>6</v>
      </c>
      <c r="SH7489" s="4" t="s">
        <v>8</v>
      </c>
      <c r="SI7489" s="4" t="s">
        <v>10</v>
      </c>
      <c r="SJ7489" s="4" t="s">
        <v>10</v>
      </c>
      <c r="SK7489" s="4" t="s">
        <v>9</v>
      </c>
      <c r="SL7489" s="4" t="s">
        <v>6</v>
      </c>
      <c r="SM7489" s="4" t="s">
        <v>8</v>
      </c>
    </row>
    <row r="7490" spans="1:12">
      <c r="A7490" t="n">
        <v>62768</v>
      </c>
      <c r="B7490" s="83" t="n">
        <v>257</v>
      </c>
      <c r="C7490" s="7" t="n">
        <v>3</v>
      </c>
      <c r="D7490" s="7" t="n">
        <v>65533</v>
      </c>
      <c r="E7490" s="7" t="n">
        <v>0</v>
      </c>
      <c r="F7490" s="7" t="s">
        <v>117</v>
      </c>
      <c r="G7490" s="7" t="n">
        <f t="normal" ca="1">32-LENB(INDIRECT(ADDRESS(7490,6)))</f>
        <v>0</v>
      </c>
      <c r="H7490" s="7" t="n">
        <v>3</v>
      </c>
      <c r="I7490" s="7" t="n">
        <v>65533</v>
      </c>
      <c r="J7490" s="7" t="n">
        <v>0</v>
      </c>
      <c r="K7490" s="7" t="s">
        <v>118</v>
      </c>
      <c r="L7490" s="7" t="n">
        <f t="normal" ca="1">32-LENB(INDIRECT(ADDRESS(7490,11)))</f>
        <v>0</v>
      </c>
      <c r="M7490" s="7" t="n">
        <v>3</v>
      </c>
      <c r="N7490" s="7" t="n">
        <v>65533</v>
      </c>
      <c r="O7490" s="7" t="n">
        <v>0</v>
      </c>
      <c r="P7490" s="7" t="s">
        <v>119</v>
      </c>
      <c r="Q7490" s="7" t="n">
        <f t="normal" ca="1">32-LENB(INDIRECT(ADDRESS(7490,16)))</f>
        <v>0</v>
      </c>
      <c r="R7490" s="7" t="n">
        <v>3</v>
      </c>
      <c r="S7490" s="7" t="n">
        <v>65533</v>
      </c>
      <c r="T7490" s="7" t="n">
        <v>0</v>
      </c>
      <c r="U7490" s="7" t="s">
        <v>120</v>
      </c>
      <c r="V7490" s="7" t="n">
        <f t="normal" ca="1">32-LENB(INDIRECT(ADDRESS(7490,21)))</f>
        <v>0</v>
      </c>
      <c r="W7490" s="7" t="n">
        <v>3</v>
      </c>
      <c r="X7490" s="7" t="n">
        <v>65533</v>
      </c>
      <c r="Y7490" s="7" t="n">
        <v>0</v>
      </c>
      <c r="Z7490" s="7" t="s">
        <v>121</v>
      </c>
      <c r="AA7490" s="7" t="n">
        <f t="normal" ca="1">32-LENB(INDIRECT(ADDRESS(7490,26)))</f>
        <v>0</v>
      </c>
      <c r="AB7490" s="7" t="n">
        <v>3</v>
      </c>
      <c r="AC7490" s="7" t="n">
        <v>65533</v>
      </c>
      <c r="AD7490" s="7" t="n">
        <v>0</v>
      </c>
      <c r="AE7490" s="7" t="s">
        <v>122</v>
      </c>
      <c r="AF7490" s="7" t="n">
        <f t="normal" ca="1">32-LENB(INDIRECT(ADDRESS(7490,31)))</f>
        <v>0</v>
      </c>
      <c r="AG7490" s="7" t="n">
        <v>3</v>
      </c>
      <c r="AH7490" s="7" t="n">
        <v>65533</v>
      </c>
      <c r="AI7490" s="7" t="n">
        <v>0</v>
      </c>
      <c r="AJ7490" s="7" t="s">
        <v>123</v>
      </c>
      <c r="AK7490" s="7" t="n">
        <f t="normal" ca="1">32-LENB(INDIRECT(ADDRESS(7490,36)))</f>
        <v>0</v>
      </c>
      <c r="AL7490" s="7" t="n">
        <v>3</v>
      </c>
      <c r="AM7490" s="7" t="n">
        <v>65533</v>
      </c>
      <c r="AN7490" s="7" t="n">
        <v>0</v>
      </c>
      <c r="AO7490" s="7" t="s">
        <v>124</v>
      </c>
      <c r="AP7490" s="7" t="n">
        <f t="normal" ca="1">32-LENB(INDIRECT(ADDRESS(7490,41)))</f>
        <v>0</v>
      </c>
      <c r="AQ7490" s="7" t="n">
        <v>3</v>
      </c>
      <c r="AR7490" s="7" t="n">
        <v>65533</v>
      </c>
      <c r="AS7490" s="7" t="n">
        <v>0</v>
      </c>
      <c r="AT7490" s="7" t="s">
        <v>125</v>
      </c>
      <c r="AU7490" s="7" t="n">
        <f t="normal" ca="1">32-LENB(INDIRECT(ADDRESS(7490,46)))</f>
        <v>0</v>
      </c>
      <c r="AV7490" s="7" t="n">
        <v>9</v>
      </c>
      <c r="AW7490" s="7" t="n">
        <v>7036</v>
      </c>
      <c r="AX7490" s="7" t="n">
        <v>0</v>
      </c>
      <c r="AY7490" s="7" t="s">
        <v>144</v>
      </c>
      <c r="AZ7490" s="7" t="n">
        <f t="normal" ca="1">32-LENB(INDIRECT(ADDRESS(7490,51)))</f>
        <v>0</v>
      </c>
      <c r="BA7490" s="7" t="n">
        <v>4</v>
      </c>
      <c r="BB7490" s="7" t="n">
        <v>65533</v>
      </c>
      <c r="BC7490" s="7" t="n">
        <v>4524</v>
      </c>
      <c r="BD7490" s="7" t="s">
        <v>12</v>
      </c>
      <c r="BE7490" s="7" t="n">
        <f t="normal" ca="1">32-LENB(INDIRECT(ADDRESS(7490,56)))</f>
        <v>0</v>
      </c>
      <c r="BF7490" s="7" t="n">
        <v>7</v>
      </c>
      <c r="BG7490" s="7" t="n">
        <v>65533</v>
      </c>
      <c r="BH7490" s="7" t="n">
        <v>63308</v>
      </c>
      <c r="BI7490" s="7" t="s">
        <v>12</v>
      </c>
      <c r="BJ7490" s="7" t="n">
        <f t="normal" ca="1">32-LENB(INDIRECT(ADDRESS(7490,61)))</f>
        <v>0</v>
      </c>
      <c r="BK7490" s="7" t="n">
        <v>7</v>
      </c>
      <c r="BL7490" s="7" t="n">
        <v>65533</v>
      </c>
      <c r="BM7490" s="7" t="n">
        <v>17468</v>
      </c>
      <c r="BN7490" s="7" t="s">
        <v>12</v>
      </c>
      <c r="BO7490" s="7" t="n">
        <f t="normal" ca="1">32-LENB(INDIRECT(ADDRESS(7490,66)))</f>
        <v>0</v>
      </c>
      <c r="BP7490" s="7" t="n">
        <v>7</v>
      </c>
      <c r="BQ7490" s="7" t="n">
        <v>65533</v>
      </c>
      <c r="BR7490" s="7" t="n">
        <v>17469</v>
      </c>
      <c r="BS7490" s="7" t="s">
        <v>12</v>
      </c>
      <c r="BT7490" s="7" t="n">
        <f t="normal" ca="1">32-LENB(INDIRECT(ADDRESS(7490,71)))</f>
        <v>0</v>
      </c>
      <c r="BU7490" s="7" t="n">
        <v>7</v>
      </c>
      <c r="BV7490" s="7" t="n">
        <v>65533</v>
      </c>
      <c r="BW7490" s="7" t="n">
        <v>17470</v>
      </c>
      <c r="BX7490" s="7" t="s">
        <v>12</v>
      </c>
      <c r="BY7490" s="7" t="n">
        <f t="normal" ca="1">32-LENB(INDIRECT(ADDRESS(7490,76)))</f>
        <v>0</v>
      </c>
      <c r="BZ7490" s="7" t="n">
        <v>7</v>
      </c>
      <c r="CA7490" s="7" t="n">
        <v>65533</v>
      </c>
      <c r="CB7490" s="7" t="n">
        <v>63309</v>
      </c>
      <c r="CC7490" s="7" t="s">
        <v>12</v>
      </c>
      <c r="CD7490" s="7" t="n">
        <f t="normal" ca="1">32-LENB(INDIRECT(ADDRESS(7490,81)))</f>
        <v>0</v>
      </c>
      <c r="CE7490" s="7" t="n">
        <v>7</v>
      </c>
      <c r="CF7490" s="7" t="n">
        <v>65533</v>
      </c>
      <c r="CG7490" s="7" t="n">
        <v>63310</v>
      </c>
      <c r="CH7490" s="7" t="s">
        <v>12</v>
      </c>
      <c r="CI7490" s="7" t="n">
        <f t="normal" ca="1">32-LENB(INDIRECT(ADDRESS(7490,86)))</f>
        <v>0</v>
      </c>
      <c r="CJ7490" s="7" t="n">
        <v>7</v>
      </c>
      <c r="CK7490" s="7" t="n">
        <v>65533</v>
      </c>
      <c r="CL7490" s="7" t="n">
        <v>63311</v>
      </c>
      <c r="CM7490" s="7" t="s">
        <v>12</v>
      </c>
      <c r="CN7490" s="7" t="n">
        <f t="normal" ca="1">32-LENB(INDIRECT(ADDRESS(7490,91)))</f>
        <v>0</v>
      </c>
      <c r="CO7490" s="7" t="n">
        <v>7</v>
      </c>
      <c r="CP7490" s="7" t="n">
        <v>65533</v>
      </c>
      <c r="CQ7490" s="7" t="n">
        <v>52882</v>
      </c>
      <c r="CR7490" s="7" t="s">
        <v>12</v>
      </c>
      <c r="CS7490" s="7" t="n">
        <f t="normal" ca="1">32-LENB(INDIRECT(ADDRESS(7490,96)))</f>
        <v>0</v>
      </c>
      <c r="CT7490" s="7" t="n">
        <v>4</v>
      </c>
      <c r="CU7490" s="7" t="n">
        <v>65533</v>
      </c>
      <c r="CV7490" s="7" t="n">
        <v>5045</v>
      </c>
      <c r="CW7490" s="7" t="s">
        <v>12</v>
      </c>
      <c r="CX7490" s="7" t="n">
        <f t="normal" ca="1">32-LENB(INDIRECT(ADDRESS(7490,101)))</f>
        <v>0</v>
      </c>
      <c r="CY7490" s="7" t="n">
        <v>4</v>
      </c>
      <c r="CZ7490" s="7" t="n">
        <v>65533</v>
      </c>
      <c r="DA7490" s="7" t="n">
        <v>4400</v>
      </c>
      <c r="DB7490" s="7" t="s">
        <v>12</v>
      </c>
      <c r="DC7490" s="7" t="n">
        <f t="normal" ca="1">32-LENB(INDIRECT(ADDRESS(7490,106)))</f>
        <v>0</v>
      </c>
      <c r="DD7490" s="7" t="n">
        <v>4</v>
      </c>
      <c r="DE7490" s="7" t="n">
        <v>65533</v>
      </c>
      <c r="DF7490" s="7" t="n">
        <v>2119</v>
      </c>
      <c r="DG7490" s="7" t="s">
        <v>12</v>
      </c>
      <c r="DH7490" s="7" t="n">
        <f t="normal" ca="1">32-LENB(INDIRECT(ADDRESS(7490,111)))</f>
        <v>0</v>
      </c>
      <c r="DI7490" s="7" t="n">
        <v>4</v>
      </c>
      <c r="DJ7490" s="7" t="n">
        <v>65533</v>
      </c>
      <c r="DK7490" s="7" t="n">
        <v>2119</v>
      </c>
      <c r="DL7490" s="7" t="s">
        <v>12</v>
      </c>
      <c r="DM7490" s="7" t="n">
        <f t="normal" ca="1">32-LENB(INDIRECT(ADDRESS(7490,116)))</f>
        <v>0</v>
      </c>
      <c r="DN7490" s="7" t="n">
        <v>4</v>
      </c>
      <c r="DO7490" s="7" t="n">
        <v>65533</v>
      </c>
      <c r="DP7490" s="7" t="n">
        <v>2119</v>
      </c>
      <c r="DQ7490" s="7" t="s">
        <v>12</v>
      </c>
      <c r="DR7490" s="7" t="n">
        <f t="normal" ca="1">32-LENB(INDIRECT(ADDRESS(7490,121)))</f>
        <v>0</v>
      </c>
      <c r="DS7490" s="7" t="n">
        <v>7</v>
      </c>
      <c r="DT7490" s="7" t="n">
        <v>65533</v>
      </c>
      <c r="DU7490" s="7" t="n">
        <v>63312</v>
      </c>
      <c r="DV7490" s="7" t="s">
        <v>12</v>
      </c>
      <c r="DW7490" s="7" t="n">
        <f t="normal" ca="1">32-LENB(INDIRECT(ADDRESS(7490,126)))</f>
        <v>0</v>
      </c>
      <c r="DX7490" s="7" t="n">
        <v>4</v>
      </c>
      <c r="DY7490" s="7" t="n">
        <v>65533</v>
      </c>
      <c r="DZ7490" s="7" t="n">
        <v>4400</v>
      </c>
      <c r="EA7490" s="7" t="s">
        <v>12</v>
      </c>
      <c r="EB7490" s="7" t="n">
        <f t="normal" ca="1">32-LENB(INDIRECT(ADDRESS(7490,131)))</f>
        <v>0</v>
      </c>
      <c r="EC7490" s="7" t="n">
        <v>7</v>
      </c>
      <c r="ED7490" s="7" t="n">
        <v>65533</v>
      </c>
      <c r="EE7490" s="7" t="n">
        <v>63313</v>
      </c>
      <c r="EF7490" s="7" t="s">
        <v>12</v>
      </c>
      <c r="EG7490" s="7" t="n">
        <f t="normal" ca="1">32-LENB(INDIRECT(ADDRESS(7490,136)))</f>
        <v>0</v>
      </c>
      <c r="EH7490" s="7" t="n">
        <v>4</v>
      </c>
      <c r="EI7490" s="7" t="n">
        <v>65533</v>
      </c>
      <c r="EJ7490" s="7" t="n">
        <v>4165</v>
      </c>
      <c r="EK7490" s="7" t="s">
        <v>12</v>
      </c>
      <c r="EL7490" s="7" t="n">
        <f t="normal" ca="1">32-LENB(INDIRECT(ADDRESS(7490,141)))</f>
        <v>0</v>
      </c>
      <c r="EM7490" s="7" t="n">
        <v>4</v>
      </c>
      <c r="EN7490" s="7" t="n">
        <v>65533</v>
      </c>
      <c r="EO7490" s="7" t="n">
        <v>4432</v>
      </c>
      <c r="EP7490" s="7" t="s">
        <v>12</v>
      </c>
      <c r="EQ7490" s="7" t="n">
        <f t="normal" ca="1">32-LENB(INDIRECT(ADDRESS(7490,146)))</f>
        <v>0</v>
      </c>
      <c r="ER7490" s="7" t="n">
        <v>4</v>
      </c>
      <c r="ES7490" s="7" t="n">
        <v>65533</v>
      </c>
      <c r="ET7490" s="7" t="n">
        <v>4538</v>
      </c>
      <c r="EU7490" s="7" t="s">
        <v>12</v>
      </c>
      <c r="EV7490" s="7" t="n">
        <f t="normal" ca="1">32-LENB(INDIRECT(ADDRESS(7490,151)))</f>
        <v>0</v>
      </c>
      <c r="EW7490" s="7" t="n">
        <v>4</v>
      </c>
      <c r="EX7490" s="7" t="n">
        <v>65533</v>
      </c>
      <c r="EY7490" s="7" t="n">
        <v>4165</v>
      </c>
      <c r="EZ7490" s="7" t="s">
        <v>12</v>
      </c>
      <c r="FA7490" s="7" t="n">
        <f t="normal" ca="1">32-LENB(INDIRECT(ADDRESS(7490,156)))</f>
        <v>0</v>
      </c>
      <c r="FB7490" s="7" t="n">
        <v>4</v>
      </c>
      <c r="FC7490" s="7" t="n">
        <v>65533</v>
      </c>
      <c r="FD7490" s="7" t="n">
        <v>4432</v>
      </c>
      <c r="FE7490" s="7" t="s">
        <v>12</v>
      </c>
      <c r="FF7490" s="7" t="n">
        <f t="normal" ca="1">32-LENB(INDIRECT(ADDRESS(7490,161)))</f>
        <v>0</v>
      </c>
      <c r="FG7490" s="7" t="n">
        <v>7</v>
      </c>
      <c r="FH7490" s="7" t="n">
        <v>65533</v>
      </c>
      <c r="FI7490" s="7" t="n">
        <v>63314</v>
      </c>
      <c r="FJ7490" s="7" t="s">
        <v>12</v>
      </c>
      <c r="FK7490" s="7" t="n">
        <f t="normal" ca="1">32-LENB(INDIRECT(ADDRESS(7490,166)))</f>
        <v>0</v>
      </c>
      <c r="FL7490" s="7" t="n">
        <v>4</v>
      </c>
      <c r="FM7490" s="7" t="n">
        <v>65533</v>
      </c>
      <c r="FN7490" s="7" t="n">
        <v>4432</v>
      </c>
      <c r="FO7490" s="7" t="s">
        <v>12</v>
      </c>
      <c r="FP7490" s="7" t="n">
        <f t="normal" ca="1">32-LENB(INDIRECT(ADDRESS(7490,171)))</f>
        <v>0</v>
      </c>
      <c r="FQ7490" s="7" t="n">
        <v>7</v>
      </c>
      <c r="FR7490" s="7" t="n">
        <v>65533</v>
      </c>
      <c r="FS7490" s="7" t="n">
        <v>63315</v>
      </c>
      <c r="FT7490" s="7" t="s">
        <v>12</v>
      </c>
      <c r="FU7490" s="7" t="n">
        <f t="normal" ca="1">32-LENB(INDIRECT(ADDRESS(7490,176)))</f>
        <v>0</v>
      </c>
      <c r="FV7490" s="7" t="n">
        <v>4</v>
      </c>
      <c r="FW7490" s="7" t="n">
        <v>65533</v>
      </c>
      <c r="FX7490" s="7" t="n">
        <v>4427</v>
      </c>
      <c r="FY7490" s="7" t="s">
        <v>12</v>
      </c>
      <c r="FZ7490" s="7" t="n">
        <f t="normal" ca="1">32-LENB(INDIRECT(ADDRESS(7490,181)))</f>
        <v>0</v>
      </c>
      <c r="GA7490" s="7" t="n">
        <v>4</v>
      </c>
      <c r="GB7490" s="7" t="n">
        <v>65533</v>
      </c>
      <c r="GC7490" s="7" t="n">
        <v>4427</v>
      </c>
      <c r="GD7490" s="7" t="s">
        <v>12</v>
      </c>
      <c r="GE7490" s="7" t="n">
        <f t="normal" ca="1">32-LENB(INDIRECT(ADDRESS(7490,186)))</f>
        <v>0</v>
      </c>
      <c r="GF7490" s="7" t="n">
        <v>4</v>
      </c>
      <c r="GG7490" s="7" t="n">
        <v>65533</v>
      </c>
      <c r="GH7490" s="7" t="n">
        <v>4427</v>
      </c>
      <c r="GI7490" s="7" t="s">
        <v>12</v>
      </c>
      <c r="GJ7490" s="7" t="n">
        <f t="normal" ca="1">32-LENB(INDIRECT(ADDRESS(7490,191)))</f>
        <v>0</v>
      </c>
      <c r="GK7490" s="7" t="n">
        <v>7</v>
      </c>
      <c r="GL7490" s="7" t="n">
        <v>65533</v>
      </c>
      <c r="GM7490" s="7" t="n">
        <v>63316</v>
      </c>
      <c r="GN7490" s="7" t="s">
        <v>12</v>
      </c>
      <c r="GO7490" s="7" t="n">
        <f t="normal" ca="1">32-LENB(INDIRECT(ADDRESS(7490,196)))</f>
        <v>0</v>
      </c>
      <c r="GP7490" s="7" t="n">
        <v>7</v>
      </c>
      <c r="GQ7490" s="7" t="n">
        <v>65533</v>
      </c>
      <c r="GR7490" s="7" t="n">
        <v>63317</v>
      </c>
      <c r="GS7490" s="7" t="s">
        <v>12</v>
      </c>
      <c r="GT7490" s="7" t="n">
        <f t="normal" ca="1">32-LENB(INDIRECT(ADDRESS(7490,201)))</f>
        <v>0</v>
      </c>
      <c r="GU7490" s="7" t="n">
        <v>7</v>
      </c>
      <c r="GV7490" s="7" t="n">
        <v>65533</v>
      </c>
      <c r="GW7490" s="7" t="n">
        <v>63318</v>
      </c>
      <c r="GX7490" s="7" t="s">
        <v>12</v>
      </c>
      <c r="GY7490" s="7" t="n">
        <f t="normal" ca="1">32-LENB(INDIRECT(ADDRESS(7490,206)))</f>
        <v>0</v>
      </c>
      <c r="GZ7490" s="7" t="n">
        <v>7</v>
      </c>
      <c r="HA7490" s="7" t="n">
        <v>65533</v>
      </c>
      <c r="HB7490" s="7" t="n">
        <v>63319</v>
      </c>
      <c r="HC7490" s="7" t="s">
        <v>12</v>
      </c>
      <c r="HD7490" s="7" t="n">
        <f t="normal" ca="1">32-LENB(INDIRECT(ADDRESS(7490,211)))</f>
        <v>0</v>
      </c>
      <c r="HE7490" s="7" t="n">
        <v>7</v>
      </c>
      <c r="HF7490" s="7" t="n">
        <v>65533</v>
      </c>
      <c r="HG7490" s="7" t="n">
        <v>63320</v>
      </c>
      <c r="HH7490" s="7" t="s">
        <v>12</v>
      </c>
      <c r="HI7490" s="7" t="n">
        <f t="normal" ca="1">32-LENB(INDIRECT(ADDRESS(7490,216)))</f>
        <v>0</v>
      </c>
      <c r="HJ7490" s="7" t="n">
        <v>7</v>
      </c>
      <c r="HK7490" s="7" t="n">
        <v>65533</v>
      </c>
      <c r="HL7490" s="7" t="n">
        <v>63321</v>
      </c>
      <c r="HM7490" s="7" t="s">
        <v>12</v>
      </c>
      <c r="HN7490" s="7" t="n">
        <f t="normal" ca="1">32-LENB(INDIRECT(ADDRESS(7490,221)))</f>
        <v>0</v>
      </c>
      <c r="HO7490" s="7" t="n">
        <v>7</v>
      </c>
      <c r="HP7490" s="7" t="n">
        <v>65533</v>
      </c>
      <c r="HQ7490" s="7" t="n">
        <v>63322</v>
      </c>
      <c r="HR7490" s="7" t="s">
        <v>12</v>
      </c>
      <c r="HS7490" s="7" t="n">
        <f t="normal" ca="1">32-LENB(INDIRECT(ADDRESS(7490,226)))</f>
        <v>0</v>
      </c>
      <c r="HT7490" s="7" t="n">
        <v>7</v>
      </c>
      <c r="HU7490" s="7" t="n">
        <v>65533</v>
      </c>
      <c r="HV7490" s="7" t="n">
        <v>63323</v>
      </c>
      <c r="HW7490" s="7" t="s">
        <v>12</v>
      </c>
      <c r="HX7490" s="7" t="n">
        <f t="normal" ca="1">32-LENB(INDIRECT(ADDRESS(7490,231)))</f>
        <v>0</v>
      </c>
      <c r="HY7490" s="7" t="n">
        <v>4</v>
      </c>
      <c r="HZ7490" s="7" t="n">
        <v>65533</v>
      </c>
      <c r="IA7490" s="7" t="n">
        <v>4421</v>
      </c>
      <c r="IB7490" s="7" t="s">
        <v>12</v>
      </c>
      <c r="IC7490" s="7" t="n">
        <f t="normal" ca="1">32-LENB(INDIRECT(ADDRESS(7490,236)))</f>
        <v>0</v>
      </c>
      <c r="ID7490" s="7" t="n">
        <v>4</v>
      </c>
      <c r="IE7490" s="7" t="n">
        <v>65533</v>
      </c>
      <c r="IF7490" s="7" t="n">
        <v>2119</v>
      </c>
      <c r="IG7490" s="7" t="s">
        <v>12</v>
      </c>
      <c r="IH7490" s="7" t="n">
        <f t="normal" ca="1">32-LENB(INDIRECT(ADDRESS(7490,241)))</f>
        <v>0</v>
      </c>
      <c r="II7490" s="7" t="n">
        <v>4</v>
      </c>
      <c r="IJ7490" s="7" t="n">
        <v>65533</v>
      </c>
      <c r="IK7490" s="7" t="n">
        <v>4431</v>
      </c>
      <c r="IL7490" s="7" t="s">
        <v>12</v>
      </c>
      <c r="IM7490" s="7" t="n">
        <f t="normal" ca="1">32-LENB(INDIRECT(ADDRESS(7490,246)))</f>
        <v>0</v>
      </c>
      <c r="IN7490" s="7" t="n">
        <v>4</v>
      </c>
      <c r="IO7490" s="7" t="n">
        <v>65533</v>
      </c>
      <c r="IP7490" s="7" t="n">
        <v>4420</v>
      </c>
      <c r="IQ7490" s="7" t="s">
        <v>12</v>
      </c>
      <c r="IR7490" s="7" t="n">
        <f t="normal" ca="1">32-LENB(INDIRECT(ADDRESS(7490,251)))</f>
        <v>0</v>
      </c>
      <c r="IS7490" s="7" t="n">
        <v>4</v>
      </c>
      <c r="IT7490" s="7" t="n">
        <v>65533</v>
      </c>
      <c r="IU7490" s="7" t="n">
        <v>4219</v>
      </c>
      <c r="IV7490" s="7" t="s">
        <v>12</v>
      </c>
      <c r="IW7490" s="7" t="n">
        <f t="normal" ca="1">32-LENB(INDIRECT(ADDRESS(7490,256)))</f>
        <v>0</v>
      </c>
      <c r="IX7490" s="7" t="n">
        <v>7</v>
      </c>
      <c r="IY7490" s="7" t="n">
        <v>65533</v>
      </c>
      <c r="IZ7490" s="7" t="n">
        <v>63324</v>
      </c>
      <c r="JA7490" s="7" t="s">
        <v>12</v>
      </c>
      <c r="JB7490" s="7" t="n">
        <f t="normal" ca="1">32-LENB(INDIRECT(ADDRESS(7490,261)))</f>
        <v>0</v>
      </c>
      <c r="JC7490" s="7" t="n">
        <v>4</v>
      </c>
      <c r="JD7490" s="7" t="n">
        <v>65533</v>
      </c>
      <c r="JE7490" s="7" t="n">
        <v>4424</v>
      </c>
      <c r="JF7490" s="7" t="s">
        <v>12</v>
      </c>
      <c r="JG7490" s="7" t="n">
        <f t="normal" ca="1">32-LENB(INDIRECT(ADDRESS(7490,266)))</f>
        <v>0</v>
      </c>
      <c r="JH7490" s="7" t="n">
        <v>4</v>
      </c>
      <c r="JI7490" s="7" t="n">
        <v>65533</v>
      </c>
      <c r="JJ7490" s="7" t="n">
        <v>2119</v>
      </c>
      <c r="JK7490" s="7" t="s">
        <v>12</v>
      </c>
      <c r="JL7490" s="7" t="n">
        <f t="normal" ca="1">32-LENB(INDIRECT(ADDRESS(7490,271)))</f>
        <v>0</v>
      </c>
      <c r="JM7490" s="7" t="n">
        <v>4</v>
      </c>
      <c r="JN7490" s="7" t="n">
        <v>65533</v>
      </c>
      <c r="JO7490" s="7" t="n">
        <v>4338</v>
      </c>
      <c r="JP7490" s="7" t="s">
        <v>12</v>
      </c>
      <c r="JQ7490" s="7" t="n">
        <f t="normal" ca="1">32-LENB(INDIRECT(ADDRESS(7490,276)))</f>
        <v>0</v>
      </c>
      <c r="JR7490" s="7" t="n">
        <v>4</v>
      </c>
      <c r="JS7490" s="7" t="n">
        <v>65533</v>
      </c>
      <c r="JT7490" s="7" t="n">
        <v>4339</v>
      </c>
      <c r="JU7490" s="7" t="s">
        <v>12</v>
      </c>
      <c r="JV7490" s="7" t="n">
        <f t="normal" ca="1">32-LENB(INDIRECT(ADDRESS(7490,281)))</f>
        <v>0</v>
      </c>
      <c r="JW7490" s="7" t="n">
        <v>4</v>
      </c>
      <c r="JX7490" s="7" t="n">
        <v>65533</v>
      </c>
      <c r="JY7490" s="7" t="n">
        <v>2119</v>
      </c>
      <c r="JZ7490" s="7" t="s">
        <v>12</v>
      </c>
      <c r="KA7490" s="7" t="n">
        <f t="normal" ca="1">32-LENB(INDIRECT(ADDRESS(7490,286)))</f>
        <v>0</v>
      </c>
      <c r="KB7490" s="7" t="n">
        <v>7</v>
      </c>
      <c r="KC7490" s="7" t="n">
        <v>65533</v>
      </c>
      <c r="KD7490" s="7" t="n">
        <v>63325</v>
      </c>
      <c r="KE7490" s="7" t="s">
        <v>12</v>
      </c>
      <c r="KF7490" s="7" t="n">
        <f t="normal" ca="1">32-LENB(INDIRECT(ADDRESS(7490,291)))</f>
        <v>0</v>
      </c>
      <c r="KG7490" s="7" t="n">
        <v>7</v>
      </c>
      <c r="KH7490" s="7" t="n">
        <v>65533</v>
      </c>
      <c r="KI7490" s="7" t="n">
        <v>63326</v>
      </c>
      <c r="KJ7490" s="7" t="s">
        <v>12</v>
      </c>
      <c r="KK7490" s="7" t="n">
        <f t="normal" ca="1">32-LENB(INDIRECT(ADDRESS(7490,296)))</f>
        <v>0</v>
      </c>
      <c r="KL7490" s="7" t="n">
        <v>7</v>
      </c>
      <c r="KM7490" s="7" t="n">
        <v>65533</v>
      </c>
      <c r="KN7490" s="7" t="n">
        <v>63327</v>
      </c>
      <c r="KO7490" s="7" t="s">
        <v>12</v>
      </c>
      <c r="KP7490" s="7" t="n">
        <f t="normal" ca="1">32-LENB(INDIRECT(ADDRESS(7490,301)))</f>
        <v>0</v>
      </c>
      <c r="KQ7490" s="7" t="n">
        <v>8</v>
      </c>
      <c r="KR7490" s="7" t="n">
        <v>65533</v>
      </c>
      <c r="KS7490" s="7" t="n">
        <v>0</v>
      </c>
      <c r="KT7490" s="7" t="s">
        <v>212</v>
      </c>
      <c r="KU7490" s="7" t="n">
        <f t="normal" ca="1">32-LENB(INDIRECT(ADDRESS(7490,306)))</f>
        <v>0</v>
      </c>
      <c r="KV7490" s="7" t="n">
        <v>7</v>
      </c>
      <c r="KW7490" s="7" t="n">
        <v>65533</v>
      </c>
      <c r="KX7490" s="7" t="n">
        <v>63328</v>
      </c>
      <c r="KY7490" s="7" t="s">
        <v>12</v>
      </c>
      <c r="KZ7490" s="7" t="n">
        <f t="normal" ca="1">32-LENB(INDIRECT(ADDRESS(7490,311)))</f>
        <v>0</v>
      </c>
      <c r="LA7490" s="7" t="n">
        <v>7</v>
      </c>
      <c r="LB7490" s="7" t="n">
        <v>65533</v>
      </c>
      <c r="LC7490" s="7" t="n">
        <v>63329</v>
      </c>
      <c r="LD7490" s="7" t="s">
        <v>12</v>
      </c>
      <c r="LE7490" s="7" t="n">
        <f t="normal" ca="1">32-LENB(INDIRECT(ADDRESS(7490,316)))</f>
        <v>0</v>
      </c>
      <c r="LF7490" s="7" t="n">
        <v>7</v>
      </c>
      <c r="LG7490" s="7" t="n">
        <v>65533</v>
      </c>
      <c r="LH7490" s="7" t="n">
        <v>63330</v>
      </c>
      <c r="LI7490" s="7" t="s">
        <v>12</v>
      </c>
      <c r="LJ7490" s="7" t="n">
        <f t="normal" ca="1">32-LENB(INDIRECT(ADDRESS(7490,321)))</f>
        <v>0</v>
      </c>
      <c r="LK7490" s="7" t="n">
        <v>7</v>
      </c>
      <c r="LL7490" s="7" t="n">
        <v>65533</v>
      </c>
      <c r="LM7490" s="7" t="n">
        <v>63331</v>
      </c>
      <c r="LN7490" s="7" t="s">
        <v>12</v>
      </c>
      <c r="LO7490" s="7" t="n">
        <f t="normal" ca="1">32-LENB(INDIRECT(ADDRESS(7490,326)))</f>
        <v>0</v>
      </c>
      <c r="LP7490" s="7" t="n">
        <v>7</v>
      </c>
      <c r="LQ7490" s="7" t="n">
        <v>65533</v>
      </c>
      <c r="LR7490" s="7" t="n">
        <v>63332</v>
      </c>
      <c r="LS7490" s="7" t="s">
        <v>12</v>
      </c>
      <c r="LT7490" s="7" t="n">
        <f t="normal" ca="1">32-LENB(INDIRECT(ADDRESS(7490,331)))</f>
        <v>0</v>
      </c>
      <c r="LU7490" s="7" t="n">
        <v>7</v>
      </c>
      <c r="LV7490" s="7" t="n">
        <v>65533</v>
      </c>
      <c r="LW7490" s="7" t="n">
        <v>63333</v>
      </c>
      <c r="LX7490" s="7" t="s">
        <v>12</v>
      </c>
      <c r="LY7490" s="7" t="n">
        <f t="normal" ca="1">32-LENB(INDIRECT(ADDRESS(7490,336)))</f>
        <v>0</v>
      </c>
      <c r="LZ7490" s="7" t="n">
        <v>7</v>
      </c>
      <c r="MA7490" s="7" t="n">
        <v>65533</v>
      </c>
      <c r="MB7490" s="7" t="n">
        <v>63334</v>
      </c>
      <c r="MC7490" s="7" t="s">
        <v>12</v>
      </c>
      <c r="MD7490" s="7" t="n">
        <f t="normal" ca="1">32-LENB(INDIRECT(ADDRESS(7490,341)))</f>
        <v>0</v>
      </c>
      <c r="ME7490" s="7" t="n">
        <v>7</v>
      </c>
      <c r="MF7490" s="7" t="n">
        <v>65533</v>
      </c>
      <c r="MG7490" s="7" t="n">
        <v>63335</v>
      </c>
      <c r="MH7490" s="7" t="s">
        <v>12</v>
      </c>
      <c r="MI7490" s="7" t="n">
        <f t="normal" ca="1">32-LENB(INDIRECT(ADDRESS(7490,346)))</f>
        <v>0</v>
      </c>
      <c r="MJ7490" s="7" t="n">
        <v>7</v>
      </c>
      <c r="MK7490" s="7" t="n">
        <v>65533</v>
      </c>
      <c r="ML7490" s="7" t="n">
        <v>63336</v>
      </c>
      <c r="MM7490" s="7" t="s">
        <v>12</v>
      </c>
      <c r="MN7490" s="7" t="n">
        <f t="normal" ca="1">32-LENB(INDIRECT(ADDRESS(7490,351)))</f>
        <v>0</v>
      </c>
      <c r="MO7490" s="7" t="n">
        <v>7</v>
      </c>
      <c r="MP7490" s="7" t="n">
        <v>65533</v>
      </c>
      <c r="MQ7490" s="7" t="n">
        <v>63337</v>
      </c>
      <c r="MR7490" s="7" t="s">
        <v>12</v>
      </c>
      <c r="MS7490" s="7" t="n">
        <f t="normal" ca="1">32-LENB(INDIRECT(ADDRESS(7490,356)))</f>
        <v>0</v>
      </c>
      <c r="MT7490" s="7" t="n">
        <v>7</v>
      </c>
      <c r="MU7490" s="7" t="n">
        <v>65533</v>
      </c>
      <c r="MV7490" s="7" t="n">
        <v>63338</v>
      </c>
      <c r="MW7490" s="7" t="s">
        <v>12</v>
      </c>
      <c r="MX7490" s="7" t="n">
        <f t="normal" ca="1">32-LENB(INDIRECT(ADDRESS(7490,361)))</f>
        <v>0</v>
      </c>
      <c r="MY7490" s="7" t="n">
        <v>7</v>
      </c>
      <c r="MZ7490" s="7" t="n">
        <v>65533</v>
      </c>
      <c r="NA7490" s="7" t="n">
        <v>63339</v>
      </c>
      <c r="NB7490" s="7" t="s">
        <v>12</v>
      </c>
      <c r="NC7490" s="7" t="n">
        <f t="normal" ca="1">32-LENB(INDIRECT(ADDRESS(7490,366)))</f>
        <v>0</v>
      </c>
      <c r="ND7490" s="7" t="n">
        <v>7</v>
      </c>
      <c r="NE7490" s="7" t="n">
        <v>65533</v>
      </c>
      <c r="NF7490" s="7" t="n">
        <v>63340</v>
      </c>
      <c r="NG7490" s="7" t="s">
        <v>12</v>
      </c>
      <c r="NH7490" s="7" t="n">
        <f t="normal" ca="1">32-LENB(INDIRECT(ADDRESS(7490,371)))</f>
        <v>0</v>
      </c>
      <c r="NI7490" s="7" t="n">
        <v>7</v>
      </c>
      <c r="NJ7490" s="7" t="n">
        <v>65533</v>
      </c>
      <c r="NK7490" s="7" t="n">
        <v>63341</v>
      </c>
      <c r="NL7490" s="7" t="s">
        <v>12</v>
      </c>
      <c r="NM7490" s="7" t="n">
        <f t="normal" ca="1">32-LENB(INDIRECT(ADDRESS(7490,376)))</f>
        <v>0</v>
      </c>
      <c r="NN7490" s="7" t="n">
        <v>7</v>
      </c>
      <c r="NO7490" s="7" t="n">
        <v>65533</v>
      </c>
      <c r="NP7490" s="7" t="n">
        <v>63342</v>
      </c>
      <c r="NQ7490" s="7" t="s">
        <v>12</v>
      </c>
      <c r="NR7490" s="7" t="n">
        <f t="normal" ca="1">32-LENB(INDIRECT(ADDRESS(7490,381)))</f>
        <v>0</v>
      </c>
      <c r="NS7490" s="7" t="n">
        <v>7</v>
      </c>
      <c r="NT7490" s="7" t="n">
        <v>65533</v>
      </c>
      <c r="NU7490" s="7" t="n">
        <v>63343</v>
      </c>
      <c r="NV7490" s="7" t="s">
        <v>12</v>
      </c>
      <c r="NW7490" s="7" t="n">
        <f t="normal" ca="1">32-LENB(INDIRECT(ADDRESS(7490,386)))</f>
        <v>0</v>
      </c>
      <c r="NX7490" s="7" t="n">
        <v>7</v>
      </c>
      <c r="NY7490" s="7" t="n">
        <v>65533</v>
      </c>
      <c r="NZ7490" s="7" t="n">
        <v>63344</v>
      </c>
      <c r="OA7490" s="7" t="s">
        <v>12</v>
      </c>
      <c r="OB7490" s="7" t="n">
        <f t="normal" ca="1">32-LENB(INDIRECT(ADDRESS(7490,391)))</f>
        <v>0</v>
      </c>
      <c r="OC7490" s="7" t="n">
        <v>7</v>
      </c>
      <c r="OD7490" s="7" t="n">
        <v>65533</v>
      </c>
      <c r="OE7490" s="7" t="n">
        <v>63345</v>
      </c>
      <c r="OF7490" s="7" t="s">
        <v>12</v>
      </c>
      <c r="OG7490" s="7" t="n">
        <f t="normal" ca="1">32-LENB(INDIRECT(ADDRESS(7490,396)))</f>
        <v>0</v>
      </c>
      <c r="OH7490" s="7" t="n">
        <v>7</v>
      </c>
      <c r="OI7490" s="7" t="n">
        <v>65533</v>
      </c>
      <c r="OJ7490" s="7" t="n">
        <v>63346</v>
      </c>
      <c r="OK7490" s="7" t="s">
        <v>12</v>
      </c>
      <c r="OL7490" s="7" t="n">
        <f t="normal" ca="1">32-LENB(INDIRECT(ADDRESS(7490,401)))</f>
        <v>0</v>
      </c>
      <c r="OM7490" s="7" t="n">
        <v>7</v>
      </c>
      <c r="ON7490" s="7" t="n">
        <v>65533</v>
      </c>
      <c r="OO7490" s="7" t="n">
        <v>63347</v>
      </c>
      <c r="OP7490" s="7" t="s">
        <v>12</v>
      </c>
      <c r="OQ7490" s="7" t="n">
        <f t="normal" ca="1">32-LENB(INDIRECT(ADDRESS(7490,406)))</f>
        <v>0</v>
      </c>
      <c r="OR7490" s="7" t="n">
        <v>7</v>
      </c>
      <c r="OS7490" s="7" t="n">
        <v>65533</v>
      </c>
      <c r="OT7490" s="7" t="n">
        <v>63348</v>
      </c>
      <c r="OU7490" s="7" t="s">
        <v>12</v>
      </c>
      <c r="OV7490" s="7" t="n">
        <f t="normal" ca="1">32-LENB(INDIRECT(ADDRESS(7490,411)))</f>
        <v>0</v>
      </c>
      <c r="OW7490" s="7" t="n">
        <v>7</v>
      </c>
      <c r="OX7490" s="7" t="n">
        <v>65533</v>
      </c>
      <c r="OY7490" s="7" t="n">
        <v>63349</v>
      </c>
      <c r="OZ7490" s="7" t="s">
        <v>12</v>
      </c>
      <c r="PA7490" s="7" t="n">
        <f t="normal" ca="1">32-LENB(INDIRECT(ADDRESS(7490,416)))</f>
        <v>0</v>
      </c>
      <c r="PB7490" s="7" t="n">
        <v>4</v>
      </c>
      <c r="PC7490" s="7" t="n">
        <v>65533</v>
      </c>
      <c r="PD7490" s="7" t="n">
        <v>2119</v>
      </c>
      <c r="PE7490" s="7" t="s">
        <v>12</v>
      </c>
      <c r="PF7490" s="7" t="n">
        <f t="normal" ca="1">32-LENB(INDIRECT(ADDRESS(7490,421)))</f>
        <v>0</v>
      </c>
      <c r="PG7490" s="7" t="n">
        <v>7</v>
      </c>
      <c r="PH7490" s="7" t="n">
        <v>65533</v>
      </c>
      <c r="PI7490" s="7" t="n">
        <v>63350</v>
      </c>
      <c r="PJ7490" s="7" t="s">
        <v>12</v>
      </c>
      <c r="PK7490" s="7" t="n">
        <f t="normal" ca="1">32-LENB(INDIRECT(ADDRESS(7490,426)))</f>
        <v>0</v>
      </c>
      <c r="PL7490" s="7" t="n">
        <v>7</v>
      </c>
      <c r="PM7490" s="7" t="n">
        <v>65533</v>
      </c>
      <c r="PN7490" s="7" t="n">
        <v>63351</v>
      </c>
      <c r="PO7490" s="7" t="s">
        <v>12</v>
      </c>
      <c r="PP7490" s="7" t="n">
        <f t="normal" ca="1">32-LENB(INDIRECT(ADDRESS(7490,431)))</f>
        <v>0</v>
      </c>
      <c r="PQ7490" s="7" t="n">
        <v>7</v>
      </c>
      <c r="PR7490" s="7" t="n">
        <v>65533</v>
      </c>
      <c r="PS7490" s="7" t="n">
        <v>63352</v>
      </c>
      <c r="PT7490" s="7" t="s">
        <v>12</v>
      </c>
      <c r="PU7490" s="7" t="n">
        <f t="normal" ca="1">32-LENB(INDIRECT(ADDRESS(7490,436)))</f>
        <v>0</v>
      </c>
      <c r="PV7490" s="7" t="n">
        <v>7</v>
      </c>
      <c r="PW7490" s="7" t="n">
        <v>65533</v>
      </c>
      <c r="PX7490" s="7" t="n">
        <v>63353</v>
      </c>
      <c r="PY7490" s="7" t="s">
        <v>12</v>
      </c>
      <c r="PZ7490" s="7" t="n">
        <f t="normal" ca="1">32-LENB(INDIRECT(ADDRESS(7490,441)))</f>
        <v>0</v>
      </c>
      <c r="QA7490" s="7" t="n">
        <v>7</v>
      </c>
      <c r="QB7490" s="7" t="n">
        <v>65533</v>
      </c>
      <c r="QC7490" s="7" t="n">
        <v>63354</v>
      </c>
      <c r="QD7490" s="7" t="s">
        <v>12</v>
      </c>
      <c r="QE7490" s="7" t="n">
        <f t="normal" ca="1">32-LENB(INDIRECT(ADDRESS(7490,446)))</f>
        <v>0</v>
      </c>
      <c r="QF7490" s="7" t="n">
        <v>7</v>
      </c>
      <c r="QG7490" s="7" t="n">
        <v>65533</v>
      </c>
      <c r="QH7490" s="7" t="n">
        <v>63355</v>
      </c>
      <c r="QI7490" s="7" t="s">
        <v>12</v>
      </c>
      <c r="QJ7490" s="7" t="n">
        <f t="normal" ca="1">32-LENB(INDIRECT(ADDRESS(7490,451)))</f>
        <v>0</v>
      </c>
      <c r="QK7490" s="7" t="n">
        <v>4</v>
      </c>
      <c r="QL7490" s="7" t="n">
        <v>65533</v>
      </c>
      <c r="QM7490" s="7" t="n">
        <v>8203</v>
      </c>
      <c r="QN7490" s="7" t="s">
        <v>12</v>
      </c>
      <c r="QO7490" s="7" t="n">
        <f t="normal" ca="1">32-LENB(INDIRECT(ADDRESS(7490,456)))</f>
        <v>0</v>
      </c>
      <c r="QP7490" s="7" t="n">
        <v>4</v>
      </c>
      <c r="QQ7490" s="7" t="n">
        <v>65533</v>
      </c>
      <c r="QR7490" s="7" t="n">
        <v>8121</v>
      </c>
      <c r="QS7490" s="7" t="s">
        <v>12</v>
      </c>
      <c r="QT7490" s="7" t="n">
        <f t="normal" ca="1">32-LENB(INDIRECT(ADDRESS(7490,461)))</f>
        <v>0</v>
      </c>
      <c r="QU7490" s="7" t="n">
        <v>4</v>
      </c>
      <c r="QV7490" s="7" t="n">
        <v>65533</v>
      </c>
      <c r="QW7490" s="7" t="n">
        <v>4400</v>
      </c>
      <c r="QX7490" s="7" t="s">
        <v>12</v>
      </c>
      <c r="QY7490" s="7" t="n">
        <f t="normal" ca="1">32-LENB(INDIRECT(ADDRESS(7490,466)))</f>
        <v>0</v>
      </c>
      <c r="QZ7490" s="7" t="n">
        <v>7</v>
      </c>
      <c r="RA7490" s="7" t="n">
        <v>65533</v>
      </c>
      <c r="RB7490" s="7" t="n">
        <v>63356</v>
      </c>
      <c r="RC7490" s="7" t="s">
        <v>12</v>
      </c>
      <c r="RD7490" s="7" t="n">
        <f t="normal" ca="1">32-LENB(INDIRECT(ADDRESS(7490,471)))</f>
        <v>0</v>
      </c>
      <c r="RE7490" s="7" t="n">
        <v>7</v>
      </c>
      <c r="RF7490" s="7" t="n">
        <v>65533</v>
      </c>
      <c r="RG7490" s="7" t="n">
        <v>63357</v>
      </c>
      <c r="RH7490" s="7" t="s">
        <v>12</v>
      </c>
      <c r="RI7490" s="7" t="n">
        <f t="normal" ca="1">32-LENB(INDIRECT(ADDRESS(7490,476)))</f>
        <v>0</v>
      </c>
      <c r="RJ7490" s="7" t="n">
        <v>7</v>
      </c>
      <c r="RK7490" s="7" t="n">
        <v>65533</v>
      </c>
      <c r="RL7490" s="7" t="n">
        <v>63358</v>
      </c>
      <c r="RM7490" s="7" t="s">
        <v>12</v>
      </c>
      <c r="RN7490" s="7" t="n">
        <f t="normal" ca="1">32-LENB(INDIRECT(ADDRESS(7490,481)))</f>
        <v>0</v>
      </c>
      <c r="RO7490" s="7" t="n">
        <v>7</v>
      </c>
      <c r="RP7490" s="7" t="n">
        <v>65533</v>
      </c>
      <c r="RQ7490" s="7" t="n">
        <v>63359</v>
      </c>
      <c r="RR7490" s="7" t="s">
        <v>12</v>
      </c>
      <c r="RS7490" s="7" t="n">
        <f t="normal" ca="1">32-LENB(INDIRECT(ADDRESS(7490,486)))</f>
        <v>0</v>
      </c>
      <c r="RT7490" s="7" t="n">
        <v>4</v>
      </c>
      <c r="RU7490" s="7" t="n">
        <v>65533</v>
      </c>
      <c r="RV7490" s="7" t="n">
        <v>2119</v>
      </c>
      <c r="RW7490" s="7" t="s">
        <v>12</v>
      </c>
      <c r="RX7490" s="7" t="n">
        <f t="normal" ca="1">32-LENB(INDIRECT(ADDRESS(7490,491)))</f>
        <v>0</v>
      </c>
      <c r="RY7490" s="7" t="n">
        <v>4</v>
      </c>
      <c r="RZ7490" s="7" t="n">
        <v>65533</v>
      </c>
      <c r="SA7490" s="7" t="n">
        <v>4431</v>
      </c>
      <c r="SB7490" s="7" t="s">
        <v>12</v>
      </c>
      <c r="SC7490" s="7" t="n">
        <f t="normal" ca="1">32-LENB(INDIRECT(ADDRESS(7490,496)))</f>
        <v>0</v>
      </c>
      <c r="SD7490" s="7" t="n">
        <v>4</v>
      </c>
      <c r="SE7490" s="7" t="n">
        <v>65533</v>
      </c>
      <c r="SF7490" s="7" t="n">
        <v>4421</v>
      </c>
      <c r="SG7490" s="7" t="s">
        <v>12</v>
      </c>
      <c r="SH7490" s="7" t="n">
        <f t="normal" ca="1">32-LENB(INDIRECT(ADDRESS(7490,501)))</f>
        <v>0</v>
      </c>
      <c r="SI7490" s="7" t="n">
        <v>0</v>
      </c>
      <c r="SJ7490" s="7" t="n">
        <v>65533</v>
      </c>
      <c r="SK7490" s="7" t="n">
        <v>0</v>
      </c>
      <c r="SL7490" s="7" t="s">
        <v>12</v>
      </c>
      <c r="SM7490" s="7" t="n">
        <f t="normal" ca="1">32-LENB(INDIRECT(ADDRESS(7490,506)))</f>
        <v>0</v>
      </c>
    </row>
    <row r="7491" spans="1:12">
      <c r="A7491" t="s">
        <v>4</v>
      </c>
      <c r="B7491" s="4" t="s">
        <v>5</v>
      </c>
    </row>
    <row r="7492" spans="1:12">
      <c r="A7492" t="n">
        <v>66808</v>
      </c>
      <c r="B7492" s="5" t="n">
        <v>1</v>
      </c>
    </row>
    <row r="7493" spans="1:12" s="3" customFormat="1" customHeight="0">
      <c r="A7493" s="3" t="s">
        <v>2</v>
      </c>
      <c r="B7493" s="3" t="s">
        <v>557</v>
      </c>
    </row>
    <row r="7494" spans="1:12">
      <c r="A7494" t="s">
        <v>4</v>
      </c>
      <c r="B7494" s="4" t="s">
        <v>5</v>
      </c>
      <c r="C7494" s="4" t="s">
        <v>10</v>
      </c>
      <c r="D7494" s="4" t="s">
        <v>10</v>
      </c>
      <c r="E7494" s="4" t="s">
        <v>9</v>
      </c>
      <c r="F7494" s="4" t="s">
        <v>6</v>
      </c>
      <c r="G7494" s="4" t="s">
        <v>8</v>
      </c>
      <c r="H7494" s="4" t="s">
        <v>10</v>
      </c>
      <c r="I7494" s="4" t="s">
        <v>10</v>
      </c>
      <c r="J7494" s="4" t="s">
        <v>9</v>
      </c>
      <c r="K7494" s="4" t="s">
        <v>6</v>
      </c>
      <c r="L7494" s="4" t="s">
        <v>8</v>
      </c>
    </row>
    <row r="7495" spans="1:12">
      <c r="A7495" t="n">
        <v>66816</v>
      </c>
      <c r="B7495" s="83" t="n">
        <v>257</v>
      </c>
      <c r="C7495" s="7" t="n">
        <v>4</v>
      </c>
      <c r="D7495" s="7" t="n">
        <v>65533</v>
      </c>
      <c r="E7495" s="7" t="n">
        <v>5302</v>
      </c>
      <c r="F7495" s="7" t="s">
        <v>12</v>
      </c>
      <c r="G7495" s="7" t="n">
        <f t="normal" ca="1">32-LENB(INDIRECT(ADDRESS(7495,6)))</f>
        <v>0</v>
      </c>
      <c r="H7495" s="7" t="n">
        <v>0</v>
      </c>
      <c r="I7495" s="7" t="n">
        <v>65533</v>
      </c>
      <c r="J7495" s="7" t="n">
        <v>0</v>
      </c>
      <c r="K7495" s="7" t="s">
        <v>12</v>
      </c>
      <c r="L7495" s="7" t="n">
        <f t="normal" ca="1">32-LENB(INDIRECT(ADDRESS(7495,11)))</f>
        <v>0</v>
      </c>
    </row>
    <row r="7496" spans="1:12">
      <c r="A7496" t="s">
        <v>4</v>
      </c>
      <c r="B7496" s="4" t="s">
        <v>5</v>
      </c>
    </row>
    <row r="7497" spans="1:12">
      <c r="A7497" t="n">
        <v>66896</v>
      </c>
      <c r="B7497" s="5" t="n">
        <v>1</v>
      </c>
    </row>
    <row r="7498" spans="1:12" s="3" customFormat="1" customHeight="0">
      <c r="A7498" s="3" t="s">
        <v>2</v>
      </c>
      <c r="B7498" s="3" t="s">
        <v>558</v>
      </c>
    </row>
    <row r="7499" spans="1:12">
      <c r="A7499" t="s">
        <v>4</v>
      </c>
      <c r="B7499" s="4" t="s">
        <v>5</v>
      </c>
      <c r="C7499" s="4" t="s">
        <v>10</v>
      </c>
      <c r="D7499" s="4" t="s">
        <v>10</v>
      </c>
      <c r="E7499" s="4" t="s">
        <v>9</v>
      </c>
      <c r="F7499" s="4" t="s">
        <v>6</v>
      </c>
      <c r="G7499" s="4" t="s">
        <v>8</v>
      </c>
      <c r="H7499" s="4" t="s">
        <v>10</v>
      </c>
      <c r="I7499" s="4" t="s">
        <v>10</v>
      </c>
      <c r="J7499" s="4" t="s">
        <v>9</v>
      </c>
      <c r="K7499" s="4" t="s">
        <v>6</v>
      </c>
      <c r="L7499" s="4" t="s">
        <v>8</v>
      </c>
      <c r="M7499" s="4" t="s">
        <v>10</v>
      </c>
      <c r="N7499" s="4" t="s">
        <v>10</v>
      </c>
      <c r="O7499" s="4" t="s">
        <v>9</v>
      </c>
      <c r="P7499" s="4" t="s">
        <v>6</v>
      </c>
      <c r="Q7499" s="4" t="s">
        <v>8</v>
      </c>
      <c r="R7499" s="4" t="s">
        <v>10</v>
      </c>
      <c r="S7499" s="4" t="s">
        <v>10</v>
      </c>
      <c r="T7499" s="4" t="s">
        <v>9</v>
      </c>
      <c r="U7499" s="4" t="s">
        <v>6</v>
      </c>
      <c r="V7499" s="4" t="s">
        <v>8</v>
      </c>
      <c r="W7499" s="4" t="s">
        <v>10</v>
      </c>
      <c r="X7499" s="4" t="s">
        <v>10</v>
      </c>
      <c r="Y7499" s="4" t="s">
        <v>9</v>
      </c>
      <c r="Z7499" s="4" t="s">
        <v>6</v>
      </c>
      <c r="AA7499" s="4" t="s">
        <v>8</v>
      </c>
      <c r="AB7499" s="4" t="s">
        <v>10</v>
      </c>
      <c r="AC7499" s="4" t="s">
        <v>10</v>
      </c>
      <c r="AD7499" s="4" t="s">
        <v>9</v>
      </c>
      <c r="AE7499" s="4" t="s">
        <v>6</v>
      </c>
      <c r="AF7499" s="4" t="s">
        <v>8</v>
      </c>
    </row>
    <row r="7500" spans="1:12">
      <c r="A7500" t="n">
        <v>66912</v>
      </c>
      <c r="B7500" s="83" t="n">
        <v>257</v>
      </c>
      <c r="C7500" s="7" t="n">
        <v>4</v>
      </c>
      <c r="D7500" s="7" t="n">
        <v>65533</v>
      </c>
      <c r="E7500" s="7" t="n">
        <v>4427</v>
      </c>
      <c r="F7500" s="7" t="s">
        <v>12</v>
      </c>
      <c r="G7500" s="7" t="n">
        <f t="normal" ca="1">32-LENB(INDIRECT(ADDRESS(7500,6)))</f>
        <v>0</v>
      </c>
      <c r="H7500" s="7" t="n">
        <v>4</v>
      </c>
      <c r="I7500" s="7" t="n">
        <v>65533</v>
      </c>
      <c r="J7500" s="7" t="n">
        <v>4251</v>
      </c>
      <c r="K7500" s="7" t="s">
        <v>12</v>
      </c>
      <c r="L7500" s="7" t="n">
        <f t="normal" ca="1">32-LENB(INDIRECT(ADDRESS(7500,11)))</f>
        <v>0</v>
      </c>
      <c r="M7500" s="7" t="n">
        <v>4</v>
      </c>
      <c r="N7500" s="7" t="n">
        <v>65533</v>
      </c>
      <c r="O7500" s="7" t="n">
        <v>4400</v>
      </c>
      <c r="P7500" s="7" t="s">
        <v>12</v>
      </c>
      <c r="Q7500" s="7" t="n">
        <f t="normal" ca="1">32-LENB(INDIRECT(ADDRESS(7500,16)))</f>
        <v>0</v>
      </c>
      <c r="R7500" s="7" t="n">
        <v>4</v>
      </c>
      <c r="S7500" s="7" t="n">
        <v>65533</v>
      </c>
      <c r="T7500" s="7" t="n">
        <v>4427</v>
      </c>
      <c r="U7500" s="7" t="s">
        <v>12</v>
      </c>
      <c r="V7500" s="7" t="n">
        <f t="normal" ca="1">32-LENB(INDIRECT(ADDRESS(7500,21)))</f>
        <v>0</v>
      </c>
      <c r="W7500" s="7" t="n">
        <v>4</v>
      </c>
      <c r="X7500" s="7" t="n">
        <v>65533</v>
      </c>
      <c r="Y7500" s="7" t="n">
        <v>4251</v>
      </c>
      <c r="Z7500" s="7" t="s">
        <v>12</v>
      </c>
      <c r="AA7500" s="7" t="n">
        <f t="normal" ca="1">32-LENB(INDIRECT(ADDRESS(7500,26)))</f>
        <v>0</v>
      </c>
      <c r="AB7500" s="7" t="n">
        <v>0</v>
      </c>
      <c r="AC7500" s="7" t="n">
        <v>65533</v>
      </c>
      <c r="AD7500" s="7" t="n">
        <v>0</v>
      </c>
      <c r="AE7500" s="7" t="s">
        <v>12</v>
      </c>
      <c r="AF7500" s="7" t="n">
        <f t="normal" ca="1">32-LENB(INDIRECT(ADDRESS(7500,31)))</f>
        <v>0</v>
      </c>
    </row>
    <row r="7501" spans="1:12">
      <c r="A7501" t="s">
        <v>4</v>
      </c>
      <c r="B7501" s="4" t="s">
        <v>5</v>
      </c>
    </row>
    <row r="7502" spans="1:12">
      <c r="A7502" t="n">
        <v>67152</v>
      </c>
      <c r="B7502" s="5" t="n">
        <v>1</v>
      </c>
    </row>
    <row r="7503" spans="1:12" s="3" customFormat="1" customHeight="0">
      <c r="A7503" s="3" t="s">
        <v>2</v>
      </c>
      <c r="B7503" s="3" t="s">
        <v>559</v>
      </c>
    </row>
    <row r="7504" spans="1:12">
      <c r="A7504" t="s">
        <v>4</v>
      </c>
      <c r="B7504" s="4" t="s">
        <v>5</v>
      </c>
      <c r="C7504" s="4" t="s">
        <v>10</v>
      </c>
      <c r="D7504" s="4" t="s">
        <v>10</v>
      </c>
      <c r="E7504" s="4" t="s">
        <v>9</v>
      </c>
      <c r="F7504" s="4" t="s">
        <v>6</v>
      </c>
      <c r="G7504" s="4" t="s">
        <v>8</v>
      </c>
      <c r="H7504" s="4" t="s">
        <v>10</v>
      </c>
      <c r="I7504" s="4" t="s">
        <v>10</v>
      </c>
      <c r="J7504" s="4" t="s">
        <v>9</v>
      </c>
      <c r="K7504" s="4" t="s">
        <v>6</v>
      </c>
      <c r="L7504" s="4" t="s">
        <v>8</v>
      </c>
      <c r="M7504" s="4" t="s">
        <v>10</v>
      </c>
      <c r="N7504" s="4" t="s">
        <v>10</v>
      </c>
      <c r="O7504" s="4" t="s">
        <v>9</v>
      </c>
      <c r="P7504" s="4" t="s">
        <v>6</v>
      </c>
      <c r="Q7504" s="4" t="s">
        <v>8</v>
      </c>
      <c r="R7504" s="4" t="s">
        <v>10</v>
      </c>
      <c r="S7504" s="4" t="s">
        <v>10</v>
      </c>
      <c r="T7504" s="4" t="s">
        <v>9</v>
      </c>
      <c r="U7504" s="4" t="s">
        <v>6</v>
      </c>
      <c r="V7504" s="4" t="s">
        <v>8</v>
      </c>
      <c r="W7504" s="4" t="s">
        <v>10</v>
      </c>
      <c r="X7504" s="4" t="s">
        <v>10</v>
      </c>
      <c r="Y7504" s="4" t="s">
        <v>9</v>
      </c>
      <c r="Z7504" s="4" t="s">
        <v>6</v>
      </c>
      <c r="AA7504" s="4" t="s">
        <v>8</v>
      </c>
      <c r="AB7504" s="4" t="s">
        <v>10</v>
      </c>
      <c r="AC7504" s="4" t="s">
        <v>10</v>
      </c>
      <c r="AD7504" s="4" t="s">
        <v>9</v>
      </c>
      <c r="AE7504" s="4" t="s">
        <v>6</v>
      </c>
      <c r="AF7504" s="4" t="s">
        <v>8</v>
      </c>
      <c r="AG7504" s="4" t="s">
        <v>10</v>
      </c>
      <c r="AH7504" s="4" t="s">
        <v>10</v>
      </c>
      <c r="AI7504" s="4" t="s">
        <v>9</v>
      </c>
      <c r="AJ7504" s="4" t="s">
        <v>6</v>
      </c>
      <c r="AK7504" s="4" t="s">
        <v>8</v>
      </c>
      <c r="AL7504" s="4" t="s">
        <v>10</v>
      </c>
      <c r="AM7504" s="4" t="s">
        <v>10</v>
      </c>
      <c r="AN7504" s="4" t="s">
        <v>9</v>
      </c>
      <c r="AO7504" s="4" t="s">
        <v>6</v>
      </c>
      <c r="AP7504" s="4" t="s">
        <v>8</v>
      </c>
      <c r="AQ7504" s="4" t="s">
        <v>10</v>
      </c>
      <c r="AR7504" s="4" t="s">
        <v>10</v>
      </c>
      <c r="AS7504" s="4" t="s">
        <v>9</v>
      </c>
      <c r="AT7504" s="4" t="s">
        <v>6</v>
      </c>
      <c r="AU7504" s="4" t="s">
        <v>8</v>
      </c>
      <c r="AV7504" s="4" t="s">
        <v>10</v>
      </c>
      <c r="AW7504" s="4" t="s">
        <v>10</v>
      </c>
      <c r="AX7504" s="4" t="s">
        <v>9</v>
      </c>
      <c r="AY7504" s="4" t="s">
        <v>6</v>
      </c>
      <c r="AZ7504" s="4" t="s">
        <v>8</v>
      </c>
      <c r="BA7504" s="4" t="s">
        <v>10</v>
      </c>
      <c r="BB7504" s="4" t="s">
        <v>10</v>
      </c>
      <c r="BC7504" s="4" t="s">
        <v>9</v>
      </c>
      <c r="BD7504" s="4" t="s">
        <v>6</v>
      </c>
      <c r="BE7504" s="4" t="s">
        <v>8</v>
      </c>
      <c r="BF7504" s="4" t="s">
        <v>10</v>
      </c>
      <c r="BG7504" s="4" t="s">
        <v>10</v>
      </c>
      <c r="BH7504" s="4" t="s">
        <v>9</v>
      </c>
      <c r="BI7504" s="4" t="s">
        <v>6</v>
      </c>
      <c r="BJ7504" s="4" t="s">
        <v>8</v>
      </c>
      <c r="BK7504" s="4" t="s">
        <v>10</v>
      </c>
      <c r="BL7504" s="4" t="s">
        <v>10</v>
      </c>
      <c r="BM7504" s="4" t="s">
        <v>9</v>
      </c>
      <c r="BN7504" s="4" t="s">
        <v>6</v>
      </c>
      <c r="BO7504" s="4" t="s">
        <v>8</v>
      </c>
      <c r="BP7504" s="4" t="s">
        <v>10</v>
      </c>
      <c r="BQ7504" s="4" t="s">
        <v>10</v>
      </c>
      <c r="BR7504" s="4" t="s">
        <v>9</v>
      </c>
      <c r="BS7504" s="4" t="s">
        <v>6</v>
      </c>
      <c r="BT7504" s="4" t="s">
        <v>8</v>
      </c>
      <c r="BU7504" s="4" t="s">
        <v>10</v>
      </c>
      <c r="BV7504" s="4" t="s">
        <v>10</v>
      </c>
      <c r="BW7504" s="4" t="s">
        <v>9</v>
      </c>
      <c r="BX7504" s="4" t="s">
        <v>6</v>
      </c>
      <c r="BY7504" s="4" t="s">
        <v>8</v>
      </c>
      <c r="BZ7504" s="4" t="s">
        <v>10</v>
      </c>
      <c r="CA7504" s="4" t="s">
        <v>10</v>
      </c>
      <c r="CB7504" s="4" t="s">
        <v>9</v>
      </c>
      <c r="CC7504" s="4" t="s">
        <v>6</v>
      </c>
      <c r="CD7504" s="4" t="s">
        <v>8</v>
      </c>
      <c r="CE7504" s="4" t="s">
        <v>10</v>
      </c>
      <c r="CF7504" s="4" t="s">
        <v>10</v>
      </c>
      <c r="CG7504" s="4" t="s">
        <v>9</v>
      </c>
      <c r="CH7504" s="4" t="s">
        <v>6</v>
      </c>
      <c r="CI7504" s="4" t="s">
        <v>8</v>
      </c>
      <c r="CJ7504" s="4" t="s">
        <v>10</v>
      </c>
      <c r="CK7504" s="4" t="s">
        <v>10</v>
      </c>
      <c r="CL7504" s="4" t="s">
        <v>9</v>
      </c>
      <c r="CM7504" s="4" t="s">
        <v>6</v>
      </c>
      <c r="CN7504" s="4" t="s">
        <v>8</v>
      </c>
      <c r="CO7504" s="4" t="s">
        <v>10</v>
      </c>
      <c r="CP7504" s="4" t="s">
        <v>10</v>
      </c>
      <c r="CQ7504" s="4" t="s">
        <v>9</v>
      </c>
      <c r="CR7504" s="4" t="s">
        <v>6</v>
      </c>
      <c r="CS7504" s="4" t="s">
        <v>8</v>
      </c>
      <c r="CT7504" s="4" t="s">
        <v>10</v>
      </c>
      <c r="CU7504" s="4" t="s">
        <v>10</v>
      </c>
      <c r="CV7504" s="4" t="s">
        <v>9</v>
      </c>
      <c r="CW7504" s="4" t="s">
        <v>6</v>
      </c>
      <c r="CX7504" s="4" t="s">
        <v>8</v>
      </c>
      <c r="CY7504" s="4" t="s">
        <v>10</v>
      </c>
      <c r="CZ7504" s="4" t="s">
        <v>10</v>
      </c>
      <c r="DA7504" s="4" t="s">
        <v>9</v>
      </c>
      <c r="DB7504" s="4" t="s">
        <v>6</v>
      </c>
      <c r="DC7504" s="4" t="s">
        <v>8</v>
      </c>
      <c r="DD7504" s="4" t="s">
        <v>10</v>
      </c>
      <c r="DE7504" s="4" t="s">
        <v>10</v>
      </c>
      <c r="DF7504" s="4" t="s">
        <v>9</v>
      </c>
      <c r="DG7504" s="4" t="s">
        <v>6</v>
      </c>
      <c r="DH7504" s="4" t="s">
        <v>8</v>
      </c>
      <c r="DI7504" s="4" t="s">
        <v>10</v>
      </c>
      <c r="DJ7504" s="4" t="s">
        <v>10</v>
      </c>
      <c r="DK7504" s="4" t="s">
        <v>9</v>
      </c>
      <c r="DL7504" s="4" t="s">
        <v>6</v>
      </c>
      <c r="DM7504" s="4" t="s">
        <v>8</v>
      </c>
      <c r="DN7504" s="4" t="s">
        <v>10</v>
      </c>
      <c r="DO7504" s="4" t="s">
        <v>10</v>
      </c>
      <c r="DP7504" s="4" t="s">
        <v>9</v>
      </c>
      <c r="DQ7504" s="4" t="s">
        <v>6</v>
      </c>
      <c r="DR7504" s="4" t="s">
        <v>8</v>
      </c>
      <c r="DS7504" s="4" t="s">
        <v>10</v>
      </c>
      <c r="DT7504" s="4" t="s">
        <v>10</v>
      </c>
      <c r="DU7504" s="4" t="s">
        <v>9</v>
      </c>
      <c r="DV7504" s="4" t="s">
        <v>6</v>
      </c>
      <c r="DW7504" s="4" t="s">
        <v>8</v>
      </c>
      <c r="DX7504" s="4" t="s">
        <v>10</v>
      </c>
      <c r="DY7504" s="4" t="s">
        <v>10</v>
      </c>
      <c r="DZ7504" s="4" t="s">
        <v>9</v>
      </c>
      <c r="EA7504" s="4" t="s">
        <v>6</v>
      </c>
      <c r="EB7504" s="4" t="s">
        <v>8</v>
      </c>
      <c r="EC7504" s="4" t="s">
        <v>10</v>
      </c>
      <c r="ED7504" s="4" t="s">
        <v>10</v>
      </c>
      <c r="EE7504" s="4" t="s">
        <v>9</v>
      </c>
      <c r="EF7504" s="4" t="s">
        <v>6</v>
      </c>
      <c r="EG7504" s="4" t="s">
        <v>8</v>
      </c>
      <c r="EH7504" s="4" t="s">
        <v>10</v>
      </c>
      <c r="EI7504" s="4" t="s">
        <v>10</v>
      </c>
      <c r="EJ7504" s="4" t="s">
        <v>9</v>
      </c>
      <c r="EK7504" s="4" t="s">
        <v>6</v>
      </c>
      <c r="EL7504" s="4" t="s">
        <v>8</v>
      </c>
      <c r="EM7504" s="4" t="s">
        <v>10</v>
      </c>
      <c r="EN7504" s="4" t="s">
        <v>10</v>
      </c>
      <c r="EO7504" s="4" t="s">
        <v>9</v>
      </c>
      <c r="EP7504" s="4" t="s">
        <v>6</v>
      </c>
      <c r="EQ7504" s="4" t="s">
        <v>8</v>
      </c>
      <c r="ER7504" s="4" t="s">
        <v>10</v>
      </c>
      <c r="ES7504" s="4" t="s">
        <v>10</v>
      </c>
      <c r="ET7504" s="4" t="s">
        <v>9</v>
      </c>
      <c r="EU7504" s="4" t="s">
        <v>6</v>
      </c>
      <c r="EV7504" s="4" t="s">
        <v>8</v>
      </c>
      <c r="EW7504" s="4" t="s">
        <v>10</v>
      </c>
      <c r="EX7504" s="4" t="s">
        <v>10</v>
      </c>
      <c r="EY7504" s="4" t="s">
        <v>9</v>
      </c>
      <c r="EZ7504" s="4" t="s">
        <v>6</v>
      </c>
      <c r="FA7504" s="4" t="s">
        <v>8</v>
      </c>
      <c r="FB7504" s="4" t="s">
        <v>10</v>
      </c>
      <c r="FC7504" s="4" t="s">
        <v>10</v>
      </c>
      <c r="FD7504" s="4" t="s">
        <v>9</v>
      </c>
      <c r="FE7504" s="4" t="s">
        <v>6</v>
      </c>
      <c r="FF7504" s="4" t="s">
        <v>8</v>
      </c>
      <c r="FG7504" s="4" t="s">
        <v>10</v>
      </c>
      <c r="FH7504" s="4" t="s">
        <v>10</v>
      </c>
      <c r="FI7504" s="4" t="s">
        <v>9</v>
      </c>
      <c r="FJ7504" s="4" t="s">
        <v>6</v>
      </c>
      <c r="FK7504" s="4" t="s">
        <v>8</v>
      </c>
      <c r="FL7504" s="4" t="s">
        <v>10</v>
      </c>
      <c r="FM7504" s="4" t="s">
        <v>10</v>
      </c>
      <c r="FN7504" s="4" t="s">
        <v>9</v>
      </c>
      <c r="FO7504" s="4" t="s">
        <v>6</v>
      </c>
      <c r="FP7504" s="4" t="s">
        <v>8</v>
      </c>
      <c r="FQ7504" s="4" t="s">
        <v>10</v>
      </c>
      <c r="FR7504" s="4" t="s">
        <v>10</v>
      </c>
      <c r="FS7504" s="4" t="s">
        <v>9</v>
      </c>
      <c r="FT7504" s="4" t="s">
        <v>6</v>
      </c>
      <c r="FU7504" s="4" t="s">
        <v>8</v>
      </c>
      <c r="FV7504" s="4" t="s">
        <v>10</v>
      </c>
      <c r="FW7504" s="4" t="s">
        <v>10</v>
      </c>
      <c r="FX7504" s="4" t="s">
        <v>9</v>
      </c>
      <c r="FY7504" s="4" t="s">
        <v>6</v>
      </c>
      <c r="FZ7504" s="4" t="s">
        <v>8</v>
      </c>
      <c r="GA7504" s="4" t="s">
        <v>10</v>
      </c>
      <c r="GB7504" s="4" t="s">
        <v>10</v>
      </c>
      <c r="GC7504" s="4" t="s">
        <v>9</v>
      </c>
      <c r="GD7504" s="4" t="s">
        <v>6</v>
      </c>
      <c r="GE7504" s="4" t="s">
        <v>8</v>
      </c>
      <c r="GF7504" s="4" t="s">
        <v>10</v>
      </c>
      <c r="GG7504" s="4" t="s">
        <v>10</v>
      </c>
      <c r="GH7504" s="4" t="s">
        <v>9</v>
      </c>
      <c r="GI7504" s="4" t="s">
        <v>6</v>
      </c>
      <c r="GJ7504" s="4" t="s">
        <v>8</v>
      </c>
      <c r="GK7504" s="4" t="s">
        <v>10</v>
      </c>
      <c r="GL7504" s="4" t="s">
        <v>10</v>
      </c>
      <c r="GM7504" s="4" t="s">
        <v>9</v>
      </c>
      <c r="GN7504" s="4" t="s">
        <v>6</v>
      </c>
      <c r="GO7504" s="4" t="s">
        <v>8</v>
      </c>
      <c r="GP7504" s="4" t="s">
        <v>10</v>
      </c>
      <c r="GQ7504" s="4" t="s">
        <v>10</v>
      </c>
      <c r="GR7504" s="4" t="s">
        <v>9</v>
      </c>
      <c r="GS7504" s="4" t="s">
        <v>6</v>
      </c>
      <c r="GT7504" s="4" t="s">
        <v>8</v>
      </c>
      <c r="GU7504" s="4" t="s">
        <v>10</v>
      </c>
      <c r="GV7504" s="4" t="s">
        <v>10</v>
      </c>
      <c r="GW7504" s="4" t="s">
        <v>9</v>
      </c>
      <c r="GX7504" s="4" t="s">
        <v>6</v>
      </c>
      <c r="GY7504" s="4" t="s">
        <v>8</v>
      </c>
      <c r="GZ7504" s="4" t="s">
        <v>10</v>
      </c>
      <c r="HA7504" s="4" t="s">
        <v>10</v>
      </c>
      <c r="HB7504" s="4" t="s">
        <v>9</v>
      </c>
      <c r="HC7504" s="4" t="s">
        <v>6</v>
      </c>
      <c r="HD7504" s="4" t="s">
        <v>8</v>
      </c>
      <c r="HE7504" s="4" t="s">
        <v>10</v>
      </c>
      <c r="HF7504" s="4" t="s">
        <v>10</v>
      </c>
      <c r="HG7504" s="4" t="s">
        <v>9</v>
      </c>
      <c r="HH7504" s="4" t="s">
        <v>6</v>
      </c>
      <c r="HI7504" s="4" t="s">
        <v>8</v>
      </c>
      <c r="HJ7504" s="4" t="s">
        <v>10</v>
      </c>
      <c r="HK7504" s="4" t="s">
        <v>10</v>
      </c>
      <c r="HL7504" s="4" t="s">
        <v>9</v>
      </c>
      <c r="HM7504" s="4" t="s">
        <v>6</v>
      </c>
      <c r="HN7504" s="4" t="s">
        <v>8</v>
      </c>
      <c r="HO7504" s="4" t="s">
        <v>10</v>
      </c>
      <c r="HP7504" s="4" t="s">
        <v>10</v>
      </c>
      <c r="HQ7504" s="4" t="s">
        <v>9</v>
      </c>
      <c r="HR7504" s="4" t="s">
        <v>6</v>
      </c>
      <c r="HS7504" s="4" t="s">
        <v>8</v>
      </c>
      <c r="HT7504" s="4" t="s">
        <v>10</v>
      </c>
      <c r="HU7504" s="4" t="s">
        <v>10</v>
      </c>
      <c r="HV7504" s="4" t="s">
        <v>9</v>
      </c>
      <c r="HW7504" s="4" t="s">
        <v>6</v>
      </c>
      <c r="HX7504" s="4" t="s">
        <v>8</v>
      </c>
      <c r="HY7504" s="4" t="s">
        <v>10</v>
      </c>
      <c r="HZ7504" s="4" t="s">
        <v>10</v>
      </c>
      <c r="IA7504" s="4" t="s">
        <v>9</v>
      </c>
      <c r="IB7504" s="4" t="s">
        <v>6</v>
      </c>
      <c r="IC7504" s="4" t="s">
        <v>8</v>
      </c>
      <c r="ID7504" s="4" t="s">
        <v>10</v>
      </c>
      <c r="IE7504" s="4" t="s">
        <v>10</v>
      </c>
      <c r="IF7504" s="4" t="s">
        <v>9</v>
      </c>
      <c r="IG7504" s="4" t="s">
        <v>6</v>
      </c>
      <c r="IH7504" s="4" t="s">
        <v>8</v>
      </c>
      <c r="II7504" s="4" t="s">
        <v>10</v>
      </c>
      <c r="IJ7504" s="4" t="s">
        <v>10</v>
      </c>
      <c r="IK7504" s="4" t="s">
        <v>9</v>
      </c>
      <c r="IL7504" s="4" t="s">
        <v>6</v>
      </c>
      <c r="IM7504" s="4" t="s">
        <v>8</v>
      </c>
      <c r="IN7504" s="4" t="s">
        <v>10</v>
      </c>
      <c r="IO7504" s="4" t="s">
        <v>10</v>
      </c>
      <c r="IP7504" s="4" t="s">
        <v>9</v>
      </c>
      <c r="IQ7504" s="4" t="s">
        <v>6</v>
      </c>
      <c r="IR7504" s="4" t="s">
        <v>8</v>
      </c>
      <c r="IS7504" s="4" t="s">
        <v>10</v>
      </c>
      <c r="IT7504" s="4" t="s">
        <v>10</v>
      </c>
      <c r="IU7504" s="4" t="s">
        <v>9</v>
      </c>
      <c r="IV7504" s="4" t="s">
        <v>6</v>
      </c>
      <c r="IW7504" s="4" t="s">
        <v>8</v>
      </c>
      <c r="IX7504" s="4" t="s">
        <v>10</v>
      </c>
      <c r="IY7504" s="4" t="s">
        <v>10</v>
      </c>
      <c r="IZ7504" s="4" t="s">
        <v>9</v>
      </c>
      <c r="JA7504" s="4" t="s">
        <v>6</v>
      </c>
      <c r="JB7504" s="4" t="s">
        <v>8</v>
      </c>
      <c r="JC7504" s="4" t="s">
        <v>10</v>
      </c>
      <c r="JD7504" s="4" t="s">
        <v>10</v>
      </c>
      <c r="JE7504" s="4" t="s">
        <v>9</v>
      </c>
      <c r="JF7504" s="4" t="s">
        <v>6</v>
      </c>
      <c r="JG7504" s="4" t="s">
        <v>8</v>
      </c>
      <c r="JH7504" s="4" t="s">
        <v>10</v>
      </c>
      <c r="JI7504" s="4" t="s">
        <v>10</v>
      </c>
      <c r="JJ7504" s="4" t="s">
        <v>9</v>
      </c>
      <c r="JK7504" s="4" t="s">
        <v>6</v>
      </c>
      <c r="JL7504" s="4" t="s">
        <v>8</v>
      </c>
      <c r="JM7504" s="4" t="s">
        <v>10</v>
      </c>
      <c r="JN7504" s="4" t="s">
        <v>10</v>
      </c>
      <c r="JO7504" s="4" t="s">
        <v>9</v>
      </c>
      <c r="JP7504" s="4" t="s">
        <v>6</v>
      </c>
      <c r="JQ7504" s="4" t="s">
        <v>8</v>
      </c>
      <c r="JR7504" s="4" t="s">
        <v>10</v>
      </c>
      <c r="JS7504" s="4" t="s">
        <v>10</v>
      </c>
      <c r="JT7504" s="4" t="s">
        <v>9</v>
      </c>
      <c r="JU7504" s="4" t="s">
        <v>6</v>
      </c>
      <c r="JV7504" s="4" t="s">
        <v>8</v>
      </c>
      <c r="JW7504" s="4" t="s">
        <v>10</v>
      </c>
      <c r="JX7504" s="4" t="s">
        <v>10</v>
      </c>
      <c r="JY7504" s="4" t="s">
        <v>9</v>
      </c>
      <c r="JZ7504" s="4" t="s">
        <v>6</v>
      </c>
      <c r="KA7504" s="4" t="s">
        <v>8</v>
      </c>
      <c r="KB7504" s="4" t="s">
        <v>10</v>
      </c>
      <c r="KC7504" s="4" t="s">
        <v>10</v>
      </c>
      <c r="KD7504" s="4" t="s">
        <v>9</v>
      </c>
      <c r="KE7504" s="4" t="s">
        <v>6</v>
      </c>
      <c r="KF7504" s="4" t="s">
        <v>8</v>
      </c>
      <c r="KG7504" s="4" t="s">
        <v>10</v>
      </c>
      <c r="KH7504" s="4" t="s">
        <v>10</v>
      </c>
      <c r="KI7504" s="4" t="s">
        <v>9</v>
      </c>
      <c r="KJ7504" s="4" t="s">
        <v>6</v>
      </c>
      <c r="KK7504" s="4" t="s">
        <v>8</v>
      </c>
      <c r="KL7504" s="4" t="s">
        <v>10</v>
      </c>
      <c r="KM7504" s="4" t="s">
        <v>10</v>
      </c>
      <c r="KN7504" s="4" t="s">
        <v>9</v>
      </c>
      <c r="KO7504" s="4" t="s">
        <v>6</v>
      </c>
      <c r="KP7504" s="4" t="s">
        <v>8</v>
      </c>
      <c r="KQ7504" s="4" t="s">
        <v>10</v>
      </c>
      <c r="KR7504" s="4" t="s">
        <v>10</v>
      </c>
      <c r="KS7504" s="4" t="s">
        <v>9</v>
      </c>
      <c r="KT7504" s="4" t="s">
        <v>6</v>
      </c>
      <c r="KU7504" s="4" t="s">
        <v>8</v>
      </c>
      <c r="KV7504" s="4" t="s">
        <v>10</v>
      </c>
      <c r="KW7504" s="4" t="s">
        <v>10</v>
      </c>
      <c r="KX7504" s="4" t="s">
        <v>9</v>
      </c>
      <c r="KY7504" s="4" t="s">
        <v>6</v>
      </c>
      <c r="KZ7504" s="4" t="s">
        <v>8</v>
      </c>
      <c r="LA7504" s="4" t="s">
        <v>10</v>
      </c>
      <c r="LB7504" s="4" t="s">
        <v>10</v>
      </c>
      <c r="LC7504" s="4" t="s">
        <v>9</v>
      </c>
      <c r="LD7504" s="4" t="s">
        <v>6</v>
      </c>
      <c r="LE7504" s="4" t="s">
        <v>8</v>
      </c>
      <c r="LF7504" s="4" t="s">
        <v>10</v>
      </c>
      <c r="LG7504" s="4" t="s">
        <v>10</v>
      </c>
      <c r="LH7504" s="4" t="s">
        <v>9</v>
      </c>
      <c r="LI7504" s="4" t="s">
        <v>6</v>
      </c>
      <c r="LJ7504" s="4" t="s">
        <v>8</v>
      </c>
      <c r="LK7504" s="4" t="s">
        <v>10</v>
      </c>
      <c r="LL7504" s="4" t="s">
        <v>10</v>
      </c>
      <c r="LM7504" s="4" t="s">
        <v>9</v>
      </c>
      <c r="LN7504" s="4" t="s">
        <v>6</v>
      </c>
      <c r="LO7504" s="4" t="s">
        <v>8</v>
      </c>
      <c r="LP7504" s="4" t="s">
        <v>10</v>
      </c>
      <c r="LQ7504" s="4" t="s">
        <v>10</v>
      </c>
      <c r="LR7504" s="4" t="s">
        <v>9</v>
      </c>
      <c r="LS7504" s="4" t="s">
        <v>6</v>
      </c>
      <c r="LT7504" s="4" t="s">
        <v>8</v>
      </c>
      <c r="LU7504" s="4" t="s">
        <v>10</v>
      </c>
      <c r="LV7504" s="4" t="s">
        <v>10</v>
      </c>
      <c r="LW7504" s="4" t="s">
        <v>9</v>
      </c>
      <c r="LX7504" s="4" t="s">
        <v>6</v>
      </c>
      <c r="LY7504" s="4" t="s">
        <v>8</v>
      </c>
      <c r="LZ7504" s="4" t="s">
        <v>10</v>
      </c>
      <c r="MA7504" s="4" t="s">
        <v>10</v>
      </c>
      <c r="MB7504" s="4" t="s">
        <v>9</v>
      </c>
      <c r="MC7504" s="4" t="s">
        <v>6</v>
      </c>
      <c r="MD7504" s="4" t="s">
        <v>8</v>
      </c>
      <c r="ME7504" s="4" t="s">
        <v>10</v>
      </c>
      <c r="MF7504" s="4" t="s">
        <v>10</v>
      </c>
      <c r="MG7504" s="4" t="s">
        <v>9</v>
      </c>
      <c r="MH7504" s="4" t="s">
        <v>6</v>
      </c>
      <c r="MI7504" s="4" t="s">
        <v>8</v>
      </c>
      <c r="MJ7504" s="4" t="s">
        <v>10</v>
      </c>
      <c r="MK7504" s="4" t="s">
        <v>10</v>
      </c>
      <c r="ML7504" s="4" t="s">
        <v>9</v>
      </c>
      <c r="MM7504" s="4" t="s">
        <v>6</v>
      </c>
      <c r="MN7504" s="4" t="s">
        <v>8</v>
      </c>
      <c r="MO7504" s="4" t="s">
        <v>10</v>
      </c>
      <c r="MP7504" s="4" t="s">
        <v>10</v>
      </c>
      <c r="MQ7504" s="4" t="s">
        <v>9</v>
      </c>
      <c r="MR7504" s="4" t="s">
        <v>6</v>
      </c>
      <c r="MS7504" s="4" t="s">
        <v>8</v>
      </c>
      <c r="MT7504" s="4" t="s">
        <v>10</v>
      </c>
      <c r="MU7504" s="4" t="s">
        <v>10</v>
      </c>
      <c r="MV7504" s="4" t="s">
        <v>9</v>
      </c>
      <c r="MW7504" s="4" t="s">
        <v>6</v>
      </c>
      <c r="MX7504" s="4" t="s">
        <v>8</v>
      </c>
      <c r="MY7504" s="4" t="s">
        <v>10</v>
      </c>
      <c r="MZ7504" s="4" t="s">
        <v>10</v>
      </c>
      <c r="NA7504" s="4" t="s">
        <v>9</v>
      </c>
      <c r="NB7504" s="4" t="s">
        <v>6</v>
      </c>
      <c r="NC7504" s="4" t="s">
        <v>8</v>
      </c>
      <c r="ND7504" s="4" t="s">
        <v>10</v>
      </c>
      <c r="NE7504" s="4" t="s">
        <v>10</v>
      </c>
      <c r="NF7504" s="4" t="s">
        <v>9</v>
      </c>
      <c r="NG7504" s="4" t="s">
        <v>6</v>
      </c>
      <c r="NH7504" s="4" t="s">
        <v>8</v>
      </c>
      <c r="NI7504" s="4" t="s">
        <v>10</v>
      </c>
      <c r="NJ7504" s="4" t="s">
        <v>10</v>
      </c>
      <c r="NK7504" s="4" t="s">
        <v>9</v>
      </c>
      <c r="NL7504" s="4" t="s">
        <v>6</v>
      </c>
      <c r="NM7504" s="4" t="s">
        <v>8</v>
      </c>
      <c r="NN7504" s="4" t="s">
        <v>10</v>
      </c>
      <c r="NO7504" s="4" t="s">
        <v>10</v>
      </c>
      <c r="NP7504" s="4" t="s">
        <v>9</v>
      </c>
      <c r="NQ7504" s="4" t="s">
        <v>6</v>
      </c>
      <c r="NR7504" s="4" t="s">
        <v>8</v>
      </c>
      <c r="NS7504" s="4" t="s">
        <v>10</v>
      </c>
      <c r="NT7504" s="4" t="s">
        <v>10</v>
      </c>
      <c r="NU7504" s="4" t="s">
        <v>9</v>
      </c>
      <c r="NV7504" s="4" t="s">
        <v>6</v>
      </c>
      <c r="NW7504" s="4" t="s">
        <v>8</v>
      </c>
      <c r="NX7504" s="4" t="s">
        <v>10</v>
      </c>
      <c r="NY7504" s="4" t="s">
        <v>10</v>
      </c>
      <c r="NZ7504" s="4" t="s">
        <v>9</v>
      </c>
      <c r="OA7504" s="4" t="s">
        <v>6</v>
      </c>
      <c r="OB7504" s="4" t="s">
        <v>8</v>
      </c>
      <c r="OC7504" s="4" t="s">
        <v>10</v>
      </c>
      <c r="OD7504" s="4" t="s">
        <v>10</v>
      </c>
      <c r="OE7504" s="4" t="s">
        <v>9</v>
      </c>
      <c r="OF7504" s="4" t="s">
        <v>6</v>
      </c>
      <c r="OG7504" s="4" t="s">
        <v>8</v>
      </c>
      <c r="OH7504" s="4" t="s">
        <v>10</v>
      </c>
      <c r="OI7504" s="4" t="s">
        <v>10</v>
      </c>
      <c r="OJ7504" s="4" t="s">
        <v>9</v>
      </c>
      <c r="OK7504" s="4" t="s">
        <v>6</v>
      </c>
      <c r="OL7504" s="4" t="s">
        <v>8</v>
      </c>
      <c r="OM7504" s="4" t="s">
        <v>10</v>
      </c>
      <c r="ON7504" s="4" t="s">
        <v>10</v>
      </c>
      <c r="OO7504" s="4" t="s">
        <v>9</v>
      </c>
      <c r="OP7504" s="4" t="s">
        <v>6</v>
      </c>
      <c r="OQ7504" s="4" t="s">
        <v>8</v>
      </c>
      <c r="OR7504" s="4" t="s">
        <v>10</v>
      </c>
      <c r="OS7504" s="4" t="s">
        <v>10</v>
      </c>
      <c r="OT7504" s="4" t="s">
        <v>9</v>
      </c>
      <c r="OU7504" s="4" t="s">
        <v>6</v>
      </c>
      <c r="OV7504" s="4" t="s">
        <v>8</v>
      </c>
      <c r="OW7504" s="4" t="s">
        <v>10</v>
      </c>
      <c r="OX7504" s="4" t="s">
        <v>10</v>
      </c>
      <c r="OY7504" s="4" t="s">
        <v>9</v>
      </c>
      <c r="OZ7504" s="4" t="s">
        <v>6</v>
      </c>
      <c r="PA7504" s="4" t="s">
        <v>8</v>
      </c>
      <c r="PB7504" s="4" t="s">
        <v>10</v>
      </c>
      <c r="PC7504" s="4" t="s">
        <v>10</v>
      </c>
      <c r="PD7504" s="4" t="s">
        <v>9</v>
      </c>
      <c r="PE7504" s="4" t="s">
        <v>6</v>
      </c>
      <c r="PF7504" s="4" t="s">
        <v>8</v>
      </c>
      <c r="PG7504" s="4" t="s">
        <v>10</v>
      </c>
      <c r="PH7504" s="4" t="s">
        <v>10</v>
      </c>
      <c r="PI7504" s="4" t="s">
        <v>9</v>
      </c>
      <c r="PJ7504" s="4" t="s">
        <v>6</v>
      </c>
      <c r="PK7504" s="4" t="s">
        <v>8</v>
      </c>
      <c r="PL7504" s="4" t="s">
        <v>10</v>
      </c>
      <c r="PM7504" s="4" t="s">
        <v>10</v>
      </c>
      <c r="PN7504" s="4" t="s">
        <v>9</v>
      </c>
      <c r="PO7504" s="4" t="s">
        <v>6</v>
      </c>
      <c r="PP7504" s="4" t="s">
        <v>8</v>
      </c>
      <c r="PQ7504" s="4" t="s">
        <v>10</v>
      </c>
      <c r="PR7504" s="4" t="s">
        <v>10</v>
      </c>
      <c r="PS7504" s="4" t="s">
        <v>9</v>
      </c>
      <c r="PT7504" s="4" t="s">
        <v>6</v>
      </c>
      <c r="PU7504" s="4" t="s">
        <v>8</v>
      </c>
      <c r="PV7504" s="4" t="s">
        <v>10</v>
      </c>
      <c r="PW7504" s="4" t="s">
        <v>10</v>
      </c>
      <c r="PX7504" s="4" t="s">
        <v>9</v>
      </c>
      <c r="PY7504" s="4" t="s">
        <v>6</v>
      </c>
      <c r="PZ7504" s="4" t="s">
        <v>8</v>
      </c>
      <c r="QA7504" s="4" t="s">
        <v>10</v>
      </c>
      <c r="QB7504" s="4" t="s">
        <v>10</v>
      </c>
      <c r="QC7504" s="4" t="s">
        <v>9</v>
      </c>
      <c r="QD7504" s="4" t="s">
        <v>6</v>
      </c>
      <c r="QE7504" s="4" t="s">
        <v>8</v>
      </c>
      <c r="QF7504" s="4" t="s">
        <v>10</v>
      </c>
      <c r="QG7504" s="4" t="s">
        <v>10</v>
      </c>
      <c r="QH7504" s="4" t="s">
        <v>9</v>
      </c>
      <c r="QI7504" s="4" t="s">
        <v>6</v>
      </c>
      <c r="QJ7504" s="4" t="s">
        <v>8</v>
      </c>
      <c r="QK7504" s="4" t="s">
        <v>10</v>
      </c>
      <c r="QL7504" s="4" t="s">
        <v>10</v>
      </c>
      <c r="QM7504" s="4" t="s">
        <v>9</v>
      </c>
      <c r="QN7504" s="4" t="s">
        <v>6</v>
      </c>
      <c r="QO7504" s="4" t="s">
        <v>8</v>
      </c>
      <c r="QP7504" s="4" t="s">
        <v>10</v>
      </c>
      <c r="QQ7504" s="4" t="s">
        <v>10</v>
      </c>
      <c r="QR7504" s="4" t="s">
        <v>9</v>
      </c>
      <c r="QS7504" s="4" t="s">
        <v>6</v>
      </c>
      <c r="QT7504" s="4" t="s">
        <v>8</v>
      </c>
      <c r="QU7504" s="4" t="s">
        <v>10</v>
      </c>
      <c r="QV7504" s="4" t="s">
        <v>10</v>
      </c>
      <c r="QW7504" s="4" t="s">
        <v>9</v>
      </c>
      <c r="QX7504" s="4" t="s">
        <v>6</v>
      </c>
      <c r="QY7504" s="4" t="s">
        <v>8</v>
      </c>
      <c r="QZ7504" s="4" t="s">
        <v>10</v>
      </c>
      <c r="RA7504" s="4" t="s">
        <v>10</v>
      </c>
      <c r="RB7504" s="4" t="s">
        <v>9</v>
      </c>
      <c r="RC7504" s="4" t="s">
        <v>6</v>
      </c>
      <c r="RD7504" s="4" t="s">
        <v>8</v>
      </c>
      <c r="RE7504" s="4" t="s">
        <v>10</v>
      </c>
      <c r="RF7504" s="4" t="s">
        <v>10</v>
      </c>
      <c r="RG7504" s="4" t="s">
        <v>9</v>
      </c>
      <c r="RH7504" s="4" t="s">
        <v>6</v>
      </c>
      <c r="RI7504" s="4" t="s">
        <v>8</v>
      </c>
      <c r="RJ7504" s="4" t="s">
        <v>10</v>
      </c>
      <c r="RK7504" s="4" t="s">
        <v>10</v>
      </c>
      <c r="RL7504" s="4" t="s">
        <v>9</v>
      </c>
      <c r="RM7504" s="4" t="s">
        <v>6</v>
      </c>
      <c r="RN7504" s="4" t="s">
        <v>8</v>
      </c>
      <c r="RO7504" s="4" t="s">
        <v>10</v>
      </c>
      <c r="RP7504" s="4" t="s">
        <v>10</v>
      </c>
      <c r="RQ7504" s="4" t="s">
        <v>9</v>
      </c>
      <c r="RR7504" s="4" t="s">
        <v>6</v>
      </c>
      <c r="RS7504" s="4" t="s">
        <v>8</v>
      </c>
      <c r="RT7504" s="4" t="s">
        <v>10</v>
      </c>
      <c r="RU7504" s="4" t="s">
        <v>10</v>
      </c>
      <c r="RV7504" s="4" t="s">
        <v>9</v>
      </c>
      <c r="RW7504" s="4" t="s">
        <v>6</v>
      </c>
      <c r="RX7504" s="4" t="s">
        <v>8</v>
      </c>
      <c r="RY7504" s="4" t="s">
        <v>10</v>
      </c>
      <c r="RZ7504" s="4" t="s">
        <v>10</v>
      </c>
      <c r="SA7504" s="4" t="s">
        <v>9</v>
      </c>
      <c r="SB7504" s="4" t="s">
        <v>6</v>
      </c>
      <c r="SC7504" s="4" t="s">
        <v>8</v>
      </c>
      <c r="SD7504" s="4" t="s">
        <v>10</v>
      </c>
      <c r="SE7504" s="4" t="s">
        <v>10</v>
      </c>
      <c r="SF7504" s="4" t="s">
        <v>9</v>
      </c>
      <c r="SG7504" s="4" t="s">
        <v>6</v>
      </c>
      <c r="SH7504" s="4" t="s">
        <v>8</v>
      </c>
      <c r="SI7504" s="4" t="s">
        <v>10</v>
      </c>
      <c r="SJ7504" s="4" t="s">
        <v>10</v>
      </c>
      <c r="SK7504" s="4" t="s">
        <v>9</v>
      </c>
      <c r="SL7504" s="4" t="s">
        <v>6</v>
      </c>
      <c r="SM7504" s="4" t="s">
        <v>8</v>
      </c>
      <c r="SN7504" s="4" t="s">
        <v>10</v>
      </c>
      <c r="SO7504" s="4" t="s">
        <v>10</v>
      </c>
      <c r="SP7504" s="4" t="s">
        <v>9</v>
      </c>
      <c r="SQ7504" s="4" t="s">
        <v>6</v>
      </c>
      <c r="SR7504" s="4" t="s">
        <v>8</v>
      </c>
      <c r="SS7504" s="4" t="s">
        <v>10</v>
      </c>
      <c r="ST7504" s="4" t="s">
        <v>10</v>
      </c>
      <c r="SU7504" s="4" t="s">
        <v>9</v>
      </c>
      <c r="SV7504" s="4" t="s">
        <v>6</v>
      </c>
      <c r="SW7504" s="4" t="s">
        <v>8</v>
      </c>
      <c r="SX7504" s="4" t="s">
        <v>10</v>
      </c>
      <c r="SY7504" s="4" t="s">
        <v>10</v>
      </c>
      <c r="SZ7504" s="4" t="s">
        <v>9</v>
      </c>
      <c r="TA7504" s="4" t="s">
        <v>6</v>
      </c>
      <c r="TB7504" s="4" t="s">
        <v>8</v>
      </c>
      <c r="TC7504" s="4" t="s">
        <v>10</v>
      </c>
      <c r="TD7504" s="4" t="s">
        <v>10</v>
      </c>
      <c r="TE7504" s="4" t="s">
        <v>9</v>
      </c>
      <c r="TF7504" s="4" t="s">
        <v>6</v>
      </c>
      <c r="TG7504" s="4" t="s">
        <v>8</v>
      </c>
      <c r="TH7504" s="4" t="s">
        <v>10</v>
      </c>
      <c r="TI7504" s="4" t="s">
        <v>10</v>
      </c>
      <c r="TJ7504" s="4" t="s">
        <v>9</v>
      </c>
      <c r="TK7504" s="4" t="s">
        <v>6</v>
      </c>
      <c r="TL7504" s="4" t="s">
        <v>8</v>
      </c>
      <c r="TM7504" s="4" t="s">
        <v>10</v>
      </c>
      <c r="TN7504" s="4" t="s">
        <v>10</v>
      </c>
      <c r="TO7504" s="4" t="s">
        <v>9</v>
      </c>
      <c r="TP7504" s="4" t="s">
        <v>6</v>
      </c>
      <c r="TQ7504" s="4" t="s">
        <v>8</v>
      </c>
      <c r="TR7504" s="4" t="s">
        <v>10</v>
      </c>
      <c r="TS7504" s="4" t="s">
        <v>10</v>
      </c>
      <c r="TT7504" s="4" t="s">
        <v>9</v>
      </c>
      <c r="TU7504" s="4" t="s">
        <v>6</v>
      </c>
      <c r="TV7504" s="4" t="s">
        <v>8</v>
      </c>
      <c r="TW7504" s="4" t="s">
        <v>10</v>
      </c>
      <c r="TX7504" s="4" t="s">
        <v>10</v>
      </c>
      <c r="TY7504" s="4" t="s">
        <v>9</v>
      </c>
      <c r="TZ7504" s="4" t="s">
        <v>6</v>
      </c>
      <c r="UA7504" s="4" t="s">
        <v>8</v>
      </c>
      <c r="UB7504" s="4" t="s">
        <v>10</v>
      </c>
      <c r="UC7504" s="4" t="s">
        <v>10</v>
      </c>
      <c r="UD7504" s="4" t="s">
        <v>9</v>
      </c>
      <c r="UE7504" s="4" t="s">
        <v>6</v>
      </c>
      <c r="UF7504" s="4" t="s">
        <v>8</v>
      </c>
      <c r="UG7504" s="4" t="s">
        <v>10</v>
      </c>
      <c r="UH7504" s="4" t="s">
        <v>10</v>
      </c>
      <c r="UI7504" s="4" t="s">
        <v>9</v>
      </c>
      <c r="UJ7504" s="4" t="s">
        <v>6</v>
      </c>
      <c r="UK7504" s="4" t="s">
        <v>8</v>
      </c>
      <c r="UL7504" s="4" t="s">
        <v>10</v>
      </c>
      <c r="UM7504" s="4" t="s">
        <v>10</v>
      </c>
      <c r="UN7504" s="4" t="s">
        <v>9</v>
      </c>
      <c r="UO7504" s="4" t="s">
        <v>6</v>
      </c>
      <c r="UP7504" s="4" t="s">
        <v>8</v>
      </c>
      <c r="UQ7504" s="4" t="s">
        <v>10</v>
      </c>
      <c r="UR7504" s="4" t="s">
        <v>10</v>
      </c>
      <c r="US7504" s="4" t="s">
        <v>9</v>
      </c>
      <c r="UT7504" s="4" t="s">
        <v>6</v>
      </c>
      <c r="UU7504" s="4" t="s">
        <v>8</v>
      </c>
      <c r="UV7504" s="4" t="s">
        <v>10</v>
      </c>
      <c r="UW7504" s="4" t="s">
        <v>10</v>
      </c>
      <c r="UX7504" s="4" t="s">
        <v>9</v>
      </c>
      <c r="UY7504" s="4" t="s">
        <v>6</v>
      </c>
      <c r="UZ7504" s="4" t="s">
        <v>8</v>
      </c>
      <c r="VA7504" s="4" t="s">
        <v>10</v>
      </c>
      <c r="VB7504" s="4" t="s">
        <v>10</v>
      </c>
      <c r="VC7504" s="4" t="s">
        <v>9</v>
      </c>
      <c r="VD7504" s="4" t="s">
        <v>6</v>
      </c>
      <c r="VE7504" s="4" t="s">
        <v>8</v>
      </c>
      <c r="VF7504" s="4" t="s">
        <v>10</v>
      </c>
      <c r="VG7504" s="4" t="s">
        <v>10</v>
      </c>
      <c r="VH7504" s="4" t="s">
        <v>9</v>
      </c>
      <c r="VI7504" s="4" t="s">
        <v>6</v>
      </c>
      <c r="VJ7504" s="4" t="s">
        <v>8</v>
      </c>
      <c r="VK7504" s="4" t="s">
        <v>10</v>
      </c>
      <c r="VL7504" s="4" t="s">
        <v>10</v>
      </c>
      <c r="VM7504" s="4" t="s">
        <v>9</v>
      </c>
      <c r="VN7504" s="4" t="s">
        <v>6</v>
      </c>
      <c r="VO7504" s="4" t="s">
        <v>8</v>
      </c>
      <c r="VP7504" s="4" t="s">
        <v>10</v>
      </c>
      <c r="VQ7504" s="4" t="s">
        <v>10</v>
      </c>
      <c r="VR7504" s="4" t="s">
        <v>9</v>
      </c>
      <c r="VS7504" s="4" t="s">
        <v>6</v>
      </c>
      <c r="VT7504" s="4" t="s">
        <v>8</v>
      </c>
      <c r="VU7504" s="4" t="s">
        <v>10</v>
      </c>
      <c r="VV7504" s="4" t="s">
        <v>10</v>
      </c>
      <c r="VW7504" s="4" t="s">
        <v>9</v>
      </c>
      <c r="VX7504" s="4" t="s">
        <v>6</v>
      </c>
      <c r="VY7504" s="4" t="s">
        <v>8</v>
      </c>
      <c r="VZ7504" s="4" t="s">
        <v>10</v>
      </c>
      <c r="WA7504" s="4" t="s">
        <v>10</v>
      </c>
      <c r="WB7504" s="4" t="s">
        <v>9</v>
      </c>
      <c r="WC7504" s="4" t="s">
        <v>6</v>
      </c>
      <c r="WD7504" s="4" t="s">
        <v>8</v>
      </c>
      <c r="WE7504" s="4" t="s">
        <v>10</v>
      </c>
      <c r="WF7504" s="4" t="s">
        <v>10</v>
      </c>
      <c r="WG7504" s="4" t="s">
        <v>9</v>
      </c>
      <c r="WH7504" s="4" t="s">
        <v>6</v>
      </c>
      <c r="WI7504" s="4" t="s">
        <v>8</v>
      </c>
      <c r="WJ7504" s="4" t="s">
        <v>10</v>
      </c>
      <c r="WK7504" s="4" t="s">
        <v>10</v>
      </c>
      <c r="WL7504" s="4" t="s">
        <v>9</v>
      </c>
      <c r="WM7504" s="4" t="s">
        <v>6</v>
      </c>
      <c r="WN7504" s="4" t="s">
        <v>8</v>
      </c>
      <c r="WO7504" s="4" t="s">
        <v>10</v>
      </c>
      <c r="WP7504" s="4" t="s">
        <v>10</v>
      </c>
      <c r="WQ7504" s="4" t="s">
        <v>9</v>
      </c>
      <c r="WR7504" s="4" t="s">
        <v>6</v>
      </c>
      <c r="WS7504" s="4" t="s">
        <v>8</v>
      </c>
      <c r="WT7504" s="4" t="s">
        <v>10</v>
      </c>
      <c r="WU7504" s="4" t="s">
        <v>10</v>
      </c>
      <c r="WV7504" s="4" t="s">
        <v>9</v>
      </c>
      <c r="WW7504" s="4" t="s">
        <v>6</v>
      </c>
      <c r="WX7504" s="4" t="s">
        <v>8</v>
      </c>
      <c r="WY7504" s="4" t="s">
        <v>10</v>
      </c>
      <c r="WZ7504" s="4" t="s">
        <v>10</v>
      </c>
      <c r="XA7504" s="4" t="s">
        <v>9</v>
      </c>
      <c r="XB7504" s="4" t="s">
        <v>6</v>
      </c>
      <c r="XC7504" s="4" t="s">
        <v>8</v>
      </c>
      <c r="XD7504" s="4" t="s">
        <v>10</v>
      </c>
      <c r="XE7504" s="4" t="s">
        <v>10</v>
      </c>
      <c r="XF7504" s="4" t="s">
        <v>9</v>
      </c>
      <c r="XG7504" s="4" t="s">
        <v>6</v>
      </c>
      <c r="XH7504" s="4" t="s">
        <v>8</v>
      </c>
    </row>
    <row r="7505" spans="1:632">
      <c r="A7505" t="n">
        <v>67168</v>
      </c>
      <c r="B7505" s="83" t="n">
        <v>257</v>
      </c>
      <c r="C7505" s="7" t="n">
        <v>3</v>
      </c>
      <c r="D7505" s="7" t="n">
        <v>65533</v>
      </c>
      <c r="E7505" s="7" t="n">
        <v>0</v>
      </c>
      <c r="F7505" s="7" t="s">
        <v>263</v>
      </c>
      <c r="G7505" s="7" t="n">
        <f t="normal" ca="1">32-LENB(INDIRECT(ADDRESS(7505,6)))</f>
        <v>0</v>
      </c>
      <c r="H7505" s="7" t="n">
        <v>3</v>
      </c>
      <c r="I7505" s="7" t="n">
        <v>65533</v>
      </c>
      <c r="J7505" s="7" t="n">
        <v>0</v>
      </c>
      <c r="K7505" s="7" t="s">
        <v>264</v>
      </c>
      <c r="L7505" s="7" t="n">
        <f t="normal" ca="1">32-LENB(INDIRECT(ADDRESS(7505,11)))</f>
        <v>0</v>
      </c>
      <c r="M7505" s="7" t="n">
        <v>3</v>
      </c>
      <c r="N7505" s="7" t="n">
        <v>65533</v>
      </c>
      <c r="O7505" s="7" t="n">
        <v>0</v>
      </c>
      <c r="P7505" s="7" t="s">
        <v>119</v>
      </c>
      <c r="Q7505" s="7" t="n">
        <f t="normal" ca="1">32-LENB(INDIRECT(ADDRESS(7505,16)))</f>
        <v>0</v>
      </c>
      <c r="R7505" s="7" t="n">
        <v>3</v>
      </c>
      <c r="S7505" s="7" t="n">
        <v>65533</v>
      </c>
      <c r="T7505" s="7" t="n">
        <v>0</v>
      </c>
      <c r="U7505" s="7" t="s">
        <v>265</v>
      </c>
      <c r="V7505" s="7" t="n">
        <f t="normal" ca="1">32-LENB(INDIRECT(ADDRESS(7505,21)))</f>
        <v>0</v>
      </c>
      <c r="W7505" s="7" t="n">
        <v>3</v>
      </c>
      <c r="X7505" s="7" t="n">
        <v>65533</v>
      </c>
      <c r="Y7505" s="7" t="n">
        <v>0</v>
      </c>
      <c r="Z7505" s="7" t="s">
        <v>120</v>
      </c>
      <c r="AA7505" s="7" t="n">
        <f t="normal" ca="1">32-LENB(INDIRECT(ADDRESS(7505,26)))</f>
        <v>0</v>
      </c>
      <c r="AB7505" s="7" t="n">
        <v>3</v>
      </c>
      <c r="AC7505" s="7" t="n">
        <v>65533</v>
      </c>
      <c r="AD7505" s="7" t="n">
        <v>0</v>
      </c>
      <c r="AE7505" s="7" t="s">
        <v>121</v>
      </c>
      <c r="AF7505" s="7" t="n">
        <f t="normal" ca="1">32-LENB(INDIRECT(ADDRESS(7505,31)))</f>
        <v>0</v>
      </c>
      <c r="AG7505" s="7" t="n">
        <v>3</v>
      </c>
      <c r="AH7505" s="7" t="n">
        <v>65533</v>
      </c>
      <c r="AI7505" s="7" t="n">
        <v>0</v>
      </c>
      <c r="AJ7505" s="7" t="s">
        <v>266</v>
      </c>
      <c r="AK7505" s="7" t="n">
        <f t="normal" ca="1">32-LENB(INDIRECT(ADDRESS(7505,36)))</f>
        <v>0</v>
      </c>
      <c r="AL7505" s="7" t="n">
        <v>3</v>
      </c>
      <c r="AM7505" s="7" t="n">
        <v>65533</v>
      </c>
      <c r="AN7505" s="7" t="n">
        <v>0</v>
      </c>
      <c r="AO7505" s="7" t="s">
        <v>267</v>
      </c>
      <c r="AP7505" s="7" t="n">
        <f t="normal" ca="1">32-LENB(INDIRECT(ADDRESS(7505,41)))</f>
        <v>0</v>
      </c>
      <c r="AQ7505" s="7" t="n">
        <v>3</v>
      </c>
      <c r="AR7505" s="7" t="n">
        <v>65533</v>
      </c>
      <c r="AS7505" s="7" t="n">
        <v>0</v>
      </c>
      <c r="AT7505" s="7" t="s">
        <v>268</v>
      </c>
      <c r="AU7505" s="7" t="n">
        <f t="normal" ca="1">32-LENB(INDIRECT(ADDRESS(7505,46)))</f>
        <v>0</v>
      </c>
      <c r="AV7505" s="7" t="n">
        <v>9</v>
      </c>
      <c r="AW7505" s="7" t="n">
        <v>7036</v>
      </c>
      <c r="AX7505" s="7" t="n">
        <v>0</v>
      </c>
      <c r="AY7505" s="7" t="s">
        <v>144</v>
      </c>
      <c r="AZ7505" s="7" t="n">
        <f t="normal" ca="1">32-LENB(INDIRECT(ADDRESS(7505,51)))</f>
        <v>0</v>
      </c>
      <c r="BA7505" s="7" t="n">
        <v>4</v>
      </c>
      <c r="BB7505" s="7" t="n">
        <v>65533</v>
      </c>
      <c r="BC7505" s="7" t="n">
        <v>4524</v>
      </c>
      <c r="BD7505" s="7" t="s">
        <v>12</v>
      </c>
      <c r="BE7505" s="7" t="n">
        <f t="normal" ca="1">32-LENB(INDIRECT(ADDRESS(7505,56)))</f>
        <v>0</v>
      </c>
      <c r="BF7505" s="7" t="n">
        <v>4</v>
      </c>
      <c r="BG7505" s="7" t="n">
        <v>65533</v>
      </c>
      <c r="BH7505" s="7" t="n">
        <v>4546</v>
      </c>
      <c r="BI7505" s="7" t="s">
        <v>12</v>
      </c>
      <c r="BJ7505" s="7" t="n">
        <f t="normal" ca="1">32-LENB(INDIRECT(ADDRESS(7505,61)))</f>
        <v>0</v>
      </c>
      <c r="BK7505" s="7" t="n">
        <v>4</v>
      </c>
      <c r="BL7505" s="7" t="n">
        <v>65533</v>
      </c>
      <c r="BM7505" s="7" t="n">
        <v>4522</v>
      </c>
      <c r="BN7505" s="7" t="s">
        <v>12</v>
      </c>
      <c r="BO7505" s="7" t="n">
        <f t="normal" ca="1">32-LENB(INDIRECT(ADDRESS(7505,66)))</f>
        <v>0</v>
      </c>
      <c r="BP7505" s="7" t="n">
        <v>7</v>
      </c>
      <c r="BQ7505" s="7" t="n">
        <v>65533</v>
      </c>
      <c r="BR7505" s="7" t="n">
        <v>8415</v>
      </c>
      <c r="BS7505" s="7" t="s">
        <v>12</v>
      </c>
      <c r="BT7505" s="7" t="n">
        <f t="normal" ca="1">32-LENB(INDIRECT(ADDRESS(7505,71)))</f>
        <v>0</v>
      </c>
      <c r="BU7505" s="7" t="n">
        <v>7</v>
      </c>
      <c r="BV7505" s="7" t="n">
        <v>65533</v>
      </c>
      <c r="BW7505" s="7" t="n">
        <v>10347</v>
      </c>
      <c r="BX7505" s="7" t="s">
        <v>12</v>
      </c>
      <c r="BY7505" s="7" t="n">
        <f t="normal" ca="1">32-LENB(INDIRECT(ADDRESS(7505,76)))</f>
        <v>0</v>
      </c>
      <c r="BZ7505" s="7" t="n">
        <v>7</v>
      </c>
      <c r="CA7505" s="7" t="n">
        <v>65533</v>
      </c>
      <c r="CB7505" s="7" t="n">
        <v>63360</v>
      </c>
      <c r="CC7505" s="7" t="s">
        <v>12</v>
      </c>
      <c r="CD7505" s="7" t="n">
        <f t="normal" ca="1">32-LENB(INDIRECT(ADDRESS(7505,81)))</f>
        <v>0</v>
      </c>
      <c r="CE7505" s="7" t="n">
        <v>7</v>
      </c>
      <c r="CF7505" s="7" t="n">
        <v>65533</v>
      </c>
      <c r="CG7505" s="7" t="n">
        <v>63361</v>
      </c>
      <c r="CH7505" s="7" t="s">
        <v>12</v>
      </c>
      <c r="CI7505" s="7" t="n">
        <f t="normal" ca="1">32-LENB(INDIRECT(ADDRESS(7505,86)))</f>
        <v>0</v>
      </c>
      <c r="CJ7505" s="7" t="n">
        <v>7</v>
      </c>
      <c r="CK7505" s="7" t="n">
        <v>65533</v>
      </c>
      <c r="CL7505" s="7" t="n">
        <v>63362</v>
      </c>
      <c r="CM7505" s="7" t="s">
        <v>12</v>
      </c>
      <c r="CN7505" s="7" t="n">
        <f t="normal" ca="1">32-LENB(INDIRECT(ADDRESS(7505,91)))</f>
        <v>0</v>
      </c>
      <c r="CO7505" s="7" t="n">
        <v>7</v>
      </c>
      <c r="CP7505" s="7" t="n">
        <v>65533</v>
      </c>
      <c r="CQ7505" s="7" t="n">
        <v>25311</v>
      </c>
      <c r="CR7505" s="7" t="s">
        <v>12</v>
      </c>
      <c r="CS7505" s="7" t="n">
        <f t="normal" ca="1">32-LENB(INDIRECT(ADDRESS(7505,96)))</f>
        <v>0</v>
      </c>
      <c r="CT7505" s="7" t="n">
        <v>7</v>
      </c>
      <c r="CU7505" s="7" t="n">
        <v>65533</v>
      </c>
      <c r="CV7505" s="7" t="n">
        <v>25312</v>
      </c>
      <c r="CW7505" s="7" t="s">
        <v>12</v>
      </c>
      <c r="CX7505" s="7" t="n">
        <f t="normal" ca="1">32-LENB(INDIRECT(ADDRESS(7505,101)))</f>
        <v>0</v>
      </c>
      <c r="CY7505" s="7" t="n">
        <v>7</v>
      </c>
      <c r="CZ7505" s="7" t="n">
        <v>65533</v>
      </c>
      <c r="DA7505" s="7" t="n">
        <v>25313</v>
      </c>
      <c r="DB7505" s="7" t="s">
        <v>12</v>
      </c>
      <c r="DC7505" s="7" t="n">
        <f t="normal" ca="1">32-LENB(INDIRECT(ADDRESS(7505,106)))</f>
        <v>0</v>
      </c>
      <c r="DD7505" s="7" t="n">
        <v>7</v>
      </c>
      <c r="DE7505" s="7" t="n">
        <v>65533</v>
      </c>
      <c r="DF7505" s="7" t="n">
        <v>52883</v>
      </c>
      <c r="DG7505" s="7" t="s">
        <v>12</v>
      </c>
      <c r="DH7505" s="7" t="n">
        <f t="normal" ca="1">32-LENB(INDIRECT(ADDRESS(7505,111)))</f>
        <v>0</v>
      </c>
      <c r="DI7505" s="7" t="n">
        <v>4</v>
      </c>
      <c r="DJ7505" s="7" t="n">
        <v>65533</v>
      </c>
      <c r="DK7505" s="7" t="n">
        <v>8203</v>
      </c>
      <c r="DL7505" s="7" t="s">
        <v>12</v>
      </c>
      <c r="DM7505" s="7" t="n">
        <f t="normal" ca="1">32-LENB(INDIRECT(ADDRESS(7505,116)))</f>
        <v>0</v>
      </c>
      <c r="DN7505" s="7" t="n">
        <v>4</v>
      </c>
      <c r="DO7505" s="7" t="n">
        <v>65533</v>
      </c>
      <c r="DP7505" s="7" t="n">
        <v>8121</v>
      </c>
      <c r="DQ7505" s="7" t="s">
        <v>12</v>
      </c>
      <c r="DR7505" s="7" t="n">
        <f t="normal" ca="1">32-LENB(INDIRECT(ADDRESS(7505,121)))</f>
        <v>0</v>
      </c>
      <c r="DS7505" s="7" t="n">
        <v>7</v>
      </c>
      <c r="DT7505" s="7" t="n">
        <v>65533</v>
      </c>
      <c r="DU7505" s="7" t="n">
        <v>52884</v>
      </c>
      <c r="DV7505" s="7" t="s">
        <v>12</v>
      </c>
      <c r="DW7505" s="7" t="n">
        <f t="normal" ca="1">32-LENB(INDIRECT(ADDRESS(7505,126)))</f>
        <v>0</v>
      </c>
      <c r="DX7505" s="7" t="n">
        <v>7</v>
      </c>
      <c r="DY7505" s="7" t="n">
        <v>65533</v>
      </c>
      <c r="DZ7505" s="7" t="n">
        <v>52885</v>
      </c>
      <c r="EA7505" s="7" t="s">
        <v>12</v>
      </c>
      <c r="EB7505" s="7" t="n">
        <f t="normal" ca="1">32-LENB(INDIRECT(ADDRESS(7505,131)))</f>
        <v>0</v>
      </c>
      <c r="EC7505" s="7" t="n">
        <v>7</v>
      </c>
      <c r="ED7505" s="7" t="n">
        <v>65533</v>
      </c>
      <c r="EE7505" s="7" t="n">
        <v>23953</v>
      </c>
      <c r="EF7505" s="7" t="s">
        <v>12</v>
      </c>
      <c r="EG7505" s="7" t="n">
        <f t="normal" ca="1">32-LENB(INDIRECT(ADDRESS(7505,136)))</f>
        <v>0</v>
      </c>
      <c r="EH7505" s="7" t="n">
        <v>7</v>
      </c>
      <c r="EI7505" s="7" t="n">
        <v>65533</v>
      </c>
      <c r="EJ7505" s="7" t="n">
        <v>52886</v>
      </c>
      <c r="EK7505" s="7" t="s">
        <v>12</v>
      </c>
      <c r="EL7505" s="7" t="n">
        <f t="normal" ca="1">32-LENB(INDIRECT(ADDRESS(7505,141)))</f>
        <v>0</v>
      </c>
      <c r="EM7505" s="7" t="n">
        <v>4</v>
      </c>
      <c r="EN7505" s="7" t="n">
        <v>65533</v>
      </c>
      <c r="EO7505" s="7" t="n">
        <v>4424</v>
      </c>
      <c r="EP7505" s="7" t="s">
        <v>12</v>
      </c>
      <c r="EQ7505" s="7" t="n">
        <f t="normal" ca="1">32-LENB(INDIRECT(ADDRESS(7505,146)))</f>
        <v>0</v>
      </c>
      <c r="ER7505" s="7" t="n">
        <v>7</v>
      </c>
      <c r="ES7505" s="7" t="n">
        <v>65533</v>
      </c>
      <c r="ET7505" s="7" t="n">
        <v>63363</v>
      </c>
      <c r="EU7505" s="7" t="s">
        <v>12</v>
      </c>
      <c r="EV7505" s="7" t="n">
        <f t="normal" ca="1">32-LENB(INDIRECT(ADDRESS(7505,151)))</f>
        <v>0</v>
      </c>
      <c r="EW7505" s="7" t="n">
        <v>4</v>
      </c>
      <c r="EX7505" s="7" t="n">
        <v>65533</v>
      </c>
      <c r="EY7505" s="7" t="n">
        <v>4427</v>
      </c>
      <c r="EZ7505" s="7" t="s">
        <v>12</v>
      </c>
      <c r="FA7505" s="7" t="n">
        <f t="normal" ca="1">32-LENB(INDIRECT(ADDRESS(7505,156)))</f>
        <v>0</v>
      </c>
      <c r="FB7505" s="7" t="n">
        <v>4</v>
      </c>
      <c r="FC7505" s="7" t="n">
        <v>65533</v>
      </c>
      <c r="FD7505" s="7" t="n">
        <v>4429</v>
      </c>
      <c r="FE7505" s="7" t="s">
        <v>12</v>
      </c>
      <c r="FF7505" s="7" t="n">
        <f t="normal" ca="1">32-LENB(INDIRECT(ADDRESS(7505,161)))</f>
        <v>0</v>
      </c>
      <c r="FG7505" s="7" t="n">
        <v>4</v>
      </c>
      <c r="FH7505" s="7" t="n">
        <v>65533</v>
      </c>
      <c r="FI7505" s="7" t="n">
        <v>4420</v>
      </c>
      <c r="FJ7505" s="7" t="s">
        <v>12</v>
      </c>
      <c r="FK7505" s="7" t="n">
        <f t="normal" ca="1">32-LENB(INDIRECT(ADDRESS(7505,166)))</f>
        <v>0</v>
      </c>
      <c r="FL7505" s="7" t="n">
        <v>7</v>
      </c>
      <c r="FM7505" s="7" t="n">
        <v>65533</v>
      </c>
      <c r="FN7505" s="7" t="n">
        <v>52887</v>
      </c>
      <c r="FO7505" s="7" t="s">
        <v>12</v>
      </c>
      <c r="FP7505" s="7" t="n">
        <f t="normal" ca="1">32-LENB(INDIRECT(ADDRESS(7505,171)))</f>
        <v>0</v>
      </c>
      <c r="FQ7505" s="7" t="n">
        <v>4</v>
      </c>
      <c r="FR7505" s="7" t="n">
        <v>65533</v>
      </c>
      <c r="FS7505" s="7" t="n">
        <v>4417</v>
      </c>
      <c r="FT7505" s="7" t="s">
        <v>12</v>
      </c>
      <c r="FU7505" s="7" t="n">
        <f t="normal" ca="1">32-LENB(INDIRECT(ADDRESS(7505,176)))</f>
        <v>0</v>
      </c>
      <c r="FV7505" s="7" t="n">
        <v>4</v>
      </c>
      <c r="FW7505" s="7" t="n">
        <v>65533</v>
      </c>
      <c r="FX7505" s="7" t="n">
        <v>4417</v>
      </c>
      <c r="FY7505" s="7" t="s">
        <v>12</v>
      </c>
      <c r="FZ7505" s="7" t="n">
        <f t="normal" ca="1">32-LENB(INDIRECT(ADDRESS(7505,181)))</f>
        <v>0</v>
      </c>
      <c r="GA7505" s="7" t="n">
        <v>4</v>
      </c>
      <c r="GB7505" s="7" t="n">
        <v>65533</v>
      </c>
      <c r="GC7505" s="7" t="n">
        <v>4427</v>
      </c>
      <c r="GD7505" s="7" t="s">
        <v>12</v>
      </c>
      <c r="GE7505" s="7" t="n">
        <f t="normal" ca="1">32-LENB(INDIRECT(ADDRESS(7505,186)))</f>
        <v>0</v>
      </c>
      <c r="GF7505" s="7" t="n">
        <v>4</v>
      </c>
      <c r="GG7505" s="7" t="n">
        <v>65533</v>
      </c>
      <c r="GH7505" s="7" t="n">
        <v>4424</v>
      </c>
      <c r="GI7505" s="7" t="s">
        <v>12</v>
      </c>
      <c r="GJ7505" s="7" t="n">
        <f t="normal" ca="1">32-LENB(INDIRECT(ADDRESS(7505,191)))</f>
        <v>0</v>
      </c>
      <c r="GK7505" s="7" t="n">
        <v>4</v>
      </c>
      <c r="GL7505" s="7" t="n">
        <v>65533</v>
      </c>
      <c r="GM7505" s="7" t="n">
        <v>4438</v>
      </c>
      <c r="GN7505" s="7" t="s">
        <v>12</v>
      </c>
      <c r="GO7505" s="7" t="n">
        <f t="normal" ca="1">32-LENB(INDIRECT(ADDRESS(7505,196)))</f>
        <v>0</v>
      </c>
      <c r="GP7505" s="7" t="n">
        <v>4</v>
      </c>
      <c r="GQ7505" s="7" t="n">
        <v>65533</v>
      </c>
      <c r="GR7505" s="7" t="n">
        <v>4422</v>
      </c>
      <c r="GS7505" s="7" t="s">
        <v>12</v>
      </c>
      <c r="GT7505" s="7" t="n">
        <f t="normal" ca="1">32-LENB(INDIRECT(ADDRESS(7505,201)))</f>
        <v>0</v>
      </c>
      <c r="GU7505" s="7" t="n">
        <v>4</v>
      </c>
      <c r="GV7505" s="7" t="n">
        <v>65533</v>
      </c>
      <c r="GW7505" s="7" t="n">
        <v>4538</v>
      </c>
      <c r="GX7505" s="7" t="s">
        <v>12</v>
      </c>
      <c r="GY7505" s="7" t="n">
        <f t="normal" ca="1">32-LENB(INDIRECT(ADDRESS(7505,206)))</f>
        <v>0</v>
      </c>
      <c r="GZ7505" s="7" t="n">
        <v>4</v>
      </c>
      <c r="HA7505" s="7" t="n">
        <v>65533</v>
      </c>
      <c r="HB7505" s="7" t="n">
        <v>4422</v>
      </c>
      <c r="HC7505" s="7" t="s">
        <v>12</v>
      </c>
      <c r="HD7505" s="7" t="n">
        <f t="normal" ca="1">32-LENB(INDIRECT(ADDRESS(7505,211)))</f>
        <v>0</v>
      </c>
      <c r="HE7505" s="7" t="n">
        <v>4</v>
      </c>
      <c r="HF7505" s="7" t="n">
        <v>65533</v>
      </c>
      <c r="HG7505" s="7" t="n">
        <v>4427</v>
      </c>
      <c r="HH7505" s="7" t="s">
        <v>12</v>
      </c>
      <c r="HI7505" s="7" t="n">
        <f t="normal" ca="1">32-LENB(INDIRECT(ADDRESS(7505,216)))</f>
        <v>0</v>
      </c>
      <c r="HJ7505" s="7" t="n">
        <v>4</v>
      </c>
      <c r="HK7505" s="7" t="n">
        <v>65533</v>
      </c>
      <c r="HL7505" s="7" t="n">
        <v>4427</v>
      </c>
      <c r="HM7505" s="7" t="s">
        <v>12</v>
      </c>
      <c r="HN7505" s="7" t="n">
        <f t="normal" ca="1">32-LENB(INDIRECT(ADDRESS(7505,221)))</f>
        <v>0</v>
      </c>
      <c r="HO7505" s="7" t="n">
        <v>7</v>
      </c>
      <c r="HP7505" s="7" t="n">
        <v>65533</v>
      </c>
      <c r="HQ7505" s="7" t="n">
        <v>52888</v>
      </c>
      <c r="HR7505" s="7" t="s">
        <v>12</v>
      </c>
      <c r="HS7505" s="7" t="n">
        <f t="normal" ca="1">32-LENB(INDIRECT(ADDRESS(7505,226)))</f>
        <v>0</v>
      </c>
      <c r="HT7505" s="7" t="n">
        <v>7</v>
      </c>
      <c r="HU7505" s="7" t="n">
        <v>65533</v>
      </c>
      <c r="HV7505" s="7" t="n">
        <v>10348</v>
      </c>
      <c r="HW7505" s="7" t="s">
        <v>12</v>
      </c>
      <c r="HX7505" s="7" t="n">
        <f t="normal" ca="1">32-LENB(INDIRECT(ADDRESS(7505,231)))</f>
        <v>0</v>
      </c>
      <c r="HY7505" s="7" t="n">
        <v>7</v>
      </c>
      <c r="HZ7505" s="7" t="n">
        <v>65533</v>
      </c>
      <c r="IA7505" s="7" t="n">
        <v>8416</v>
      </c>
      <c r="IB7505" s="7" t="s">
        <v>12</v>
      </c>
      <c r="IC7505" s="7" t="n">
        <f t="normal" ca="1">32-LENB(INDIRECT(ADDRESS(7505,236)))</f>
        <v>0</v>
      </c>
      <c r="ID7505" s="7" t="n">
        <v>7</v>
      </c>
      <c r="IE7505" s="7" t="n">
        <v>65533</v>
      </c>
      <c r="IF7505" s="7" t="n">
        <v>1409</v>
      </c>
      <c r="IG7505" s="7" t="s">
        <v>12</v>
      </c>
      <c r="IH7505" s="7" t="n">
        <f t="normal" ca="1">32-LENB(INDIRECT(ADDRESS(7505,241)))</f>
        <v>0</v>
      </c>
      <c r="II7505" s="7" t="n">
        <v>7</v>
      </c>
      <c r="IJ7505" s="7" t="n">
        <v>65533</v>
      </c>
      <c r="IK7505" s="7" t="n">
        <v>8417</v>
      </c>
      <c r="IL7505" s="7" t="s">
        <v>12</v>
      </c>
      <c r="IM7505" s="7" t="n">
        <f t="normal" ca="1">32-LENB(INDIRECT(ADDRESS(7505,246)))</f>
        <v>0</v>
      </c>
      <c r="IN7505" s="7" t="n">
        <v>7</v>
      </c>
      <c r="IO7505" s="7" t="n">
        <v>65533</v>
      </c>
      <c r="IP7505" s="7" t="n">
        <v>52889</v>
      </c>
      <c r="IQ7505" s="7" t="s">
        <v>12</v>
      </c>
      <c r="IR7505" s="7" t="n">
        <f t="normal" ca="1">32-LENB(INDIRECT(ADDRESS(7505,251)))</f>
        <v>0</v>
      </c>
      <c r="IS7505" s="7" t="n">
        <v>7</v>
      </c>
      <c r="IT7505" s="7" t="n">
        <v>65533</v>
      </c>
      <c r="IU7505" s="7" t="n">
        <v>52890</v>
      </c>
      <c r="IV7505" s="7" t="s">
        <v>12</v>
      </c>
      <c r="IW7505" s="7" t="n">
        <f t="normal" ca="1">32-LENB(INDIRECT(ADDRESS(7505,256)))</f>
        <v>0</v>
      </c>
      <c r="IX7505" s="7" t="n">
        <v>7</v>
      </c>
      <c r="IY7505" s="7" t="n">
        <v>65533</v>
      </c>
      <c r="IZ7505" s="7" t="n">
        <v>10349</v>
      </c>
      <c r="JA7505" s="7" t="s">
        <v>12</v>
      </c>
      <c r="JB7505" s="7" t="n">
        <f t="normal" ca="1">32-LENB(INDIRECT(ADDRESS(7505,261)))</f>
        <v>0</v>
      </c>
      <c r="JC7505" s="7" t="n">
        <v>7</v>
      </c>
      <c r="JD7505" s="7" t="n">
        <v>65533</v>
      </c>
      <c r="JE7505" s="7" t="n">
        <v>10350</v>
      </c>
      <c r="JF7505" s="7" t="s">
        <v>12</v>
      </c>
      <c r="JG7505" s="7" t="n">
        <f t="normal" ca="1">32-LENB(INDIRECT(ADDRESS(7505,266)))</f>
        <v>0</v>
      </c>
      <c r="JH7505" s="7" t="n">
        <v>7</v>
      </c>
      <c r="JI7505" s="7" t="n">
        <v>65533</v>
      </c>
      <c r="JJ7505" s="7" t="n">
        <v>6417</v>
      </c>
      <c r="JK7505" s="7" t="s">
        <v>12</v>
      </c>
      <c r="JL7505" s="7" t="n">
        <f t="normal" ca="1">32-LENB(INDIRECT(ADDRESS(7505,271)))</f>
        <v>0</v>
      </c>
      <c r="JM7505" s="7" t="n">
        <v>7</v>
      </c>
      <c r="JN7505" s="7" t="n">
        <v>65533</v>
      </c>
      <c r="JO7505" s="7" t="n">
        <v>5362</v>
      </c>
      <c r="JP7505" s="7" t="s">
        <v>12</v>
      </c>
      <c r="JQ7505" s="7" t="n">
        <f t="normal" ca="1">32-LENB(INDIRECT(ADDRESS(7505,276)))</f>
        <v>0</v>
      </c>
      <c r="JR7505" s="7" t="n">
        <v>7</v>
      </c>
      <c r="JS7505" s="7" t="n">
        <v>65533</v>
      </c>
      <c r="JT7505" s="7" t="n">
        <v>4398</v>
      </c>
      <c r="JU7505" s="7" t="s">
        <v>12</v>
      </c>
      <c r="JV7505" s="7" t="n">
        <f t="normal" ca="1">32-LENB(INDIRECT(ADDRESS(7505,281)))</f>
        <v>0</v>
      </c>
      <c r="JW7505" s="7" t="n">
        <v>7</v>
      </c>
      <c r="JX7505" s="7" t="n">
        <v>65533</v>
      </c>
      <c r="JY7505" s="7" t="n">
        <v>4399</v>
      </c>
      <c r="JZ7505" s="7" t="s">
        <v>12</v>
      </c>
      <c r="KA7505" s="7" t="n">
        <f t="normal" ca="1">32-LENB(INDIRECT(ADDRESS(7505,286)))</f>
        <v>0</v>
      </c>
      <c r="KB7505" s="7" t="n">
        <v>7</v>
      </c>
      <c r="KC7505" s="7" t="n">
        <v>65533</v>
      </c>
      <c r="KD7505" s="7" t="n">
        <v>8418</v>
      </c>
      <c r="KE7505" s="7" t="s">
        <v>12</v>
      </c>
      <c r="KF7505" s="7" t="n">
        <f t="normal" ca="1">32-LENB(INDIRECT(ADDRESS(7505,291)))</f>
        <v>0</v>
      </c>
      <c r="KG7505" s="7" t="n">
        <v>7</v>
      </c>
      <c r="KH7505" s="7" t="n">
        <v>65533</v>
      </c>
      <c r="KI7505" s="7" t="n">
        <v>52891</v>
      </c>
      <c r="KJ7505" s="7" t="s">
        <v>12</v>
      </c>
      <c r="KK7505" s="7" t="n">
        <f t="normal" ca="1">32-LENB(INDIRECT(ADDRESS(7505,296)))</f>
        <v>0</v>
      </c>
      <c r="KL7505" s="7" t="n">
        <v>7</v>
      </c>
      <c r="KM7505" s="7" t="n">
        <v>65533</v>
      </c>
      <c r="KN7505" s="7" t="n">
        <v>8419</v>
      </c>
      <c r="KO7505" s="7" t="s">
        <v>12</v>
      </c>
      <c r="KP7505" s="7" t="n">
        <f t="normal" ca="1">32-LENB(INDIRECT(ADDRESS(7505,301)))</f>
        <v>0</v>
      </c>
      <c r="KQ7505" s="7" t="n">
        <v>7</v>
      </c>
      <c r="KR7505" s="7" t="n">
        <v>65533</v>
      </c>
      <c r="KS7505" s="7" t="n">
        <v>8420</v>
      </c>
      <c r="KT7505" s="7" t="s">
        <v>12</v>
      </c>
      <c r="KU7505" s="7" t="n">
        <f t="normal" ca="1">32-LENB(INDIRECT(ADDRESS(7505,306)))</f>
        <v>0</v>
      </c>
      <c r="KV7505" s="7" t="n">
        <v>7</v>
      </c>
      <c r="KW7505" s="7" t="n">
        <v>65533</v>
      </c>
      <c r="KX7505" s="7" t="n">
        <v>2378</v>
      </c>
      <c r="KY7505" s="7" t="s">
        <v>12</v>
      </c>
      <c r="KZ7505" s="7" t="n">
        <f t="normal" ca="1">32-LENB(INDIRECT(ADDRESS(7505,311)))</f>
        <v>0</v>
      </c>
      <c r="LA7505" s="7" t="n">
        <v>7</v>
      </c>
      <c r="LB7505" s="7" t="n">
        <v>65533</v>
      </c>
      <c r="LC7505" s="7" t="n">
        <v>9362</v>
      </c>
      <c r="LD7505" s="7" t="s">
        <v>12</v>
      </c>
      <c r="LE7505" s="7" t="n">
        <f t="normal" ca="1">32-LENB(INDIRECT(ADDRESS(7505,316)))</f>
        <v>0</v>
      </c>
      <c r="LF7505" s="7" t="n">
        <v>7</v>
      </c>
      <c r="LG7505" s="7" t="n">
        <v>65533</v>
      </c>
      <c r="LH7505" s="7" t="n">
        <v>10351</v>
      </c>
      <c r="LI7505" s="7" t="s">
        <v>12</v>
      </c>
      <c r="LJ7505" s="7" t="n">
        <f t="normal" ca="1">32-LENB(INDIRECT(ADDRESS(7505,321)))</f>
        <v>0</v>
      </c>
      <c r="LK7505" s="7" t="n">
        <v>4</v>
      </c>
      <c r="LL7505" s="7" t="n">
        <v>65533</v>
      </c>
      <c r="LM7505" s="7" t="n">
        <v>8060</v>
      </c>
      <c r="LN7505" s="7" t="s">
        <v>12</v>
      </c>
      <c r="LO7505" s="7" t="n">
        <f t="normal" ca="1">32-LENB(INDIRECT(ADDRESS(7505,326)))</f>
        <v>0</v>
      </c>
      <c r="LP7505" s="7" t="n">
        <v>4</v>
      </c>
      <c r="LQ7505" s="7" t="n">
        <v>65533</v>
      </c>
      <c r="LR7505" s="7" t="n">
        <v>4407</v>
      </c>
      <c r="LS7505" s="7" t="s">
        <v>12</v>
      </c>
      <c r="LT7505" s="7" t="n">
        <f t="normal" ca="1">32-LENB(INDIRECT(ADDRESS(7505,331)))</f>
        <v>0</v>
      </c>
      <c r="LU7505" s="7" t="n">
        <v>4</v>
      </c>
      <c r="LV7505" s="7" t="n">
        <v>65533</v>
      </c>
      <c r="LW7505" s="7" t="n">
        <v>13256</v>
      </c>
      <c r="LX7505" s="7" t="s">
        <v>12</v>
      </c>
      <c r="LY7505" s="7" t="n">
        <f t="normal" ca="1">32-LENB(INDIRECT(ADDRESS(7505,336)))</f>
        <v>0</v>
      </c>
      <c r="LZ7505" s="7" t="n">
        <v>7</v>
      </c>
      <c r="MA7505" s="7" t="n">
        <v>65533</v>
      </c>
      <c r="MB7505" s="7" t="n">
        <v>52892</v>
      </c>
      <c r="MC7505" s="7" t="s">
        <v>12</v>
      </c>
      <c r="MD7505" s="7" t="n">
        <f t="normal" ca="1">32-LENB(INDIRECT(ADDRESS(7505,341)))</f>
        <v>0</v>
      </c>
      <c r="ME7505" s="7" t="n">
        <v>7</v>
      </c>
      <c r="MF7505" s="7" t="n">
        <v>65533</v>
      </c>
      <c r="MG7505" s="7" t="n">
        <v>23333</v>
      </c>
      <c r="MH7505" s="7" t="s">
        <v>12</v>
      </c>
      <c r="MI7505" s="7" t="n">
        <f t="normal" ca="1">32-LENB(INDIRECT(ADDRESS(7505,346)))</f>
        <v>0</v>
      </c>
      <c r="MJ7505" s="7" t="n">
        <v>7</v>
      </c>
      <c r="MK7505" s="7" t="n">
        <v>65533</v>
      </c>
      <c r="ML7505" s="7" t="n">
        <v>52893</v>
      </c>
      <c r="MM7505" s="7" t="s">
        <v>12</v>
      </c>
      <c r="MN7505" s="7" t="n">
        <f t="normal" ca="1">32-LENB(INDIRECT(ADDRESS(7505,351)))</f>
        <v>0</v>
      </c>
      <c r="MO7505" s="7" t="n">
        <v>7</v>
      </c>
      <c r="MP7505" s="7" t="n">
        <v>65533</v>
      </c>
      <c r="MQ7505" s="7" t="n">
        <v>52894</v>
      </c>
      <c r="MR7505" s="7" t="s">
        <v>12</v>
      </c>
      <c r="MS7505" s="7" t="n">
        <f t="normal" ca="1">32-LENB(INDIRECT(ADDRESS(7505,356)))</f>
        <v>0</v>
      </c>
      <c r="MT7505" s="7" t="n">
        <v>4</v>
      </c>
      <c r="MU7505" s="7" t="n">
        <v>65533</v>
      </c>
      <c r="MV7505" s="7" t="n">
        <v>4540</v>
      </c>
      <c r="MW7505" s="7" t="s">
        <v>12</v>
      </c>
      <c r="MX7505" s="7" t="n">
        <f t="normal" ca="1">32-LENB(INDIRECT(ADDRESS(7505,361)))</f>
        <v>0</v>
      </c>
      <c r="MY7505" s="7" t="n">
        <v>4</v>
      </c>
      <c r="MZ7505" s="7" t="n">
        <v>65533</v>
      </c>
      <c r="NA7505" s="7" t="n">
        <v>4528</v>
      </c>
      <c r="NB7505" s="7" t="s">
        <v>12</v>
      </c>
      <c r="NC7505" s="7" t="n">
        <f t="normal" ca="1">32-LENB(INDIRECT(ADDRESS(7505,366)))</f>
        <v>0</v>
      </c>
      <c r="ND7505" s="7" t="n">
        <v>7</v>
      </c>
      <c r="NE7505" s="7" t="n">
        <v>65533</v>
      </c>
      <c r="NF7505" s="7" t="n">
        <v>63364</v>
      </c>
      <c r="NG7505" s="7" t="s">
        <v>12</v>
      </c>
      <c r="NH7505" s="7" t="n">
        <f t="normal" ca="1">32-LENB(INDIRECT(ADDRESS(7505,371)))</f>
        <v>0</v>
      </c>
      <c r="NI7505" s="7" t="n">
        <v>7</v>
      </c>
      <c r="NJ7505" s="7" t="n">
        <v>65533</v>
      </c>
      <c r="NK7505" s="7" t="n">
        <v>52895</v>
      </c>
      <c r="NL7505" s="7" t="s">
        <v>12</v>
      </c>
      <c r="NM7505" s="7" t="n">
        <f t="normal" ca="1">32-LENB(INDIRECT(ADDRESS(7505,376)))</f>
        <v>0</v>
      </c>
      <c r="NN7505" s="7" t="n">
        <v>7</v>
      </c>
      <c r="NO7505" s="7" t="n">
        <v>65533</v>
      </c>
      <c r="NP7505" s="7" t="n">
        <v>63365</v>
      </c>
      <c r="NQ7505" s="7" t="s">
        <v>12</v>
      </c>
      <c r="NR7505" s="7" t="n">
        <f t="normal" ca="1">32-LENB(INDIRECT(ADDRESS(7505,381)))</f>
        <v>0</v>
      </c>
      <c r="NS7505" s="7" t="n">
        <v>7</v>
      </c>
      <c r="NT7505" s="7" t="n">
        <v>65533</v>
      </c>
      <c r="NU7505" s="7" t="n">
        <v>63366</v>
      </c>
      <c r="NV7505" s="7" t="s">
        <v>12</v>
      </c>
      <c r="NW7505" s="7" t="n">
        <f t="normal" ca="1">32-LENB(INDIRECT(ADDRESS(7505,386)))</f>
        <v>0</v>
      </c>
      <c r="NX7505" s="7" t="n">
        <v>7</v>
      </c>
      <c r="NY7505" s="7" t="n">
        <v>65533</v>
      </c>
      <c r="NZ7505" s="7" t="n">
        <v>63367</v>
      </c>
      <c r="OA7505" s="7" t="s">
        <v>12</v>
      </c>
      <c r="OB7505" s="7" t="n">
        <f t="normal" ca="1">32-LENB(INDIRECT(ADDRESS(7505,391)))</f>
        <v>0</v>
      </c>
      <c r="OC7505" s="7" t="n">
        <v>7</v>
      </c>
      <c r="OD7505" s="7" t="n">
        <v>65533</v>
      </c>
      <c r="OE7505" s="7" t="n">
        <v>52896</v>
      </c>
      <c r="OF7505" s="7" t="s">
        <v>12</v>
      </c>
      <c r="OG7505" s="7" t="n">
        <f t="normal" ca="1">32-LENB(INDIRECT(ADDRESS(7505,396)))</f>
        <v>0</v>
      </c>
      <c r="OH7505" s="7" t="n">
        <v>7</v>
      </c>
      <c r="OI7505" s="7" t="n">
        <v>65533</v>
      </c>
      <c r="OJ7505" s="7" t="n">
        <v>52897</v>
      </c>
      <c r="OK7505" s="7" t="s">
        <v>12</v>
      </c>
      <c r="OL7505" s="7" t="n">
        <f t="normal" ca="1">32-LENB(INDIRECT(ADDRESS(7505,401)))</f>
        <v>0</v>
      </c>
      <c r="OM7505" s="7" t="n">
        <v>7</v>
      </c>
      <c r="ON7505" s="7" t="n">
        <v>65533</v>
      </c>
      <c r="OO7505" s="7" t="n">
        <v>52898</v>
      </c>
      <c r="OP7505" s="7" t="s">
        <v>12</v>
      </c>
      <c r="OQ7505" s="7" t="n">
        <f t="normal" ca="1">32-LENB(INDIRECT(ADDRESS(7505,406)))</f>
        <v>0</v>
      </c>
      <c r="OR7505" s="7" t="n">
        <v>7</v>
      </c>
      <c r="OS7505" s="7" t="n">
        <v>65533</v>
      </c>
      <c r="OT7505" s="7" t="n">
        <v>52899</v>
      </c>
      <c r="OU7505" s="7" t="s">
        <v>12</v>
      </c>
      <c r="OV7505" s="7" t="n">
        <f t="normal" ca="1">32-LENB(INDIRECT(ADDRESS(7505,411)))</f>
        <v>0</v>
      </c>
      <c r="OW7505" s="7" t="n">
        <v>7</v>
      </c>
      <c r="OX7505" s="7" t="n">
        <v>65533</v>
      </c>
      <c r="OY7505" s="7" t="n">
        <v>63368</v>
      </c>
      <c r="OZ7505" s="7" t="s">
        <v>12</v>
      </c>
      <c r="PA7505" s="7" t="n">
        <f t="normal" ca="1">32-LENB(INDIRECT(ADDRESS(7505,416)))</f>
        <v>0</v>
      </c>
      <c r="PB7505" s="7" t="n">
        <v>7</v>
      </c>
      <c r="PC7505" s="7" t="n">
        <v>65533</v>
      </c>
      <c r="PD7505" s="7" t="n">
        <v>63369</v>
      </c>
      <c r="PE7505" s="7" t="s">
        <v>12</v>
      </c>
      <c r="PF7505" s="7" t="n">
        <f t="normal" ca="1">32-LENB(INDIRECT(ADDRESS(7505,421)))</f>
        <v>0</v>
      </c>
      <c r="PG7505" s="7" t="n">
        <v>7</v>
      </c>
      <c r="PH7505" s="7" t="n">
        <v>65533</v>
      </c>
      <c r="PI7505" s="7" t="n">
        <v>52900</v>
      </c>
      <c r="PJ7505" s="7" t="s">
        <v>12</v>
      </c>
      <c r="PK7505" s="7" t="n">
        <f t="normal" ca="1">32-LENB(INDIRECT(ADDRESS(7505,426)))</f>
        <v>0</v>
      </c>
      <c r="PL7505" s="7" t="n">
        <v>7</v>
      </c>
      <c r="PM7505" s="7" t="n">
        <v>65533</v>
      </c>
      <c r="PN7505" s="7" t="n">
        <v>52901</v>
      </c>
      <c r="PO7505" s="7" t="s">
        <v>12</v>
      </c>
      <c r="PP7505" s="7" t="n">
        <f t="normal" ca="1">32-LENB(INDIRECT(ADDRESS(7505,431)))</f>
        <v>0</v>
      </c>
      <c r="PQ7505" s="7" t="n">
        <v>7</v>
      </c>
      <c r="PR7505" s="7" t="n">
        <v>65533</v>
      </c>
      <c r="PS7505" s="7" t="n">
        <v>28484</v>
      </c>
      <c r="PT7505" s="7" t="s">
        <v>12</v>
      </c>
      <c r="PU7505" s="7" t="n">
        <f t="normal" ca="1">32-LENB(INDIRECT(ADDRESS(7505,436)))</f>
        <v>0</v>
      </c>
      <c r="PV7505" s="7" t="n">
        <v>7</v>
      </c>
      <c r="PW7505" s="7" t="n">
        <v>65533</v>
      </c>
      <c r="PX7505" s="7" t="n">
        <v>11346</v>
      </c>
      <c r="PY7505" s="7" t="s">
        <v>12</v>
      </c>
      <c r="PZ7505" s="7" t="n">
        <f t="normal" ca="1">32-LENB(INDIRECT(ADDRESS(7505,441)))</f>
        <v>0</v>
      </c>
      <c r="QA7505" s="7" t="n">
        <v>7</v>
      </c>
      <c r="QB7505" s="7" t="n">
        <v>65533</v>
      </c>
      <c r="QC7505" s="7" t="n">
        <v>25314</v>
      </c>
      <c r="QD7505" s="7" t="s">
        <v>12</v>
      </c>
      <c r="QE7505" s="7" t="n">
        <f t="normal" ca="1">32-LENB(INDIRECT(ADDRESS(7505,446)))</f>
        <v>0</v>
      </c>
      <c r="QF7505" s="7" t="n">
        <v>7</v>
      </c>
      <c r="QG7505" s="7" t="n">
        <v>65533</v>
      </c>
      <c r="QH7505" s="7" t="n">
        <v>52902</v>
      </c>
      <c r="QI7505" s="7" t="s">
        <v>12</v>
      </c>
      <c r="QJ7505" s="7" t="n">
        <f t="normal" ca="1">32-LENB(INDIRECT(ADDRESS(7505,451)))</f>
        <v>0</v>
      </c>
      <c r="QK7505" s="7" t="n">
        <v>7</v>
      </c>
      <c r="QL7505" s="7" t="n">
        <v>65533</v>
      </c>
      <c r="QM7505" s="7" t="n">
        <v>12359</v>
      </c>
      <c r="QN7505" s="7" t="s">
        <v>12</v>
      </c>
      <c r="QO7505" s="7" t="n">
        <f t="normal" ca="1">32-LENB(INDIRECT(ADDRESS(7505,456)))</f>
        <v>0</v>
      </c>
      <c r="QP7505" s="7" t="n">
        <v>7</v>
      </c>
      <c r="QQ7505" s="7" t="n">
        <v>65533</v>
      </c>
      <c r="QR7505" s="7" t="n">
        <v>28485</v>
      </c>
      <c r="QS7505" s="7" t="s">
        <v>12</v>
      </c>
      <c r="QT7505" s="7" t="n">
        <f t="normal" ca="1">32-LENB(INDIRECT(ADDRESS(7505,461)))</f>
        <v>0</v>
      </c>
      <c r="QU7505" s="7" t="n">
        <v>7</v>
      </c>
      <c r="QV7505" s="7" t="n">
        <v>65533</v>
      </c>
      <c r="QW7505" s="7" t="n">
        <v>28486</v>
      </c>
      <c r="QX7505" s="7" t="s">
        <v>12</v>
      </c>
      <c r="QY7505" s="7" t="n">
        <f t="normal" ca="1">32-LENB(INDIRECT(ADDRESS(7505,466)))</f>
        <v>0</v>
      </c>
      <c r="QZ7505" s="7" t="n">
        <v>7</v>
      </c>
      <c r="RA7505" s="7" t="n">
        <v>65533</v>
      </c>
      <c r="RB7505" s="7" t="n">
        <v>28487</v>
      </c>
      <c r="RC7505" s="7" t="s">
        <v>12</v>
      </c>
      <c r="RD7505" s="7" t="n">
        <f t="normal" ca="1">32-LENB(INDIRECT(ADDRESS(7505,471)))</f>
        <v>0</v>
      </c>
      <c r="RE7505" s="7" t="n">
        <v>7</v>
      </c>
      <c r="RF7505" s="7" t="n">
        <v>65533</v>
      </c>
      <c r="RG7505" s="7" t="n">
        <v>52903</v>
      </c>
      <c r="RH7505" s="7" t="s">
        <v>12</v>
      </c>
      <c r="RI7505" s="7" t="n">
        <f t="normal" ca="1">32-LENB(INDIRECT(ADDRESS(7505,476)))</f>
        <v>0</v>
      </c>
      <c r="RJ7505" s="7" t="n">
        <v>7</v>
      </c>
      <c r="RK7505" s="7" t="n">
        <v>65533</v>
      </c>
      <c r="RL7505" s="7" t="n">
        <v>52904</v>
      </c>
      <c r="RM7505" s="7" t="s">
        <v>12</v>
      </c>
      <c r="RN7505" s="7" t="n">
        <f t="normal" ca="1">32-LENB(INDIRECT(ADDRESS(7505,481)))</f>
        <v>0</v>
      </c>
      <c r="RO7505" s="7" t="n">
        <v>7</v>
      </c>
      <c r="RP7505" s="7" t="n">
        <v>65533</v>
      </c>
      <c r="RQ7505" s="7" t="n">
        <v>52905</v>
      </c>
      <c r="RR7505" s="7" t="s">
        <v>12</v>
      </c>
      <c r="RS7505" s="7" t="n">
        <f t="normal" ca="1">32-LENB(INDIRECT(ADDRESS(7505,486)))</f>
        <v>0</v>
      </c>
      <c r="RT7505" s="7" t="n">
        <v>7</v>
      </c>
      <c r="RU7505" s="7" t="n">
        <v>65533</v>
      </c>
      <c r="RV7505" s="7" t="n">
        <v>28488</v>
      </c>
      <c r="RW7505" s="7" t="s">
        <v>12</v>
      </c>
      <c r="RX7505" s="7" t="n">
        <f t="normal" ca="1">32-LENB(INDIRECT(ADDRESS(7505,491)))</f>
        <v>0</v>
      </c>
      <c r="RY7505" s="7" t="n">
        <v>7</v>
      </c>
      <c r="RZ7505" s="7" t="n">
        <v>65533</v>
      </c>
      <c r="SA7505" s="7" t="n">
        <v>28489</v>
      </c>
      <c r="SB7505" s="7" t="s">
        <v>12</v>
      </c>
      <c r="SC7505" s="7" t="n">
        <f t="normal" ca="1">32-LENB(INDIRECT(ADDRESS(7505,496)))</f>
        <v>0</v>
      </c>
      <c r="SD7505" s="7" t="n">
        <v>7</v>
      </c>
      <c r="SE7505" s="7" t="n">
        <v>65533</v>
      </c>
      <c r="SF7505" s="7" t="n">
        <v>28490</v>
      </c>
      <c r="SG7505" s="7" t="s">
        <v>12</v>
      </c>
      <c r="SH7505" s="7" t="n">
        <f t="normal" ca="1">32-LENB(INDIRECT(ADDRESS(7505,501)))</f>
        <v>0</v>
      </c>
      <c r="SI7505" s="7" t="n">
        <v>7</v>
      </c>
      <c r="SJ7505" s="7" t="n">
        <v>65533</v>
      </c>
      <c r="SK7505" s="7" t="n">
        <v>28491</v>
      </c>
      <c r="SL7505" s="7" t="s">
        <v>12</v>
      </c>
      <c r="SM7505" s="7" t="n">
        <f t="normal" ca="1">32-LENB(INDIRECT(ADDRESS(7505,506)))</f>
        <v>0</v>
      </c>
      <c r="SN7505" s="7" t="n">
        <v>7</v>
      </c>
      <c r="SO7505" s="7" t="n">
        <v>65533</v>
      </c>
      <c r="SP7505" s="7" t="n">
        <v>53959</v>
      </c>
      <c r="SQ7505" s="7" t="s">
        <v>12</v>
      </c>
      <c r="SR7505" s="7" t="n">
        <f t="normal" ca="1">32-LENB(INDIRECT(ADDRESS(7505,511)))</f>
        <v>0</v>
      </c>
      <c r="SS7505" s="7" t="n">
        <v>7</v>
      </c>
      <c r="ST7505" s="7" t="n">
        <v>65533</v>
      </c>
      <c r="SU7505" s="7" t="n">
        <v>28492</v>
      </c>
      <c r="SV7505" s="7" t="s">
        <v>12</v>
      </c>
      <c r="SW7505" s="7" t="n">
        <f t="normal" ca="1">32-LENB(INDIRECT(ADDRESS(7505,516)))</f>
        <v>0</v>
      </c>
      <c r="SX7505" s="7" t="n">
        <v>4</v>
      </c>
      <c r="SY7505" s="7" t="n">
        <v>65533</v>
      </c>
      <c r="SZ7505" s="7" t="n">
        <v>4527</v>
      </c>
      <c r="TA7505" s="7" t="s">
        <v>12</v>
      </c>
      <c r="TB7505" s="7" t="n">
        <f t="normal" ca="1">32-LENB(INDIRECT(ADDRESS(7505,521)))</f>
        <v>0</v>
      </c>
      <c r="TC7505" s="7" t="n">
        <v>4</v>
      </c>
      <c r="TD7505" s="7" t="n">
        <v>65533</v>
      </c>
      <c r="TE7505" s="7" t="n">
        <v>4525</v>
      </c>
      <c r="TF7505" s="7" t="s">
        <v>12</v>
      </c>
      <c r="TG7505" s="7" t="n">
        <f t="normal" ca="1">32-LENB(INDIRECT(ADDRESS(7505,526)))</f>
        <v>0</v>
      </c>
      <c r="TH7505" s="7" t="n">
        <v>7</v>
      </c>
      <c r="TI7505" s="7" t="n">
        <v>65533</v>
      </c>
      <c r="TJ7505" s="7" t="n">
        <v>28493</v>
      </c>
      <c r="TK7505" s="7" t="s">
        <v>12</v>
      </c>
      <c r="TL7505" s="7" t="n">
        <f t="normal" ca="1">32-LENB(INDIRECT(ADDRESS(7505,531)))</f>
        <v>0</v>
      </c>
      <c r="TM7505" s="7" t="n">
        <v>7</v>
      </c>
      <c r="TN7505" s="7" t="n">
        <v>65533</v>
      </c>
      <c r="TO7505" s="7" t="n">
        <v>28494</v>
      </c>
      <c r="TP7505" s="7" t="s">
        <v>12</v>
      </c>
      <c r="TQ7505" s="7" t="n">
        <f t="normal" ca="1">32-LENB(INDIRECT(ADDRESS(7505,536)))</f>
        <v>0</v>
      </c>
      <c r="TR7505" s="7" t="n">
        <v>7</v>
      </c>
      <c r="TS7505" s="7" t="n">
        <v>65533</v>
      </c>
      <c r="TT7505" s="7" t="n">
        <v>25315</v>
      </c>
      <c r="TU7505" s="7" t="s">
        <v>12</v>
      </c>
      <c r="TV7505" s="7" t="n">
        <f t="normal" ca="1">32-LENB(INDIRECT(ADDRESS(7505,541)))</f>
        <v>0</v>
      </c>
      <c r="TW7505" s="7" t="n">
        <v>7</v>
      </c>
      <c r="TX7505" s="7" t="n">
        <v>65533</v>
      </c>
      <c r="TY7505" s="7" t="n">
        <v>28495</v>
      </c>
      <c r="TZ7505" s="7" t="s">
        <v>12</v>
      </c>
      <c r="UA7505" s="7" t="n">
        <f t="normal" ca="1">32-LENB(INDIRECT(ADDRESS(7505,546)))</f>
        <v>0</v>
      </c>
      <c r="UB7505" s="7" t="n">
        <v>7</v>
      </c>
      <c r="UC7505" s="7" t="n">
        <v>65533</v>
      </c>
      <c r="UD7505" s="7" t="n">
        <v>28496</v>
      </c>
      <c r="UE7505" s="7" t="s">
        <v>12</v>
      </c>
      <c r="UF7505" s="7" t="n">
        <f t="normal" ca="1">32-LENB(INDIRECT(ADDRESS(7505,551)))</f>
        <v>0</v>
      </c>
      <c r="UG7505" s="7" t="n">
        <v>7</v>
      </c>
      <c r="UH7505" s="7" t="n">
        <v>65533</v>
      </c>
      <c r="UI7505" s="7" t="n">
        <v>12360</v>
      </c>
      <c r="UJ7505" s="7" t="s">
        <v>12</v>
      </c>
      <c r="UK7505" s="7" t="n">
        <f t="normal" ca="1">32-LENB(INDIRECT(ADDRESS(7505,556)))</f>
        <v>0</v>
      </c>
      <c r="UL7505" s="7" t="n">
        <v>7</v>
      </c>
      <c r="UM7505" s="7" t="n">
        <v>65533</v>
      </c>
      <c r="UN7505" s="7" t="n">
        <v>12361</v>
      </c>
      <c r="UO7505" s="7" t="s">
        <v>12</v>
      </c>
      <c r="UP7505" s="7" t="n">
        <f t="normal" ca="1">32-LENB(INDIRECT(ADDRESS(7505,561)))</f>
        <v>0</v>
      </c>
      <c r="UQ7505" s="7" t="n">
        <v>7</v>
      </c>
      <c r="UR7505" s="7" t="n">
        <v>65533</v>
      </c>
      <c r="US7505" s="7" t="n">
        <v>11347</v>
      </c>
      <c r="UT7505" s="7" t="s">
        <v>12</v>
      </c>
      <c r="UU7505" s="7" t="n">
        <f t="normal" ca="1">32-LENB(INDIRECT(ADDRESS(7505,566)))</f>
        <v>0</v>
      </c>
      <c r="UV7505" s="7" t="n">
        <v>7</v>
      </c>
      <c r="UW7505" s="7" t="n">
        <v>65533</v>
      </c>
      <c r="UX7505" s="7" t="n">
        <v>11348</v>
      </c>
      <c r="UY7505" s="7" t="s">
        <v>12</v>
      </c>
      <c r="UZ7505" s="7" t="n">
        <f t="normal" ca="1">32-LENB(INDIRECT(ADDRESS(7505,571)))</f>
        <v>0</v>
      </c>
      <c r="VA7505" s="7" t="n">
        <v>7</v>
      </c>
      <c r="VB7505" s="7" t="n">
        <v>65533</v>
      </c>
      <c r="VC7505" s="7" t="n">
        <v>11349</v>
      </c>
      <c r="VD7505" s="7" t="s">
        <v>12</v>
      </c>
      <c r="VE7505" s="7" t="n">
        <f t="normal" ca="1">32-LENB(INDIRECT(ADDRESS(7505,576)))</f>
        <v>0</v>
      </c>
      <c r="VF7505" s="7" t="n">
        <v>7</v>
      </c>
      <c r="VG7505" s="7" t="n">
        <v>65533</v>
      </c>
      <c r="VH7505" s="7" t="n">
        <v>28497</v>
      </c>
      <c r="VI7505" s="7" t="s">
        <v>12</v>
      </c>
      <c r="VJ7505" s="7" t="n">
        <f t="normal" ca="1">32-LENB(INDIRECT(ADDRESS(7505,581)))</f>
        <v>0</v>
      </c>
      <c r="VK7505" s="7" t="n">
        <v>7</v>
      </c>
      <c r="VL7505" s="7" t="n">
        <v>65533</v>
      </c>
      <c r="VM7505" s="7" t="n">
        <v>28498</v>
      </c>
      <c r="VN7505" s="7" t="s">
        <v>12</v>
      </c>
      <c r="VO7505" s="7" t="n">
        <f t="normal" ca="1">32-LENB(INDIRECT(ADDRESS(7505,586)))</f>
        <v>0</v>
      </c>
      <c r="VP7505" s="7" t="n">
        <v>7</v>
      </c>
      <c r="VQ7505" s="7" t="n">
        <v>65533</v>
      </c>
      <c r="VR7505" s="7" t="n">
        <v>28499</v>
      </c>
      <c r="VS7505" s="7" t="s">
        <v>12</v>
      </c>
      <c r="VT7505" s="7" t="n">
        <f t="normal" ca="1">32-LENB(INDIRECT(ADDRESS(7505,591)))</f>
        <v>0</v>
      </c>
      <c r="VU7505" s="7" t="n">
        <v>4</v>
      </c>
      <c r="VV7505" s="7" t="n">
        <v>65533</v>
      </c>
      <c r="VW7505" s="7" t="n">
        <v>4527</v>
      </c>
      <c r="VX7505" s="7" t="s">
        <v>12</v>
      </c>
      <c r="VY7505" s="7" t="n">
        <f t="normal" ca="1">32-LENB(INDIRECT(ADDRESS(7505,596)))</f>
        <v>0</v>
      </c>
      <c r="VZ7505" s="7" t="n">
        <v>7</v>
      </c>
      <c r="WA7505" s="7" t="n">
        <v>65533</v>
      </c>
      <c r="WB7505" s="7" t="n">
        <v>52906</v>
      </c>
      <c r="WC7505" s="7" t="s">
        <v>12</v>
      </c>
      <c r="WD7505" s="7" t="n">
        <f t="normal" ca="1">32-LENB(INDIRECT(ADDRESS(7505,601)))</f>
        <v>0</v>
      </c>
      <c r="WE7505" s="7" t="n">
        <v>7</v>
      </c>
      <c r="WF7505" s="7" t="n">
        <v>65533</v>
      </c>
      <c r="WG7505" s="7" t="n">
        <v>11350</v>
      </c>
      <c r="WH7505" s="7" t="s">
        <v>12</v>
      </c>
      <c r="WI7505" s="7" t="n">
        <f t="normal" ca="1">32-LENB(INDIRECT(ADDRESS(7505,606)))</f>
        <v>0</v>
      </c>
      <c r="WJ7505" s="7" t="n">
        <v>7</v>
      </c>
      <c r="WK7505" s="7" t="n">
        <v>65533</v>
      </c>
      <c r="WL7505" s="7" t="n">
        <v>11351</v>
      </c>
      <c r="WM7505" s="7" t="s">
        <v>12</v>
      </c>
      <c r="WN7505" s="7" t="n">
        <f t="normal" ca="1">32-LENB(INDIRECT(ADDRESS(7505,611)))</f>
        <v>0</v>
      </c>
      <c r="WO7505" s="7" t="n">
        <v>7</v>
      </c>
      <c r="WP7505" s="7" t="n">
        <v>65533</v>
      </c>
      <c r="WQ7505" s="7" t="n">
        <v>25316</v>
      </c>
      <c r="WR7505" s="7" t="s">
        <v>12</v>
      </c>
      <c r="WS7505" s="7" t="n">
        <f t="normal" ca="1">32-LENB(INDIRECT(ADDRESS(7505,616)))</f>
        <v>0</v>
      </c>
      <c r="WT7505" s="7" t="n">
        <v>7</v>
      </c>
      <c r="WU7505" s="7" t="n">
        <v>65533</v>
      </c>
      <c r="WV7505" s="7" t="n">
        <v>12362</v>
      </c>
      <c r="WW7505" s="7" t="s">
        <v>12</v>
      </c>
      <c r="WX7505" s="7" t="n">
        <f t="normal" ca="1">32-LENB(INDIRECT(ADDRESS(7505,621)))</f>
        <v>0</v>
      </c>
      <c r="WY7505" s="7" t="n">
        <v>7</v>
      </c>
      <c r="WZ7505" s="7" t="n">
        <v>65533</v>
      </c>
      <c r="XA7505" s="7" t="n">
        <v>52907</v>
      </c>
      <c r="XB7505" s="7" t="s">
        <v>12</v>
      </c>
      <c r="XC7505" s="7" t="n">
        <f t="normal" ca="1">32-LENB(INDIRECT(ADDRESS(7505,626)))</f>
        <v>0</v>
      </c>
      <c r="XD7505" s="7" t="n">
        <v>0</v>
      </c>
      <c r="XE7505" s="7" t="n">
        <v>65533</v>
      </c>
      <c r="XF7505" s="7" t="n">
        <v>0</v>
      </c>
      <c r="XG7505" s="7" t="s">
        <v>12</v>
      </c>
      <c r="XH7505" s="7" t="n">
        <f t="normal" ca="1">32-LENB(INDIRECT(ADDRESS(7505,631)))</f>
        <v>0</v>
      </c>
    </row>
    <row r="7506" spans="1:632">
      <c r="A7506" t="s">
        <v>4</v>
      </c>
      <c r="B7506" s="4" t="s">
        <v>5</v>
      </c>
    </row>
    <row r="7507" spans="1:632">
      <c r="A7507" t="n">
        <v>72208</v>
      </c>
      <c r="B7507" s="5" t="n">
        <v>1</v>
      </c>
    </row>
    <row r="7508" spans="1:632" s="3" customFormat="1" customHeight="0">
      <c r="A7508" s="3" t="s">
        <v>2</v>
      </c>
      <c r="B7508" s="3" t="s">
        <v>560</v>
      </c>
    </row>
    <row r="7509" spans="1:632">
      <c r="A7509" t="s">
        <v>4</v>
      </c>
      <c r="B7509" s="4" t="s">
        <v>5</v>
      </c>
      <c r="C7509" s="4" t="s">
        <v>10</v>
      </c>
      <c r="D7509" s="4" t="s">
        <v>10</v>
      </c>
      <c r="E7509" s="4" t="s">
        <v>9</v>
      </c>
      <c r="F7509" s="4" t="s">
        <v>6</v>
      </c>
      <c r="G7509" s="4" t="s">
        <v>8</v>
      </c>
      <c r="H7509" s="4" t="s">
        <v>10</v>
      </c>
      <c r="I7509" s="4" t="s">
        <v>10</v>
      </c>
      <c r="J7509" s="4" t="s">
        <v>9</v>
      </c>
      <c r="K7509" s="4" t="s">
        <v>6</v>
      </c>
      <c r="L7509" s="4" t="s">
        <v>8</v>
      </c>
    </row>
    <row r="7510" spans="1:632">
      <c r="A7510" t="n">
        <v>72224</v>
      </c>
      <c r="B7510" s="83" t="n">
        <v>257</v>
      </c>
      <c r="C7510" s="7" t="n">
        <v>4</v>
      </c>
      <c r="D7510" s="7" t="n">
        <v>65533</v>
      </c>
      <c r="E7510" s="7" t="n">
        <v>12101</v>
      </c>
      <c r="F7510" s="7" t="s">
        <v>12</v>
      </c>
      <c r="G7510" s="7" t="n">
        <f t="normal" ca="1">32-LENB(INDIRECT(ADDRESS(7510,6)))</f>
        <v>0</v>
      </c>
      <c r="H7510" s="7" t="n">
        <v>0</v>
      </c>
      <c r="I7510" s="7" t="n">
        <v>65533</v>
      </c>
      <c r="J7510" s="7" t="n">
        <v>0</v>
      </c>
      <c r="K7510" s="7" t="s">
        <v>12</v>
      </c>
      <c r="L7510" s="7" t="n">
        <f t="normal" ca="1">32-LENB(INDIRECT(ADDRESS(7510,11)))</f>
        <v>0</v>
      </c>
    </row>
    <row r="7511" spans="1:632">
      <c r="A7511" t="s">
        <v>4</v>
      </c>
      <c r="B7511" s="4" t="s">
        <v>5</v>
      </c>
    </row>
    <row r="7512" spans="1:632">
      <c r="A7512" t="n">
        <v>72304</v>
      </c>
      <c r="B751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2025-09-06T21:47:49</dcterms:created>
  <dcterms:modified xsi:type="dcterms:W3CDTF">2025-09-06T21:47:49</dcterms:modified>
</cp:coreProperties>
</file>