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EF73"/>
      </patternFill>
    </fill>
    <fill>
      <patternFill patternType="solid">
        <fgColor rgb="FFFFDC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BBFF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B773"/>
      </patternFill>
    </fill>
    <fill>
      <patternFill patternType="solid">
        <fgColor rgb="FFE8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EFFF73"/>
      </patternFill>
    </fill>
    <fill>
      <patternFill patternType="solid">
        <fgColor rgb="FFFFA473"/>
      </patternFill>
    </fill>
    <fill>
      <patternFill patternType="solid">
        <fgColor rgb="FFABFF73"/>
      </patternFill>
    </fill>
    <fill>
      <patternFill patternType="solid">
        <fgColor rgb="FFF1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73FFFA"/>
      </patternFill>
    </fill>
    <fill>
      <patternFill patternType="solid">
        <fgColor rgb="FFD7FF73"/>
      </patternFill>
    </fill>
    <fill>
      <patternFill patternType="solid">
        <fgColor rgb="FFFF9673"/>
      </patternFill>
    </fill>
    <fill>
      <patternFill patternType="solid">
        <fgColor rgb="FFFFC273"/>
      </patternFill>
    </fill>
    <fill>
      <patternFill patternType="solid">
        <fgColor rgb="FFC7FF73"/>
      </patternFill>
    </fill>
    <fill>
      <patternFill patternType="solid">
        <fgColor rgb="FFC2FF73"/>
      </patternFill>
    </fill>
    <fill>
      <patternFill patternType="solid">
        <fgColor rgb="FF73FF8D"/>
      </patternFill>
    </fill>
    <fill>
      <patternFill patternType="solid">
        <fgColor rgb="FFA6FF73"/>
      </patternFill>
    </fill>
    <fill>
      <patternFill patternType="solid">
        <fgColor rgb="FFECFF73"/>
      </patternFill>
    </fill>
    <fill>
      <patternFill patternType="solid">
        <fgColor rgb="FFFFFF73"/>
      </patternFill>
    </fill>
    <fill>
      <patternFill patternType="solid">
        <fgColor rgb="FFF8FF73"/>
      </patternFill>
    </fill>
    <fill>
      <patternFill patternType="solid">
        <fgColor rgb="FFFFC073"/>
      </patternFill>
    </fill>
    <fill>
      <patternFill patternType="solid">
        <fgColor rgb="FFFF9B73"/>
      </patternFill>
    </fill>
    <fill>
      <patternFill patternType="solid">
        <fgColor rgb="FFFF8673"/>
      </patternFill>
    </fill>
    <fill>
      <patternFill patternType="solid">
        <fgColor rgb="FFA9FF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<sst xmlns="http://schemas.openxmlformats.org/spreadsheetml/2006/main" count="31029" uniqueCount="567">
  <si>
    <t>CS2</t>
  </si>
  <si>
    <t>t6500</t>
  </si>
  <si>
    <t>FUNCTION</t>
  </si>
  <si>
    <t/>
  </si>
  <si>
    <t>Location</t>
  </si>
  <si>
    <t>OP Code</t>
  </si>
  <si>
    <t>string</t>
  </si>
  <si>
    <t>bt6500</t>
  </si>
  <si>
    <t>fill</t>
  </si>
  <si>
    <t>int</t>
  </si>
  <si>
    <t>short</t>
  </si>
  <si>
    <t>npc620</t>
  </si>
  <si>
    <t/>
  </si>
  <si>
    <t>byte</t>
  </si>
  <si>
    <t>bytearray</t>
  </si>
  <si>
    <t>PreInit</t>
  </si>
  <si>
    <t>FC_Change_MapColor</t>
  </si>
  <si>
    <t>Init</t>
  </si>
  <si>
    <t>pointer</t>
  </si>
  <si>
    <t>float</t>
  </si>
  <si>
    <t>RIVER</t>
  </si>
  <si>
    <t>Init_Replay</t>
  </si>
  <si>
    <t>Init_Replay</t>
  </si>
  <si>
    <t>EV_break00</t>
  </si>
  <si>
    <t>parts</t>
  </si>
  <si>
    <t>Reinit</t>
  </si>
  <si>
    <t>Npc_Table</t>
  </si>
  <si>
    <t>LP_door00</t>
  </si>
  <si>
    <t>dialog</t>
  </si>
  <si>
    <t>The front entrance is locked tightly.</t>
  </si>
  <si>
    <t>FC_Party_Face_Reset2</t>
  </si>
  <si>
    <t>FC_MapJumpState</t>
  </si>
  <si>
    <t>FC_MapJumpState2</t>
  </si>
  <si>
    <t>AV_03010</t>
  </si>
  <si>
    <t>AV_03010</t>
  </si>
  <si>
    <t>Npc_Table</t>
  </si>
  <si>
    <t>rex_setting</t>
  </si>
  <si>
    <t>AniEv5590</t>
  </si>
  <si>
    <t>AniAttachEQU040</t>
  </si>
  <si>
    <t>t6500_soldier_r01_setting</t>
  </si>
  <si>
    <t>AniEv5515</t>
  </si>
  <si>
    <t>AniAttachEQU544b</t>
  </si>
  <si>
    <t>TK_t6500_soldier_r01</t>
  </si>
  <si>
    <t>FC_chr_entry_tk</t>
  </si>
  <si>
    <t>#E_0#M_0</t>
  </si>
  <si>
    <t>So the time to fight for Heimdallr has
finally come...</t>
  </si>
  <si>
    <t>It's frustrating to not be able to take
part, but there's no point complaining
about that now.</t>
  </si>
  <si>
    <t>Go forth, and show us what this third
faction of yours can really do.</t>
  </si>
  <si>
    <t>General Le Guin and Brigadier General
Bardias are both true masters of combat.</t>
  </si>
  <si>
    <t>Have you ever been fortunate enough to
witness them in battle?</t>
  </si>
  <si>
    <t>If not, you may well do so soon. Word is
that they've returned from the western
front.</t>
  </si>
  <si>
    <t>Word is, General Le Guin and Brigadier
General Bardias have returned to the
capital.</t>
  </si>
  <si>
    <t>The 3rd Armored Division is on the move,
too... Perhaps we'll be able to see those
two fight again.</t>
  </si>
  <si>
    <t>...Oh, it's you.</t>
  </si>
  <si>
    <t>Hmph. We've been ordered by His Lordship
to leave you alone. We'll obey our orders.
As such, you can come and go as you wish.</t>
  </si>
  <si>
    <t>Don't even think about interfering with
our work, though.</t>
  </si>
  <si>
    <t>Never could I have imagined what that
terrorist would end up doing...</t>
  </si>
  <si>
    <t>I suppose in a sense it was his desire to
adhere to his own beliefs that led him
down such a path.</t>
  </si>
  <si>
    <t>Hmph. It feels wrong to think the actions
of a terrorist as praiseworthy, but I may
make an exception here.</t>
  </si>
  <si>
    <t>...Who the hell are you?</t>
  </si>
  <si>
    <t>If you don't have a permit, you aren't
going through. Do you understand?
Then I suggest that you leave.</t>
  </si>
  <si>
    <t>You look somehow familiar...</t>
  </si>
  <si>
    <t>Well, doesn't matter. I suggest you
don't loiter around here.</t>
  </si>
  <si>
    <t>t6500_soldier_r02_setting</t>
  </si>
  <si>
    <t>TK_t6500_soldier_r02</t>
  </si>
  <si>
    <t>Lord Rufus' orders are always precise and
well considered. He always seems to have
his eye on the future.</t>
  </si>
  <si>
    <t xml:space="preserve">It was his brilliant mind that allowed our
forces to cause the Imperial Army so much
trouble. </t>
  </si>
  <si>
    <t>We aren't able to support either army any
more...</t>
  </si>
  <si>
    <t>...but His Majesty the Emperor is in the
capital. Please, take good care of him.</t>
  </si>
  <si>
    <t>Our intention was never to oppose or harm
His Majesty.</t>
  </si>
  <si>
    <t>Now that the time has come to fight for
the capital, I find myself very concerned
for his well-being. Please, take care of him.</t>
  </si>
  <si>
    <t>We've received word from the 3rd Armored
Division that they're going to be passing
through here.</t>
  </si>
  <si>
    <t>We can't exactly pretend to be their 
biggest fans...</t>
  </si>
  <si>
    <t>...but His Lordship has insisted that we
leave them alone. We'll do as we're told.</t>
  </si>
  <si>
    <t xml:space="preserve">This war's been taking one unexpected
turn after another. </t>
  </si>
  <si>
    <t>Now Bareahard, too, is neutral, and here
we are, letting the 3rd pass on through.
What's going to happen next?</t>
  </si>
  <si>
    <t>You're those Thors students...
...May I ask how Lady Angelica is doing?</t>
  </si>
  <si>
    <t>The only reason I decided to cooperate 
with her was that I had my doubts about
what the Noble Alliance was doing.</t>
  </si>
  <si>
    <t>My pride as a soldier of the Nortia 
Provincial Army--as well as my loyalty
to His Lordship--are as strong as ever.</t>
  </si>
  <si>
    <t>If the time should come when I must fight
you or even her, then I won't hold back.
Keep that in mind.</t>
  </si>
  <si>
    <t>Now that the battle between Lady Angelica
and her father is over, the factional
dispute in our provincial army has ended.</t>
  </si>
  <si>
    <t>...I was able to make friends with the soldier
next to me, too. You have my thanks for that,
at least.</t>
  </si>
  <si>
    <t>Hmm? A sister...?</t>
  </si>
  <si>
    <t>*cough* Our civilian facilities are to
your left.</t>
  </si>
  <si>
    <t>Try to avoid loitering.</t>
  </si>
  <si>
    <t>Our civilian facilities are to your left.</t>
  </si>
  <si>
    <t>I suggest you use those if you intend to
be here for an extended period of time.</t>
  </si>
  <si>
    <t>EV_03_20_01</t>
  </si>
  <si>
    <t>Start</t>
  </si>
  <si>
    <t>End</t>
  </si>
  <si>
    <t>AniFieldAttack</t>
  </si>
  <si>
    <t>AniWait</t>
  </si>
  <si>
    <t>FC_Start_Party</t>
  </si>
  <si>
    <t>C_NPC035</t>
  </si>
  <si>
    <t>Marquis Rogner</t>
  </si>
  <si>
    <t>C_NPC021</t>
  </si>
  <si>
    <t>Vulcan</t>
  </si>
  <si>
    <t>C_NPC350_C03</t>
  </si>
  <si>
    <t>Provincial Army Soldier</t>
  </si>
  <si>
    <t>FC_chr_entry</t>
  </si>
  <si>
    <t>AniEvYasume</t>
  </si>
  <si>
    <t>AniEvRyoteKosi</t>
  </si>
  <si>
    <t>AniEvKeirei</t>
  </si>
  <si>
    <t>#E_2#M_A</t>
  </si>
  <si>
    <t>#3KY-Your Lordship!</t>
  </si>
  <si>
    <t>I_TVIS246</t>
  </si>
  <si>
    <t>#E[1]#M_0</t>
  </si>
  <si>
    <t>What is it? Why are you so flustered?</t>
  </si>
  <si>
    <t>#E[9]#M_A</t>
  </si>
  <si>
    <t>#K#0TI-I thought you should hear this as soon
as possible, sir!</t>
  </si>
  <si>
    <t>#E_2#M_AThe Reinford building has been attacked!
Lord Heidel was arrested!</t>
  </si>
  <si>
    <t>C</t>
  </si>
  <si>
    <t>[autoM0]</t>
  </si>
  <si>
    <t>#b</t>
  </si>
  <si>
    <t>0</t>
  </si>
  <si>
    <t>#E_2#M_0</t>
  </si>
  <si>
    <t>What?! Are you certain of this?!</t>
  </si>
  <si>
    <t>#K#0TY-Yes, sir!</t>
  </si>
  <si>
    <t>#E[3]#M_AIn addition, Lady Angelica is leading
several Soldats in this direction.</t>
  </si>
  <si>
    <t>#E_2#M_AI imagine they are being piloted by a
small number of our very own!</t>
  </si>
  <si>
    <t>#E[7]#M_A</t>
  </si>
  <si>
    <t>Ugh...</t>
  </si>
  <si>
    <t>#E_6#M_A</t>
  </si>
  <si>
    <t>#5SThat good-for-nothing daughter!</t>
  </si>
  <si>
    <t>AniEvWait</t>
  </si>
  <si>
    <t>Voice</t>
  </si>
  <si>
    <t>#0THuh? Where ya goin'?</t>
  </si>
  <si>
    <t>door03</t>
  </si>
  <si>
    <t>open2_c</t>
  </si>
  <si>
    <t>#K#0TWhat do you want?</t>
  </si>
  <si>
    <t>#E[9]#M_0</t>
  </si>
  <si>
    <t>You off ta settle the score with your
daughter?</t>
  </si>
  <si>
    <t>#E_2#M_0Lemme lend a hand. I didn't come all
this way to do nothin'.</t>
  </si>
  <si>
    <t>#E[3]#M_0</t>
  </si>
  <si>
    <t>You stay out of this!</t>
  </si>
  <si>
    <t>#E[7]#M_0This has nothing to do with you or even
the Noble Alliance...</t>
  </si>
  <si>
    <t>#E_2#M_0This is a father disciplining his child for
going one step too far!</t>
  </si>
  <si>
    <t>#E[3]#M_0You remain here and stay on alert for
the 3rd Armored Division coming from
the Nord Highlands!</t>
  </si>
  <si>
    <t>ET_03_20_01_Move</t>
  </si>
  <si>
    <t>Haha. Look at him gettin' all fired up.
He's all right in my book.</t>
  </si>
  <si>
    <t>Can't say I'm a huge fan of gettin' in
the way of a family matter like this...</t>
  </si>
  <si>
    <t>#E_2#M_0...but this is too good a chance to pass up.</t>
  </si>
  <si>
    <t>ET_03_20_01_Move</t>
  </si>
  <si>
    <t>EV_03_20_02</t>
  </si>
  <si>
    <t>I_TVIS003</t>
  </si>
  <si>
    <t>I_SVIS164</t>
  </si>
  <si>
    <t>battle/cran01_1.eff</t>
  </si>
  <si>
    <t>event/ev2kz009.eff</t>
  </si>
  <si>
    <t>event/ev2et000.eff</t>
  </si>
  <si>
    <t>event/ev2et015.eff</t>
  </si>
  <si>
    <t>event/ev2kz006.eff</t>
  </si>
  <si>
    <t>event/ev2kz008.eff</t>
  </si>
  <si>
    <t>event/ev2re006.eff</t>
  </si>
  <si>
    <t>event/ev2ke000.eff</t>
  </si>
  <si>
    <t>event/ev2re008.eff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</si>
  <si>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</si>
  <si>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</si>
  <si>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</si>
  <si>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</si>
  <si>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</si>
  <si>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</si>
  <si>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</si>
  <si>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</si>
  <si>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</si>
  <si>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</si>
  <si>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</si>
  <si>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</si>
  <si>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</si>
  <si>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</si>
  <si>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</si>
  <si>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</si>
  <si>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</si>
  <si>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</si>
  <si>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</si>
  <si>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</si>
  <si>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C_NPC003</t>
  </si>
  <si>
    <t>Acting Captain Towa</t>
  </si>
  <si>
    <t>C_NPC004</t>
  </si>
  <si>
    <t>George</t>
  </si>
  <si>
    <t>C_NPC012</t>
  </si>
  <si>
    <t>Princess Alfin</t>
  </si>
  <si>
    <t>C_NPC052</t>
  </si>
  <si>
    <t>Celine</t>
  </si>
  <si>
    <t>C_NPC600</t>
  </si>
  <si>
    <t>Valimar</t>
  </si>
  <si>
    <t>O_E7000</t>
  </si>
  <si>
    <t>Courageous</t>
  </si>
  <si>
    <t>C_NPC002</t>
  </si>
  <si>
    <t>Angelica</t>
  </si>
  <si>
    <t>C_NPC607</t>
  </si>
  <si>
    <t>Drakkhen</t>
  </si>
  <si>
    <t>npc607</t>
  </si>
  <si>
    <t>C_NPC607_C00</t>
  </si>
  <si>
    <t>npc607_c00</t>
  </si>
  <si>
    <t>C_NPC607_C01</t>
  </si>
  <si>
    <t>npc607_c01</t>
  </si>
  <si>
    <t>C_NPC608_C04</t>
  </si>
  <si>
    <t>Spiegel</t>
  </si>
  <si>
    <t>npc608_c04</t>
  </si>
  <si>
    <t>O_E6402</t>
  </si>
  <si>
    <t>Provincial Army Armored Car</t>
  </si>
  <si>
    <t>C_NPC610_C00</t>
  </si>
  <si>
    <t>Hector</t>
  </si>
  <si>
    <t>npc610</t>
  </si>
  <si>
    <t>C_NPC620</t>
  </si>
  <si>
    <t>Goliath</t>
  </si>
  <si>
    <t>AniEv4055</t>
  </si>
  <si>
    <t>AniEvGyu</t>
  </si>
  <si>
    <t>AniEvk0000</t>
  </si>
  <si>
    <t>AniEvk0005</t>
  </si>
  <si>
    <t>AniEvk0022</t>
  </si>
  <si>
    <t>AniEvk0020</t>
  </si>
  <si>
    <t>AniEvk0050</t>
  </si>
  <si>
    <t>AniEvk0051</t>
  </si>
  <si>
    <t>AniEVDB_0010</t>
  </si>
  <si>
    <t>AniEVDB_0020</t>
  </si>
  <si>
    <t>AniEVDB_0000</t>
  </si>
  <si>
    <t>AniEvk0521</t>
  </si>
  <si>
    <t>AniEvk0522</t>
  </si>
  <si>
    <t>AniEvk0523</t>
  </si>
  <si>
    <t>AniEvk0524</t>
  </si>
  <si>
    <t>AniEvk0530</t>
  </si>
  <si>
    <t>AniEvk0531</t>
  </si>
  <si>
    <t>AniEvk0540</t>
  </si>
  <si>
    <t>AniEvk0541</t>
  </si>
  <si>
    <t>AniEvk0542</t>
  </si>
  <si>
    <t>AniEvk0550</t>
  </si>
  <si>
    <t>AniEvk0025</t>
  </si>
  <si>
    <t>AniEvk0500</t>
  </si>
  <si>
    <t>AniEvk0501</t>
  </si>
  <si>
    <t>AniEvk0502</t>
  </si>
  <si>
    <t>AniEvMegane</t>
  </si>
  <si>
    <t>AniEvHookaki</t>
  </si>
  <si>
    <t>AniEvOdoroki</t>
  </si>
  <si>
    <t>AniEvInori</t>
  </si>
  <si>
    <t>AniEvUdegumi</t>
  </si>
  <si>
    <t>ET_03_20_02_loadVALIMAR</t>
  </si>
  <si>
    <t>M_E9000</t>
  </si>
  <si>
    <t>up_point</t>
  </si>
  <si>
    <t>equip</t>
  </si>
  <si>
    <t>M_E9100</t>
  </si>
  <si>
    <t>crest_01</t>
  </si>
  <si>
    <t>crest_02</t>
  </si>
  <si>
    <t>crest_03</t>
  </si>
  <si>
    <t>crest_04</t>
  </si>
  <si>
    <t>crest_05</t>
  </si>
  <si>
    <t>crest_06</t>
  </si>
  <si>
    <t>2[autoE2]</t>
  </si>
  <si>
    <t>A</t>
  </si>
  <si>
    <t>8[autoE8]</t>
  </si>
  <si>
    <t>flying</t>
  </si>
  <si>
    <t>#E_2#M[A]</t>
  </si>
  <si>
    <t>#K*gulp*</t>
  </si>
  <si>
    <t>#2KThe situation is really tense down there.</t>
  </si>
  <si>
    <t>#2KIt feels like they could start fighting
at any moment.</t>
  </si>
  <si>
    <t>#KGood luck, Angelica...</t>
  </si>
  <si>
    <t>Provincial Army Soldier's Voice</t>
  </si>
  <si>
    <t>#1P#1C#1CLady Angelica, something's happening
in the fortress!</t>
  </si>
  <si>
    <t>Angelica's Voice</t>
  </si>
  <si>
    <t>#1P#1C#1CThat looks like...</t>
  </si>
  <si>
    <t>ET_03_20_02_OpenDoor</t>
  </si>
  <si>
    <t>ET_03_20_02_AppearPEOPLE013</t>
  </si>
  <si>
    <t>ET_03_20_02_AppearPEOPLE014</t>
  </si>
  <si>
    <t>ET_03_20_02_AppearPEOPLE015</t>
  </si>
  <si>
    <t>Marquis Rogner's Voice</t>
  </si>
  <si>
    <t>#3C#5S#3CCan you hear me, Angelica?!</t>
  </si>
  <si>
    <t>#0T#1C#5S#1CFather!</t>
  </si>
  <si>
    <t>#3C#5S#3CI'll commend you for arresting Director
Rogner and making it all the way to me!</t>
  </si>
  <si>
    <t>#3C#5S#3CBut I'm not going to let success go to
your head any further!</t>
  </si>
  <si>
    <t>#3C#5S#3CIt's time for your father to personally
give you some stern discipline for all 
your transgressions!</t>
  </si>
  <si>
    <t>#3C#3CY-Your Lordship...?!</t>
  </si>
  <si>
    <t>#E[C]#M_A</t>
  </si>
  <si>
    <t>#K#F#0TIt couldn't be...</t>
  </si>
  <si>
    <t>#K#0TIs he challenging her to a one-on-one
duel?!</t>
  </si>
  <si>
    <t>#1C#2P#1CHeh. I knew this is what would happen.</t>
  </si>
  <si>
    <t>#1C#5S#2P#1CVery well, Father! What say you and
I get down to business?</t>
  </si>
  <si>
    <t>ET_SE_03_20_02_Move_1</t>
  </si>
  <si>
    <t>AniWalk</t>
  </si>
  <si>
    <t>ET_SE_03_20_02_Move_2</t>
  </si>
  <si>
    <t>AniEVA_0020</t>
  </si>
  <si>
    <t>#0T#5SBegin!</t>
  </si>
  <si>
    <t>AniEVA_0021</t>
  </si>
  <si>
    <t>AniEVA_0022</t>
  </si>
  <si>
    <t>#3C#6S#3CRaaaaaaaaaagh!</t>
  </si>
  <si>
    <t>AniEVA_0031</t>
  </si>
  <si>
    <t>#1C#5S#1CUgh...!</t>
  </si>
  <si>
    <t>#3C#5S#3CIs that it, Angelica?!</t>
  </si>
  <si>
    <t>#3C#5S#3CIs that all your Eastern martial arts
can muster?!</t>
  </si>
  <si>
    <t>#1C#6S#1CGuh... Haaaaaaaah!</t>
  </si>
  <si>
    <t>AniEVA_0032</t>
  </si>
  <si>
    <t>AniEVA_0040</t>
  </si>
  <si>
    <t>#3C#5S#3CGaaah!</t>
  </si>
  <si>
    <t>#1C#5S#1CPlease. I'm more concerned for you,
Father!</t>
  </si>
  <si>
    <t>#1C#5S#1CYou'll need more than just raw strength
to win against a Taito practitioner!</t>
  </si>
  <si>
    <t>#3C#5S#3CUgh... Say what you will!</t>
  </si>
  <si>
    <t>#0T#3C#3CY-Your Lordship!</t>
  </si>
  <si>
    <t>#0T#1C#1CGood luck, Lady Angelica!</t>
  </si>
  <si>
    <t>ET_SE_03_20_02_VS</t>
  </si>
  <si>
    <t>#E[A]#M_0</t>
  </si>
  <si>
    <t>#1KYup. This is more like watching a family
feud than an all-out war. But with robots.</t>
  </si>
  <si>
    <t>#E_8#M_A</t>
  </si>
  <si>
    <t>#1KI-I think the robot thing alone makes
it pretty different from most family
feuds...</t>
  </si>
  <si>
    <t>#1KStill, at least they can communicate
honestly with one another, even if
they have to use their fists to do it.</t>
  </si>
  <si>
    <t>#E_E#M_A</t>
  </si>
  <si>
    <t>#KThe soldiers seem to be completely
enthralled by the battle, too...</t>
  </si>
  <si>
    <t>#E[3]#M_A</t>
  </si>
  <si>
    <t>#KThe marquis' Soldat might have the upper
hand in terms of raw power and defense...</t>
  </si>
  <si>
    <t>#E_2#M_0...but Angie's clearly spent a lot of time
practicing so that she can use her Taito
skills while in hers.</t>
  </si>
  <si>
    <t>#1KLooks that way, yeah.</t>
  </si>
  <si>
    <t>#E_2#M_0I think this fight will end up being
decided by a single moment.</t>
  </si>
  <si>
    <t>#1KGo on, Angie...</t>
  </si>
  <si>
    <t>#E_8#M[8]</t>
  </si>
  <si>
    <t>#1K#5SOh, no!</t>
  </si>
  <si>
    <t>AniEVA_0050</t>
  </si>
  <si>
    <t>NODE_CENTER</t>
  </si>
  <si>
    <t>#1C#5S#2P#1CGuh...!</t>
  </si>
  <si>
    <t>ET_SE_03_20_02_Move_3</t>
  </si>
  <si>
    <t>#3C#3C*pant* Give up and accept your defeat!</t>
  </si>
  <si>
    <t>#3C#3CYou don't stand a chance against this
Hector Soldat in hand-to-hand combat!</t>
  </si>
  <si>
    <t>#3C#3CSo hurry up and resign yourself to the
inevitable before yours ends up smashed
to pieces with you in it!</t>
  </si>
  <si>
    <t>#0T#1C#1CHeh. There's no way to know how a duel
is going to end until it's over.</t>
  </si>
  <si>
    <t>#1C#1CThat was a little something I learned
from a friend who loved a good gamble.</t>
  </si>
  <si>
    <t>#1C#1CGotta say, though, getting all worked up
like that can't be good for your blood
pressure. You're not gettin' any younger!</t>
  </si>
  <si>
    <t>#3C#5S#3CGah... Enough!</t>
  </si>
  <si>
    <t>#3C#5S#3CAllow me to finish you off!</t>
  </si>
  <si>
    <t>#3C#6S#1P#3CHraaaaaaaaaah!</t>
  </si>
  <si>
    <t>7</t>
  </si>
  <si>
    <t>#6SNow!</t>
  </si>
  <si>
    <t>AniEVA_0060</t>
  </si>
  <si>
    <t>#3C#5S#3CWh-Whaaat?!</t>
  </si>
  <si>
    <t>#1C#6S#1P#1CHaaaaah!</t>
  </si>
  <si>
    <t>AniEVA_0061</t>
  </si>
  <si>
    <t>#3C#6S#3CAaaaaargh!</t>
  </si>
  <si>
    <t>#K#F#0TH-How'd she send a big ol' thing
like that flying?!</t>
  </si>
  <si>
    <t>#E_2#M_9</t>
  </si>
  <si>
    <t>#K#0TThat's her Zero Impact!</t>
  </si>
  <si>
    <t>#E[1]#M_9</t>
  </si>
  <si>
    <t>#K#0TYeah, this fight's done.</t>
  </si>
  <si>
    <t>AniEVA_WAIT</t>
  </si>
  <si>
    <t>#E[9]#M_9</t>
  </si>
  <si>
    <t>#0TThat was a close one...but I pulled
through in the end.</t>
  </si>
  <si>
    <t>#0THmph. I didn't expect for you to have
an ace like that up your sleeve.</t>
  </si>
  <si>
    <t>#E_J#M_0I suppose that's another thing you
must have learned after you ran away
from home...</t>
  </si>
  <si>
    <t>#E[9]#M_0You couldn't be less like a noble if you
tried.</t>
  </si>
  <si>
    <t>#E_8#M_9</t>
  </si>
  <si>
    <t>#0TUncle Heidel was right, though. I sure
as hell take after you.</t>
  </si>
  <si>
    <t>#E[3]#M_AYou were the one that taught me that
true Erebonian nobles must always be
able to stand on their own two feet.</t>
  </si>
  <si>
    <t>#E_2#M_9Those words have always stuck with me,
you know.</t>
  </si>
  <si>
    <t>#0TBah...</t>
  </si>
  <si>
    <t>#E_0#M_0It looks as though I've no choice.
I admit defeat, Angelica.</t>
  </si>
  <si>
    <t>AniEVA_0070</t>
  </si>
  <si>
    <t>#E_0#M_4</t>
  </si>
  <si>
    <t>#K#0THaha. Looks like it's finally over.</t>
  </si>
  <si>
    <t>#E[5]#M_0</t>
  </si>
  <si>
    <t>#K#0TThank goodness... Now we can--</t>
  </si>
  <si>
    <t>Fearless Voice</t>
  </si>
  <si>
    <t>#0T#3C#3CSorry, but this ain't over just yet.</t>
  </si>
  <si>
    <t>#1C#5S#1CWhat...?</t>
  </si>
  <si>
    <t>0[autoE0]</t>
  </si>
  <si>
    <t>0[autoM0]</t>
  </si>
  <si>
    <t>#4P#1C#5S#1CCra--</t>
  </si>
  <si>
    <t>AniEVA_0080</t>
  </si>
  <si>
    <t>#0T#1C#6S#1CAaaargh!</t>
  </si>
  <si>
    <t>#K#F#0TA-Angie!</t>
  </si>
  <si>
    <t>I_TVIS288</t>
  </si>
  <si>
    <t>#K#0TIs that another new model?!</t>
  </si>
  <si>
    <t>#K#0TIt's gigantic!</t>
  </si>
  <si>
    <t>Vulcan's Voice</t>
  </si>
  <si>
    <t>#3C#3CHey there, Your Lordship. I came
to spoil your reunion.</t>
  </si>
  <si>
    <t>#3C#3CWhat is the meaning of this?!</t>
  </si>
  <si>
    <t>#3C#3CI told you not to interfere! And besides,
the battle has already been--</t>
  </si>
  <si>
    <t>#3C#3CMaybe so, but with the Crimson Wings in
the sky, I ain't gonna just sit back an'
do nothin'!</t>
  </si>
  <si>
    <t>#3C#5S#3CI've gotta job to do, and me and this
here Goliath are gonna do it!</t>
  </si>
  <si>
    <t>ET_03_20_02_RdashPANZERSOLDAT</t>
  </si>
  <si>
    <t>ET_03_20_02_MoveVEHICLE</t>
  </si>
  <si>
    <t>Pilot's Voice</t>
  </si>
  <si>
    <t>#1C#1CHow dare you harm Lady Angelica?!</t>
  </si>
  <si>
    <t>#3C#3CMove away from His Lordship at once!
Such impertinent behavior will not be--</t>
  </si>
  <si>
    <t>#3C#2P#3CShut it. I ain't got time for weaklings.</t>
  </si>
  <si>
    <t>#6S#3C#2P#3CUnless you wanna end up dead,
stay the hell away from me!</t>
  </si>
  <si>
    <t>ET_03_20_02_MoveAndKnockOutA</t>
  </si>
  <si>
    <t>ET_03_20_02_MoveAndKnockOutB</t>
  </si>
  <si>
    <t>#E_6#M_0</t>
  </si>
  <si>
    <t>#K#0TI-Its power is incredible...</t>
  </si>
  <si>
    <t>#K#0TBut there's no way a Soldat that massive
moving like that's gonna hold out for long...</t>
  </si>
  <si>
    <t>#3C#5S#3CC'mon, now. You don't think you can
sit back and watch from up there now
that me an' Goliath are out, do ya?</t>
  </si>
  <si>
    <t>#3C#5S#3CGet down here! It's our turn!</t>
  </si>
  <si>
    <t>#3C#6S#3CRean Schwarzer!</t>
  </si>
  <si>
    <t>2</t>
  </si>
  <si>
    <t>#KUgh... It's him, isn't it?</t>
  </si>
  <si>
    <t>#2KYep. That's Vulcan.</t>
  </si>
  <si>
    <t>#2KWasn't he one of Crow's friends from
the Imperial Liberation Front...?</t>
  </si>
  <si>
    <t>#KGuess he wants a revenge match
after losing to us in the mine.</t>
  </si>
  <si>
    <t>#3KWhat're you going to do, Rean?</t>
  </si>
  <si>
    <t>ET_03_20_02_TurnToREAN</t>
  </si>
  <si>
    <t>#K#0TValimar's ready to go at any time,
so if you're set on fighting...</t>
  </si>
  <si>
    <t>#2K#FI am. And he's right--I can't just sit
back and watch.</t>
  </si>
  <si>
    <t>#2K#F#5SIt's time we finally settle the score
with him.</t>
  </si>
  <si>
    <t>#E_8#M_0</t>
  </si>
  <si>
    <t>#KTake care, Rean!</t>
  </si>
  <si>
    <t>#KHe's an exceptionally dangerous foe, to
say nothing of the Soldat he's piloting.
Good luck!</t>
  </si>
  <si>
    <t>Rean's Voice</t>
  </si>
  <si>
    <t>#6C#5S#6CThanks!</t>
  </si>
  <si>
    <t>#3C#5S#3CTHERE ya are.</t>
  </si>
  <si>
    <t>#3C#3CIt's the ash-colored knight!</t>
  </si>
  <si>
    <t>AniEVA_0081</t>
  </si>
  <si>
    <t>#1C#1C...Heh. Here comes the star of the show.</t>
  </si>
  <si>
    <t>#1C#1CKick some ass, Rean!</t>
  </si>
  <si>
    <t>ET_03_20_02_PostureOfAttack</t>
  </si>
  <si>
    <t>#5SLet's do this, Valimar!</t>
  </si>
  <si>
    <t>#5STogether, we can disable that thing!</t>
  </si>
  <si>
    <t>#2P#6SAcknowledged!</t>
  </si>
  <si>
    <t>#3C#3C...Heheh. Man, you don't know how
long I've been waitin' for this.</t>
  </si>
  <si>
    <t>#E_2#M_0#3C#3CCouldn't ask for a better stage.
We got no chance for interruptions.
This is perfect!</t>
  </si>
  <si>
    <t>#3C#6S#3CSo let's go, Rean Schwarzeeeeeer!</t>
  </si>
  <si>
    <t>SetKisinBattlePartnerReserveAll</t>
  </si>
  <si>
    <t>SetKisinBattlePartner</t>
  </si>
  <si>
    <t>ET_03_20_02_loadVALIMAR</t>
  </si>
  <si>
    <t>AniAttachEQU608</t>
  </si>
  <si>
    <t>R_arm_point</t>
  </si>
  <si>
    <t>ET_03_20_02_OpenDoor</t>
  </si>
  <si>
    <t>door00</t>
  </si>
  <si>
    <t>open1</t>
  </si>
  <si>
    <t>ET_03_20_02_AppearPEOPLE013</t>
  </si>
  <si>
    <t>NODE_GW_R</t>
  </si>
  <si>
    <t>NODE_GW_L</t>
  </si>
  <si>
    <t>AniRdash</t>
  </si>
  <si>
    <t>ET_03_20_02_AppearPEOPLE014</t>
  </si>
  <si>
    <t>ET_03_20_02_AppearPEOPLE015</t>
  </si>
  <si>
    <t>AniRun</t>
  </si>
  <si>
    <t>ET_03_20_02_RdashPANZERSOLDAT</t>
  </si>
  <si>
    <t>ET_03_20_02_MoveVEHICLE</t>
  </si>
  <si>
    <t>anime</t>
  </si>
  <si>
    <t>stop</t>
  </si>
  <si>
    <t>ET_03_20_02_MoveAndKnockOutA</t>
  </si>
  <si>
    <t>#0T#1C#5S#1CGraaaaaah!</t>
  </si>
  <si>
    <t>ET_03_20_02_MoveAndKnockOutB</t>
  </si>
  <si>
    <t>#0T#3C#5S#3CHaaaaaah!</t>
  </si>
  <si>
    <t>ET_03_20_02_TurnToREAN</t>
  </si>
  <si>
    <t>ET_03_20_02_PostureOfAttack</t>
  </si>
  <si>
    <t>ET_SE_03_20_02_Move_1</t>
  </si>
  <si>
    <t>ET_SE_03_20_02_Move_2</t>
  </si>
  <si>
    <t>ET_SE_03_20_02_Move_3</t>
  </si>
  <si>
    <t>ET_SE_03_20_02_VS</t>
  </si>
  <si>
    <t>EV_03_20_03</t>
  </si>
  <si>
    <t>event/ev2ky002.eff</t>
  </si>
  <si>
    <t>event/ev2ky001.eff</t>
  </si>
  <si>
    <t>event/ev2ky003.eff</t>
  </si>
  <si>
    <t>event/ev2ky004.eff</t>
  </si>
  <si>
    <t>event/ev2sm016.eff</t>
  </si>
  <si>
    <t>AniEvk0503</t>
  </si>
  <si>
    <t>AniEvk0504</t>
  </si>
  <si>
    <t>AniEvk0011</t>
  </si>
  <si>
    <t>AniEv2000b</t>
  </si>
  <si>
    <t>AniEvShagami</t>
  </si>
  <si>
    <t>Cockpit</t>
  </si>
  <si>
    <t>#0T#4P#6C#6CI did it!</t>
  </si>
  <si>
    <t>#E_4#M_4</t>
  </si>
  <si>
    <t>#0T#KHe won! He really won!</t>
  </si>
  <si>
    <t>#E_2#M_4</t>
  </si>
  <si>
    <t>#0T#KAn impressive achievement, considering
how stacked the odds were against him.</t>
  </si>
  <si>
    <t>#0T#KOhhh, yeah. That's our Rean!</t>
  </si>
  <si>
    <t>#3C#3CHeheh... I knew someone who was in
the same class as C would put up a good
fight.</t>
  </si>
  <si>
    <t>#E[9]#M_0#3C#3CSure, I might've lost this fight, too...</t>
  </si>
  <si>
    <t>#3C#3C...but I couldn't've wished for my flame
to burn brighter one last time before it
went out for good.</t>
  </si>
  <si>
    <t>#E[C]#M_0</t>
  </si>
  <si>
    <t>#3P#6C#6CWh-What just happened?!</t>
  </si>
  <si>
    <t>#E[777777777777776]#M_A</t>
  </si>
  <si>
    <t>#K#0TI knew it... Watch out, Rean!
Don't get too close!</t>
  </si>
  <si>
    <t>Supporting a frame that huge
was putting a massive strain
on that thing's orbal engine!</t>
  </si>
  <si>
    <t>#E[9]#M_AIt could blow any minute now,
and the blast'll probably take
the whole Soldat with it!</t>
  </si>
  <si>
    <t>#3P#6C#5S#6CWhat?</t>
  </si>
  <si>
    <t>6</t>
  </si>
  <si>
    <t>#0T#5SVulcan!</t>
  </si>
  <si>
    <t>#E[777777777777778]#M_A</t>
  </si>
  <si>
    <t>Get out of there, quickly! If you don't
hurry, you're gonna die!</t>
  </si>
  <si>
    <t>1</t>
  </si>
  <si>
    <t>#0TSorry, but this is just how I wanted it
to be.</t>
  </si>
  <si>
    <t>#E_0#M_AI did what I set out to do...</t>
  </si>
  <si>
    <t>#E[1]#M_0Can't say I don't have regrets,
but I'm satisfied, at least.</t>
  </si>
  <si>
    <t>#0T#5SAre you an idiot?!</t>
  </si>
  <si>
    <t>#E[6]#M_A</t>
  </si>
  <si>
    <t>#E_6#M_AIf you go and die, it all amounts to nothing!</t>
  </si>
  <si>
    <t>sky_daylight</t>
  </si>
  <si>
    <t>9</t>
  </si>
  <si>
    <t>Haha... I died a long time ago.</t>
  </si>
  <si>
    <t>#E_E#M_0I've been dead since the day that bastard
had the others in Arngarmr slaughtered.</t>
  </si>
  <si>
    <t>#E[1]#M_0At least now, I can finally be reunited with
them an' G.</t>
  </si>
  <si>
    <t>#0T#6C#6C...!</t>
  </si>
  <si>
    <t>Anyway, try an' give Scarlet and Crow
the end to all of this that they want,
too. Can you do that for me?</t>
  </si>
  <si>
    <t>#E[1]#M_0See ya. It's been fun.</t>
  </si>
  <si>
    <t>ET_03_20_03_LoopQuake</t>
  </si>
  <si>
    <t>#E[7777776]#M_A</t>
  </si>
  <si>
    <t>#K#0T#F#5SRean! Get away from him!</t>
  </si>
  <si>
    <t>#3P#6C#5S#6CUgh!</t>
  </si>
  <si>
    <t>#E_6#M[A]</t>
  </si>
  <si>
    <t>#5S#6C#500W#6C...</t>
  </si>
  <si>
    <t>#6C#6S#6C...Ngh... NOOOOOOO!</t>
  </si>
  <si>
    <t>#E[Q]#M_A</t>
  </si>
  <si>
    <t>#4KRean...</t>
  </si>
  <si>
    <t>#4KWas this...?</t>
  </si>
  <si>
    <t>#E[9]#M_0Was this really what V wanted...?</t>
  </si>
  <si>
    <t>#E[R]#M_0</t>
  </si>
  <si>
    <t>#4K#FHow did this happen...?</t>
  </si>
  <si>
    <t>#E[Q]#M[0]</t>
  </si>
  <si>
    <t>#3K#F...</t>
  </si>
  <si>
    <t>AniDetachEQU608</t>
  </si>
  <si>
    <t>ET_03_20_03_LoopQuake</t>
  </si>
  <si>
    <t>EV_03_21_00</t>
  </si>
  <si>
    <t>C_NPC350_C04</t>
  </si>
  <si>
    <t>F</t>
  </si>
  <si>
    <t>8</t>
  </si>
  <si>
    <t>AniEvTeMune</t>
  </si>
  <si>
    <t>Everything was put back into order by Angelica and
Marquis Rogner.</t>
  </si>
  <si>
    <t>And with that, the crisis at the Schwarz Drache Barrier
came to an end.</t>
  </si>
  <si>
    <t>#1CShortly thereafter, the marquis formally 
recognized his defeat and swore an oath
to Princess Alfin. He swore:</t>
  </si>
  <si>
    <t>#1C#1C'From this moment on, my provincial army
shall withdraw from the alliance and play
no further part in the war.'</t>
  </si>
  <si>
    <t>999998</t>
  </si>
  <si>
    <t>FC_look_dir_Yes</t>
  </si>
  <si>
    <t>SB_03_VISIT_KOKURYUZEKI</t>
  </si>
  <si>
    <t>FC_Reset_HorseRide</t>
  </si>
  <si>
    <t>C_NPC002_C09</t>
  </si>
  <si>
    <t>AniEvRyoteMae</t>
  </si>
  <si>
    <t>WAIT1</t>
  </si>
  <si>
    <t>I_PVIS_T6500</t>
  </si>
  <si>
    <t>FC_look_dir_No</t>
  </si>
  <si>
    <t>#K#0TWow... The Schwarz Drache Barrier is so...
imposing.</t>
  </si>
  <si>
    <t>#E[1]#M_A</t>
  </si>
  <si>
    <t>#K#0TIt's like a gigantic lump of iron.</t>
  </si>
  <si>
    <t>#K#0TIt's quite the contrast to the elegance of
the Twin Dragons Bridge.</t>
  </si>
  <si>
    <t>#K#0TI've heard much of it from my father, 
but seeing it in person is much more
impressive.</t>
  </si>
  <si>
    <t>#K#0TWell, the Nortia Provincial Army are
more military minded than most...</t>
  </si>
  <si>
    <t>#E[I]Guess that shows right down to the
architecture.</t>
  </si>
  <si>
    <t>#K#0TWell, Marquis Rogner's always been 
something of an aggressive hardliner.</t>
  </si>
  <si>
    <t>#E[I]That probably has an influence on his
provincial army and the architecture,
too.</t>
  </si>
  <si>
    <t>#E[1]#M_4</t>
  </si>
  <si>
    <t>#K#0THaha. You know him all too well.</t>
  </si>
  <si>
    <t>#E_2This is what Father's using as his base
of operations, too.</t>
  </si>
  <si>
    <t>#E[3]Which means this is where we'll be
settling things in a few more hours.</t>
  </si>
  <si>
    <t>4</t>
  </si>
  <si>
    <t>Sister Quelle</t>
  </si>
  <si>
    <t>#E[5]#M_4</t>
  </si>
  <si>
    <t>Now, shall we begin our investigation? ㈱</t>
  </si>
  <si>
    <t>*sigh* The contrast keeps freaking me out.</t>
  </si>
  <si>
    <t>#E[A]#M_A</t>
  </si>
  <si>
    <t>You really are scarily good at acting all
innocent, Angelica...</t>
  </si>
  <si>
    <t>Let's just be careful not to draw suspicion
to ourselves.</t>
  </si>
  <si>
    <t>FC_AddAP_2</t>
  </si>
  <si>
    <t>FC_End_Party</t>
  </si>
  <si>
    <t>Reinit</t>
  </si>
  <si>
    <t>_EV_03_20_01</t>
  </si>
  <si>
    <t>_EV_03_20_02</t>
  </si>
  <si>
    <t>_ET_03_20_02_AppearPEOPLE013</t>
  </si>
  <si>
    <t>_ET_03_20_02_AppearPEOPLE014</t>
  </si>
  <si>
    <t>_ET_03_20_02_AppearPEOPLE015</t>
  </si>
  <si>
    <t>_ET_03_20_02_RdashPANZERSOLDAT</t>
  </si>
  <si>
    <t>_ET_03_20_02_MoveVEHICLE</t>
  </si>
  <si>
    <t>_ET_03_20_02_MoveAndKnockOutA</t>
  </si>
  <si>
    <t>_ET_03_20_02_MoveAndKnockOutB</t>
  </si>
  <si>
    <t>_ET_SE_03_20_02_Move_1</t>
  </si>
  <si>
    <t>_ET_SE_03_20_02_Move_2</t>
  </si>
  <si>
    <t>_ET_SE_03_20_02_Move_3</t>
  </si>
  <si>
    <t>_ET_SE_03_20_02_VS</t>
  </si>
  <si>
    <t>_EV_03_20_03</t>
  </si>
  <si>
    <t>_ET_03_20_03_LoopQuake</t>
  </si>
  <si>
    <t>_EV_03_21_00</t>
  </si>
  <si>
    <t>_SB_03_VISIT_KOKURYUZEKI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</si>
</sst>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EF73"/>
      </patternFill>
    </fill>
    <fill>
      <patternFill patternType="solid">
        <fgColor rgb="FFFFDC73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BBFF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FFF1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B773"/>
      </patternFill>
    </fill>
    <fill>
      <patternFill patternType="solid">
        <fgColor rgb="FFE8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EFFF73"/>
      </patternFill>
    </fill>
    <fill>
      <patternFill patternType="solid">
        <fgColor rgb="FFFFA473"/>
      </patternFill>
    </fill>
    <fill>
      <patternFill patternType="solid">
        <fgColor rgb="FFABFF73"/>
      </patternFill>
    </fill>
    <fill>
      <patternFill patternType="solid">
        <fgColor rgb="FFF1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73FFFA"/>
      </patternFill>
    </fill>
    <fill>
      <patternFill patternType="solid">
        <fgColor rgb="FFD7FF73"/>
      </patternFill>
    </fill>
    <fill>
      <patternFill patternType="solid">
        <fgColor rgb="FFFF9673"/>
      </patternFill>
    </fill>
    <fill>
      <patternFill patternType="solid">
        <fgColor rgb="FFFFC273"/>
      </patternFill>
    </fill>
    <fill>
      <patternFill patternType="solid">
        <fgColor rgb="FFC7FF73"/>
      </patternFill>
    </fill>
    <fill>
      <patternFill patternType="solid">
        <fgColor rgb="FFC2FF73"/>
      </patternFill>
    </fill>
    <fill>
      <patternFill patternType="solid">
        <fgColor rgb="FF73FF8D"/>
      </patternFill>
    </fill>
    <fill>
      <patternFill patternType="solid">
        <fgColor rgb="FFA6FF73"/>
      </patternFill>
    </fill>
    <fill>
      <patternFill patternType="solid">
        <fgColor rgb="FFECFF73"/>
      </patternFill>
    </fill>
    <fill>
      <patternFill patternType="solid">
        <fgColor rgb="FFFFFF73"/>
      </patternFill>
    </fill>
    <fill>
      <patternFill patternType="solid">
        <fgColor rgb="FFF8FF73"/>
      </patternFill>
    </fill>
    <fill>
      <patternFill patternType="solid">
        <fgColor rgb="FFFFC073"/>
      </patternFill>
    </fill>
    <fill>
      <patternFill patternType="solid">
        <fgColor rgb="FFFF9B73"/>
      </patternFill>
    </fill>
    <fill>
      <patternFill patternType="solid">
        <fgColor rgb="FFFF8673"/>
      </patternFill>
    </fill>
    <fill>
      <patternFill patternType="solid">
        <fgColor rgb="FFA9FF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E840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1404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1408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132103</v>
      </c>
      <c r="F9" s="7" t="n">
        <v>432</v>
      </c>
      <c r="G9" s="7" t="n">
        <v>432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1616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13</v>
      </c>
      <c r="E13" s="4" t="s">
        <v>13</v>
      </c>
      <c r="F13" s="4" t="s">
        <v>13</v>
      </c>
    </row>
    <row r="14">
      <c r="A14" t="n">
        <v>1620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13</v>
      </c>
      <c r="D15" s="4" t="s">
        <v>6</v>
      </c>
    </row>
    <row r="16">
      <c r="A16" t="n">
        <v>1625</v>
      </c>
      <c r="B16" s="9" t="n">
        <v>2</v>
      </c>
      <c r="C16" s="7" t="n">
        <v>10</v>
      </c>
      <c r="D16" s="7" t="s">
        <v>16</v>
      </c>
    </row>
    <row r="17" spans="1:72">
      <c r="A17" t="s">
        <v>4</v>
      </c>
      <c r="B17" s="4" t="s">
        <v>5</v>
      </c>
      <c r="C17" s="4" t="s">
        <v>13</v>
      </c>
      <c r="D17" s="4" t="s">
        <v>13</v>
      </c>
    </row>
    <row r="18" spans="1:72">
      <c r="A18" t="n">
        <v>1646</v>
      </c>
      <c r="B18" s="10" t="n">
        <v>162</v>
      </c>
      <c r="C18" s="7" t="n">
        <v>0</v>
      </c>
      <c r="D18" s="7" t="n">
        <v>0</v>
      </c>
    </row>
    <row r="19" spans="1:72">
      <c r="A19" t="s">
        <v>4</v>
      </c>
      <c r="B19" s="4" t="s">
        <v>5</v>
      </c>
    </row>
    <row r="20" spans="1:72">
      <c r="A20" t="n">
        <v>1649</v>
      </c>
      <c r="B20" s="5" t="n">
        <v>1</v>
      </c>
    </row>
    <row r="21" spans="1:72" s="3" customFormat="1" customHeight="0">
      <c r="A21" s="3" t="s">
        <v>2</v>
      </c>
      <c r="B21" s="3" t="s">
        <v>17</v>
      </c>
    </row>
    <row r="22" spans="1:72">
      <c r="A22" t="s">
        <v>4</v>
      </c>
      <c r="B22" s="4" t="s">
        <v>5</v>
      </c>
      <c r="C22" s="4" t="s">
        <v>13</v>
      </c>
      <c r="D22" s="4" t="s">
        <v>13</v>
      </c>
      <c r="E22" s="4" t="s">
        <v>13</v>
      </c>
      <c r="F22" s="4" t="s">
        <v>13</v>
      </c>
    </row>
    <row r="23" spans="1:72">
      <c r="A23" t="n">
        <v>1652</v>
      </c>
      <c r="B23" s="8" t="n">
        <v>14</v>
      </c>
      <c r="C23" s="7" t="n">
        <v>8</v>
      </c>
      <c r="D23" s="7" t="n">
        <v>0</v>
      </c>
      <c r="E23" s="7" t="n">
        <v>0</v>
      </c>
      <c r="F23" s="7" t="n">
        <v>0</v>
      </c>
    </row>
    <row r="24" spans="1:72">
      <c r="A24" t="s">
        <v>4</v>
      </c>
      <c r="B24" s="4" t="s">
        <v>5</v>
      </c>
      <c r="C24" s="4" t="s">
        <v>13</v>
      </c>
      <c r="D24" s="4" t="s">
        <v>10</v>
      </c>
      <c r="E24" s="4" t="s">
        <v>13</v>
      </c>
      <c r="F24" s="4" t="s">
        <v>18</v>
      </c>
    </row>
    <row r="25" spans="1:72">
      <c r="A25" t="n">
        <v>1657</v>
      </c>
      <c r="B25" s="11" t="n">
        <v>5</v>
      </c>
      <c r="C25" s="7" t="n">
        <v>30</v>
      </c>
      <c r="D25" s="7" t="n">
        <v>6766</v>
      </c>
      <c r="E25" s="7" t="n">
        <v>1</v>
      </c>
      <c r="F25" s="12" t="n">
        <f t="normal" ca="1">A35</f>
        <v>0</v>
      </c>
    </row>
    <row r="26" spans="1:72">
      <c r="A26" t="s">
        <v>4</v>
      </c>
      <c r="B26" s="4" t="s">
        <v>5</v>
      </c>
      <c r="C26" s="4" t="s">
        <v>10</v>
      </c>
    </row>
    <row r="27" spans="1:72">
      <c r="A27" t="n">
        <v>1666</v>
      </c>
      <c r="B27" s="13" t="n">
        <v>13</v>
      </c>
      <c r="C27" s="7" t="n">
        <v>6766</v>
      </c>
    </row>
    <row r="28" spans="1:72">
      <c r="A28" t="s">
        <v>4</v>
      </c>
      <c r="B28" s="4" t="s">
        <v>5</v>
      </c>
      <c r="C28" s="4" t="s">
        <v>13</v>
      </c>
      <c r="D28" s="4" t="s">
        <v>10</v>
      </c>
      <c r="E28" s="4" t="s">
        <v>19</v>
      </c>
      <c r="F28" s="4" t="s">
        <v>10</v>
      </c>
      <c r="G28" s="4" t="s">
        <v>9</v>
      </c>
      <c r="H28" s="4" t="s">
        <v>9</v>
      </c>
      <c r="I28" s="4" t="s">
        <v>10</v>
      </c>
      <c r="J28" s="4" t="s">
        <v>10</v>
      </c>
      <c r="K28" s="4" t="s">
        <v>9</v>
      </c>
      <c r="L28" s="4" t="s">
        <v>9</v>
      </c>
      <c r="M28" s="4" t="s">
        <v>9</v>
      </c>
      <c r="N28" s="4" t="s">
        <v>9</v>
      </c>
      <c r="O28" s="4" t="s">
        <v>6</v>
      </c>
    </row>
    <row r="29" spans="1:72">
      <c r="A29" t="n">
        <v>1669</v>
      </c>
      <c r="B29" s="14" t="n">
        <v>50</v>
      </c>
      <c r="C29" s="7" t="n">
        <v>0</v>
      </c>
      <c r="D29" s="7" t="n">
        <v>8060</v>
      </c>
      <c r="E29" s="7" t="n">
        <v>0</v>
      </c>
      <c r="F29" s="7" t="n">
        <v>1000</v>
      </c>
      <c r="G29" s="7" t="n">
        <v>0</v>
      </c>
      <c r="H29" s="7" t="n">
        <v>-1061158912</v>
      </c>
      <c r="I29" s="7" t="n">
        <v>0</v>
      </c>
      <c r="J29" s="7" t="n">
        <v>65533</v>
      </c>
      <c r="K29" s="7" t="n">
        <v>0</v>
      </c>
      <c r="L29" s="7" t="n">
        <v>0</v>
      </c>
      <c r="M29" s="7" t="n">
        <v>0</v>
      </c>
      <c r="N29" s="7" t="n">
        <v>0</v>
      </c>
      <c r="O29" s="7" t="s">
        <v>12</v>
      </c>
    </row>
    <row r="30" spans="1:72">
      <c r="A30" t="s">
        <v>4</v>
      </c>
      <c r="B30" s="4" t="s">
        <v>5</v>
      </c>
      <c r="C30" s="4" t="s">
        <v>13</v>
      </c>
      <c r="D30" s="4" t="s">
        <v>10</v>
      </c>
      <c r="E30" s="4" t="s">
        <v>19</v>
      </c>
      <c r="F30" s="4" t="s">
        <v>10</v>
      </c>
      <c r="G30" s="4" t="s">
        <v>9</v>
      </c>
      <c r="H30" s="4" t="s">
        <v>9</v>
      </c>
      <c r="I30" s="4" t="s">
        <v>10</v>
      </c>
      <c r="J30" s="4" t="s">
        <v>10</v>
      </c>
      <c r="K30" s="4" t="s">
        <v>9</v>
      </c>
      <c r="L30" s="4" t="s">
        <v>9</v>
      </c>
      <c r="M30" s="4" t="s">
        <v>9</v>
      </c>
      <c r="N30" s="4" t="s">
        <v>9</v>
      </c>
      <c r="O30" s="4" t="s">
        <v>6</v>
      </c>
    </row>
    <row r="31" spans="1:72">
      <c r="A31" t="n">
        <v>1708</v>
      </c>
      <c r="B31" s="14" t="n">
        <v>50</v>
      </c>
      <c r="C31" s="7" t="n">
        <v>0</v>
      </c>
      <c r="D31" s="7" t="n">
        <v>8021</v>
      </c>
      <c r="E31" s="7" t="n">
        <v>0</v>
      </c>
      <c r="F31" s="7" t="n">
        <v>1000</v>
      </c>
      <c r="G31" s="7" t="n">
        <v>0</v>
      </c>
      <c r="H31" s="7" t="n">
        <v>0</v>
      </c>
      <c r="I31" s="7" t="n">
        <v>1</v>
      </c>
      <c r="J31" s="7" t="n">
        <v>65533</v>
      </c>
      <c r="K31" s="7" t="n">
        <v>0</v>
      </c>
      <c r="L31" s="7" t="n">
        <v>0</v>
      </c>
      <c r="M31" s="7" t="n">
        <v>0</v>
      </c>
      <c r="N31" s="7" t="n">
        <v>0</v>
      </c>
      <c r="O31" s="7" t="s">
        <v>20</v>
      </c>
    </row>
    <row r="32" spans="1:72">
      <c r="A32" t="s">
        <v>4</v>
      </c>
      <c r="B32" s="4" t="s">
        <v>5</v>
      </c>
      <c r="C32" s="4" t="s">
        <v>18</v>
      </c>
    </row>
    <row r="33" spans="1:15">
      <c r="A33" t="n">
        <v>1752</v>
      </c>
      <c r="B33" s="15" t="n">
        <v>3</v>
      </c>
      <c r="C33" s="12" t="n">
        <f t="normal" ca="1">A39</f>
        <v>0</v>
      </c>
    </row>
    <row r="34" spans="1:15">
      <c r="A34" t="s">
        <v>4</v>
      </c>
      <c r="B34" s="4" t="s">
        <v>5</v>
      </c>
      <c r="C34" s="4" t="s">
        <v>13</v>
      </c>
      <c r="D34" s="4" t="s">
        <v>10</v>
      </c>
      <c r="E34" s="4" t="s">
        <v>19</v>
      </c>
      <c r="F34" s="4" t="s">
        <v>10</v>
      </c>
      <c r="G34" s="4" t="s">
        <v>9</v>
      </c>
      <c r="H34" s="4" t="s">
        <v>9</v>
      </c>
      <c r="I34" s="4" t="s">
        <v>10</v>
      </c>
      <c r="J34" s="4" t="s">
        <v>10</v>
      </c>
      <c r="K34" s="4" t="s">
        <v>9</v>
      </c>
      <c r="L34" s="4" t="s">
        <v>9</v>
      </c>
      <c r="M34" s="4" t="s">
        <v>9</v>
      </c>
      <c r="N34" s="4" t="s">
        <v>9</v>
      </c>
      <c r="O34" s="4" t="s">
        <v>6</v>
      </c>
    </row>
    <row r="35" spans="1:15">
      <c r="A35" t="n">
        <v>1757</v>
      </c>
      <c r="B35" s="14" t="n">
        <v>50</v>
      </c>
      <c r="C35" s="7" t="n">
        <v>0</v>
      </c>
      <c r="D35" s="7" t="n">
        <v>8060</v>
      </c>
      <c r="E35" s="7" t="n">
        <v>0.400000005960464</v>
      </c>
      <c r="F35" s="7" t="n">
        <v>1000</v>
      </c>
      <c r="G35" s="7" t="n">
        <v>0</v>
      </c>
      <c r="H35" s="7" t="n">
        <v>-1061158912</v>
      </c>
      <c r="I35" s="7" t="n">
        <v>0</v>
      </c>
      <c r="J35" s="7" t="n">
        <v>65533</v>
      </c>
      <c r="K35" s="7" t="n">
        <v>0</v>
      </c>
      <c r="L35" s="7" t="n">
        <v>0</v>
      </c>
      <c r="M35" s="7" t="n">
        <v>0</v>
      </c>
      <c r="N35" s="7" t="n">
        <v>0</v>
      </c>
      <c r="O35" s="7" t="s">
        <v>12</v>
      </c>
    </row>
    <row r="36" spans="1:15">
      <c r="A36" t="s">
        <v>4</v>
      </c>
      <c r="B36" s="4" t="s">
        <v>5</v>
      </c>
      <c r="C36" s="4" t="s">
        <v>13</v>
      </c>
      <c r="D36" s="4" t="s">
        <v>10</v>
      </c>
      <c r="E36" s="4" t="s">
        <v>19</v>
      </c>
      <c r="F36" s="4" t="s">
        <v>10</v>
      </c>
      <c r="G36" s="4" t="s">
        <v>9</v>
      </c>
      <c r="H36" s="4" t="s">
        <v>9</v>
      </c>
      <c r="I36" s="4" t="s">
        <v>10</v>
      </c>
      <c r="J36" s="4" t="s">
        <v>10</v>
      </c>
      <c r="K36" s="4" t="s">
        <v>9</v>
      </c>
      <c r="L36" s="4" t="s">
        <v>9</v>
      </c>
      <c r="M36" s="4" t="s">
        <v>9</v>
      </c>
      <c r="N36" s="4" t="s">
        <v>9</v>
      </c>
      <c r="O36" s="4" t="s">
        <v>6</v>
      </c>
    </row>
    <row r="37" spans="1:15">
      <c r="A37" t="n">
        <v>1796</v>
      </c>
      <c r="B37" s="14" t="n">
        <v>50</v>
      </c>
      <c r="C37" s="7" t="n">
        <v>0</v>
      </c>
      <c r="D37" s="7" t="n">
        <v>8021</v>
      </c>
      <c r="E37" s="7" t="n">
        <v>0.5</v>
      </c>
      <c r="F37" s="7" t="n">
        <v>1000</v>
      </c>
      <c r="G37" s="7" t="n">
        <v>0</v>
      </c>
      <c r="H37" s="7" t="n">
        <v>0</v>
      </c>
      <c r="I37" s="7" t="n">
        <v>1</v>
      </c>
      <c r="J37" s="7" t="n">
        <v>65533</v>
      </c>
      <c r="K37" s="7" t="n">
        <v>0</v>
      </c>
      <c r="L37" s="7" t="n">
        <v>0</v>
      </c>
      <c r="M37" s="7" t="n">
        <v>0</v>
      </c>
      <c r="N37" s="7" t="n">
        <v>0</v>
      </c>
      <c r="O37" s="7" t="s">
        <v>20</v>
      </c>
    </row>
    <row r="38" spans="1:15">
      <c r="A38" t="s">
        <v>4</v>
      </c>
      <c r="B38" s="4" t="s">
        <v>5</v>
      </c>
      <c r="C38" s="4" t="s">
        <v>13</v>
      </c>
      <c r="D38" s="4" t="s">
        <v>10</v>
      </c>
      <c r="E38" s="4" t="s">
        <v>13</v>
      </c>
      <c r="F38" s="4" t="s">
        <v>13</v>
      </c>
      <c r="G38" s="4" t="s">
        <v>18</v>
      </c>
    </row>
    <row r="39" spans="1:15">
      <c r="A39" t="n">
        <v>1840</v>
      </c>
      <c r="B39" s="11" t="n">
        <v>5</v>
      </c>
      <c r="C39" s="7" t="n">
        <v>30</v>
      </c>
      <c r="D39" s="7" t="n">
        <v>9231</v>
      </c>
      <c r="E39" s="7" t="n">
        <v>8</v>
      </c>
      <c r="F39" s="7" t="n">
        <v>1</v>
      </c>
      <c r="G39" s="12" t="n">
        <f t="normal" ca="1">A43</f>
        <v>0</v>
      </c>
    </row>
    <row r="40" spans="1:15">
      <c r="A40" t="s">
        <v>4</v>
      </c>
      <c r="B40" s="4" t="s">
        <v>5</v>
      </c>
      <c r="C40" s="4" t="s">
        <v>13</v>
      </c>
      <c r="D40" s="4" t="s">
        <v>10</v>
      </c>
      <c r="E40" s="4" t="s">
        <v>19</v>
      </c>
      <c r="F40" s="4" t="s">
        <v>10</v>
      </c>
      <c r="G40" s="4" t="s">
        <v>19</v>
      </c>
      <c r="H40" s="4" t="s">
        <v>13</v>
      </c>
    </row>
    <row r="41" spans="1:15">
      <c r="A41" t="n">
        <v>1850</v>
      </c>
      <c r="B41" s="16" t="n">
        <v>49</v>
      </c>
      <c r="C41" s="7" t="n">
        <v>4</v>
      </c>
      <c r="D41" s="7" t="n">
        <v>520</v>
      </c>
      <c r="E41" s="7" t="n">
        <v>1</v>
      </c>
      <c r="F41" s="7" t="n">
        <v>0</v>
      </c>
      <c r="G41" s="7" t="n">
        <v>0</v>
      </c>
      <c r="H41" s="7" t="n">
        <v>0</v>
      </c>
    </row>
    <row r="42" spans="1:15">
      <c r="A42" t="s">
        <v>4</v>
      </c>
      <c r="B42" s="4" t="s">
        <v>5</v>
      </c>
      <c r="C42" s="4" t="s">
        <v>13</v>
      </c>
      <c r="D42" s="4" t="s">
        <v>10</v>
      </c>
      <c r="E42" s="4" t="s">
        <v>13</v>
      </c>
      <c r="F42" s="4" t="s">
        <v>18</v>
      </c>
    </row>
    <row r="43" spans="1:15">
      <c r="A43" t="n">
        <v>1865</v>
      </c>
      <c r="B43" s="11" t="n">
        <v>5</v>
      </c>
      <c r="C43" s="7" t="n">
        <v>30</v>
      </c>
      <c r="D43" s="7" t="n">
        <v>6767</v>
      </c>
      <c r="E43" s="7" t="n">
        <v>1</v>
      </c>
      <c r="F43" s="12" t="n">
        <f t="normal" ca="1">A51</f>
        <v>0</v>
      </c>
    </row>
    <row r="44" spans="1:15">
      <c r="A44" t="s">
        <v>4</v>
      </c>
      <c r="B44" s="4" t="s">
        <v>5</v>
      </c>
      <c r="C44" s="4" t="s">
        <v>10</v>
      </c>
    </row>
    <row r="45" spans="1:15">
      <c r="A45" t="n">
        <v>1874</v>
      </c>
      <c r="B45" s="13" t="n">
        <v>13</v>
      </c>
      <c r="C45" s="7" t="n">
        <v>6767</v>
      </c>
    </row>
    <row r="46" spans="1:15">
      <c r="A46" t="s">
        <v>4</v>
      </c>
      <c r="B46" s="4" t="s">
        <v>5</v>
      </c>
      <c r="C46" s="4" t="s">
        <v>13</v>
      </c>
      <c r="D46" s="4" t="s">
        <v>10</v>
      </c>
      <c r="E46" s="4" t="s">
        <v>19</v>
      </c>
      <c r="F46" s="4" t="s">
        <v>10</v>
      </c>
      <c r="G46" s="4" t="s">
        <v>19</v>
      </c>
      <c r="H46" s="4" t="s">
        <v>13</v>
      </c>
    </row>
    <row r="47" spans="1:15">
      <c r="A47" t="n">
        <v>1877</v>
      </c>
      <c r="B47" s="16" t="n">
        <v>49</v>
      </c>
      <c r="C47" s="7" t="n">
        <v>4</v>
      </c>
      <c r="D47" s="7" t="n">
        <v>2</v>
      </c>
      <c r="E47" s="7" t="n">
        <v>1</v>
      </c>
      <c r="F47" s="7" t="n">
        <v>0</v>
      </c>
      <c r="G47" s="7" t="n">
        <v>0</v>
      </c>
      <c r="H47" s="7" t="n">
        <v>0</v>
      </c>
    </row>
    <row r="48" spans="1:15">
      <c r="A48" t="s">
        <v>4</v>
      </c>
      <c r="B48" s="4" t="s">
        <v>5</v>
      </c>
      <c r="C48" s="4" t="s">
        <v>18</v>
      </c>
    </row>
    <row r="49" spans="1:15">
      <c r="A49" t="n">
        <v>1892</v>
      </c>
      <c r="B49" s="15" t="n">
        <v>3</v>
      </c>
      <c r="C49" s="12" t="n">
        <f t="normal" ca="1">A55</f>
        <v>0</v>
      </c>
    </row>
    <row r="50" spans="1:15">
      <c r="A50" t="s">
        <v>4</v>
      </c>
      <c r="B50" s="4" t="s">
        <v>5</v>
      </c>
      <c r="C50" s="4" t="s">
        <v>13</v>
      </c>
      <c r="D50" s="4" t="s">
        <v>10</v>
      </c>
      <c r="E50" s="4" t="s">
        <v>13</v>
      </c>
      <c r="F50" s="4" t="s">
        <v>18</v>
      </c>
    </row>
    <row r="51" spans="1:15">
      <c r="A51" t="n">
        <v>1897</v>
      </c>
      <c r="B51" s="11" t="n">
        <v>5</v>
      </c>
      <c r="C51" s="7" t="n">
        <v>30</v>
      </c>
      <c r="D51" s="7" t="n">
        <v>6465</v>
      </c>
      <c r="E51" s="7" t="n">
        <v>1</v>
      </c>
      <c r="F51" s="12" t="n">
        <f t="normal" ca="1">A55</f>
        <v>0</v>
      </c>
    </row>
    <row r="52" spans="1:15">
      <c r="A52" t="s">
        <v>4</v>
      </c>
      <c r="B52" s="4" t="s">
        <v>5</v>
      </c>
      <c r="C52" s="4" t="s">
        <v>13</v>
      </c>
      <c r="D52" s="4" t="s">
        <v>10</v>
      </c>
      <c r="E52" s="4" t="s">
        <v>19</v>
      </c>
      <c r="F52" s="4" t="s">
        <v>10</v>
      </c>
      <c r="G52" s="4" t="s">
        <v>19</v>
      </c>
      <c r="H52" s="4" t="s">
        <v>13</v>
      </c>
    </row>
    <row r="53" spans="1:15">
      <c r="A53" t="n">
        <v>1906</v>
      </c>
      <c r="B53" s="16" t="n">
        <v>49</v>
      </c>
      <c r="C53" s="7" t="n">
        <v>4</v>
      </c>
      <c r="D53" s="7" t="n">
        <v>432</v>
      </c>
      <c r="E53" s="7" t="n">
        <v>1</v>
      </c>
      <c r="F53" s="7" t="n">
        <v>0</v>
      </c>
      <c r="G53" s="7" t="n">
        <v>0</v>
      </c>
      <c r="H53" s="7" t="n"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6</v>
      </c>
    </row>
    <row r="55" spans="1:15">
      <c r="A55" t="n">
        <v>1921</v>
      </c>
      <c r="B55" s="9" t="n">
        <v>2</v>
      </c>
      <c r="C55" s="7" t="n">
        <v>11</v>
      </c>
      <c r="D55" s="7" t="s">
        <v>21</v>
      </c>
    </row>
    <row r="56" spans="1:15">
      <c r="A56" t="s">
        <v>4</v>
      </c>
      <c r="B56" s="4" t="s">
        <v>5</v>
      </c>
      <c r="C56" s="4" t="s">
        <v>13</v>
      </c>
      <c r="D56" s="4" t="s">
        <v>10</v>
      </c>
      <c r="E56" s="4" t="s">
        <v>10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9</v>
      </c>
      <c r="K56" s="4" t="s">
        <v>9</v>
      </c>
      <c r="L56" s="4" t="s">
        <v>9</v>
      </c>
      <c r="M56" s="4" t="s">
        <v>6</v>
      </c>
    </row>
    <row r="57" spans="1:15">
      <c r="A57" t="n">
        <v>1935</v>
      </c>
      <c r="B57" s="17" t="n">
        <v>124</v>
      </c>
      <c r="C57" s="7" t="n">
        <v>255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65535</v>
      </c>
      <c r="J57" s="7" t="n">
        <v>0</v>
      </c>
      <c r="K57" s="7" t="n">
        <v>0</v>
      </c>
      <c r="L57" s="7" t="n">
        <v>0</v>
      </c>
      <c r="M57" s="7" t="s">
        <v>12</v>
      </c>
    </row>
    <row r="58" spans="1:15">
      <c r="A58" t="s">
        <v>4</v>
      </c>
      <c r="B58" s="4" t="s">
        <v>5</v>
      </c>
    </row>
    <row r="59" spans="1:15">
      <c r="A59" t="n">
        <v>1962</v>
      </c>
      <c r="B59" s="5" t="n">
        <v>1</v>
      </c>
    </row>
    <row r="60" spans="1:15" s="3" customFormat="1" customHeight="0">
      <c r="A60" s="3" t="s">
        <v>2</v>
      </c>
      <c r="B60" s="3" t="s">
        <v>22</v>
      </c>
    </row>
    <row r="61" spans="1:15">
      <c r="A61" t="s">
        <v>4</v>
      </c>
      <c r="B61" s="4" t="s">
        <v>5</v>
      </c>
      <c r="C61" s="4" t="s">
        <v>13</v>
      </c>
      <c r="D61" s="4" t="s">
        <v>6</v>
      </c>
      <c r="E61" s="4" t="s">
        <v>10</v>
      </c>
    </row>
    <row r="62" spans="1:15">
      <c r="A62" t="n">
        <v>1964</v>
      </c>
      <c r="B62" s="18" t="n">
        <v>94</v>
      </c>
      <c r="C62" s="7" t="n">
        <v>1</v>
      </c>
      <c r="D62" s="7" t="s">
        <v>23</v>
      </c>
      <c r="E62" s="7" t="n">
        <v>1</v>
      </c>
    </row>
    <row r="63" spans="1:15">
      <c r="A63" t="s">
        <v>4</v>
      </c>
      <c r="B63" s="4" t="s">
        <v>5</v>
      </c>
      <c r="C63" s="4" t="s">
        <v>13</v>
      </c>
      <c r="D63" s="4" t="s">
        <v>6</v>
      </c>
      <c r="E63" s="4" t="s">
        <v>10</v>
      </c>
    </row>
    <row r="64" spans="1:15">
      <c r="A64" t="n">
        <v>1979</v>
      </c>
      <c r="B64" s="18" t="n">
        <v>94</v>
      </c>
      <c r="C64" s="7" t="n">
        <v>1</v>
      </c>
      <c r="D64" s="7" t="s">
        <v>23</v>
      </c>
      <c r="E64" s="7" t="n">
        <v>2</v>
      </c>
    </row>
    <row r="65" spans="1:13">
      <c r="A65" t="s">
        <v>4</v>
      </c>
      <c r="B65" s="4" t="s">
        <v>5</v>
      </c>
      <c r="C65" s="4" t="s">
        <v>13</v>
      </c>
      <c r="D65" s="4" t="s">
        <v>6</v>
      </c>
      <c r="E65" s="4" t="s">
        <v>10</v>
      </c>
    </row>
    <row r="66" spans="1:13">
      <c r="A66" t="n">
        <v>1994</v>
      </c>
      <c r="B66" s="18" t="n">
        <v>94</v>
      </c>
      <c r="C66" s="7" t="n">
        <v>0</v>
      </c>
      <c r="D66" s="7" t="s">
        <v>23</v>
      </c>
      <c r="E66" s="7" t="n">
        <v>4</v>
      </c>
    </row>
    <row r="67" spans="1:13">
      <c r="A67" t="s">
        <v>4</v>
      </c>
      <c r="B67" s="4" t="s">
        <v>5</v>
      </c>
      <c r="C67" s="4" t="s">
        <v>13</v>
      </c>
      <c r="D67" s="4" t="s">
        <v>10</v>
      </c>
      <c r="E67" s="4" t="s">
        <v>13</v>
      </c>
      <c r="F67" s="4" t="s">
        <v>18</v>
      </c>
    </row>
    <row r="68" spans="1:13">
      <c r="A68" t="n">
        <v>2009</v>
      </c>
      <c r="B68" s="11" t="n">
        <v>5</v>
      </c>
      <c r="C68" s="7" t="n">
        <v>30</v>
      </c>
      <c r="D68" s="7" t="n">
        <v>9721</v>
      </c>
      <c r="E68" s="7" t="n">
        <v>1</v>
      </c>
      <c r="F68" s="12" t="n">
        <f t="normal" ca="1">A82</f>
        <v>0</v>
      </c>
    </row>
    <row r="69" spans="1:13">
      <c r="A69" t="s">
        <v>4</v>
      </c>
      <c r="B69" s="4" t="s">
        <v>5</v>
      </c>
      <c r="C69" s="4" t="s">
        <v>13</v>
      </c>
      <c r="D69" s="4" t="s">
        <v>6</v>
      </c>
      <c r="E69" s="4" t="s">
        <v>10</v>
      </c>
    </row>
    <row r="70" spans="1:13">
      <c r="A70" t="n">
        <v>2018</v>
      </c>
      <c r="B70" s="18" t="n">
        <v>94</v>
      </c>
      <c r="C70" s="7" t="n">
        <v>0</v>
      </c>
      <c r="D70" s="7" t="s">
        <v>23</v>
      </c>
      <c r="E70" s="7" t="n">
        <v>1</v>
      </c>
    </row>
    <row r="71" spans="1:13">
      <c r="A71" t="s">
        <v>4</v>
      </c>
      <c r="B71" s="4" t="s">
        <v>5</v>
      </c>
      <c r="C71" s="4" t="s">
        <v>13</v>
      </c>
      <c r="D71" s="4" t="s">
        <v>6</v>
      </c>
      <c r="E71" s="4" t="s">
        <v>10</v>
      </c>
    </row>
    <row r="72" spans="1:13">
      <c r="A72" t="n">
        <v>2033</v>
      </c>
      <c r="B72" s="18" t="n">
        <v>94</v>
      </c>
      <c r="C72" s="7" t="n">
        <v>0</v>
      </c>
      <c r="D72" s="7" t="s">
        <v>23</v>
      </c>
      <c r="E72" s="7" t="n">
        <v>2</v>
      </c>
    </row>
    <row r="73" spans="1:13">
      <c r="A73" t="s">
        <v>4</v>
      </c>
      <c r="B73" s="4" t="s">
        <v>5</v>
      </c>
      <c r="C73" s="4" t="s">
        <v>13</v>
      </c>
      <c r="D73" s="4" t="s">
        <v>6</v>
      </c>
      <c r="E73" s="4" t="s">
        <v>10</v>
      </c>
    </row>
    <row r="74" spans="1:13">
      <c r="A74" t="n">
        <v>2048</v>
      </c>
      <c r="B74" s="18" t="n">
        <v>94</v>
      </c>
      <c r="C74" s="7" t="n">
        <v>1</v>
      </c>
      <c r="D74" s="7" t="s">
        <v>23</v>
      </c>
      <c r="E74" s="7" t="n">
        <v>4</v>
      </c>
    </row>
    <row r="75" spans="1:13">
      <c r="A75" t="s">
        <v>4</v>
      </c>
      <c r="B75" s="4" t="s">
        <v>5</v>
      </c>
      <c r="C75" s="4" t="s">
        <v>13</v>
      </c>
      <c r="D75" s="4" t="s">
        <v>6</v>
      </c>
    </row>
    <row r="76" spans="1:13">
      <c r="A76" t="n">
        <v>2063</v>
      </c>
      <c r="B76" s="18" t="n">
        <v>94</v>
      </c>
      <c r="C76" s="7" t="n">
        <v>5</v>
      </c>
      <c r="D76" s="7" t="s">
        <v>23</v>
      </c>
    </row>
    <row r="77" spans="1:13">
      <c r="A77" t="s">
        <v>4</v>
      </c>
      <c r="B77" s="4" t="s">
        <v>5</v>
      </c>
      <c r="C77" s="4" t="s">
        <v>13</v>
      </c>
      <c r="D77" s="4" t="s">
        <v>10</v>
      </c>
      <c r="E77" s="4" t="s">
        <v>6</v>
      </c>
      <c r="F77" s="4" t="s">
        <v>6</v>
      </c>
      <c r="G77" s="4" t="s">
        <v>13</v>
      </c>
    </row>
    <row r="78" spans="1:13">
      <c r="A78" t="n">
        <v>2076</v>
      </c>
      <c r="B78" s="19" t="n">
        <v>32</v>
      </c>
      <c r="C78" s="7" t="n">
        <v>0</v>
      </c>
      <c r="D78" s="7" t="n">
        <v>65533</v>
      </c>
      <c r="E78" s="7" t="s">
        <v>23</v>
      </c>
      <c r="F78" s="7" t="s">
        <v>24</v>
      </c>
      <c r="G78" s="7" t="n">
        <v>0</v>
      </c>
    </row>
    <row r="79" spans="1:13">
      <c r="A79" t="s">
        <v>4</v>
      </c>
      <c r="B79" s="4" t="s">
        <v>5</v>
      </c>
      <c r="C79" s="4" t="s">
        <v>13</v>
      </c>
      <c r="D79" s="4" t="s">
        <v>6</v>
      </c>
      <c r="E79" s="4" t="s">
        <v>9</v>
      </c>
      <c r="F79" s="4" t="s">
        <v>9</v>
      </c>
      <c r="G79" s="4" t="s">
        <v>9</v>
      </c>
      <c r="H79" s="4" t="s">
        <v>9</v>
      </c>
      <c r="I79" s="4" t="s">
        <v>10</v>
      </c>
      <c r="J79" s="4" t="s">
        <v>13</v>
      </c>
    </row>
    <row r="80" spans="1:13">
      <c r="A80" t="n">
        <v>2098</v>
      </c>
      <c r="B80" s="18" t="n">
        <v>94</v>
      </c>
      <c r="C80" s="7" t="n">
        <v>7</v>
      </c>
      <c r="D80" s="7" t="s">
        <v>23</v>
      </c>
      <c r="E80" s="7" t="n">
        <v>1045220557</v>
      </c>
      <c r="F80" s="7" t="n">
        <v>1056964608</v>
      </c>
      <c r="G80" s="7" t="n">
        <v>1056964608</v>
      </c>
      <c r="H80" s="7" t="n">
        <v>1060320051</v>
      </c>
      <c r="I80" s="7" t="n">
        <v>0</v>
      </c>
      <c r="J80" s="7" t="n">
        <v>3</v>
      </c>
    </row>
    <row r="81" spans="1:10">
      <c r="A81" t="s">
        <v>4</v>
      </c>
      <c r="B81" s="4" t="s">
        <v>5</v>
      </c>
      <c r="C81" s="4" t="s">
        <v>13</v>
      </c>
      <c r="D81" s="4" t="s">
        <v>13</v>
      </c>
      <c r="E81" s="4" t="s">
        <v>13</v>
      </c>
      <c r="F81" s="4" t="s">
        <v>9</v>
      </c>
      <c r="G81" s="4" t="s">
        <v>13</v>
      </c>
      <c r="H81" s="4" t="s">
        <v>13</v>
      </c>
      <c r="I81" s="4" t="s">
        <v>18</v>
      </c>
    </row>
    <row r="82" spans="1:10">
      <c r="A82" t="n">
        <v>2130</v>
      </c>
      <c r="B82" s="11" t="n">
        <v>5</v>
      </c>
      <c r="C82" s="7" t="n">
        <v>35</v>
      </c>
      <c r="D82" s="7" t="n">
        <v>3</v>
      </c>
      <c r="E82" s="7" t="n">
        <v>0</v>
      </c>
      <c r="F82" s="7" t="n">
        <v>0</v>
      </c>
      <c r="G82" s="7" t="n">
        <v>2</v>
      </c>
      <c r="H82" s="7" t="n">
        <v>1</v>
      </c>
      <c r="I82" s="12" t="n">
        <f t="normal" ca="1">A86</f>
        <v>0</v>
      </c>
    </row>
    <row r="83" spans="1:10">
      <c r="A83" t="s">
        <v>4</v>
      </c>
      <c r="B83" s="4" t="s">
        <v>5</v>
      </c>
      <c r="C83" s="4" t="s">
        <v>18</v>
      </c>
    </row>
    <row r="84" spans="1:10">
      <c r="A84" t="n">
        <v>2144</v>
      </c>
      <c r="B84" s="15" t="n">
        <v>3</v>
      </c>
      <c r="C84" s="12" t="n">
        <f t="normal" ca="1">A108</f>
        <v>0</v>
      </c>
    </row>
    <row r="85" spans="1:10">
      <c r="A85" t="s">
        <v>4</v>
      </c>
      <c r="B85" s="4" t="s">
        <v>5</v>
      </c>
      <c r="C85" s="4" t="s">
        <v>13</v>
      </c>
      <c r="D85" s="4" t="s">
        <v>13</v>
      </c>
      <c r="E85" s="4" t="s">
        <v>13</v>
      </c>
      <c r="F85" s="4" t="s">
        <v>9</v>
      </c>
      <c r="G85" s="4" t="s">
        <v>13</v>
      </c>
      <c r="H85" s="4" t="s">
        <v>13</v>
      </c>
      <c r="I85" s="4" t="s">
        <v>18</v>
      </c>
    </row>
    <row r="86" spans="1:10">
      <c r="A86" t="n">
        <v>2149</v>
      </c>
      <c r="B86" s="11" t="n">
        <v>5</v>
      </c>
      <c r="C86" s="7" t="n">
        <v>35</v>
      </c>
      <c r="D86" s="7" t="n">
        <v>3</v>
      </c>
      <c r="E86" s="7" t="n">
        <v>0</v>
      </c>
      <c r="F86" s="7" t="n">
        <v>1</v>
      </c>
      <c r="G86" s="7" t="n">
        <v>2</v>
      </c>
      <c r="H86" s="7" t="n">
        <v>1</v>
      </c>
      <c r="I86" s="12" t="n">
        <f t="normal" ca="1">A90</f>
        <v>0</v>
      </c>
    </row>
    <row r="87" spans="1:10">
      <c r="A87" t="s">
        <v>4</v>
      </c>
      <c r="B87" s="4" t="s">
        <v>5</v>
      </c>
      <c r="C87" s="4" t="s">
        <v>18</v>
      </c>
    </row>
    <row r="88" spans="1:10">
      <c r="A88" t="n">
        <v>2163</v>
      </c>
      <c r="B88" s="15" t="n">
        <v>3</v>
      </c>
      <c r="C88" s="12" t="n">
        <f t="normal" ca="1">A108</f>
        <v>0</v>
      </c>
    </row>
    <row r="89" spans="1:10">
      <c r="A89" t="s">
        <v>4</v>
      </c>
      <c r="B89" s="4" t="s">
        <v>5</v>
      </c>
      <c r="C89" s="4" t="s">
        <v>13</v>
      </c>
      <c r="D89" s="4" t="s">
        <v>13</v>
      </c>
      <c r="E89" s="4" t="s">
        <v>13</v>
      </c>
      <c r="F89" s="4" t="s">
        <v>9</v>
      </c>
      <c r="G89" s="4" t="s">
        <v>13</v>
      </c>
      <c r="H89" s="4" t="s">
        <v>13</v>
      </c>
      <c r="I89" s="4" t="s">
        <v>18</v>
      </c>
    </row>
    <row r="90" spans="1:10">
      <c r="A90" t="n">
        <v>2168</v>
      </c>
      <c r="B90" s="11" t="n">
        <v>5</v>
      </c>
      <c r="C90" s="7" t="n">
        <v>35</v>
      </c>
      <c r="D90" s="7" t="n">
        <v>3</v>
      </c>
      <c r="E90" s="7" t="n">
        <v>0</v>
      </c>
      <c r="F90" s="7" t="n">
        <v>2</v>
      </c>
      <c r="G90" s="7" t="n">
        <v>2</v>
      </c>
      <c r="H90" s="7" t="n">
        <v>1</v>
      </c>
      <c r="I90" s="12" t="n">
        <f t="normal" ca="1">A94</f>
        <v>0</v>
      </c>
    </row>
    <row r="91" spans="1:10">
      <c r="A91" t="s">
        <v>4</v>
      </c>
      <c r="B91" s="4" t="s">
        <v>5</v>
      </c>
      <c r="C91" s="4" t="s">
        <v>18</v>
      </c>
    </row>
    <row r="92" spans="1:10">
      <c r="A92" t="n">
        <v>2182</v>
      </c>
      <c r="B92" s="15" t="n">
        <v>3</v>
      </c>
      <c r="C92" s="12" t="n">
        <f t="normal" ca="1">A108</f>
        <v>0</v>
      </c>
    </row>
    <row r="93" spans="1:10">
      <c r="A93" t="s">
        <v>4</v>
      </c>
      <c r="B93" s="4" t="s">
        <v>5</v>
      </c>
      <c r="C93" s="4" t="s">
        <v>13</v>
      </c>
      <c r="D93" s="4" t="s">
        <v>13</v>
      </c>
      <c r="E93" s="4" t="s">
        <v>13</v>
      </c>
      <c r="F93" s="4" t="s">
        <v>9</v>
      </c>
      <c r="G93" s="4" t="s">
        <v>13</v>
      </c>
      <c r="H93" s="4" t="s">
        <v>13</v>
      </c>
      <c r="I93" s="4" t="s">
        <v>18</v>
      </c>
    </row>
    <row r="94" spans="1:10">
      <c r="A94" t="n">
        <v>2187</v>
      </c>
      <c r="B94" s="11" t="n">
        <v>5</v>
      </c>
      <c r="C94" s="7" t="n">
        <v>35</v>
      </c>
      <c r="D94" s="7" t="n">
        <v>3</v>
      </c>
      <c r="E94" s="7" t="n">
        <v>0</v>
      </c>
      <c r="F94" s="7" t="n">
        <v>3</v>
      </c>
      <c r="G94" s="7" t="n">
        <v>2</v>
      </c>
      <c r="H94" s="7" t="n">
        <v>1</v>
      </c>
      <c r="I94" s="12" t="n">
        <f t="normal" ca="1">A98</f>
        <v>0</v>
      </c>
    </row>
    <row r="95" spans="1:10">
      <c r="A95" t="s">
        <v>4</v>
      </c>
      <c r="B95" s="4" t="s">
        <v>5</v>
      </c>
      <c r="C95" s="4" t="s">
        <v>18</v>
      </c>
    </row>
    <row r="96" spans="1:10">
      <c r="A96" t="n">
        <v>2201</v>
      </c>
      <c r="B96" s="15" t="n">
        <v>3</v>
      </c>
      <c r="C96" s="12" t="n">
        <f t="normal" ca="1">A108</f>
        <v>0</v>
      </c>
    </row>
    <row r="97" spans="1:9">
      <c r="A97" t="s">
        <v>4</v>
      </c>
      <c r="B97" s="4" t="s">
        <v>5</v>
      </c>
      <c r="C97" s="4" t="s">
        <v>13</v>
      </c>
      <c r="D97" s="4" t="s">
        <v>13</v>
      </c>
      <c r="E97" s="4" t="s">
        <v>13</v>
      </c>
      <c r="F97" s="4" t="s">
        <v>9</v>
      </c>
      <c r="G97" s="4" t="s">
        <v>13</v>
      </c>
      <c r="H97" s="4" t="s">
        <v>13</v>
      </c>
      <c r="I97" s="4" t="s">
        <v>18</v>
      </c>
    </row>
    <row r="98" spans="1:9">
      <c r="A98" t="n">
        <v>2206</v>
      </c>
      <c r="B98" s="11" t="n">
        <v>5</v>
      </c>
      <c r="C98" s="7" t="n">
        <v>35</v>
      </c>
      <c r="D98" s="7" t="n">
        <v>3</v>
      </c>
      <c r="E98" s="7" t="n">
        <v>0</v>
      </c>
      <c r="F98" s="7" t="n">
        <v>4</v>
      </c>
      <c r="G98" s="7" t="n">
        <v>2</v>
      </c>
      <c r="H98" s="7" t="n">
        <v>1</v>
      </c>
      <c r="I98" s="12" t="n">
        <f t="normal" ca="1">A102</f>
        <v>0</v>
      </c>
    </row>
    <row r="99" spans="1:9">
      <c r="A99" t="s">
        <v>4</v>
      </c>
      <c r="B99" s="4" t="s">
        <v>5</v>
      </c>
      <c r="C99" s="4" t="s">
        <v>18</v>
      </c>
    </row>
    <row r="100" spans="1:9">
      <c r="A100" t="n">
        <v>2220</v>
      </c>
      <c r="B100" s="15" t="n">
        <v>3</v>
      </c>
      <c r="C100" s="12" t="n">
        <f t="normal" ca="1">A108</f>
        <v>0</v>
      </c>
    </row>
    <row r="101" spans="1:9">
      <c r="A101" t="s">
        <v>4</v>
      </c>
      <c r="B101" s="4" t="s">
        <v>5</v>
      </c>
      <c r="C101" s="4" t="s">
        <v>13</v>
      </c>
      <c r="D101" s="4" t="s">
        <v>13</v>
      </c>
      <c r="E101" s="4" t="s">
        <v>13</v>
      </c>
      <c r="F101" s="4" t="s">
        <v>9</v>
      </c>
      <c r="G101" s="4" t="s">
        <v>13</v>
      </c>
      <c r="H101" s="4" t="s">
        <v>13</v>
      </c>
      <c r="I101" s="4" t="s">
        <v>18</v>
      </c>
    </row>
    <row r="102" spans="1:9">
      <c r="A102" t="n">
        <v>2225</v>
      </c>
      <c r="B102" s="11" t="n">
        <v>5</v>
      </c>
      <c r="C102" s="7" t="n">
        <v>35</v>
      </c>
      <c r="D102" s="7" t="n">
        <v>3</v>
      </c>
      <c r="E102" s="7" t="n">
        <v>0</v>
      </c>
      <c r="F102" s="7" t="n">
        <v>5</v>
      </c>
      <c r="G102" s="7" t="n">
        <v>2</v>
      </c>
      <c r="H102" s="7" t="n">
        <v>1</v>
      </c>
      <c r="I102" s="12" t="n">
        <f t="normal" ca="1">A106</f>
        <v>0</v>
      </c>
    </row>
    <row r="103" spans="1:9">
      <c r="A103" t="s">
        <v>4</v>
      </c>
      <c r="B103" s="4" t="s">
        <v>5</v>
      </c>
      <c r="C103" s="4" t="s">
        <v>18</v>
      </c>
    </row>
    <row r="104" spans="1:9">
      <c r="A104" t="n">
        <v>2239</v>
      </c>
      <c r="B104" s="15" t="n">
        <v>3</v>
      </c>
      <c r="C104" s="12" t="n">
        <f t="normal" ca="1">A108</f>
        <v>0</v>
      </c>
    </row>
    <row r="105" spans="1:9">
      <c r="A105" t="s">
        <v>4</v>
      </c>
      <c r="B105" s="4" t="s">
        <v>5</v>
      </c>
      <c r="C105" s="4" t="s">
        <v>13</v>
      </c>
      <c r="D105" s="4" t="s">
        <v>13</v>
      </c>
      <c r="E105" s="4" t="s">
        <v>13</v>
      </c>
      <c r="F105" s="4" t="s">
        <v>9</v>
      </c>
      <c r="G105" s="4" t="s">
        <v>13</v>
      </c>
      <c r="H105" s="4" t="s">
        <v>13</v>
      </c>
      <c r="I105" s="4" t="s">
        <v>18</v>
      </c>
    </row>
    <row r="106" spans="1:9">
      <c r="A106" t="n">
        <v>2244</v>
      </c>
      <c r="B106" s="11" t="n">
        <v>5</v>
      </c>
      <c r="C106" s="7" t="n">
        <v>35</v>
      </c>
      <c r="D106" s="7" t="n">
        <v>3</v>
      </c>
      <c r="E106" s="7" t="n">
        <v>0</v>
      </c>
      <c r="F106" s="7" t="n">
        <v>6</v>
      </c>
      <c r="G106" s="7" t="n">
        <v>2</v>
      </c>
      <c r="H106" s="7" t="n">
        <v>1</v>
      </c>
      <c r="I106" s="12" t="n">
        <f t="normal" ca="1">A108</f>
        <v>0</v>
      </c>
    </row>
    <row r="107" spans="1:9">
      <c r="A107" t="s">
        <v>4</v>
      </c>
      <c r="B107" s="4" t="s">
        <v>5</v>
      </c>
    </row>
    <row r="108" spans="1:9">
      <c r="A108" t="n">
        <v>2258</v>
      </c>
      <c r="B108" s="5" t="n">
        <v>1</v>
      </c>
    </row>
    <row r="109" spans="1:9" s="3" customFormat="1" customHeight="0">
      <c r="A109" s="3" t="s">
        <v>2</v>
      </c>
      <c r="B109" s="3" t="s">
        <v>25</v>
      </c>
    </row>
    <row r="110" spans="1:9">
      <c r="A110" t="s">
        <v>4</v>
      </c>
      <c r="B110" s="4" t="s">
        <v>5</v>
      </c>
      <c r="C110" s="4" t="s">
        <v>13</v>
      </c>
      <c r="D110" s="4" t="s">
        <v>6</v>
      </c>
    </row>
    <row r="111" spans="1:9">
      <c r="A111" t="n">
        <v>2260</v>
      </c>
      <c r="B111" s="9" t="n">
        <v>2</v>
      </c>
      <c r="C111" s="7" t="n">
        <v>11</v>
      </c>
      <c r="D111" s="7" t="s">
        <v>26</v>
      </c>
    </row>
    <row r="112" spans="1:9">
      <c r="A112" t="s">
        <v>4</v>
      </c>
      <c r="B112" s="4" t="s">
        <v>5</v>
      </c>
      <c r="C112" s="4" t="s">
        <v>13</v>
      </c>
      <c r="D112" s="4" t="s">
        <v>13</v>
      </c>
    </row>
    <row r="113" spans="1:9">
      <c r="A113" t="n">
        <v>2272</v>
      </c>
      <c r="B113" s="10" t="n">
        <v>162</v>
      </c>
      <c r="C113" s="7" t="n">
        <v>0</v>
      </c>
      <c r="D113" s="7" t="n">
        <v>1</v>
      </c>
    </row>
    <row r="114" spans="1:9">
      <c r="A114" t="s">
        <v>4</v>
      </c>
      <c r="B114" s="4" t="s">
        <v>5</v>
      </c>
    </row>
    <row r="115" spans="1:9">
      <c r="A115" t="n">
        <v>2275</v>
      </c>
      <c r="B115" s="5" t="n">
        <v>1</v>
      </c>
    </row>
    <row r="116" spans="1:9" s="3" customFormat="1" customHeight="0">
      <c r="A116" s="3" t="s">
        <v>2</v>
      </c>
      <c r="B116" s="3" t="s">
        <v>27</v>
      </c>
    </row>
    <row r="117" spans="1:9">
      <c r="A117" t="s">
        <v>4</v>
      </c>
      <c r="B117" s="4" t="s">
        <v>5</v>
      </c>
      <c r="C117" s="4" t="s">
        <v>13</v>
      </c>
      <c r="D117" s="4" t="s">
        <v>10</v>
      </c>
    </row>
    <row r="118" spans="1:9">
      <c r="A118" t="n">
        <v>2276</v>
      </c>
      <c r="B118" s="20" t="n">
        <v>22</v>
      </c>
      <c r="C118" s="7" t="n">
        <v>20</v>
      </c>
      <c r="D118" s="7" t="n">
        <v>0</v>
      </c>
    </row>
    <row r="119" spans="1:9">
      <c r="A119" t="s">
        <v>4</v>
      </c>
      <c r="B119" s="4" t="s">
        <v>5</v>
      </c>
      <c r="C119" s="4" t="s">
        <v>13</v>
      </c>
      <c r="D119" s="4" t="s">
        <v>10</v>
      </c>
      <c r="E119" s="4" t="s">
        <v>10</v>
      </c>
      <c r="F119" s="4" t="s">
        <v>10</v>
      </c>
      <c r="G119" s="4" t="s">
        <v>10</v>
      </c>
      <c r="H119" s="4" t="s">
        <v>13</v>
      </c>
    </row>
    <row r="120" spans="1:9">
      <c r="A120" t="n">
        <v>2280</v>
      </c>
      <c r="B120" s="21" t="n">
        <v>25</v>
      </c>
      <c r="C120" s="7" t="n">
        <v>5</v>
      </c>
      <c r="D120" s="7" t="n">
        <v>65535</v>
      </c>
      <c r="E120" s="7" t="n">
        <v>500</v>
      </c>
      <c r="F120" s="7" t="n">
        <v>800</v>
      </c>
      <c r="G120" s="7" t="n">
        <v>140</v>
      </c>
      <c r="H120" s="7" t="n">
        <v>0</v>
      </c>
    </row>
    <row r="121" spans="1:9">
      <c r="A121" t="s">
        <v>4</v>
      </c>
      <c r="B121" s="4" t="s">
        <v>5</v>
      </c>
      <c r="C121" s="4" t="s">
        <v>10</v>
      </c>
      <c r="D121" s="4" t="s">
        <v>13</v>
      </c>
      <c r="E121" s="4" t="s">
        <v>28</v>
      </c>
      <c r="F121" s="4" t="s">
        <v>13</v>
      </c>
      <c r="G121" s="4" t="s">
        <v>13</v>
      </c>
    </row>
    <row r="122" spans="1:9">
      <c r="A122" t="n">
        <v>2291</v>
      </c>
      <c r="B122" s="22" t="n">
        <v>24</v>
      </c>
      <c r="C122" s="7" t="n">
        <v>65533</v>
      </c>
      <c r="D122" s="7" t="n">
        <v>11</v>
      </c>
      <c r="E122" s="7" t="s">
        <v>29</v>
      </c>
      <c r="F122" s="7" t="n">
        <v>2</v>
      </c>
      <c r="G122" s="7" t="n">
        <v>0</v>
      </c>
    </row>
    <row r="123" spans="1:9">
      <c r="A123" t="s">
        <v>4</v>
      </c>
      <c r="B123" s="4" t="s">
        <v>5</v>
      </c>
    </row>
    <row r="124" spans="1:9">
      <c r="A124" t="n">
        <v>2334</v>
      </c>
      <c r="B124" s="23" t="n">
        <v>28</v>
      </c>
    </row>
    <row r="125" spans="1:9">
      <c r="A125" t="s">
        <v>4</v>
      </c>
      <c r="B125" s="4" t="s">
        <v>5</v>
      </c>
      <c r="C125" s="4" t="s">
        <v>13</v>
      </c>
    </row>
    <row r="126" spans="1:9">
      <c r="A126" t="n">
        <v>2335</v>
      </c>
      <c r="B126" s="24" t="n">
        <v>27</v>
      </c>
      <c r="C126" s="7" t="n">
        <v>0</v>
      </c>
    </row>
    <row r="127" spans="1:9">
      <c r="A127" t="s">
        <v>4</v>
      </c>
      <c r="B127" s="4" t="s">
        <v>5</v>
      </c>
      <c r="C127" s="4" t="s">
        <v>13</v>
      </c>
    </row>
    <row r="128" spans="1:9">
      <c r="A128" t="n">
        <v>2337</v>
      </c>
      <c r="B128" s="24" t="n">
        <v>27</v>
      </c>
      <c r="C128" s="7" t="n">
        <v>1</v>
      </c>
    </row>
    <row r="129" spans="1:8">
      <c r="A129" t="s">
        <v>4</v>
      </c>
      <c r="B129" s="4" t="s">
        <v>5</v>
      </c>
      <c r="C129" s="4" t="s">
        <v>13</v>
      </c>
      <c r="D129" s="4" t="s">
        <v>10</v>
      </c>
      <c r="E129" s="4" t="s">
        <v>10</v>
      </c>
      <c r="F129" s="4" t="s">
        <v>10</v>
      </c>
      <c r="G129" s="4" t="s">
        <v>10</v>
      </c>
      <c r="H129" s="4" t="s">
        <v>13</v>
      </c>
    </row>
    <row r="130" spans="1:8">
      <c r="A130" t="n">
        <v>2339</v>
      </c>
      <c r="B130" s="21" t="n">
        <v>25</v>
      </c>
      <c r="C130" s="7" t="n">
        <v>5</v>
      </c>
      <c r="D130" s="7" t="n">
        <v>65535</v>
      </c>
      <c r="E130" s="7" t="n">
        <v>65535</v>
      </c>
      <c r="F130" s="7" t="n">
        <v>65535</v>
      </c>
      <c r="G130" s="7" t="n">
        <v>65535</v>
      </c>
      <c r="H130" s="7" t="n">
        <v>0</v>
      </c>
    </row>
    <row r="131" spans="1:8">
      <c r="A131" t="s">
        <v>4</v>
      </c>
      <c r="B131" s="4" t="s">
        <v>5</v>
      </c>
      <c r="C131" s="4" t="s">
        <v>13</v>
      </c>
      <c r="D131" s="4" t="s">
        <v>6</v>
      </c>
    </row>
    <row r="132" spans="1:8">
      <c r="A132" t="n">
        <v>2350</v>
      </c>
      <c r="B132" s="9" t="n">
        <v>2</v>
      </c>
      <c r="C132" s="7" t="n">
        <v>10</v>
      </c>
      <c r="D132" s="7" t="s">
        <v>30</v>
      </c>
    </row>
    <row r="133" spans="1:8">
      <c r="A133" t="s">
        <v>4</v>
      </c>
      <c r="B133" s="4" t="s">
        <v>5</v>
      </c>
      <c r="C133" s="4" t="s">
        <v>10</v>
      </c>
    </row>
    <row r="134" spans="1:8">
      <c r="A134" t="n">
        <v>2373</v>
      </c>
      <c r="B134" s="25" t="n">
        <v>16</v>
      </c>
      <c r="C134" s="7" t="n">
        <v>0</v>
      </c>
    </row>
    <row r="135" spans="1:8">
      <c r="A135" t="s">
        <v>4</v>
      </c>
      <c r="B135" s="4" t="s">
        <v>5</v>
      </c>
      <c r="C135" s="4" t="s">
        <v>13</v>
      </c>
      <c r="D135" s="4" t="s">
        <v>6</v>
      </c>
    </row>
    <row r="136" spans="1:8">
      <c r="A136" t="n">
        <v>2376</v>
      </c>
      <c r="B136" s="9" t="n">
        <v>2</v>
      </c>
      <c r="C136" s="7" t="n">
        <v>10</v>
      </c>
      <c r="D136" s="7" t="s">
        <v>31</v>
      </c>
    </row>
    <row r="137" spans="1:8">
      <c r="A137" t="s">
        <v>4</v>
      </c>
      <c r="B137" s="4" t="s">
        <v>5</v>
      </c>
      <c r="C137" s="4" t="s">
        <v>10</v>
      </c>
    </row>
    <row r="138" spans="1:8">
      <c r="A138" t="n">
        <v>2394</v>
      </c>
      <c r="B138" s="25" t="n">
        <v>16</v>
      </c>
      <c r="C138" s="7" t="n">
        <v>0</v>
      </c>
    </row>
    <row r="139" spans="1:8">
      <c r="A139" t="s">
        <v>4</v>
      </c>
      <c r="B139" s="4" t="s">
        <v>5</v>
      </c>
      <c r="C139" s="4" t="s">
        <v>13</v>
      </c>
      <c r="D139" s="4" t="s">
        <v>6</v>
      </c>
    </row>
    <row r="140" spans="1:8">
      <c r="A140" t="n">
        <v>2397</v>
      </c>
      <c r="B140" s="9" t="n">
        <v>2</v>
      </c>
      <c r="C140" s="7" t="n">
        <v>10</v>
      </c>
      <c r="D140" s="7" t="s">
        <v>32</v>
      </c>
    </row>
    <row r="141" spans="1:8">
      <c r="A141" t="s">
        <v>4</v>
      </c>
      <c r="B141" s="4" t="s">
        <v>5</v>
      </c>
      <c r="C141" s="4" t="s">
        <v>10</v>
      </c>
    </row>
    <row r="142" spans="1:8">
      <c r="A142" t="n">
        <v>2416</v>
      </c>
      <c r="B142" s="25" t="n">
        <v>16</v>
      </c>
      <c r="C142" s="7" t="n">
        <v>0</v>
      </c>
    </row>
    <row r="143" spans="1:8">
      <c r="A143" t="s">
        <v>4</v>
      </c>
      <c r="B143" s="4" t="s">
        <v>5</v>
      </c>
      <c r="C143" s="4" t="s">
        <v>13</v>
      </c>
    </row>
    <row r="144" spans="1:8">
      <c r="A144" t="n">
        <v>2419</v>
      </c>
      <c r="B144" s="26" t="n">
        <v>23</v>
      </c>
      <c r="C144" s="7" t="n">
        <v>20</v>
      </c>
    </row>
    <row r="145" spans="1:8">
      <c r="A145" t="s">
        <v>4</v>
      </c>
      <c r="B145" s="4" t="s">
        <v>5</v>
      </c>
    </row>
    <row r="146" spans="1:8">
      <c r="A146" t="n">
        <v>2421</v>
      </c>
      <c r="B146" s="5" t="n">
        <v>1</v>
      </c>
    </row>
    <row r="147" spans="1:8" s="3" customFormat="1" customHeight="0">
      <c r="A147" s="3" t="s">
        <v>2</v>
      </c>
      <c r="B147" s="3" t="s">
        <v>33</v>
      </c>
    </row>
    <row r="148" spans="1:8">
      <c r="A148" t="s">
        <v>4</v>
      </c>
      <c r="B148" s="4" t="s">
        <v>5</v>
      </c>
      <c r="C148" s="4" t="s">
        <v>10</v>
      </c>
      <c r="D148" s="4" t="s">
        <v>13</v>
      </c>
      <c r="E148" s="4" t="s">
        <v>9</v>
      </c>
    </row>
    <row r="149" spans="1:8">
      <c r="A149" t="n">
        <v>2424</v>
      </c>
      <c r="B149" s="27" t="n">
        <v>106</v>
      </c>
      <c r="C149" s="7" t="n">
        <v>87</v>
      </c>
      <c r="D149" s="7" t="n">
        <v>0</v>
      </c>
      <c r="E149" s="7" t="n">
        <v>0</v>
      </c>
    </row>
    <row r="150" spans="1:8">
      <c r="A150" t="s">
        <v>4</v>
      </c>
      <c r="B150" s="4" t="s">
        <v>5</v>
      </c>
      <c r="C150" s="4" t="s">
        <v>13</v>
      </c>
      <c r="D150" s="4" t="s">
        <v>6</v>
      </c>
      <c r="E150" s="4" t="s">
        <v>10</v>
      </c>
    </row>
    <row r="151" spans="1:8">
      <c r="A151" t="n">
        <v>2432</v>
      </c>
      <c r="B151" s="28" t="n">
        <v>62</v>
      </c>
      <c r="C151" s="7" t="n">
        <v>1</v>
      </c>
      <c r="D151" s="7" t="s">
        <v>34</v>
      </c>
      <c r="E151" s="7" t="n">
        <v>128</v>
      </c>
    </row>
    <row r="152" spans="1:8">
      <c r="A152" t="s">
        <v>4</v>
      </c>
      <c r="B152" s="4" t="s">
        <v>5</v>
      </c>
    </row>
    <row r="153" spans="1:8">
      <c r="A153" t="n">
        <v>2445</v>
      </c>
      <c r="B153" s="5" t="n">
        <v>1</v>
      </c>
    </row>
    <row r="154" spans="1:8" s="3" customFormat="1" customHeight="0">
      <c r="A154" s="3" t="s">
        <v>2</v>
      </c>
      <c r="B154" s="3" t="s">
        <v>35</v>
      </c>
    </row>
    <row r="155" spans="1:8">
      <c r="A155" t="s">
        <v>4</v>
      </c>
      <c r="B155" s="4" t="s">
        <v>5</v>
      </c>
      <c r="C155" s="4" t="s">
        <v>13</v>
      </c>
      <c r="D155" s="4" t="s">
        <v>13</v>
      </c>
      <c r="E155" s="4" t="s">
        <v>10</v>
      </c>
      <c r="F155" s="4" t="s">
        <v>10</v>
      </c>
      <c r="G155" s="4" t="s">
        <v>10</v>
      </c>
      <c r="H155" s="4" t="s">
        <v>10</v>
      </c>
      <c r="I155" s="4" t="s">
        <v>10</v>
      </c>
      <c r="J155" s="4" t="s">
        <v>10</v>
      </c>
      <c r="K155" s="4" t="s">
        <v>10</v>
      </c>
      <c r="L155" s="4" t="s">
        <v>10</v>
      </c>
      <c r="M155" s="4" t="s">
        <v>10</v>
      </c>
      <c r="N155" s="4" t="s">
        <v>10</v>
      </c>
      <c r="O155" s="4" t="s">
        <v>10</v>
      </c>
      <c r="P155" s="4" t="s">
        <v>10</v>
      </c>
      <c r="Q155" s="4" t="s">
        <v>10</v>
      </c>
      <c r="R155" s="4" t="s">
        <v>10</v>
      </c>
      <c r="S155" s="4" t="s">
        <v>10</v>
      </c>
    </row>
    <row r="156" spans="1:8">
      <c r="A156" t="n">
        <v>2448</v>
      </c>
      <c r="B156" s="29" t="n">
        <v>161</v>
      </c>
      <c r="C156" s="7" t="n">
        <v>2</v>
      </c>
      <c r="D156" s="7" t="n">
        <v>4</v>
      </c>
      <c r="E156" s="7" t="n">
        <v>9718</v>
      </c>
      <c r="F156" s="7" t="n">
        <v>9721</v>
      </c>
      <c r="G156" s="7" t="n">
        <v>9724</v>
      </c>
      <c r="H156" s="7" t="n">
        <v>10225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</row>
    <row r="157" spans="1:8">
      <c r="A157" t="s">
        <v>4</v>
      </c>
      <c r="B157" s="4" t="s">
        <v>5</v>
      </c>
      <c r="C157" s="4" t="s">
        <v>13</v>
      </c>
      <c r="D157" s="4" t="s">
        <v>19</v>
      </c>
      <c r="E157" s="4" t="s">
        <v>19</v>
      </c>
      <c r="F157" s="4" t="s">
        <v>19</v>
      </c>
    </row>
    <row r="158" spans="1:8">
      <c r="A158" t="n">
        <v>2481</v>
      </c>
      <c r="B158" s="29" t="n">
        <v>161</v>
      </c>
      <c r="C158" s="7" t="n">
        <v>3</v>
      </c>
      <c r="D158" s="7" t="n">
        <v>1</v>
      </c>
      <c r="E158" s="7" t="n">
        <v>1.60000002384186</v>
      </c>
      <c r="F158" s="7" t="n">
        <v>0.0900000035762787</v>
      </c>
    </row>
    <row r="159" spans="1:8">
      <c r="A159" t="s">
        <v>4</v>
      </c>
      <c r="B159" s="4" t="s">
        <v>5</v>
      </c>
      <c r="C159" s="4" t="s">
        <v>13</v>
      </c>
      <c r="D159" s="4" t="s">
        <v>10</v>
      </c>
      <c r="E159" s="4" t="s">
        <v>13</v>
      </c>
      <c r="F159" s="4" t="s">
        <v>13</v>
      </c>
      <c r="G159" s="4" t="s">
        <v>13</v>
      </c>
      <c r="H159" s="4" t="s">
        <v>13</v>
      </c>
      <c r="I159" s="4" t="s">
        <v>13</v>
      </c>
      <c r="J159" s="4" t="s">
        <v>13</v>
      </c>
      <c r="K159" s="4" t="s">
        <v>13</v>
      </c>
      <c r="L159" s="4" t="s">
        <v>13</v>
      </c>
      <c r="M159" s="4" t="s">
        <v>13</v>
      </c>
      <c r="N159" s="4" t="s">
        <v>13</v>
      </c>
      <c r="O159" s="4" t="s">
        <v>13</v>
      </c>
      <c r="P159" s="4" t="s">
        <v>13</v>
      </c>
      <c r="Q159" s="4" t="s">
        <v>13</v>
      </c>
      <c r="R159" s="4" t="s">
        <v>13</v>
      </c>
      <c r="S159" s="4" t="s">
        <v>13</v>
      </c>
      <c r="T159" s="4" t="s">
        <v>13</v>
      </c>
    </row>
    <row r="160" spans="1:8">
      <c r="A160" t="n">
        <v>2495</v>
      </c>
      <c r="B160" s="29" t="n">
        <v>161</v>
      </c>
      <c r="C160" s="7" t="n">
        <v>0</v>
      </c>
      <c r="D160" s="7" t="n">
        <v>6100</v>
      </c>
      <c r="E160" s="7" t="n">
        <v>0</v>
      </c>
      <c r="F160" s="7" t="n">
        <v>100</v>
      </c>
      <c r="G160" s="7" t="n">
        <v>100</v>
      </c>
      <c r="H160" s="7" t="n">
        <v>100</v>
      </c>
      <c r="I160" s="7" t="n">
        <v>100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</row>
    <row r="161" spans="1:20">
      <c r="A161" t="s">
        <v>4</v>
      </c>
      <c r="B161" s="4" t="s">
        <v>5</v>
      </c>
      <c r="C161" s="4" t="s">
        <v>13</v>
      </c>
      <c r="D161" s="4" t="s">
        <v>19</v>
      </c>
      <c r="E161" s="4" t="s">
        <v>19</v>
      </c>
      <c r="F161" s="4" t="s">
        <v>19</v>
      </c>
    </row>
    <row r="162" spans="1:20">
      <c r="A162" t="n">
        <v>2515</v>
      </c>
      <c r="B162" s="29" t="n">
        <v>161</v>
      </c>
      <c r="C162" s="7" t="n">
        <v>3</v>
      </c>
      <c r="D162" s="7" t="n">
        <v>1</v>
      </c>
      <c r="E162" s="7" t="n">
        <v>1.60000002384186</v>
      </c>
      <c r="F162" s="7" t="n">
        <v>0.0900000035762787</v>
      </c>
    </row>
    <row r="163" spans="1:20">
      <c r="A163" t="s">
        <v>4</v>
      </c>
      <c r="B163" s="4" t="s">
        <v>5</v>
      </c>
      <c r="C163" s="4" t="s">
        <v>13</v>
      </c>
      <c r="D163" s="4" t="s">
        <v>10</v>
      </c>
      <c r="E163" s="4" t="s">
        <v>13</v>
      </c>
      <c r="F163" s="4" t="s">
        <v>13</v>
      </c>
      <c r="G163" s="4" t="s">
        <v>13</v>
      </c>
      <c r="H163" s="4" t="s">
        <v>13</v>
      </c>
      <c r="I163" s="4" t="s">
        <v>13</v>
      </c>
      <c r="J163" s="4" t="s">
        <v>13</v>
      </c>
      <c r="K163" s="4" t="s">
        <v>13</v>
      </c>
      <c r="L163" s="4" t="s">
        <v>13</v>
      </c>
      <c r="M163" s="4" t="s">
        <v>13</v>
      </c>
      <c r="N163" s="4" t="s">
        <v>13</v>
      </c>
      <c r="O163" s="4" t="s">
        <v>13</v>
      </c>
      <c r="P163" s="4" t="s">
        <v>13</v>
      </c>
      <c r="Q163" s="4" t="s">
        <v>13</v>
      </c>
      <c r="R163" s="4" t="s">
        <v>13</v>
      </c>
      <c r="S163" s="4" t="s">
        <v>13</v>
      </c>
      <c r="T163" s="4" t="s">
        <v>13</v>
      </c>
    </row>
    <row r="164" spans="1:20">
      <c r="A164" t="n">
        <v>2529</v>
      </c>
      <c r="B164" s="29" t="n">
        <v>161</v>
      </c>
      <c r="C164" s="7" t="n">
        <v>0</v>
      </c>
      <c r="D164" s="7" t="n">
        <v>6101</v>
      </c>
      <c r="E164" s="7" t="n">
        <v>0</v>
      </c>
      <c r="F164" s="7" t="n">
        <v>100</v>
      </c>
      <c r="G164" s="7" t="n">
        <v>100</v>
      </c>
      <c r="H164" s="7" t="n">
        <v>100</v>
      </c>
      <c r="I164" s="7" t="n">
        <v>100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</row>
    <row r="165" spans="1:20">
      <c r="A165" t="s">
        <v>4</v>
      </c>
      <c r="B165" s="4" t="s">
        <v>5</v>
      </c>
      <c r="C165" s="4" t="s">
        <v>13</v>
      </c>
      <c r="D165" s="4" t="s">
        <v>19</v>
      </c>
      <c r="E165" s="4" t="s">
        <v>19</v>
      </c>
      <c r="F165" s="4" t="s">
        <v>19</v>
      </c>
    </row>
    <row r="166" spans="1:20">
      <c r="A166" t="n">
        <v>2549</v>
      </c>
      <c r="B166" s="29" t="n">
        <v>161</v>
      </c>
      <c r="C166" s="7" t="n">
        <v>3</v>
      </c>
      <c r="D166" s="7" t="n">
        <v>1</v>
      </c>
      <c r="E166" s="7" t="n">
        <v>1.60000002384186</v>
      </c>
      <c r="F166" s="7" t="n">
        <v>0.0900000035762787</v>
      </c>
    </row>
    <row r="167" spans="1:20">
      <c r="A167" t="s">
        <v>4</v>
      </c>
      <c r="B167" s="4" t="s">
        <v>5</v>
      </c>
      <c r="C167" s="4" t="s">
        <v>13</v>
      </c>
      <c r="D167" s="4" t="s">
        <v>10</v>
      </c>
      <c r="E167" s="4" t="s">
        <v>13</v>
      </c>
      <c r="F167" s="4" t="s">
        <v>13</v>
      </c>
      <c r="G167" s="4" t="s">
        <v>13</v>
      </c>
      <c r="H167" s="4" t="s">
        <v>13</v>
      </c>
      <c r="I167" s="4" t="s">
        <v>13</v>
      </c>
      <c r="J167" s="4" t="s">
        <v>13</v>
      </c>
      <c r="K167" s="4" t="s">
        <v>13</v>
      </c>
      <c r="L167" s="4" t="s">
        <v>13</v>
      </c>
      <c r="M167" s="4" t="s">
        <v>13</v>
      </c>
      <c r="N167" s="4" t="s">
        <v>13</v>
      </c>
      <c r="O167" s="4" t="s">
        <v>13</v>
      </c>
      <c r="P167" s="4" t="s">
        <v>13</v>
      </c>
      <c r="Q167" s="4" t="s">
        <v>13</v>
      </c>
      <c r="R167" s="4" t="s">
        <v>13</v>
      </c>
      <c r="S167" s="4" t="s">
        <v>13</v>
      </c>
      <c r="T167" s="4" t="s">
        <v>13</v>
      </c>
    </row>
    <row r="168" spans="1:20">
      <c r="A168" t="n">
        <v>2563</v>
      </c>
      <c r="B168" s="29" t="n">
        <v>161</v>
      </c>
      <c r="C168" s="7" t="n">
        <v>0</v>
      </c>
      <c r="D168" s="7" t="n">
        <v>96</v>
      </c>
      <c r="E168" s="7" t="n">
        <v>1</v>
      </c>
      <c r="F168" s="7" t="n">
        <v>0</v>
      </c>
      <c r="G168" s="7" t="n">
        <v>2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</row>
    <row r="169" spans="1:20">
      <c r="A169" t="s">
        <v>4</v>
      </c>
      <c r="B169" s="4" t="s">
        <v>5</v>
      </c>
      <c r="C169" s="4" t="s">
        <v>13</v>
      </c>
    </row>
    <row r="170" spans="1:20">
      <c r="A170" t="n">
        <v>2583</v>
      </c>
      <c r="B170" s="29" t="n">
        <v>161</v>
      </c>
      <c r="C170" s="7" t="n">
        <v>1</v>
      </c>
    </row>
    <row r="171" spans="1:20">
      <c r="A171" t="s">
        <v>4</v>
      </c>
      <c r="B171" s="4" t="s">
        <v>5</v>
      </c>
    </row>
    <row r="172" spans="1:20">
      <c r="A172" t="n">
        <v>2585</v>
      </c>
      <c r="B172" s="5" t="n">
        <v>1</v>
      </c>
    </row>
    <row r="173" spans="1:20" s="3" customFormat="1" customHeight="0">
      <c r="A173" s="3" t="s">
        <v>2</v>
      </c>
      <c r="B173" s="3" t="s">
        <v>36</v>
      </c>
    </row>
    <row r="174" spans="1:20">
      <c r="A174" t="s">
        <v>4</v>
      </c>
      <c r="B174" s="4" t="s">
        <v>5</v>
      </c>
      <c r="C174" s="4" t="s">
        <v>13</v>
      </c>
      <c r="D174" s="4" t="s">
        <v>10</v>
      </c>
      <c r="E174" s="4" t="s">
        <v>13</v>
      </c>
      <c r="F174" s="4" t="s">
        <v>13</v>
      </c>
      <c r="G174" s="4" t="s">
        <v>13</v>
      </c>
      <c r="H174" s="4" t="s">
        <v>10</v>
      </c>
      <c r="I174" s="4" t="s">
        <v>18</v>
      </c>
      <c r="J174" s="4" t="s">
        <v>18</v>
      </c>
    </row>
    <row r="175" spans="1:20">
      <c r="A175" t="n">
        <v>2588</v>
      </c>
      <c r="B175" s="30" t="n">
        <v>6</v>
      </c>
      <c r="C175" s="7" t="n">
        <v>33</v>
      </c>
      <c r="D175" s="7" t="n">
        <v>65534</v>
      </c>
      <c r="E175" s="7" t="n">
        <v>9</v>
      </c>
      <c r="F175" s="7" t="n">
        <v>1</v>
      </c>
      <c r="G175" s="7" t="n">
        <v>1</v>
      </c>
      <c r="H175" s="7" t="n">
        <v>2</v>
      </c>
      <c r="I175" s="12" t="n">
        <f t="normal" ca="1">A177</f>
        <v>0</v>
      </c>
      <c r="J175" s="12" t="n">
        <f t="normal" ca="1">A189</f>
        <v>0</v>
      </c>
    </row>
    <row r="176" spans="1:20">
      <c r="A176" t="s">
        <v>4</v>
      </c>
      <c r="B176" s="4" t="s">
        <v>5</v>
      </c>
      <c r="C176" s="4" t="s">
        <v>10</v>
      </c>
      <c r="D176" s="4" t="s">
        <v>19</v>
      </c>
      <c r="E176" s="4" t="s">
        <v>19</v>
      </c>
      <c r="F176" s="4" t="s">
        <v>19</v>
      </c>
      <c r="G176" s="4" t="s">
        <v>19</v>
      </c>
    </row>
    <row r="177" spans="1:20">
      <c r="A177" t="n">
        <v>2605</v>
      </c>
      <c r="B177" s="31" t="n">
        <v>46</v>
      </c>
      <c r="C177" s="7" t="n">
        <v>65534</v>
      </c>
      <c r="D177" s="7" t="n">
        <v>-36.560001373291</v>
      </c>
      <c r="E177" s="7" t="n">
        <v>0.75</v>
      </c>
      <c r="F177" s="7" t="n">
        <v>-135.559997558594</v>
      </c>
      <c r="G177" s="7" t="n">
        <v>134.399993896484</v>
      </c>
    </row>
    <row r="178" spans="1:20">
      <c r="A178" t="s">
        <v>4</v>
      </c>
      <c r="B178" s="4" t="s">
        <v>5</v>
      </c>
      <c r="C178" s="4" t="s">
        <v>13</v>
      </c>
      <c r="D178" s="4" t="s">
        <v>10</v>
      </c>
      <c r="E178" s="4" t="s">
        <v>13</v>
      </c>
      <c r="F178" s="4" t="s">
        <v>6</v>
      </c>
      <c r="G178" s="4" t="s">
        <v>6</v>
      </c>
      <c r="H178" s="4" t="s">
        <v>6</v>
      </c>
      <c r="I178" s="4" t="s">
        <v>6</v>
      </c>
      <c r="J178" s="4" t="s">
        <v>6</v>
      </c>
      <c r="K178" s="4" t="s">
        <v>6</v>
      </c>
      <c r="L178" s="4" t="s">
        <v>6</v>
      </c>
      <c r="M178" s="4" t="s">
        <v>6</v>
      </c>
      <c r="N178" s="4" t="s">
        <v>6</v>
      </c>
      <c r="O178" s="4" t="s">
        <v>6</v>
      </c>
      <c r="P178" s="4" t="s">
        <v>6</v>
      </c>
      <c r="Q178" s="4" t="s">
        <v>6</v>
      </c>
      <c r="R178" s="4" t="s">
        <v>6</v>
      </c>
      <c r="S178" s="4" t="s">
        <v>6</v>
      </c>
      <c r="T178" s="4" t="s">
        <v>6</v>
      </c>
      <c r="U178" s="4" t="s">
        <v>6</v>
      </c>
    </row>
    <row r="179" spans="1:20">
      <c r="A179" t="n">
        <v>2624</v>
      </c>
      <c r="B179" s="32" t="n">
        <v>36</v>
      </c>
      <c r="C179" s="7" t="n">
        <v>8</v>
      </c>
      <c r="D179" s="7" t="n">
        <v>65534</v>
      </c>
      <c r="E179" s="7" t="n">
        <v>0</v>
      </c>
      <c r="F179" s="7" t="s">
        <v>37</v>
      </c>
      <c r="G179" s="7" t="s">
        <v>12</v>
      </c>
      <c r="H179" s="7" t="s">
        <v>12</v>
      </c>
      <c r="I179" s="7" t="s">
        <v>12</v>
      </c>
      <c r="J179" s="7" t="s">
        <v>12</v>
      </c>
      <c r="K179" s="7" t="s">
        <v>12</v>
      </c>
      <c r="L179" s="7" t="s">
        <v>12</v>
      </c>
      <c r="M179" s="7" t="s">
        <v>12</v>
      </c>
      <c r="N179" s="7" t="s">
        <v>12</v>
      </c>
      <c r="O179" s="7" t="s">
        <v>12</v>
      </c>
      <c r="P179" s="7" t="s">
        <v>12</v>
      </c>
      <c r="Q179" s="7" t="s">
        <v>12</v>
      </c>
      <c r="R179" s="7" t="s">
        <v>12</v>
      </c>
      <c r="S179" s="7" t="s">
        <v>12</v>
      </c>
      <c r="T179" s="7" t="s">
        <v>12</v>
      </c>
      <c r="U179" s="7" t="s">
        <v>12</v>
      </c>
    </row>
    <row r="180" spans="1:20">
      <c r="A180" t="s">
        <v>4</v>
      </c>
      <c r="B180" s="4" t="s">
        <v>5</v>
      </c>
      <c r="C180" s="4" t="s">
        <v>10</v>
      </c>
      <c r="D180" s="4" t="s">
        <v>13</v>
      </c>
      <c r="E180" s="4" t="s">
        <v>13</v>
      </c>
      <c r="F180" s="4" t="s">
        <v>6</v>
      </c>
    </row>
    <row r="181" spans="1:20">
      <c r="A181" t="n">
        <v>2654</v>
      </c>
      <c r="B181" s="33" t="n">
        <v>47</v>
      </c>
      <c r="C181" s="7" t="n">
        <v>65534</v>
      </c>
      <c r="D181" s="7" t="n">
        <v>0</v>
      </c>
      <c r="E181" s="7" t="n">
        <v>0</v>
      </c>
      <c r="F181" s="7" t="s">
        <v>38</v>
      </c>
    </row>
    <row r="182" spans="1:20">
      <c r="A182" t="s">
        <v>4</v>
      </c>
      <c r="B182" s="4" t="s">
        <v>5</v>
      </c>
      <c r="C182" s="4" t="s">
        <v>10</v>
      </c>
      <c r="D182" s="4" t="s">
        <v>13</v>
      </c>
      <c r="E182" s="4" t="s">
        <v>13</v>
      </c>
      <c r="F182" s="4" t="s">
        <v>6</v>
      </c>
    </row>
    <row r="183" spans="1:20">
      <c r="A183" t="n">
        <v>2675</v>
      </c>
      <c r="B183" s="33" t="n">
        <v>47</v>
      </c>
      <c r="C183" s="7" t="n">
        <v>65534</v>
      </c>
      <c r="D183" s="7" t="n">
        <v>0</v>
      </c>
      <c r="E183" s="7" t="n">
        <v>0</v>
      </c>
      <c r="F183" s="7" t="s">
        <v>37</v>
      </c>
    </row>
    <row r="184" spans="1:20">
      <c r="A184" t="s">
        <v>4</v>
      </c>
      <c r="B184" s="4" t="s">
        <v>5</v>
      </c>
      <c r="C184" s="4" t="s">
        <v>10</v>
      </c>
      <c r="D184" s="4" t="s">
        <v>9</v>
      </c>
    </row>
    <row r="185" spans="1:20">
      <c r="A185" t="n">
        <v>2690</v>
      </c>
      <c r="B185" s="34" t="n">
        <v>43</v>
      </c>
      <c r="C185" s="7" t="n">
        <v>65534</v>
      </c>
      <c r="D185" s="7" t="n">
        <v>64</v>
      </c>
    </row>
    <row r="186" spans="1:20">
      <c r="A186" t="s">
        <v>4</v>
      </c>
      <c r="B186" s="4" t="s">
        <v>5</v>
      </c>
      <c r="C186" s="4" t="s">
        <v>18</v>
      </c>
    </row>
    <row r="187" spans="1:20">
      <c r="A187" t="n">
        <v>2697</v>
      </c>
      <c r="B187" s="15" t="n">
        <v>3</v>
      </c>
      <c r="C187" s="12" t="n">
        <f t="normal" ca="1">A189</f>
        <v>0</v>
      </c>
    </row>
    <row r="188" spans="1:20">
      <c r="A188" t="s">
        <v>4</v>
      </c>
      <c r="B188" s="4" t="s">
        <v>5</v>
      </c>
    </row>
    <row r="189" spans="1:20">
      <c r="A189" t="n">
        <v>2702</v>
      </c>
      <c r="B189" s="5" t="n">
        <v>1</v>
      </c>
    </row>
    <row r="190" spans="1:20" s="3" customFormat="1" customHeight="0">
      <c r="A190" s="3" t="s">
        <v>2</v>
      </c>
      <c r="B190" s="3" t="s">
        <v>39</v>
      </c>
    </row>
    <row r="191" spans="1:20">
      <c r="A191" t="s">
        <v>4</v>
      </c>
      <c r="B191" s="4" t="s">
        <v>5</v>
      </c>
      <c r="C191" s="4" t="s">
        <v>13</v>
      </c>
      <c r="D191" s="4" t="s">
        <v>10</v>
      </c>
      <c r="E191" s="4" t="s">
        <v>13</v>
      </c>
      <c r="F191" s="4" t="s">
        <v>13</v>
      </c>
      <c r="G191" s="4" t="s">
        <v>13</v>
      </c>
      <c r="H191" s="4" t="s">
        <v>10</v>
      </c>
      <c r="I191" s="4" t="s">
        <v>18</v>
      </c>
      <c r="J191" s="4" t="s">
        <v>18</v>
      </c>
    </row>
    <row r="192" spans="1:20">
      <c r="A192" t="n">
        <v>2704</v>
      </c>
      <c r="B192" s="30" t="n">
        <v>6</v>
      </c>
      <c r="C192" s="7" t="n">
        <v>33</v>
      </c>
      <c r="D192" s="7" t="n">
        <v>65534</v>
      </c>
      <c r="E192" s="7" t="n">
        <v>9</v>
      </c>
      <c r="F192" s="7" t="n">
        <v>1</v>
      </c>
      <c r="G192" s="7" t="n">
        <v>1</v>
      </c>
      <c r="H192" s="7" t="n">
        <v>100</v>
      </c>
      <c r="I192" s="12" t="n">
        <f t="normal" ca="1">A194</f>
        <v>0</v>
      </c>
      <c r="J192" s="12" t="n">
        <f t="normal" ca="1">A206</f>
        <v>0</v>
      </c>
    </row>
    <row r="193" spans="1:21">
      <c r="A193" t="s">
        <v>4</v>
      </c>
      <c r="B193" s="4" t="s">
        <v>5</v>
      </c>
      <c r="C193" s="4" t="s">
        <v>10</v>
      </c>
      <c r="D193" s="4" t="s">
        <v>19</v>
      </c>
      <c r="E193" s="4" t="s">
        <v>19</v>
      </c>
      <c r="F193" s="4" t="s">
        <v>19</v>
      </c>
      <c r="G193" s="4" t="s">
        <v>19</v>
      </c>
    </row>
    <row r="194" spans="1:21">
      <c r="A194" t="n">
        <v>2721</v>
      </c>
      <c r="B194" s="31" t="n">
        <v>46</v>
      </c>
      <c r="C194" s="7" t="n">
        <v>65534</v>
      </c>
      <c r="D194" s="7" t="n">
        <v>3.40000009536743</v>
      </c>
      <c r="E194" s="7" t="n">
        <v>0.75</v>
      </c>
      <c r="F194" s="7" t="n">
        <v>-158.399993896484</v>
      </c>
      <c r="G194" s="7" t="n">
        <v>0</v>
      </c>
    </row>
    <row r="195" spans="1:21">
      <c r="A195" t="s">
        <v>4</v>
      </c>
      <c r="B195" s="4" t="s">
        <v>5</v>
      </c>
      <c r="C195" s="4" t="s">
        <v>13</v>
      </c>
      <c r="D195" s="4" t="s">
        <v>10</v>
      </c>
      <c r="E195" s="4" t="s">
        <v>13</v>
      </c>
      <c r="F195" s="4" t="s">
        <v>6</v>
      </c>
      <c r="G195" s="4" t="s">
        <v>6</v>
      </c>
      <c r="H195" s="4" t="s">
        <v>6</v>
      </c>
      <c r="I195" s="4" t="s">
        <v>6</v>
      </c>
      <c r="J195" s="4" t="s">
        <v>6</v>
      </c>
      <c r="K195" s="4" t="s">
        <v>6</v>
      </c>
      <c r="L195" s="4" t="s">
        <v>6</v>
      </c>
      <c r="M195" s="4" t="s">
        <v>6</v>
      </c>
      <c r="N195" s="4" t="s">
        <v>6</v>
      </c>
      <c r="O195" s="4" t="s">
        <v>6</v>
      </c>
      <c r="P195" s="4" t="s">
        <v>6</v>
      </c>
      <c r="Q195" s="4" t="s">
        <v>6</v>
      </c>
      <c r="R195" s="4" t="s">
        <v>6</v>
      </c>
      <c r="S195" s="4" t="s">
        <v>6</v>
      </c>
      <c r="T195" s="4" t="s">
        <v>6</v>
      </c>
      <c r="U195" s="4" t="s">
        <v>6</v>
      </c>
    </row>
    <row r="196" spans="1:21">
      <c r="A196" t="n">
        <v>2740</v>
      </c>
      <c r="B196" s="32" t="n">
        <v>36</v>
      </c>
      <c r="C196" s="7" t="n">
        <v>8</v>
      </c>
      <c r="D196" s="7" t="n">
        <v>65534</v>
      </c>
      <c r="E196" s="7" t="n">
        <v>0</v>
      </c>
      <c r="F196" s="7" t="s">
        <v>40</v>
      </c>
      <c r="G196" s="7" t="s">
        <v>12</v>
      </c>
      <c r="H196" s="7" t="s">
        <v>12</v>
      </c>
      <c r="I196" s="7" t="s">
        <v>12</v>
      </c>
      <c r="J196" s="7" t="s">
        <v>12</v>
      </c>
      <c r="K196" s="7" t="s">
        <v>12</v>
      </c>
      <c r="L196" s="7" t="s">
        <v>12</v>
      </c>
      <c r="M196" s="7" t="s">
        <v>12</v>
      </c>
      <c r="N196" s="7" t="s">
        <v>12</v>
      </c>
      <c r="O196" s="7" t="s">
        <v>12</v>
      </c>
      <c r="P196" s="7" t="s">
        <v>12</v>
      </c>
      <c r="Q196" s="7" t="s">
        <v>12</v>
      </c>
      <c r="R196" s="7" t="s">
        <v>12</v>
      </c>
      <c r="S196" s="7" t="s">
        <v>12</v>
      </c>
      <c r="T196" s="7" t="s">
        <v>12</v>
      </c>
      <c r="U196" s="7" t="s">
        <v>12</v>
      </c>
    </row>
    <row r="197" spans="1:21">
      <c r="A197" t="s">
        <v>4</v>
      </c>
      <c r="B197" s="4" t="s">
        <v>5</v>
      </c>
      <c r="C197" s="4" t="s">
        <v>10</v>
      </c>
      <c r="D197" s="4" t="s">
        <v>13</v>
      </c>
      <c r="E197" s="4" t="s">
        <v>13</v>
      </c>
      <c r="F197" s="4" t="s">
        <v>6</v>
      </c>
    </row>
    <row r="198" spans="1:21">
      <c r="A198" t="n">
        <v>2770</v>
      </c>
      <c r="B198" s="33" t="n">
        <v>47</v>
      </c>
      <c r="C198" s="7" t="n">
        <v>65534</v>
      </c>
      <c r="D198" s="7" t="n">
        <v>0</v>
      </c>
      <c r="E198" s="7" t="n">
        <v>0</v>
      </c>
      <c r="F198" s="7" t="s">
        <v>41</v>
      </c>
    </row>
    <row r="199" spans="1:21">
      <c r="A199" t="s">
        <v>4</v>
      </c>
      <c r="B199" s="4" t="s">
        <v>5</v>
      </c>
      <c r="C199" s="4" t="s">
        <v>10</v>
      </c>
      <c r="D199" s="4" t="s">
        <v>13</v>
      </c>
      <c r="E199" s="4" t="s">
        <v>6</v>
      </c>
      <c r="F199" s="4" t="s">
        <v>19</v>
      </c>
      <c r="G199" s="4" t="s">
        <v>19</v>
      </c>
      <c r="H199" s="4" t="s">
        <v>19</v>
      </c>
    </row>
    <row r="200" spans="1:21">
      <c r="A200" t="n">
        <v>2792</v>
      </c>
      <c r="B200" s="35" t="n">
        <v>48</v>
      </c>
      <c r="C200" s="7" t="n">
        <v>65534</v>
      </c>
      <c r="D200" s="7" t="n">
        <v>0</v>
      </c>
      <c r="E200" s="7" t="s">
        <v>40</v>
      </c>
      <c r="F200" s="7" t="n">
        <v>0</v>
      </c>
      <c r="G200" s="7" t="n">
        <v>1</v>
      </c>
      <c r="H200" s="7" t="n">
        <v>0</v>
      </c>
    </row>
    <row r="201" spans="1:21">
      <c r="A201" t="s">
        <v>4</v>
      </c>
      <c r="B201" s="4" t="s">
        <v>5</v>
      </c>
      <c r="C201" s="4" t="s">
        <v>10</v>
      </c>
      <c r="D201" s="4" t="s">
        <v>9</v>
      </c>
    </row>
    <row r="202" spans="1:21">
      <c r="A202" t="n">
        <v>2818</v>
      </c>
      <c r="B202" s="34" t="n">
        <v>43</v>
      </c>
      <c r="C202" s="7" t="n">
        <v>65534</v>
      </c>
      <c r="D202" s="7" t="n">
        <v>64</v>
      </c>
    </row>
    <row r="203" spans="1:21">
      <c r="A203" t="s">
        <v>4</v>
      </c>
      <c r="B203" s="4" t="s">
        <v>5</v>
      </c>
      <c r="C203" s="4" t="s">
        <v>18</v>
      </c>
    </row>
    <row r="204" spans="1:21">
      <c r="A204" t="n">
        <v>2825</v>
      </c>
      <c r="B204" s="15" t="n">
        <v>3</v>
      </c>
      <c r="C204" s="12" t="n">
        <f t="normal" ca="1">A206</f>
        <v>0</v>
      </c>
    </row>
    <row r="205" spans="1:21">
      <c r="A205" t="s">
        <v>4</v>
      </c>
      <c r="B205" s="4" t="s">
        <v>5</v>
      </c>
    </row>
    <row r="206" spans="1:21">
      <c r="A206" t="n">
        <v>2830</v>
      </c>
      <c r="B206" s="5" t="n">
        <v>1</v>
      </c>
    </row>
    <row r="207" spans="1:21" s="3" customFormat="1" customHeight="0">
      <c r="A207" s="3" t="s">
        <v>2</v>
      </c>
      <c r="B207" s="3" t="s">
        <v>42</v>
      </c>
    </row>
    <row r="208" spans="1:21">
      <c r="A208" t="s">
        <v>4</v>
      </c>
      <c r="B208" s="4" t="s">
        <v>5</v>
      </c>
      <c r="C208" s="4" t="s">
        <v>13</v>
      </c>
      <c r="D208" s="4" t="s">
        <v>10</v>
      </c>
      <c r="E208" s="4" t="s">
        <v>13</v>
      </c>
      <c r="F208" s="4" t="s">
        <v>18</v>
      </c>
    </row>
    <row r="209" spans="1:21">
      <c r="A209" t="n">
        <v>2832</v>
      </c>
      <c r="B209" s="11" t="n">
        <v>5</v>
      </c>
      <c r="C209" s="7" t="n">
        <v>30</v>
      </c>
      <c r="D209" s="7" t="n">
        <v>10225</v>
      </c>
      <c r="E209" s="7" t="n">
        <v>1</v>
      </c>
      <c r="F209" s="12" t="n">
        <f t="normal" ca="1">A227</f>
        <v>0</v>
      </c>
    </row>
    <row r="210" spans="1:21">
      <c r="A210" t="s">
        <v>4</v>
      </c>
      <c r="B210" s="4" t="s">
        <v>5</v>
      </c>
      <c r="C210" s="4" t="s">
        <v>10</v>
      </c>
      <c r="D210" s="4" t="s">
        <v>13</v>
      </c>
      <c r="E210" s="4" t="s">
        <v>13</v>
      </c>
      <c r="F210" s="4" t="s">
        <v>6</v>
      </c>
    </row>
    <row r="211" spans="1:21">
      <c r="A211" t="n">
        <v>2841</v>
      </c>
      <c r="B211" s="36" t="n">
        <v>20</v>
      </c>
      <c r="C211" s="7" t="n">
        <v>65534</v>
      </c>
      <c r="D211" s="7" t="n">
        <v>3</v>
      </c>
      <c r="E211" s="7" t="n">
        <v>10</v>
      </c>
      <c r="F211" s="7" t="s">
        <v>43</v>
      </c>
    </row>
    <row r="212" spans="1:21">
      <c r="A212" t="s">
        <v>4</v>
      </c>
      <c r="B212" s="4" t="s">
        <v>5</v>
      </c>
      <c r="C212" s="4" t="s">
        <v>10</v>
      </c>
    </row>
    <row r="213" spans="1:21">
      <c r="A213" t="n">
        <v>2862</v>
      </c>
      <c r="B213" s="25" t="n">
        <v>16</v>
      </c>
      <c r="C213" s="7" t="n">
        <v>0</v>
      </c>
    </row>
    <row r="214" spans="1:21">
      <c r="A214" t="s">
        <v>4</v>
      </c>
      <c r="B214" s="4" t="s">
        <v>5</v>
      </c>
      <c r="C214" s="4" t="s">
        <v>13</v>
      </c>
      <c r="D214" s="4" t="s">
        <v>10</v>
      </c>
    </row>
    <row r="215" spans="1:21">
      <c r="A215" t="n">
        <v>2865</v>
      </c>
      <c r="B215" s="20" t="n">
        <v>22</v>
      </c>
      <c r="C215" s="7" t="n">
        <v>10</v>
      </c>
      <c r="D215" s="7" t="n">
        <v>0</v>
      </c>
    </row>
    <row r="216" spans="1:21">
      <c r="A216" t="s">
        <v>4</v>
      </c>
      <c r="B216" s="4" t="s">
        <v>5</v>
      </c>
      <c r="C216" s="4" t="s">
        <v>13</v>
      </c>
      <c r="D216" s="4" t="s">
        <v>10</v>
      </c>
      <c r="E216" s="4" t="s">
        <v>6</v>
      </c>
    </row>
    <row r="217" spans="1:21">
      <c r="A217" t="n">
        <v>2869</v>
      </c>
      <c r="B217" s="37" t="n">
        <v>51</v>
      </c>
      <c r="C217" s="7" t="n">
        <v>4</v>
      </c>
      <c r="D217" s="7" t="n">
        <v>6100</v>
      </c>
      <c r="E217" s="7" t="s">
        <v>44</v>
      </c>
    </row>
    <row r="218" spans="1:21">
      <c r="A218" t="s">
        <v>4</v>
      </c>
      <c r="B218" s="4" t="s">
        <v>5</v>
      </c>
      <c r="C218" s="4" t="s">
        <v>10</v>
      </c>
    </row>
    <row r="219" spans="1:21">
      <c r="A219" t="n">
        <v>2882</v>
      </c>
      <c r="B219" s="25" t="n">
        <v>16</v>
      </c>
      <c r="C219" s="7" t="n">
        <v>0</v>
      </c>
    </row>
    <row r="220" spans="1:21">
      <c r="A220" t="s">
        <v>4</v>
      </c>
      <c r="B220" s="4" t="s">
        <v>5</v>
      </c>
      <c r="C220" s="4" t="s">
        <v>10</v>
      </c>
      <c r="D220" s="4" t="s">
        <v>28</v>
      </c>
      <c r="E220" s="4" t="s">
        <v>13</v>
      </c>
      <c r="F220" s="4" t="s">
        <v>13</v>
      </c>
      <c r="G220" s="4" t="s">
        <v>28</v>
      </c>
      <c r="H220" s="4" t="s">
        <v>13</v>
      </c>
      <c r="I220" s="4" t="s">
        <v>13</v>
      </c>
      <c r="J220" s="4" t="s">
        <v>28</v>
      </c>
      <c r="K220" s="4" t="s">
        <v>13</v>
      </c>
      <c r="L220" s="4" t="s">
        <v>13</v>
      </c>
    </row>
    <row r="221" spans="1:21">
      <c r="A221" t="n">
        <v>2885</v>
      </c>
      <c r="B221" s="38" t="n">
        <v>26</v>
      </c>
      <c r="C221" s="7" t="n">
        <v>6100</v>
      </c>
      <c r="D221" s="7" t="s">
        <v>45</v>
      </c>
      <c r="E221" s="7" t="n">
        <v>2</v>
      </c>
      <c r="F221" s="7" t="n">
        <v>3</v>
      </c>
      <c r="G221" s="7" t="s">
        <v>46</v>
      </c>
      <c r="H221" s="7" t="n">
        <v>2</v>
      </c>
      <c r="I221" s="7" t="n">
        <v>3</v>
      </c>
      <c r="J221" s="7" t="s">
        <v>47</v>
      </c>
      <c r="K221" s="7" t="n">
        <v>2</v>
      </c>
      <c r="L221" s="7" t="n">
        <v>0</v>
      </c>
    </row>
    <row r="222" spans="1:21">
      <c r="A222" t="s">
        <v>4</v>
      </c>
      <c r="B222" s="4" t="s">
        <v>5</v>
      </c>
    </row>
    <row r="223" spans="1:21">
      <c r="A223" t="n">
        <v>3111</v>
      </c>
      <c r="B223" s="23" t="n">
        <v>28</v>
      </c>
    </row>
    <row r="224" spans="1:21">
      <c r="A224" t="s">
        <v>4</v>
      </c>
      <c r="B224" s="4" t="s">
        <v>5</v>
      </c>
      <c r="C224" s="4" t="s">
        <v>18</v>
      </c>
    </row>
    <row r="225" spans="1:12">
      <c r="A225" t="n">
        <v>3112</v>
      </c>
      <c r="B225" s="15" t="n">
        <v>3</v>
      </c>
      <c r="C225" s="12" t="n">
        <f t="normal" ca="1">A321</f>
        <v>0</v>
      </c>
    </row>
    <row r="226" spans="1:12">
      <c r="A226" t="s">
        <v>4</v>
      </c>
      <c r="B226" s="4" t="s">
        <v>5</v>
      </c>
      <c r="C226" s="4" t="s">
        <v>13</v>
      </c>
      <c r="D226" s="4" t="s">
        <v>10</v>
      </c>
      <c r="E226" s="4" t="s">
        <v>13</v>
      </c>
      <c r="F226" s="4" t="s">
        <v>18</v>
      </c>
    </row>
    <row r="227" spans="1:12">
      <c r="A227" t="n">
        <v>3117</v>
      </c>
      <c r="B227" s="11" t="n">
        <v>5</v>
      </c>
      <c r="C227" s="7" t="n">
        <v>30</v>
      </c>
      <c r="D227" s="7" t="n">
        <v>9724</v>
      </c>
      <c r="E227" s="7" t="n">
        <v>1</v>
      </c>
      <c r="F227" s="12" t="n">
        <f t="normal" ca="1">A259</f>
        <v>0</v>
      </c>
    </row>
    <row r="228" spans="1:12">
      <c r="A228" t="s">
        <v>4</v>
      </c>
      <c r="B228" s="4" t="s">
        <v>5</v>
      </c>
      <c r="C228" s="4" t="s">
        <v>10</v>
      </c>
      <c r="D228" s="4" t="s">
        <v>13</v>
      </c>
      <c r="E228" s="4" t="s">
        <v>13</v>
      </c>
      <c r="F228" s="4" t="s">
        <v>6</v>
      </c>
    </row>
    <row r="229" spans="1:12">
      <c r="A229" t="n">
        <v>3126</v>
      </c>
      <c r="B229" s="36" t="n">
        <v>20</v>
      </c>
      <c r="C229" s="7" t="n">
        <v>65534</v>
      </c>
      <c r="D229" s="7" t="n">
        <v>3</v>
      </c>
      <c r="E229" s="7" t="n">
        <v>10</v>
      </c>
      <c r="F229" s="7" t="s">
        <v>43</v>
      </c>
    </row>
    <row r="230" spans="1:12">
      <c r="A230" t="s">
        <v>4</v>
      </c>
      <c r="B230" s="4" t="s">
        <v>5</v>
      </c>
      <c r="C230" s="4" t="s">
        <v>10</v>
      </c>
    </row>
    <row r="231" spans="1:12">
      <c r="A231" t="n">
        <v>3147</v>
      </c>
      <c r="B231" s="25" t="n">
        <v>16</v>
      </c>
      <c r="C231" s="7" t="n">
        <v>0</v>
      </c>
    </row>
    <row r="232" spans="1:12">
      <c r="A232" t="s">
        <v>4</v>
      </c>
      <c r="B232" s="4" t="s">
        <v>5</v>
      </c>
      <c r="C232" s="4" t="s">
        <v>13</v>
      </c>
      <c r="D232" s="4" t="s">
        <v>10</v>
      </c>
    </row>
    <row r="233" spans="1:12">
      <c r="A233" t="n">
        <v>3150</v>
      </c>
      <c r="B233" s="20" t="n">
        <v>22</v>
      </c>
      <c r="C233" s="7" t="n">
        <v>10</v>
      </c>
      <c r="D233" s="7" t="n">
        <v>0</v>
      </c>
    </row>
    <row r="234" spans="1:12">
      <c r="A234" t="s">
        <v>4</v>
      </c>
      <c r="B234" s="4" t="s">
        <v>5</v>
      </c>
      <c r="C234" s="4" t="s">
        <v>13</v>
      </c>
      <c r="D234" s="4" t="s">
        <v>10</v>
      </c>
      <c r="E234" s="4" t="s">
        <v>13</v>
      </c>
      <c r="F234" s="4" t="s">
        <v>13</v>
      </c>
      <c r="G234" s="4" t="s">
        <v>18</v>
      </c>
    </row>
    <row r="235" spans="1:12">
      <c r="A235" t="n">
        <v>3154</v>
      </c>
      <c r="B235" s="11" t="n">
        <v>5</v>
      </c>
      <c r="C235" s="7" t="n">
        <v>30</v>
      </c>
      <c r="D235" s="7" t="n">
        <v>0</v>
      </c>
      <c r="E235" s="7" t="n">
        <v>8</v>
      </c>
      <c r="F235" s="7" t="n">
        <v>1</v>
      </c>
      <c r="G235" s="12" t="n">
        <f t="normal" ca="1">A249</f>
        <v>0</v>
      </c>
    </row>
    <row r="236" spans="1:12">
      <c r="A236" t="s">
        <v>4</v>
      </c>
      <c r="B236" s="4" t="s">
        <v>5</v>
      </c>
      <c r="C236" s="4" t="s">
        <v>13</v>
      </c>
      <c r="D236" s="4" t="s">
        <v>10</v>
      </c>
      <c r="E236" s="4" t="s">
        <v>6</v>
      </c>
    </row>
    <row r="237" spans="1:12">
      <c r="A237" t="n">
        <v>3164</v>
      </c>
      <c r="B237" s="37" t="n">
        <v>51</v>
      </c>
      <c r="C237" s="7" t="n">
        <v>4</v>
      </c>
      <c r="D237" s="7" t="n">
        <v>6100</v>
      </c>
      <c r="E237" s="7" t="s">
        <v>44</v>
      </c>
    </row>
    <row r="238" spans="1:12">
      <c r="A238" t="s">
        <v>4</v>
      </c>
      <c r="B238" s="4" t="s">
        <v>5</v>
      </c>
      <c r="C238" s="4" t="s">
        <v>10</v>
      </c>
    </row>
    <row r="239" spans="1:12">
      <c r="A239" t="n">
        <v>3177</v>
      </c>
      <c r="B239" s="25" t="n">
        <v>16</v>
      </c>
      <c r="C239" s="7" t="n">
        <v>0</v>
      </c>
    </row>
    <row r="240" spans="1:12">
      <c r="A240" t="s">
        <v>4</v>
      </c>
      <c r="B240" s="4" t="s">
        <v>5</v>
      </c>
      <c r="C240" s="4" t="s">
        <v>10</v>
      </c>
      <c r="D240" s="4" t="s">
        <v>28</v>
      </c>
      <c r="E240" s="4" t="s">
        <v>13</v>
      </c>
      <c r="F240" s="4" t="s">
        <v>13</v>
      </c>
      <c r="G240" s="4" t="s">
        <v>28</v>
      </c>
      <c r="H240" s="4" t="s">
        <v>13</v>
      </c>
      <c r="I240" s="4" t="s">
        <v>13</v>
      </c>
      <c r="J240" s="4" t="s">
        <v>28</v>
      </c>
      <c r="K240" s="4" t="s">
        <v>13</v>
      </c>
      <c r="L240" s="4" t="s">
        <v>13</v>
      </c>
    </row>
    <row r="241" spans="1:12">
      <c r="A241" t="n">
        <v>3180</v>
      </c>
      <c r="B241" s="38" t="n">
        <v>26</v>
      </c>
      <c r="C241" s="7" t="n">
        <v>6100</v>
      </c>
      <c r="D241" s="7" t="s">
        <v>48</v>
      </c>
      <c r="E241" s="7" t="n">
        <v>2</v>
      </c>
      <c r="F241" s="7" t="n">
        <v>3</v>
      </c>
      <c r="G241" s="7" t="s">
        <v>49</v>
      </c>
      <c r="H241" s="7" t="n">
        <v>2</v>
      </c>
      <c r="I241" s="7" t="n">
        <v>3</v>
      </c>
      <c r="J241" s="7" t="s">
        <v>50</v>
      </c>
      <c r="K241" s="7" t="n">
        <v>2</v>
      </c>
      <c r="L241" s="7" t="n">
        <v>0</v>
      </c>
    </row>
    <row r="242" spans="1:12">
      <c r="A242" t="s">
        <v>4</v>
      </c>
      <c r="B242" s="4" t="s">
        <v>5</v>
      </c>
    </row>
    <row r="243" spans="1:12">
      <c r="A243" t="n">
        <v>3415</v>
      </c>
      <c r="B243" s="23" t="n">
        <v>28</v>
      </c>
    </row>
    <row r="244" spans="1:12">
      <c r="A244" t="s">
        <v>4</v>
      </c>
      <c r="B244" s="4" t="s">
        <v>5</v>
      </c>
      <c r="C244" s="4" t="s">
        <v>10</v>
      </c>
    </row>
    <row r="245" spans="1:12">
      <c r="A245" t="n">
        <v>3416</v>
      </c>
      <c r="B245" s="39" t="n">
        <v>12</v>
      </c>
      <c r="C245" s="7" t="n">
        <v>0</v>
      </c>
    </row>
    <row r="246" spans="1:12">
      <c r="A246" t="s">
        <v>4</v>
      </c>
      <c r="B246" s="4" t="s">
        <v>5</v>
      </c>
      <c r="C246" s="4" t="s">
        <v>18</v>
      </c>
    </row>
    <row r="247" spans="1:12">
      <c r="A247" t="n">
        <v>3419</v>
      </c>
      <c r="B247" s="15" t="n">
        <v>3</v>
      </c>
      <c r="C247" s="12" t="n">
        <f t="normal" ca="1">A257</f>
        <v>0</v>
      </c>
    </row>
    <row r="248" spans="1:12">
      <c r="A248" t="s">
        <v>4</v>
      </c>
      <c r="B248" s="4" t="s">
        <v>5</v>
      </c>
      <c r="C248" s="4" t="s">
        <v>13</v>
      </c>
      <c r="D248" s="4" t="s">
        <v>10</v>
      </c>
      <c r="E248" s="4" t="s">
        <v>6</v>
      </c>
    </row>
    <row r="249" spans="1:12">
      <c r="A249" t="n">
        <v>3424</v>
      </c>
      <c r="B249" s="37" t="n">
        <v>51</v>
      </c>
      <c r="C249" s="7" t="n">
        <v>4</v>
      </c>
      <c r="D249" s="7" t="n">
        <v>6100</v>
      </c>
      <c r="E249" s="7" t="s">
        <v>44</v>
      </c>
    </row>
    <row r="250" spans="1:12">
      <c r="A250" t="s">
        <v>4</v>
      </c>
      <c r="B250" s="4" t="s">
        <v>5</v>
      </c>
      <c r="C250" s="4" t="s">
        <v>10</v>
      </c>
    </row>
    <row r="251" spans="1:12">
      <c r="A251" t="n">
        <v>3437</v>
      </c>
      <c r="B251" s="25" t="n">
        <v>16</v>
      </c>
      <c r="C251" s="7" t="n">
        <v>0</v>
      </c>
    </row>
    <row r="252" spans="1:12">
      <c r="A252" t="s">
        <v>4</v>
      </c>
      <c r="B252" s="4" t="s">
        <v>5</v>
      </c>
      <c r="C252" s="4" t="s">
        <v>10</v>
      </c>
      <c r="D252" s="4" t="s">
        <v>28</v>
      </c>
      <c r="E252" s="4" t="s">
        <v>13</v>
      </c>
      <c r="F252" s="4" t="s">
        <v>13</v>
      </c>
      <c r="G252" s="4" t="s">
        <v>28</v>
      </c>
      <c r="H252" s="4" t="s">
        <v>13</v>
      </c>
      <c r="I252" s="4" t="s">
        <v>13</v>
      </c>
    </row>
    <row r="253" spans="1:12">
      <c r="A253" t="n">
        <v>3440</v>
      </c>
      <c r="B253" s="38" t="n">
        <v>26</v>
      </c>
      <c r="C253" s="7" t="n">
        <v>6100</v>
      </c>
      <c r="D253" s="7" t="s">
        <v>51</v>
      </c>
      <c r="E253" s="7" t="n">
        <v>2</v>
      </c>
      <c r="F253" s="7" t="n">
        <v>3</v>
      </c>
      <c r="G253" s="7" t="s">
        <v>52</v>
      </c>
      <c r="H253" s="7" t="n">
        <v>2</v>
      </c>
      <c r="I253" s="7" t="n">
        <v>0</v>
      </c>
    </row>
    <row r="254" spans="1:12">
      <c r="A254" t="s">
        <v>4</v>
      </c>
      <c r="B254" s="4" t="s">
        <v>5</v>
      </c>
    </row>
    <row r="255" spans="1:12">
      <c r="A255" t="n">
        <v>3630</v>
      </c>
      <c r="B255" s="23" t="n">
        <v>28</v>
      </c>
    </row>
    <row r="256" spans="1:12">
      <c r="A256" t="s">
        <v>4</v>
      </c>
      <c r="B256" s="4" t="s">
        <v>5</v>
      </c>
      <c r="C256" s="4" t="s">
        <v>18</v>
      </c>
    </row>
    <row r="257" spans="1:12">
      <c r="A257" t="n">
        <v>3631</v>
      </c>
      <c r="B257" s="15" t="n">
        <v>3</v>
      </c>
      <c r="C257" s="12" t="n">
        <f t="normal" ca="1">A321</f>
        <v>0</v>
      </c>
    </row>
    <row r="258" spans="1:12">
      <c r="A258" t="s">
        <v>4</v>
      </c>
      <c r="B258" s="4" t="s">
        <v>5</v>
      </c>
      <c r="C258" s="4" t="s">
        <v>13</v>
      </c>
      <c r="D258" s="4" t="s">
        <v>10</v>
      </c>
      <c r="E258" s="4" t="s">
        <v>13</v>
      </c>
      <c r="F258" s="4" t="s">
        <v>18</v>
      </c>
    </row>
    <row r="259" spans="1:12">
      <c r="A259" t="n">
        <v>3636</v>
      </c>
      <c r="B259" s="11" t="n">
        <v>5</v>
      </c>
      <c r="C259" s="7" t="n">
        <v>30</v>
      </c>
      <c r="D259" s="7" t="n">
        <v>9721</v>
      </c>
      <c r="E259" s="7" t="n">
        <v>1</v>
      </c>
      <c r="F259" s="12" t="n">
        <f t="normal" ca="1">A291</f>
        <v>0</v>
      </c>
    </row>
    <row r="260" spans="1:12">
      <c r="A260" t="s">
        <v>4</v>
      </c>
      <c r="B260" s="4" t="s">
        <v>5</v>
      </c>
      <c r="C260" s="4" t="s">
        <v>10</v>
      </c>
      <c r="D260" s="4" t="s">
        <v>13</v>
      </c>
      <c r="E260" s="4" t="s">
        <v>13</v>
      </c>
      <c r="F260" s="4" t="s">
        <v>6</v>
      </c>
    </row>
    <row r="261" spans="1:12">
      <c r="A261" t="n">
        <v>3645</v>
      </c>
      <c r="B261" s="36" t="n">
        <v>20</v>
      </c>
      <c r="C261" s="7" t="n">
        <v>65534</v>
      </c>
      <c r="D261" s="7" t="n">
        <v>3</v>
      </c>
      <c r="E261" s="7" t="n">
        <v>10</v>
      </c>
      <c r="F261" s="7" t="s">
        <v>43</v>
      </c>
    </row>
    <row r="262" spans="1:12">
      <c r="A262" t="s">
        <v>4</v>
      </c>
      <c r="B262" s="4" t="s">
        <v>5</v>
      </c>
      <c r="C262" s="4" t="s">
        <v>10</v>
      </c>
    </row>
    <row r="263" spans="1:12">
      <c r="A263" t="n">
        <v>3666</v>
      </c>
      <c r="B263" s="25" t="n">
        <v>16</v>
      </c>
      <c r="C263" s="7" t="n">
        <v>0</v>
      </c>
    </row>
    <row r="264" spans="1:12">
      <c r="A264" t="s">
        <v>4</v>
      </c>
      <c r="B264" s="4" t="s">
        <v>5</v>
      </c>
      <c r="C264" s="4" t="s">
        <v>13</v>
      </c>
      <c r="D264" s="4" t="s">
        <v>10</v>
      </c>
    </row>
    <row r="265" spans="1:12">
      <c r="A265" t="n">
        <v>3669</v>
      </c>
      <c r="B265" s="20" t="n">
        <v>22</v>
      </c>
      <c r="C265" s="7" t="n">
        <v>10</v>
      </c>
      <c r="D265" s="7" t="n">
        <v>0</v>
      </c>
    </row>
    <row r="266" spans="1:12">
      <c r="A266" t="s">
        <v>4</v>
      </c>
      <c r="B266" s="4" t="s">
        <v>5</v>
      </c>
      <c r="C266" s="4" t="s">
        <v>13</v>
      </c>
      <c r="D266" s="4" t="s">
        <v>10</v>
      </c>
      <c r="E266" s="4" t="s">
        <v>13</v>
      </c>
      <c r="F266" s="4" t="s">
        <v>13</v>
      </c>
      <c r="G266" s="4" t="s">
        <v>18</v>
      </c>
    </row>
    <row r="267" spans="1:12">
      <c r="A267" t="n">
        <v>3673</v>
      </c>
      <c r="B267" s="11" t="n">
        <v>5</v>
      </c>
      <c r="C267" s="7" t="n">
        <v>30</v>
      </c>
      <c r="D267" s="7" t="n">
        <v>9318</v>
      </c>
      <c r="E267" s="7" t="n">
        <v>8</v>
      </c>
      <c r="F267" s="7" t="n">
        <v>1</v>
      </c>
      <c r="G267" s="12" t="n">
        <f t="normal" ca="1">A281</f>
        <v>0</v>
      </c>
    </row>
    <row r="268" spans="1:12">
      <c r="A268" t="s">
        <v>4</v>
      </c>
      <c r="B268" s="4" t="s">
        <v>5</v>
      </c>
      <c r="C268" s="4" t="s">
        <v>13</v>
      </c>
      <c r="D268" s="4" t="s">
        <v>10</v>
      </c>
      <c r="E268" s="4" t="s">
        <v>6</v>
      </c>
    </row>
    <row r="269" spans="1:12">
      <c r="A269" t="n">
        <v>3683</v>
      </c>
      <c r="B269" s="37" t="n">
        <v>51</v>
      </c>
      <c r="C269" s="7" t="n">
        <v>4</v>
      </c>
      <c r="D269" s="7" t="n">
        <v>6100</v>
      </c>
      <c r="E269" s="7" t="s">
        <v>44</v>
      </c>
    </row>
    <row r="270" spans="1:12">
      <c r="A270" t="s">
        <v>4</v>
      </c>
      <c r="B270" s="4" t="s">
        <v>5</v>
      </c>
      <c r="C270" s="4" t="s">
        <v>10</v>
      </c>
    </row>
    <row r="271" spans="1:12">
      <c r="A271" t="n">
        <v>3696</v>
      </c>
      <c r="B271" s="25" t="n">
        <v>16</v>
      </c>
      <c r="C271" s="7" t="n">
        <v>0</v>
      </c>
    </row>
    <row r="272" spans="1:12">
      <c r="A272" t="s">
        <v>4</v>
      </c>
      <c r="B272" s="4" t="s">
        <v>5</v>
      </c>
      <c r="C272" s="4" t="s">
        <v>10</v>
      </c>
      <c r="D272" s="4" t="s">
        <v>28</v>
      </c>
      <c r="E272" s="4" t="s">
        <v>13</v>
      </c>
      <c r="F272" s="4" t="s">
        <v>13</v>
      </c>
      <c r="G272" s="4" t="s">
        <v>28</v>
      </c>
      <c r="H272" s="4" t="s">
        <v>13</v>
      </c>
      <c r="I272" s="4" t="s">
        <v>13</v>
      </c>
      <c r="J272" s="4" t="s">
        <v>28</v>
      </c>
      <c r="K272" s="4" t="s">
        <v>13</v>
      </c>
      <c r="L272" s="4" t="s">
        <v>13</v>
      </c>
    </row>
    <row r="273" spans="1:12">
      <c r="A273" t="n">
        <v>3699</v>
      </c>
      <c r="B273" s="38" t="n">
        <v>26</v>
      </c>
      <c r="C273" s="7" t="n">
        <v>6100</v>
      </c>
      <c r="D273" s="7" t="s">
        <v>53</v>
      </c>
      <c r="E273" s="7" t="n">
        <v>2</v>
      </c>
      <c r="F273" s="7" t="n">
        <v>3</v>
      </c>
      <c r="G273" s="7" t="s">
        <v>54</v>
      </c>
      <c r="H273" s="7" t="n">
        <v>2</v>
      </c>
      <c r="I273" s="7" t="n">
        <v>3</v>
      </c>
      <c r="J273" s="7" t="s">
        <v>55</v>
      </c>
      <c r="K273" s="7" t="n">
        <v>2</v>
      </c>
      <c r="L273" s="7" t="n">
        <v>0</v>
      </c>
    </row>
    <row r="274" spans="1:12">
      <c r="A274" t="s">
        <v>4</v>
      </c>
      <c r="B274" s="4" t="s">
        <v>5</v>
      </c>
    </row>
    <row r="275" spans="1:12">
      <c r="A275" t="n">
        <v>3906</v>
      </c>
      <c r="B275" s="23" t="n">
        <v>28</v>
      </c>
    </row>
    <row r="276" spans="1:12">
      <c r="A276" t="s">
        <v>4</v>
      </c>
      <c r="B276" s="4" t="s">
        <v>5</v>
      </c>
      <c r="C276" s="4" t="s">
        <v>10</v>
      </c>
    </row>
    <row r="277" spans="1:12">
      <c r="A277" t="n">
        <v>3907</v>
      </c>
      <c r="B277" s="39" t="n">
        <v>12</v>
      </c>
      <c r="C277" s="7" t="n">
        <v>9318</v>
      </c>
    </row>
    <row r="278" spans="1:12">
      <c r="A278" t="s">
        <v>4</v>
      </c>
      <c r="B278" s="4" t="s">
        <v>5</v>
      </c>
      <c r="C278" s="4" t="s">
        <v>18</v>
      </c>
    </row>
    <row r="279" spans="1:12">
      <c r="A279" t="n">
        <v>3910</v>
      </c>
      <c r="B279" s="15" t="n">
        <v>3</v>
      </c>
      <c r="C279" s="12" t="n">
        <f t="normal" ca="1">A289</f>
        <v>0</v>
      </c>
    </row>
    <row r="280" spans="1:12">
      <c r="A280" t="s">
        <v>4</v>
      </c>
      <c r="B280" s="4" t="s">
        <v>5</v>
      </c>
      <c r="C280" s="4" t="s">
        <v>13</v>
      </c>
      <c r="D280" s="4" t="s">
        <v>10</v>
      </c>
      <c r="E280" s="4" t="s">
        <v>6</v>
      </c>
    </row>
    <row r="281" spans="1:12">
      <c r="A281" t="n">
        <v>3915</v>
      </c>
      <c r="B281" s="37" t="n">
        <v>51</v>
      </c>
      <c r="C281" s="7" t="n">
        <v>4</v>
      </c>
      <c r="D281" s="7" t="n">
        <v>6100</v>
      </c>
      <c r="E281" s="7" t="s">
        <v>44</v>
      </c>
    </row>
    <row r="282" spans="1:12">
      <c r="A282" t="s">
        <v>4</v>
      </c>
      <c r="B282" s="4" t="s">
        <v>5</v>
      </c>
      <c r="C282" s="4" t="s">
        <v>10</v>
      </c>
    </row>
    <row r="283" spans="1:12">
      <c r="A283" t="n">
        <v>3928</v>
      </c>
      <c r="B283" s="25" t="n">
        <v>16</v>
      </c>
      <c r="C283" s="7" t="n">
        <v>0</v>
      </c>
    </row>
    <row r="284" spans="1:12">
      <c r="A284" t="s">
        <v>4</v>
      </c>
      <c r="B284" s="4" t="s">
        <v>5</v>
      </c>
      <c r="C284" s="4" t="s">
        <v>10</v>
      </c>
      <c r="D284" s="4" t="s">
        <v>28</v>
      </c>
      <c r="E284" s="4" t="s">
        <v>13</v>
      </c>
      <c r="F284" s="4" t="s">
        <v>13</v>
      </c>
      <c r="G284" s="4" t="s">
        <v>28</v>
      </c>
      <c r="H284" s="4" t="s">
        <v>13</v>
      </c>
      <c r="I284" s="4" t="s">
        <v>13</v>
      </c>
      <c r="J284" s="4" t="s">
        <v>28</v>
      </c>
      <c r="K284" s="4" t="s">
        <v>13</v>
      </c>
      <c r="L284" s="4" t="s">
        <v>13</v>
      </c>
    </row>
    <row r="285" spans="1:12">
      <c r="A285" t="n">
        <v>3931</v>
      </c>
      <c r="B285" s="38" t="n">
        <v>26</v>
      </c>
      <c r="C285" s="7" t="n">
        <v>6100</v>
      </c>
      <c r="D285" s="7" t="s">
        <v>56</v>
      </c>
      <c r="E285" s="7" t="n">
        <v>2</v>
      </c>
      <c r="F285" s="7" t="n">
        <v>3</v>
      </c>
      <c r="G285" s="7" t="s">
        <v>57</v>
      </c>
      <c r="H285" s="7" t="n">
        <v>2</v>
      </c>
      <c r="I285" s="7" t="n">
        <v>3</v>
      </c>
      <c r="J285" s="7" t="s">
        <v>58</v>
      </c>
      <c r="K285" s="7" t="n">
        <v>2</v>
      </c>
      <c r="L285" s="7" t="n">
        <v>0</v>
      </c>
    </row>
    <row r="286" spans="1:12">
      <c r="A286" t="s">
        <v>4</v>
      </c>
      <c r="B286" s="4" t="s">
        <v>5</v>
      </c>
    </row>
    <row r="287" spans="1:12">
      <c r="A287" t="n">
        <v>4214</v>
      </c>
      <c r="B287" s="23" t="n">
        <v>28</v>
      </c>
    </row>
    <row r="288" spans="1:12">
      <c r="A288" t="s">
        <v>4</v>
      </c>
      <c r="B288" s="4" t="s">
        <v>5</v>
      </c>
      <c r="C288" s="4" t="s">
        <v>18</v>
      </c>
    </row>
    <row r="289" spans="1:12">
      <c r="A289" t="n">
        <v>4215</v>
      </c>
      <c r="B289" s="15" t="n">
        <v>3</v>
      </c>
      <c r="C289" s="12" t="n">
        <f t="normal" ca="1">A321</f>
        <v>0</v>
      </c>
    </row>
    <row r="290" spans="1:12">
      <c r="A290" t="s">
        <v>4</v>
      </c>
      <c r="B290" s="4" t="s">
        <v>5</v>
      </c>
      <c r="C290" s="4" t="s">
        <v>13</v>
      </c>
      <c r="D290" s="4" t="s">
        <v>10</v>
      </c>
      <c r="E290" s="4" t="s">
        <v>13</v>
      </c>
      <c r="F290" s="4" t="s">
        <v>18</v>
      </c>
    </row>
    <row r="291" spans="1:12">
      <c r="A291" t="n">
        <v>4220</v>
      </c>
      <c r="B291" s="11" t="n">
        <v>5</v>
      </c>
      <c r="C291" s="7" t="n">
        <v>30</v>
      </c>
      <c r="D291" s="7" t="n">
        <v>9718</v>
      </c>
      <c r="E291" s="7" t="n">
        <v>1</v>
      </c>
      <c r="F291" s="12" t="n">
        <f t="normal" ca="1">A321</f>
        <v>0</v>
      </c>
    </row>
    <row r="292" spans="1:12">
      <c r="A292" t="s">
        <v>4</v>
      </c>
      <c r="B292" s="4" t="s">
        <v>5</v>
      </c>
      <c r="C292" s="4" t="s">
        <v>10</v>
      </c>
      <c r="D292" s="4" t="s">
        <v>13</v>
      </c>
      <c r="E292" s="4" t="s">
        <v>13</v>
      </c>
      <c r="F292" s="4" t="s">
        <v>6</v>
      </c>
    </row>
    <row r="293" spans="1:12">
      <c r="A293" t="n">
        <v>4229</v>
      </c>
      <c r="B293" s="36" t="n">
        <v>20</v>
      </c>
      <c r="C293" s="7" t="n">
        <v>65534</v>
      </c>
      <c r="D293" s="7" t="n">
        <v>3</v>
      </c>
      <c r="E293" s="7" t="n">
        <v>10</v>
      </c>
      <c r="F293" s="7" t="s">
        <v>43</v>
      </c>
    </row>
    <row r="294" spans="1:12">
      <c r="A294" t="s">
        <v>4</v>
      </c>
      <c r="B294" s="4" t="s">
        <v>5</v>
      </c>
      <c r="C294" s="4" t="s">
        <v>10</v>
      </c>
    </row>
    <row r="295" spans="1:12">
      <c r="A295" t="n">
        <v>4250</v>
      </c>
      <c r="B295" s="25" t="n">
        <v>16</v>
      </c>
      <c r="C295" s="7" t="n">
        <v>0</v>
      </c>
    </row>
    <row r="296" spans="1:12">
      <c r="A296" t="s">
        <v>4</v>
      </c>
      <c r="B296" s="4" t="s">
        <v>5</v>
      </c>
      <c r="C296" s="4" t="s">
        <v>13</v>
      </c>
      <c r="D296" s="4" t="s">
        <v>10</v>
      </c>
    </row>
    <row r="297" spans="1:12">
      <c r="A297" t="n">
        <v>4253</v>
      </c>
      <c r="B297" s="20" t="n">
        <v>22</v>
      </c>
      <c r="C297" s="7" t="n">
        <v>10</v>
      </c>
      <c r="D297" s="7" t="n">
        <v>0</v>
      </c>
    </row>
    <row r="298" spans="1:12">
      <c r="A298" t="s">
        <v>4</v>
      </c>
      <c r="B298" s="4" t="s">
        <v>5</v>
      </c>
      <c r="C298" s="4" t="s">
        <v>13</v>
      </c>
      <c r="D298" s="4" t="s">
        <v>10</v>
      </c>
      <c r="E298" s="4" t="s">
        <v>13</v>
      </c>
      <c r="F298" s="4" t="s">
        <v>13</v>
      </c>
      <c r="G298" s="4" t="s">
        <v>18</v>
      </c>
    </row>
    <row r="299" spans="1:12">
      <c r="A299" t="n">
        <v>4257</v>
      </c>
      <c r="B299" s="11" t="n">
        <v>5</v>
      </c>
      <c r="C299" s="7" t="n">
        <v>30</v>
      </c>
      <c r="D299" s="7" t="n">
        <v>0</v>
      </c>
      <c r="E299" s="7" t="n">
        <v>8</v>
      </c>
      <c r="F299" s="7" t="n">
        <v>1</v>
      </c>
      <c r="G299" s="12" t="n">
        <f t="normal" ca="1">A313</f>
        <v>0</v>
      </c>
    </row>
    <row r="300" spans="1:12">
      <c r="A300" t="s">
        <v>4</v>
      </c>
      <c r="B300" s="4" t="s">
        <v>5</v>
      </c>
      <c r="C300" s="4" t="s">
        <v>13</v>
      </c>
      <c r="D300" s="4" t="s">
        <v>10</v>
      </c>
      <c r="E300" s="4" t="s">
        <v>6</v>
      </c>
    </row>
    <row r="301" spans="1:12">
      <c r="A301" t="n">
        <v>4267</v>
      </c>
      <c r="B301" s="37" t="n">
        <v>51</v>
      </c>
      <c r="C301" s="7" t="n">
        <v>4</v>
      </c>
      <c r="D301" s="7" t="n">
        <v>6100</v>
      </c>
      <c r="E301" s="7" t="s">
        <v>44</v>
      </c>
    </row>
    <row r="302" spans="1:12">
      <c r="A302" t="s">
        <v>4</v>
      </c>
      <c r="B302" s="4" t="s">
        <v>5</v>
      </c>
      <c r="C302" s="4" t="s">
        <v>10</v>
      </c>
    </row>
    <row r="303" spans="1:12">
      <c r="A303" t="n">
        <v>4280</v>
      </c>
      <c r="B303" s="25" t="n">
        <v>16</v>
      </c>
      <c r="C303" s="7" t="n">
        <v>0</v>
      </c>
    </row>
    <row r="304" spans="1:12">
      <c r="A304" t="s">
        <v>4</v>
      </c>
      <c r="B304" s="4" t="s">
        <v>5</v>
      </c>
      <c r="C304" s="4" t="s">
        <v>10</v>
      </c>
      <c r="D304" s="4" t="s">
        <v>28</v>
      </c>
      <c r="E304" s="4" t="s">
        <v>13</v>
      </c>
      <c r="F304" s="4" t="s">
        <v>13</v>
      </c>
      <c r="G304" s="4" t="s">
        <v>28</v>
      </c>
      <c r="H304" s="4" t="s">
        <v>13</v>
      </c>
      <c r="I304" s="4" t="s">
        <v>13</v>
      </c>
    </row>
    <row r="305" spans="1:9">
      <c r="A305" t="n">
        <v>4283</v>
      </c>
      <c r="B305" s="38" t="n">
        <v>26</v>
      </c>
      <c r="C305" s="7" t="n">
        <v>6100</v>
      </c>
      <c r="D305" s="7" t="s">
        <v>59</v>
      </c>
      <c r="E305" s="7" t="n">
        <v>2</v>
      </c>
      <c r="F305" s="7" t="n">
        <v>3</v>
      </c>
      <c r="G305" s="7" t="s">
        <v>60</v>
      </c>
      <c r="H305" s="7" t="n">
        <v>2</v>
      </c>
      <c r="I305" s="7" t="n">
        <v>0</v>
      </c>
    </row>
    <row r="306" spans="1:9">
      <c r="A306" t="s">
        <v>4</v>
      </c>
      <c r="B306" s="4" t="s">
        <v>5</v>
      </c>
    </row>
    <row r="307" spans="1:9">
      <c r="A307" t="n">
        <v>4417</v>
      </c>
      <c r="B307" s="23" t="n">
        <v>28</v>
      </c>
    </row>
    <row r="308" spans="1:9">
      <c r="A308" t="s">
        <v>4</v>
      </c>
      <c r="B308" s="4" t="s">
        <v>5</v>
      </c>
      <c r="C308" s="4" t="s">
        <v>10</v>
      </c>
    </row>
    <row r="309" spans="1:9">
      <c r="A309" t="n">
        <v>4418</v>
      </c>
      <c r="B309" s="39" t="n">
        <v>12</v>
      </c>
      <c r="C309" s="7" t="n">
        <v>0</v>
      </c>
    </row>
    <row r="310" spans="1:9">
      <c r="A310" t="s">
        <v>4</v>
      </c>
      <c r="B310" s="4" t="s">
        <v>5</v>
      </c>
      <c r="C310" s="4" t="s">
        <v>18</v>
      </c>
    </row>
    <row r="311" spans="1:9">
      <c r="A311" t="n">
        <v>4421</v>
      </c>
      <c r="B311" s="15" t="n">
        <v>3</v>
      </c>
      <c r="C311" s="12" t="n">
        <f t="normal" ca="1">A321</f>
        <v>0</v>
      </c>
    </row>
    <row r="312" spans="1:9">
      <c r="A312" t="s">
        <v>4</v>
      </c>
      <c r="B312" s="4" t="s">
        <v>5</v>
      </c>
      <c r="C312" s="4" t="s">
        <v>13</v>
      </c>
      <c r="D312" s="4" t="s">
        <v>10</v>
      </c>
      <c r="E312" s="4" t="s">
        <v>6</v>
      </c>
    </row>
    <row r="313" spans="1:9">
      <c r="A313" t="n">
        <v>4426</v>
      </c>
      <c r="B313" s="37" t="n">
        <v>51</v>
      </c>
      <c r="C313" s="7" t="n">
        <v>4</v>
      </c>
      <c r="D313" s="7" t="n">
        <v>6100</v>
      </c>
      <c r="E313" s="7" t="s">
        <v>44</v>
      </c>
    </row>
    <row r="314" spans="1:9">
      <c r="A314" t="s">
        <v>4</v>
      </c>
      <c r="B314" s="4" t="s">
        <v>5</v>
      </c>
      <c r="C314" s="4" t="s">
        <v>10</v>
      </c>
    </row>
    <row r="315" spans="1:9">
      <c r="A315" t="n">
        <v>4439</v>
      </c>
      <c r="B315" s="25" t="n">
        <v>16</v>
      </c>
      <c r="C315" s="7" t="n">
        <v>0</v>
      </c>
    </row>
    <row r="316" spans="1:9">
      <c r="A316" t="s">
        <v>4</v>
      </c>
      <c r="B316" s="4" t="s">
        <v>5</v>
      </c>
      <c r="C316" s="4" t="s">
        <v>10</v>
      </c>
      <c r="D316" s="4" t="s">
        <v>28</v>
      </c>
      <c r="E316" s="4" t="s">
        <v>13</v>
      </c>
      <c r="F316" s="4" t="s">
        <v>13</v>
      </c>
      <c r="G316" s="4" t="s">
        <v>28</v>
      </c>
      <c r="H316" s="4" t="s">
        <v>13</v>
      </c>
      <c r="I316" s="4" t="s">
        <v>13</v>
      </c>
    </row>
    <row r="317" spans="1:9">
      <c r="A317" t="n">
        <v>4442</v>
      </c>
      <c r="B317" s="38" t="n">
        <v>26</v>
      </c>
      <c r="C317" s="7" t="n">
        <v>6100</v>
      </c>
      <c r="D317" s="7" t="s">
        <v>61</v>
      </c>
      <c r="E317" s="7" t="n">
        <v>2</v>
      </c>
      <c r="F317" s="7" t="n">
        <v>3</v>
      </c>
      <c r="G317" s="7" t="s">
        <v>62</v>
      </c>
      <c r="H317" s="7" t="n">
        <v>2</v>
      </c>
      <c r="I317" s="7" t="n">
        <v>0</v>
      </c>
    </row>
    <row r="318" spans="1:9">
      <c r="A318" t="s">
        <v>4</v>
      </c>
      <c r="B318" s="4" t="s">
        <v>5</v>
      </c>
    </row>
    <row r="319" spans="1:9">
      <c r="A319" t="n">
        <v>4538</v>
      </c>
      <c r="B319" s="23" t="n">
        <v>28</v>
      </c>
    </row>
    <row r="320" spans="1:9">
      <c r="A320" t="s">
        <v>4</v>
      </c>
      <c r="B320" s="4" t="s">
        <v>5</v>
      </c>
      <c r="C320" s="4" t="s">
        <v>13</v>
      </c>
    </row>
    <row r="321" spans="1:9">
      <c r="A321" t="n">
        <v>4539</v>
      </c>
      <c r="B321" s="26" t="n">
        <v>23</v>
      </c>
      <c r="C321" s="7" t="n">
        <v>10</v>
      </c>
    </row>
    <row r="322" spans="1:9">
      <c r="A322" t="s">
        <v>4</v>
      </c>
      <c r="B322" s="4" t="s">
        <v>5</v>
      </c>
      <c r="C322" s="4" t="s">
        <v>13</v>
      </c>
      <c r="D322" s="4" t="s">
        <v>6</v>
      </c>
    </row>
    <row r="323" spans="1:9">
      <c r="A323" t="n">
        <v>4541</v>
      </c>
      <c r="B323" s="9" t="n">
        <v>2</v>
      </c>
      <c r="C323" s="7" t="n">
        <v>10</v>
      </c>
      <c r="D323" s="7" t="s">
        <v>30</v>
      </c>
    </row>
    <row r="324" spans="1:9">
      <c r="A324" t="s">
        <v>4</v>
      </c>
      <c r="B324" s="4" t="s">
        <v>5</v>
      </c>
      <c r="C324" s="4" t="s">
        <v>13</v>
      </c>
    </row>
    <row r="325" spans="1:9">
      <c r="A325" t="n">
        <v>4564</v>
      </c>
      <c r="B325" s="40" t="n">
        <v>74</v>
      </c>
      <c r="C325" s="7" t="n">
        <v>46</v>
      </c>
    </row>
    <row r="326" spans="1:9">
      <c r="A326" t="s">
        <v>4</v>
      </c>
      <c r="B326" s="4" t="s">
        <v>5</v>
      </c>
      <c r="C326" s="4" t="s">
        <v>13</v>
      </c>
    </row>
    <row r="327" spans="1:9">
      <c r="A327" t="n">
        <v>4566</v>
      </c>
      <c r="B327" s="40" t="n">
        <v>74</v>
      </c>
      <c r="C327" s="7" t="n">
        <v>54</v>
      </c>
    </row>
    <row r="328" spans="1:9">
      <c r="A328" t="s">
        <v>4</v>
      </c>
      <c r="B328" s="4" t="s">
        <v>5</v>
      </c>
    </row>
    <row r="329" spans="1:9">
      <c r="A329" t="n">
        <v>4568</v>
      </c>
      <c r="B329" s="5" t="n">
        <v>1</v>
      </c>
    </row>
    <row r="330" spans="1:9" s="3" customFormat="1" customHeight="0">
      <c r="A330" s="3" t="s">
        <v>2</v>
      </c>
      <c r="B330" s="3" t="s">
        <v>63</v>
      </c>
    </row>
    <row r="331" spans="1:9">
      <c r="A331" t="s">
        <v>4</v>
      </c>
      <c r="B331" s="4" t="s">
        <v>5</v>
      </c>
      <c r="C331" s="4" t="s">
        <v>13</v>
      </c>
      <c r="D331" s="4" t="s">
        <v>10</v>
      </c>
      <c r="E331" s="4" t="s">
        <v>13</v>
      </c>
      <c r="F331" s="4" t="s">
        <v>13</v>
      </c>
      <c r="G331" s="4" t="s">
        <v>13</v>
      </c>
      <c r="H331" s="4" t="s">
        <v>10</v>
      </c>
      <c r="I331" s="4" t="s">
        <v>18</v>
      </c>
      <c r="J331" s="4" t="s">
        <v>18</v>
      </c>
    </row>
    <row r="332" spans="1:9">
      <c r="A332" t="n">
        <v>4572</v>
      </c>
      <c r="B332" s="30" t="n">
        <v>6</v>
      </c>
      <c r="C332" s="7" t="n">
        <v>33</v>
      </c>
      <c r="D332" s="7" t="n">
        <v>65534</v>
      </c>
      <c r="E332" s="7" t="n">
        <v>9</v>
      </c>
      <c r="F332" s="7" t="n">
        <v>1</v>
      </c>
      <c r="G332" s="7" t="n">
        <v>1</v>
      </c>
      <c r="H332" s="7" t="n">
        <v>100</v>
      </c>
      <c r="I332" s="12" t="n">
        <f t="normal" ca="1">A334</f>
        <v>0</v>
      </c>
      <c r="J332" s="12" t="n">
        <f t="normal" ca="1">A346</f>
        <v>0</v>
      </c>
    </row>
    <row r="333" spans="1:9">
      <c r="A333" t="s">
        <v>4</v>
      </c>
      <c r="B333" s="4" t="s">
        <v>5</v>
      </c>
      <c r="C333" s="4" t="s">
        <v>10</v>
      </c>
      <c r="D333" s="4" t="s">
        <v>19</v>
      </c>
      <c r="E333" s="4" t="s">
        <v>19</v>
      </c>
      <c r="F333" s="4" t="s">
        <v>19</v>
      </c>
      <c r="G333" s="4" t="s">
        <v>19</v>
      </c>
    </row>
    <row r="334" spans="1:9">
      <c r="A334" t="n">
        <v>4589</v>
      </c>
      <c r="B334" s="31" t="n">
        <v>46</v>
      </c>
      <c r="C334" s="7" t="n">
        <v>65534</v>
      </c>
      <c r="D334" s="7" t="n">
        <v>-3.40000009536743</v>
      </c>
      <c r="E334" s="7" t="n">
        <v>0.75</v>
      </c>
      <c r="F334" s="7" t="n">
        <v>-158.399993896484</v>
      </c>
      <c r="G334" s="7" t="n">
        <v>0</v>
      </c>
    </row>
    <row r="335" spans="1:9">
      <c r="A335" t="s">
        <v>4</v>
      </c>
      <c r="B335" s="4" t="s">
        <v>5</v>
      </c>
      <c r="C335" s="4" t="s">
        <v>13</v>
      </c>
      <c r="D335" s="4" t="s">
        <v>10</v>
      </c>
      <c r="E335" s="4" t="s">
        <v>13</v>
      </c>
      <c r="F335" s="4" t="s">
        <v>6</v>
      </c>
      <c r="G335" s="4" t="s">
        <v>6</v>
      </c>
      <c r="H335" s="4" t="s">
        <v>6</v>
      </c>
      <c r="I335" s="4" t="s">
        <v>6</v>
      </c>
      <c r="J335" s="4" t="s">
        <v>6</v>
      </c>
      <c r="K335" s="4" t="s">
        <v>6</v>
      </c>
      <c r="L335" s="4" t="s">
        <v>6</v>
      </c>
      <c r="M335" s="4" t="s">
        <v>6</v>
      </c>
      <c r="N335" s="4" t="s">
        <v>6</v>
      </c>
      <c r="O335" s="4" t="s">
        <v>6</v>
      </c>
      <c r="P335" s="4" t="s">
        <v>6</v>
      </c>
      <c r="Q335" s="4" t="s">
        <v>6</v>
      </c>
      <c r="R335" s="4" t="s">
        <v>6</v>
      </c>
      <c r="S335" s="4" t="s">
        <v>6</v>
      </c>
      <c r="T335" s="4" t="s">
        <v>6</v>
      </c>
      <c r="U335" s="4" t="s">
        <v>6</v>
      </c>
    </row>
    <row r="336" spans="1:9">
      <c r="A336" t="n">
        <v>4608</v>
      </c>
      <c r="B336" s="32" t="n">
        <v>36</v>
      </c>
      <c r="C336" s="7" t="n">
        <v>8</v>
      </c>
      <c r="D336" s="7" t="n">
        <v>65534</v>
      </c>
      <c r="E336" s="7" t="n">
        <v>0</v>
      </c>
      <c r="F336" s="7" t="s">
        <v>40</v>
      </c>
      <c r="G336" s="7" t="s">
        <v>12</v>
      </c>
      <c r="H336" s="7" t="s">
        <v>12</v>
      </c>
      <c r="I336" s="7" t="s">
        <v>12</v>
      </c>
      <c r="J336" s="7" t="s">
        <v>12</v>
      </c>
      <c r="K336" s="7" t="s">
        <v>12</v>
      </c>
      <c r="L336" s="7" t="s">
        <v>12</v>
      </c>
      <c r="M336" s="7" t="s">
        <v>12</v>
      </c>
      <c r="N336" s="7" t="s">
        <v>12</v>
      </c>
      <c r="O336" s="7" t="s">
        <v>12</v>
      </c>
      <c r="P336" s="7" t="s">
        <v>12</v>
      </c>
      <c r="Q336" s="7" t="s">
        <v>12</v>
      </c>
      <c r="R336" s="7" t="s">
        <v>12</v>
      </c>
      <c r="S336" s="7" t="s">
        <v>12</v>
      </c>
      <c r="T336" s="7" t="s">
        <v>12</v>
      </c>
      <c r="U336" s="7" t="s">
        <v>12</v>
      </c>
    </row>
    <row r="337" spans="1:21">
      <c r="A337" t="s">
        <v>4</v>
      </c>
      <c r="B337" s="4" t="s">
        <v>5</v>
      </c>
      <c r="C337" s="4" t="s">
        <v>10</v>
      </c>
      <c r="D337" s="4" t="s">
        <v>13</v>
      </c>
      <c r="E337" s="4" t="s">
        <v>13</v>
      </c>
      <c r="F337" s="4" t="s">
        <v>6</v>
      </c>
    </row>
    <row r="338" spans="1:21">
      <c r="A338" t="n">
        <v>4638</v>
      </c>
      <c r="B338" s="33" t="n">
        <v>47</v>
      </c>
      <c r="C338" s="7" t="n">
        <v>65534</v>
      </c>
      <c r="D338" s="7" t="n">
        <v>0</v>
      </c>
      <c r="E338" s="7" t="n">
        <v>0</v>
      </c>
      <c r="F338" s="7" t="s">
        <v>41</v>
      </c>
    </row>
    <row r="339" spans="1:21">
      <c r="A339" t="s">
        <v>4</v>
      </c>
      <c r="B339" s="4" t="s">
        <v>5</v>
      </c>
      <c r="C339" s="4" t="s">
        <v>10</v>
      </c>
      <c r="D339" s="4" t="s">
        <v>13</v>
      </c>
      <c r="E339" s="4" t="s">
        <v>6</v>
      </c>
      <c r="F339" s="4" t="s">
        <v>19</v>
      </c>
      <c r="G339" s="4" t="s">
        <v>19</v>
      </c>
      <c r="H339" s="4" t="s">
        <v>19</v>
      </c>
    </row>
    <row r="340" spans="1:21">
      <c r="A340" t="n">
        <v>4660</v>
      </c>
      <c r="B340" s="35" t="n">
        <v>48</v>
      </c>
      <c r="C340" s="7" t="n">
        <v>65534</v>
      </c>
      <c r="D340" s="7" t="n">
        <v>0</v>
      </c>
      <c r="E340" s="7" t="s">
        <v>40</v>
      </c>
      <c r="F340" s="7" t="n">
        <v>0</v>
      </c>
      <c r="G340" s="7" t="n">
        <v>1</v>
      </c>
      <c r="H340" s="7" t="n">
        <v>0</v>
      </c>
    </row>
    <row r="341" spans="1:21">
      <c r="A341" t="s">
        <v>4</v>
      </c>
      <c r="B341" s="4" t="s">
        <v>5</v>
      </c>
      <c r="C341" s="4" t="s">
        <v>10</v>
      </c>
      <c r="D341" s="4" t="s">
        <v>9</v>
      </c>
    </row>
    <row r="342" spans="1:21">
      <c r="A342" t="n">
        <v>4686</v>
      </c>
      <c r="B342" s="34" t="n">
        <v>43</v>
      </c>
      <c r="C342" s="7" t="n">
        <v>65534</v>
      </c>
      <c r="D342" s="7" t="n">
        <v>64</v>
      </c>
    </row>
    <row r="343" spans="1:21">
      <c r="A343" t="s">
        <v>4</v>
      </c>
      <c r="B343" s="4" t="s">
        <v>5</v>
      </c>
      <c r="C343" s="4" t="s">
        <v>18</v>
      </c>
    </row>
    <row r="344" spans="1:21">
      <c r="A344" t="n">
        <v>4693</v>
      </c>
      <c r="B344" s="15" t="n">
        <v>3</v>
      </c>
      <c r="C344" s="12" t="n">
        <f t="normal" ca="1">A346</f>
        <v>0</v>
      </c>
    </row>
    <row r="345" spans="1:21">
      <c r="A345" t="s">
        <v>4</v>
      </c>
      <c r="B345" s="4" t="s">
        <v>5</v>
      </c>
    </row>
    <row r="346" spans="1:21">
      <c r="A346" t="n">
        <v>4698</v>
      </c>
      <c r="B346" s="5" t="n">
        <v>1</v>
      </c>
    </row>
    <row r="347" spans="1:21" s="3" customFormat="1" customHeight="0">
      <c r="A347" s="3" t="s">
        <v>2</v>
      </c>
      <c r="B347" s="3" t="s">
        <v>64</v>
      </c>
    </row>
    <row r="348" spans="1:21">
      <c r="A348" t="s">
        <v>4</v>
      </c>
      <c r="B348" s="4" t="s">
        <v>5</v>
      </c>
      <c r="C348" s="4" t="s">
        <v>13</v>
      </c>
      <c r="D348" s="4" t="s">
        <v>10</v>
      </c>
      <c r="E348" s="4" t="s">
        <v>13</v>
      </c>
      <c r="F348" s="4" t="s">
        <v>18</v>
      </c>
    </row>
    <row r="349" spans="1:21">
      <c r="A349" t="n">
        <v>4700</v>
      </c>
      <c r="B349" s="11" t="n">
        <v>5</v>
      </c>
      <c r="C349" s="7" t="n">
        <v>30</v>
      </c>
      <c r="D349" s="7" t="n">
        <v>10225</v>
      </c>
      <c r="E349" s="7" t="n">
        <v>1</v>
      </c>
      <c r="F349" s="12" t="n">
        <f t="normal" ca="1">A381</f>
        <v>0</v>
      </c>
    </row>
    <row r="350" spans="1:21">
      <c r="A350" t="s">
        <v>4</v>
      </c>
      <c r="B350" s="4" t="s">
        <v>5</v>
      </c>
      <c r="C350" s="4" t="s">
        <v>10</v>
      </c>
      <c r="D350" s="4" t="s">
        <v>13</v>
      </c>
      <c r="E350" s="4" t="s">
        <v>13</v>
      </c>
      <c r="F350" s="4" t="s">
        <v>6</v>
      </c>
    </row>
    <row r="351" spans="1:21">
      <c r="A351" t="n">
        <v>4709</v>
      </c>
      <c r="B351" s="36" t="n">
        <v>20</v>
      </c>
      <c r="C351" s="7" t="n">
        <v>65534</v>
      </c>
      <c r="D351" s="7" t="n">
        <v>3</v>
      </c>
      <c r="E351" s="7" t="n">
        <v>10</v>
      </c>
      <c r="F351" s="7" t="s">
        <v>43</v>
      </c>
    </row>
    <row r="352" spans="1:21">
      <c r="A352" t="s">
        <v>4</v>
      </c>
      <c r="B352" s="4" t="s">
        <v>5</v>
      </c>
      <c r="C352" s="4" t="s">
        <v>10</v>
      </c>
    </row>
    <row r="353" spans="1:8">
      <c r="A353" t="n">
        <v>4730</v>
      </c>
      <c r="B353" s="25" t="n">
        <v>16</v>
      </c>
      <c r="C353" s="7" t="n">
        <v>0</v>
      </c>
    </row>
    <row r="354" spans="1:8">
      <c r="A354" t="s">
        <v>4</v>
      </c>
      <c r="B354" s="4" t="s">
        <v>5</v>
      </c>
      <c r="C354" s="4" t="s">
        <v>13</v>
      </c>
      <c r="D354" s="4" t="s">
        <v>10</v>
      </c>
    </row>
    <row r="355" spans="1:8">
      <c r="A355" t="n">
        <v>4733</v>
      </c>
      <c r="B355" s="20" t="n">
        <v>22</v>
      </c>
      <c r="C355" s="7" t="n">
        <v>10</v>
      </c>
      <c r="D355" s="7" t="n">
        <v>0</v>
      </c>
    </row>
    <row r="356" spans="1:8">
      <c r="A356" t="s">
        <v>4</v>
      </c>
      <c r="B356" s="4" t="s">
        <v>5</v>
      </c>
      <c r="C356" s="4" t="s">
        <v>13</v>
      </c>
      <c r="D356" s="4" t="s">
        <v>10</v>
      </c>
      <c r="E356" s="4" t="s">
        <v>13</v>
      </c>
      <c r="F356" s="4" t="s">
        <v>13</v>
      </c>
      <c r="G356" s="4" t="s">
        <v>18</v>
      </c>
    </row>
    <row r="357" spans="1:8">
      <c r="A357" t="n">
        <v>4737</v>
      </c>
      <c r="B357" s="11" t="n">
        <v>5</v>
      </c>
      <c r="C357" s="7" t="n">
        <v>30</v>
      </c>
      <c r="D357" s="7" t="n">
        <v>1</v>
      </c>
      <c r="E357" s="7" t="n">
        <v>8</v>
      </c>
      <c r="F357" s="7" t="n">
        <v>1</v>
      </c>
      <c r="G357" s="12" t="n">
        <f t="normal" ca="1">A371</f>
        <v>0</v>
      </c>
    </row>
    <row r="358" spans="1:8">
      <c r="A358" t="s">
        <v>4</v>
      </c>
      <c r="B358" s="4" t="s">
        <v>5</v>
      </c>
      <c r="C358" s="4" t="s">
        <v>13</v>
      </c>
      <c r="D358" s="4" t="s">
        <v>10</v>
      </c>
      <c r="E358" s="4" t="s">
        <v>6</v>
      </c>
    </row>
    <row r="359" spans="1:8">
      <c r="A359" t="n">
        <v>4747</v>
      </c>
      <c r="B359" s="37" t="n">
        <v>51</v>
      </c>
      <c r="C359" s="7" t="n">
        <v>4</v>
      </c>
      <c r="D359" s="7" t="n">
        <v>6101</v>
      </c>
      <c r="E359" s="7" t="s">
        <v>44</v>
      </c>
    </row>
    <row r="360" spans="1:8">
      <c r="A360" t="s">
        <v>4</v>
      </c>
      <c r="B360" s="4" t="s">
        <v>5</v>
      </c>
      <c r="C360" s="4" t="s">
        <v>10</v>
      </c>
    </row>
    <row r="361" spans="1:8">
      <c r="A361" t="n">
        <v>4760</v>
      </c>
      <c r="B361" s="25" t="n">
        <v>16</v>
      </c>
      <c r="C361" s="7" t="n">
        <v>0</v>
      </c>
    </row>
    <row r="362" spans="1:8">
      <c r="A362" t="s">
        <v>4</v>
      </c>
      <c r="B362" s="4" t="s">
        <v>5</v>
      </c>
      <c r="C362" s="4" t="s">
        <v>10</v>
      </c>
      <c r="D362" s="4" t="s">
        <v>28</v>
      </c>
      <c r="E362" s="4" t="s">
        <v>13</v>
      </c>
      <c r="F362" s="4" t="s">
        <v>13</v>
      </c>
      <c r="G362" s="4" t="s">
        <v>28</v>
      </c>
      <c r="H362" s="4" t="s">
        <v>13</v>
      </c>
      <c r="I362" s="4" t="s">
        <v>13</v>
      </c>
      <c r="J362" s="4" t="s">
        <v>28</v>
      </c>
      <c r="K362" s="4" t="s">
        <v>13</v>
      </c>
      <c r="L362" s="4" t="s">
        <v>13</v>
      </c>
      <c r="M362" s="4" t="s">
        <v>28</v>
      </c>
      <c r="N362" s="4" t="s">
        <v>13</v>
      </c>
      <c r="O362" s="4" t="s">
        <v>13</v>
      </c>
    </row>
    <row r="363" spans="1:8">
      <c r="A363" t="n">
        <v>4763</v>
      </c>
      <c r="B363" s="38" t="n">
        <v>26</v>
      </c>
      <c r="C363" s="7" t="n">
        <v>6101</v>
      </c>
      <c r="D363" s="7" t="s">
        <v>65</v>
      </c>
      <c r="E363" s="7" t="n">
        <v>2</v>
      </c>
      <c r="F363" s="7" t="n">
        <v>3</v>
      </c>
      <c r="G363" s="7" t="s">
        <v>66</v>
      </c>
      <c r="H363" s="7" t="n">
        <v>2</v>
      </c>
      <c r="I363" s="7" t="n">
        <v>3</v>
      </c>
      <c r="J363" s="7" t="s">
        <v>67</v>
      </c>
      <c r="K363" s="7" t="n">
        <v>2</v>
      </c>
      <c r="L363" s="7" t="n">
        <v>3</v>
      </c>
      <c r="M363" s="7" t="s">
        <v>68</v>
      </c>
      <c r="N363" s="7" t="n">
        <v>2</v>
      </c>
      <c r="O363" s="7" t="n">
        <v>0</v>
      </c>
    </row>
    <row r="364" spans="1:8">
      <c r="A364" t="s">
        <v>4</v>
      </c>
      <c r="B364" s="4" t="s">
        <v>5</v>
      </c>
    </row>
    <row r="365" spans="1:8">
      <c r="A365" t="n">
        <v>5102</v>
      </c>
      <c r="B365" s="23" t="n">
        <v>28</v>
      </c>
    </row>
    <row r="366" spans="1:8">
      <c r="A366" t="s">
        <v>4</v>
      </c>
      <c r="B366" s="4" t="s">
        <v>5</v>
      </c>
      <c r="C366" s="4" t="s">
        <v>10</v>
      </c>
    </row>
    <row r="367" spans="1:8">
      <c r="A367" t="n">
        <v>5103</v>
      </c>
      <c r="B367" s="39" t="n">
        <v>12</v>
      </c>
      <c r="C367" s="7" t="n">
        <v>1</v>
      </c>
    </row>
    <row r="368" spans="1:8">
      <c r="A368" t="s">
        <v>4</v>
      </c>
      <c r="B368" s="4" t="s">
        <v>5</v>
      </c>
      <c r="C368" s="4" t="s">
        <v>18</v>
      </c>
    </row>
    <row r="369" spans="1:15">
      <c r="A369" t="n">
        <v>5106</v>
      </c>
      <c r="B369" s="15" t="n">
        <v>3</v>
      </c>
      <c r="C369" s="12" t="n">
        <f t="normal" ca="1">A379</f>
        <v>0</v>
      </c>
    </row>
    <row r="370" spans="1:15">
      <c r="A370" t="s">
        <v>4</v>
      </c>
      <c r="B370" s="4" t="s">
        <v>5</v>
      </c>
      <c r="C370" s="4" t="s">
        <v>13</v>
      </c>
      <c r="D370" s="4" t="s">
        <v>10</v>
      </c>
      <c r="E370" s="4" t="s">
        <v>6</v>
      </c>
    </row>
    <row r="371" spans="1:15">
      <c r="A371" t="n">
        <v>5111</v>
      </c>
      <c r="B371" s="37" t="n">
        <v>51</v>
      </c>
      <c r="C371" s="7" t="n">
        <v>4</v>
      </c>
      <c r="D371" s="7" t="n">
        <v>6101</v>
      </c>
      <c r="E371" s="7" t="s">
        <v>44</v>
      </c>
    </row>
    <row r="372" spans="1:15">
      <c r="A372" t="s">
        <v>4</v>
      </c>
      <c r="B372" s="4" t="s">
        <v>5</v>
      </c>
      <c r="C372" s="4" t="s">
        <v>10</v>
      </c>
    </row>
    <row r="373" spans="1:15">
      <c r="A373" t="n">
        <v>5124</v>
      </c>
      <c r="B373" s="25" t="n">
        <v>16</v>
      </c>
      <c r="C373" s="7" t="n">
        <v>0</v>
      </c>
    </row>
    <row r="374" spans="1:15">
      <c r="A374" t="s">
        <v>4</v>
      </c>
      <c r="B374" s="4" t="s">
        <v>5</v>
      </c>
      <c r="C374" s="4" t="s">
        <v>10</v>
      </c>
      <c r="D374" s="4" t="s">
        <v>28</v>
      </c>
      <c r="E374" s="4" t="s">
        <v>13</v>
      </c>
      <c r="F374" s="4" t="s">
        <v>13</v>
      </c>
      <c r="G374" s="4" t="s">
        <v>28</v>
      </c>
      <c r="H374" s="4" t="s">
        <v>13</v>
      </c>
      <c r="I374" s="4" t="s">
        <v>13</v>
      </c>
    </row>
    <row r="375" spans="1:15">
      <c r="A375" t="n">
        <v>5127</v>
      </c>
      <c r="B375" s="38" t="n">
        <v>26</v>
      </c>
      <c r="C375" s="7" t="n">
        <v>6101</v>
      </c>
      <c r="D375" s="7" t="s">
        <v>69</v>
      </c>
      <c r="E375" s="7" t="n">
        <v>2</v>
      </c>
      <c r="F375" s="7" t="n">
        <v>3</v>
      </c>
      <c r="G375" s="7" t="s">
        <v>70</v>
      </c>
      <c r="H375" s="7" t="n">
        <v>2</v>
      </c>
      <c r="I375" s="7" t="n">
        <v>0</v>
      </c>
    </row>
    <row r="376" spans="1:15">
      <c r="A376" t="s">
        <v>4</v>
      </c>
      <c r="B376" s="4" t="s">
        <v>5</v>
      </c>
    </row>
    <row r="377" spans="1:15">
      <c r="A377" t="n">
        <v>5315</v>
      </c>
      <c r="B377" s="23" t="n">
        <v>28</v>
      </c>
    </row>
    <row r="378" spans="1:15">
      <c r="A378" t="s">
        <v>4</v>
      </c>
      <c r="B378" s="4" t="s">
        <v>5</v>
      </c>
      <c r="C378" s="4" t="s">
        <v>18</v>
      </c>
    </row>
    <row r="379" spans="1:15">
      <c r="A379" t="n">
        <v>5316</v>
      </c>
      <c r="B379" s="15" t="n">
        <v>3</v>
      </c>
      <c r="C379" s="12" t="n">
        <f t="normal" ca="1">A475</f>
        <v>0</v>
      </c>
    </row>
    <row r="380" spans="1:15">
      <c r="A380" t="s">
        <v>4</v>
      </c>
      <c r="B380" s="4" t="s">
        <v>5</v>
      </c>
      <c r="C380" s="4" t="s">
        <v>13</v>
      </c>
      <c r="D380" s="4" t="s">
        <v>10</v>
      </c>
      <c r="E380" s="4" t="s">
        <v>13</v>
      </c>
      <c r="F380" s="4" t="s">
        <v>18</v>
      </c>
    </row>
    <row r="381" spans="1:15">
      <c r="A381" t="n">
        <v>5321</v>
      </c>
      <c r="B381" s="11" t="n">
        <v>5</v>
      </c>
      <c r="C381" s="7" t="n">
        <v>30</v>
      </c>
      <c r="D381" s="7" t="n">
        <v>9724</v>
      </c>
      <c r="E381" s="7" t="n">
        <v>1</v>
      </c>
      <c r="F381" s="12" t="n">
        <f t="normal" ca="1">A413</f>
        <v>0</v>
      </c>
    </row>
    <row r="382" spans="1:15">
      <c r="A382" t="s">
        <v>4</v>
      </c>
      <c r="B382" s="4" t="s">
        <v>5</v>
      </c>
      <c r="C382" s="4" t="s">
        <v>10</v>
      </c>
      <c r="D382" s="4" t="s">
        <v>13</v>
      </c>
      <c r="E382" s="4" t="s">
        <v>13</v>
      </c>
      <c r="F382" s="4" t="s">
        <v>6</v>
      </c>
    </row>
    <row r="383" spans="1:15">
      <c r="A383" t="n">
        <v>5330</v>
      </c>
      <c r="B383" s="36" t="n">
        <v>20</v>
      </c>
      <c r="C383" s="7" t="n">
        <v>65534</v>
      </c>
      <c r="D383" s="7" t="n">
        <v>3</v>
      </c>
      <c r="E383" s="7" t="n">
        <v>10</v>
      </c>
      <c r="F383" s="7" t="s">
        <v>43</v>
      </c>
    </row>
    <row r="384" spans="1:15">
      <c r="A384" t="s">
        <v>4</v>
      </c>
      <c r="B384" s="4" t="s">
        <v>5</v>
      </c>
      <c r="C384" s="4" t="s">
        <v>10</v>
      </c>
    </row>
    <row r="385" spans="1:9">
      <c r="A385" t="n">
        <v>5351</v>
      </c>
      <c r="B385" s="25" t="n">
        <v>16</v>
      </c>
      <c r="C385" s="7" t="n">
        <v>0</v>
      </c>
    </row>
    <row r="386" spans="1:9">
      <c r="A386" t="s">
        <v>4</v>
      </c>
      <c r="B386" s="4" t="s">
        <v>5</v>
      </c>
      <c r="C386" s="4" t="s">
        <v>13</v>
      </c>
      <c r="D386" s="4" t="s">
        <v>10</v>
      </c>
    </row>
    <row r="387" spans="1:9">
      <c r="A387" t="n">
        <v>5354</v>
      </c>
      <c r="B387" s="20" t="n">
        <v>22</v>
      </c>
      <c r="C387" s="7" t="n">
        <v>10</v>
      </c>
      <c r="D387" s="7" t="n">
        <v>0</v>
      </c>
    </row>
    <row r="388" spans="1:9">
      <c r="A388" t="s">
        <v>4</v>
      </c>
      <c r="B388" s="4" t="s">
        <v>5</v>
      </c>
      <c r="C388" s="4" t="s">
        <v>13</v>
      </c>
      <c r="D388" s="4" t="s">
        <v>10</v>
      </c>
      <c r="E388" s="4" t="s">
        <v>13</v>
      </c>
      <c r="F388" s="4" t="s">
        <v>13</v>
      </c>
      <c r="G388" s="4" t="s">
        <v>18</v>
      </c>
    </row>
    <row r="389" spans="1:9">
      <c r="A389" t="n">
        <v>5358</v>
      </c>
      <c r="B389" s="11" t="n">
        <v>5</v>
      </c>
      <c r="C389" s="7" t="n">
        <v>30</v>
      </c>
      <c r="D389" s="7" t="n">
        <v>1</v>
      </c>
      <c r="E389" s="7" t="n">
        <v>8</v>
      </c>
      <c r="F389" s="7" t="n">
        <v>1</v>
      </c>
      <c r="G389" s="12" t="n">
        <f t="normal" ca="1">A403</f>
        <v>0</v>
      </c>
    </row>
    <row r="390" spans="1:9">
      <c r="A390" t="s">
        <v>4</v>
      </c>
      <c r="B390" s="4" t="s">
        <v>5</v>
      </c>
      <c r="C390" s="4" t="s">
        <v>13</v>
      </c>
      <c r="D390" s="4" t="s">
        <v>10</v>
      </c>
      <c r="E390" s="4" t="s">
        <v>6</v>
      </c>
    </row>
    <row r="391" spans="1:9">
      <c r="A391" t="n">
        <v>5368</v>
      </c>
      <c r="B391" s="37" t="n">
        <v>51</v>
      </c>
      <c r="C391" s="7" t="n">
        <v>4</v>
      </c>
      <c r="D391" s="7" t="n">
        <v>6101</v>
      </c>
      <c r="E391" s="7" t="s">
        <v>44</v>
      </c>
    </row>
    <row r="392" spans="1:9">
      <c r="A392" t="s">
        <v>4</v>
      </c>
      <c r="B392" s="4" t="s">
        <v>5</v>
      </c>
      <c r="C392" s="4" t="s">
        <v>10</v>
      </c>
    </row>
    <row r="393" spans="1:9">
      <c r="A393" t="n">
        <v>5381</v>
      </c>
      <c r="B393" s="25" t="n">
        <v>16</v>
      </c>
      <c r="C393" s="7" t="n">
        <v>0</v>
      </c>
    </row>
    <row r="394" spans="1:9">
      <c r="A394" t="s">
        <v>4</v>
      </c>
      <c r="B394" s="4" t="s">
        <v>5</v>
      </c>
      <c r="C394" s="4" t="s">
        <v>10</v>
      </c>
      <c r="D394" s="4" t="s">
        <v>28</v>
      </c>
      <c r="E394" s="4" t="s">
        <v>13</v>
      </c>
      <c r="F394" s="4" t="s">
        <v>13</v>
      </c>
      <c r="G394" s="4" t="s">
        <v>28</v>
      </c>
      <c r="H394" s="4" t="s">
        <v>13</v>
      </c>
      <c r="I394" s="4" t="s">
        <v>13</v>
      </c>
      <c r="J394" s="4" t="s">
        <v>28</v>
      </c>
      <c r="K394" s="4" t="s">
        <v>13</v>
      </c>
      <c r="L394" s="4" t="s">
        <v>13</v>
      </c>
    </row>
    <row r="395" spans="1:9">
      <c r="A395" t="n">
        <v>5384</v>
      </c>
      <c r="B395" s="38" t="n">
        <v>26</v>
      </c>
      <c r="C395" s="7" t="n">
        <v>6101</v>
      </c>
      <c r="D395" s="7" t="s">
        <v>71</v>
      </c>
      <c r="E395" s="7" t="n">
        <v>2</v>
      </c>
      <c r="F395" s="7" t="n">
        <v>3</v>
      </c>
      <c r="G395" s="7" t="s">
        <v>72</v>
      </c>
      <c r="H395" s="7" t="n">
        <v>2</v>
      </c>
      <c r="I395" s="7" t="n">
        <v>3</v>
      </c>
      <c r="J395" s="7" t="s">
        <v>73</v>
      </c>
      <c r="K395" s="7" t="n">
        <v>2</v>
      </c>
      <c r="L395" s="7" t="n">
        <v>0</v>
      </c>
    </row>
    <row r="396" spans="1:9">
      <c r="A396" t="s">
        <v>4</v>
      </c>
      <c r="B396" s="4" t="s">
        <v>5</v>
      </c>
    </row>
    <row r="397" spans="1:9">
      <c r="A397" t="n">
        <v>5624</v>
      </c>
      <c r="B397" s="23" t="n">
        <v>28</v>
      </c>
    </row>
    <row r="398" spans="1:9">
      <c r="A398" t="s">
        <v>4</v>
      </c>
      <c r="B398" s="4" t="s">
        <v>5</v>
      </c>
      <c r="C398" s="4" t="s">
        <v>10</v>
      </c>
    </row>
    <row r="399" spans="1:9">
      <c r="A399" t="n">
        <v>5625</v>
      </c>
      <c r="B399" s="39" t="n">
        <v>12</v>
      </c>
      <c r="C399" s="7" t="n">
        <v>1</v>
      </c>
    </row>
    <row r="400" spans="1:9">
      <c r="A400" t="s">
        <v>4</v>
      </c>
      <c r="B400" s="4" t="s">
        <v>5</v>
      </c>
      <c r="C400" s="4" t="s">
        <v>18</v>
      </c>
    </row>
    <row r="401" spans="1:12">
      <c r="A401" t="n">
        <v>5628</v>
      </c>
      <c r="B401" s="15" t="n">
        <v>3</v>
      </c>
      <c r="C401" s="12" t="n">
        <f t="normal" ca="1">A411</f>
        <v>0</v>
      </c>
    </row>
    <row r="402" spans="1:12">
      <c r="A402" t="s">
        <v>4</v>
      </c>
      <c r="B402" s="4" t="s">
        <v>5</v>
      </c>
      <c r="C402" s="4" t="s">
        <v>13</v>
      </c>
      <c r="D402" s="4" t="s">
        <v>10</v>
      </c>
      <c r="E402" s="4" t="s">
        <v>6</v>
      </c>
    </row>
    <row r="403" spans="1:12">
      <c r="A403" t="n">
        <v>5633</v>
      </c>
      <c r="B403" s="37" t="n">
        <v>51</v>
      </c>
      <c r="C403" s="7" t="n">
        <v>4</v>
      </c>
      <c r="D403" s="7" t="n">
        <v>6101</v>
      </c>
      <c r="E403" s="7" t="s">
        <v>44</v>
      </c>
    </row>
    <row r="404" spans="1:12">
      <c r="A404" t="s">
        <v>4</v>
      </c>
      <c r="B404" s="4" t="s">
        <v>5</v>
      </c>
      <c r="C404" s="4" t="s">
        <v>10</v>
      </c>
    </row>
    <row r="405" spans="1:12">
      <c r="A405" t="n">
        <v>5646</v>
      </c>
      <c r="B405" s="25" t="n">
        <v>16</v>
      </c>
      <c r="C405" s="7" t="n">
        <v>0</v>
      </c>
    </row>
    <row r="406" spans="1:12">
      <c r="A406" t="s">
        <v>4</v>
      </c>
      <c r="B406" s="4" t="s">
        <v>5</v>
      </c>
      <c r="C406" s="4" t="s">
        <v>10</v>
      </c>
      <c r="D406" s="4" t="s">
        <v>28</v>
      </c>
      <c r="E406" s="4" t="s">
        <v>13</v>
      </c>
      <c r="F406" s="4" t="s">
        <v>13</v>
      </c>
      <c r="G406" s="4" t="s">
        <v>28</v>
      </c>
      <c r="H406" s="4" t="s">
        <v>13</v>
      </c>
      <c r="I406" s="4" t="s">
        <v>13</v>
      </c>
    </row>
    <row r="407" spans="1:12">
      <c r="A407" t="n">
        <v>5649</v>
      </c>
      <c r="B407" s="38" t="n">
        <v>26</v>
      </c>
      <c r="C407" s="7" t="n">
        <v>6101</v>
      </c>
      <c r="D407" s="7" t="s">
        <v>74</v>
      </c>
      <c r="E407" s="7" t="n">
        <v>2</v>
      </c>
      <c r="F407" s="7" t="n">
        <v>3</v>
      </c>
      <c r="G407" s="7" t="s">
        <v>75</v>
      </c>
      <c r="H407" s="7" t="n">
        <v>2</v>
      </c>
      <c r="I407" s="7" t="n">
        <v>0</v>
      </c>
    </row>
    <row r="408" spans="1:12">
      <c r="A408" t="s">
        <v>4</v>
      </c>
      <c r="B408" s="4" t="s">
        <v>5</v>
      </c>
    </row>
    <row r="409" spans="1:12">
      <c r="A409" t="n">
        <v>5824</v>
      </c>
      <c r="B409" s="23" t="n">
        <v>28</v>
      </c>
    </row>
    <row r="410" spans="1:12">
      <c r="A410" t="s">
        <v>4</v>
      </c>
      <c r="B410" s="4" t="s">
        <v>5</v>
      </c>
      <c r="C410" s="4" t="s">
        <v>18</v>
      </c>
    </row>
    <row r="411" spans="1:12">
      <c r="A411" t="n">
        <v>5825</v>
      </c>
      <c r="B411" s="15" t="n">
        <v>3</v>
      </c>
      <c r="C411" s="12" t="n">
        <f t="normal" ca="1">A475</f>
        <v>0</v>
      </c>
    </row>
    <row r="412" spans="1:12">
      <c r="A412" t="s">
        <v>4</v>
      </c>
      <c r="B412" s="4" t="s">
        <v>5</v>
      </c>
      <c r="C412" s="4" t="s">
        <v>13</v>
      </c>
      <c r="D412" s="4" t="s">
        <v>10</v>
      </c>
      <c r="E412" s="4" t="s">
        <v>13</v>
      </c>
      <c r="F412" s="4" t="s">
        <v>18</v>
      </c>
    </row>
    <row r="413" spans="1:12">
      <c r="A413" t="n">
        <v>5830</v>
      </c>
      <c r="B413" s="11" t="n">
        <v>5</v>
      </c>
      <c r="C413" s="7" t="n">
        <v>30</v>
      </c>
      <c r="D413" s="7" t="n">
        <v>9721</v>
      </c>
      <c r="E413" s="7" t="n">
        <v>1</v>
      </c>
      <c r="F413" s="12" t="n">
        <f t="normal" ca="1">A445</f>
        <v>0</v>
      </c>
    </row>
    <row r="414" spans="1:12">
      <c r="A414" t="s">
        <v>4</v>
      </c>
      <c r="B414" s="4" t="s">
        <v>5</v>
      </c>
      <c r="C414" s="4" t="s">
        <v>10</v>
      </c>
      <c r="D414" s="4" t="s">
        <v>13</v>
      </c>
      <c r="E414" s="4" t="s">
        <v>13</v>
      </c>
      <c r="F414" s="4" t="s">
        <v>6</v>
      </c>
    </row>
    <row r="415" spans="1:12">
      <c r="A415" t="n">
        <v>5839</v>
      </c>
      <c r="B415" s="36" t="n">
        <v>20</v>
      </c>
      <c r="C415" s="7" t="n">
        <v>65534</v>
      </c>
      <c r="D415" s="7" t="n">
        <v>3</v>
      </c>
      <c r="E415" s="7" t="n">
        <v>10</v>
      </c>
      <c r="F415" s="7" t="s">
        <v>43</v>
      </c>
    </row>
    <row r="416" spans="1:12">
      <c r="A416" t="s">
        <v>4</v>
      </c>
      <c r="B416" s="4" t="s">
        <v>5</v>
      </c>
      <c r="C416" s="4" t="s">
        <v>10</v>
      </c>
    </row>
    <row r="417" spans="1:9">
      <c r="A417" t="n">
        <v>5860</v>
      </c>
      <c r="B417" s="25" t="n">
        <v>16</v>
      </c>
      <c r="C417" s="7" t="n">
        <v>0</v>
      </c>
    </row>
    <row r="418" spans="1:9">
      <c r="A418" t="s">
        <v>4</v>
      </c>
      <c r="B418" s="4" t="s">
        <v>5</v>
      </c>
      <c r="C418" s="4" t="s">
        <v>13</v>
      </c>
      <c r="D418" s="4" t="s">
        <v>10</v>
      </c>
    </row>
    <row r="419" spans="1:9">
      <c r="A419" t="n">
        <v>5863</v>
      </c>
      <c r="B419" s="20" t="n">
        <v>22</v>
      </c>
      <c r="C419" s="7" t="n">
        <v>10</v>
      </c>
      <c r="D419" s="7" t="n">
        <v>0</v>
      </c>
    </row>
    <row r="420" spans="1:9">
      <c r="A420" t="s">
        <v>4</v>
      </c>
      <c r="B420" s="4" t="s">
        <v>5</v>
      </c>
      <c r="C420" s="4" t="s">
        <v>13</v>
      </c>
      <c r="D420" s="4" t="s">
        <v>10</v>
      </c>
      <c r="E420" s="4" t="s">
        <v>13</v>
      </c>
      <c r="F420" s="4" t="s">
        <v>13</v>
      </c>
      <c r="G420" s="4" t="s">
        <v>18</v>
      </c>
    </row>
    <row r="421" spans="1:9">
      <c r="A421" t="n">
        <v>5867</v>
      </c>
      <c r="B421" s="11" t="n">
        <v>5</v>
      </c>
      <c r="C421" s="7" t="n">
        <v>30</v>
      </c>
      <c r="D421" s="7" t="n">
        <v>9319</v>
      </c>
      <c r="E421" s="7" t="n">
        <v>8</v>
      </c>
      <c r="F421" s="7" t="n">
        <v>1</v>
      </c>
      <c r="G421" s="12" t="n">
        <f t="normal" ca="1">A435</f>
        <v>0</v>
      </c>
    </row>
    <row r="422" spans="1:9">
      <c r="A422" t="s">
        <v>4</v>
      </c>
      <c r="B422" s="4" t="s">
        <v>5</v>
      </c>
      <c r="C422" s="4" t="s">
        <v>13</v>
      </c>
      <c r="D422" s="4" t="s">
        <v>10</v>
      </c>
      <c r="E422" s="4" t="s">
        <v>6</v>
      </c>
    </row>
    <row r="423" spans="1:9">
      <c r="A423" t="n">
        <v>5877</v>
      </c>
      <c r="B423" s="37" t="n">
        <v>51</v>
      </c>
      <c r="C423" s="7" t="n">
        <v>4</v>
      </c>
      <c r="D423" s="7" t="n">
        <v>6101</v>
      </c>
      <c r="E423" s="7" t="s">
        <v>44</v>
      </c>
    </row>
    <row r="424" spans="1:9">
      <c r="A424" t="s">
        <v>4</v>
      </c>
      <c r="B424" s="4" t="s">
        <v>5</v>
      </c>
      <c r="C424" s="4" t="s">
        <v>10</v>
      </c>
    </row>
    <row r="425" spans="1:9">
      <c r="A425" t="n">
        <v>5890</v>
      </c>
      <c r="B425" s="25" t="n">
        <v>16</v>
      </c>
      <c r="C425" s="7" t="n">
        <v>0</v>
      </c>
    </row>
    <row r="426" spans="1:9">
      <c r="A426" t="s">
        <v>4</v>
      </c>
      <c r="B426" s="4" t="s">
        <v>5</v>
      </c>
      <c r="C426" s="4" t="s">
        <v>10</v>
      </c>
      <c r="D426" s="4" t="s">
        <v>28</v>
      </c>
      <c r="E426" s="4" t="s">
        <v>13</v>
      </c>
      <c r="F426" s="4" t="s">
        <v>13</v>
      </c>
      <c r="G426" s="4" t="s">
        <v>28</v>
      </c>
      <c r="H426" s="4" t="s">
        <v>13</v>
      </c>
      <c r="I426" s="4" t="s">
        <v>13</v>
      </c>
      <c r="J426" s="4" t="s">
        <v>28</v>
      </c>
      <c r="K426" s="4" t="s">
        <v>13</v>
      </c>
      <c r="L426" s="4" t="s">
        <v>13</v>
      </c>
      <c r="M426" s="4" t="s">
        <v>28</v>
      </c>
      <c r="N426" s="4" t="s">
        <v>13</v>
      </c>
      <c r="O426" s="4" t="s">
        <v>13</v>
      </c>
    </row>
    <row r="427" spans="1:9">
      <c r="A427" t="n">
        <v>5893</v>
      </c>
      <c r="B427" s="38" t="n">
        <v>26</v>
      </c>
      <c r="C427" s="7" t="n">
        <v>6101</v>
      </c>
      <c r="D427" s="7" t="s">
        <v>76</v>
      </c>
      <c r="E427" s="7" t="n">
        <v>2</v>
      </c>
      <c r="F427" s="7" t="n">
        <v>3</v>
      </c>
      <c r="G427" s="7" t="s">
        <v>77</v>
      </c>
      <c r="H427" s="7" t="n">
        <v>2</v>
      </c>
      <c r="I427" s="7" t="n">
        <v>3</v>
      </c>
      <c r="J427" s="7" t="s">
        <v>78</v>
      </c>
      <c r="K427" s="7" t="n">
        <v>2</v>
      </c>
      <c r="L427" s="7" t="n">
        <v>3</v>
      </c>
      <c r="M427" s="7" t="s">
        <v>79</v>
      </c>
      <c r="N427" s="7" t="n">
        <v>2</v>
      </c>
      <c r="O427" s="7" t="n">
        <v>0</v>
      </c>
    </row>
    <row r="428" spans="1:9">
      <c r="A428" t="s">
        <v>4</v>
      </c>
      <c r="B428" s="4" t="s">
        <v>5</v>
      </c>
    </row>
    <row r="429" spans="1:9">
      <c r="A429" t="n">
        <v>6305</v>
      </c>
      <c r="B429" s="23" t="n">
        <v>28</v>
      </c>
    </row>
    <row r="430" spans="1:9">
      <c r="A430" t="s">
        <v>4</v>
      </c>
      <c r="B430" s="4" t="s">
        <v>5</v>
      </c>
      <c r="C430" s="4" t="s">
        <v>10</v>
      </c>
    </row>
    <row r="431" spans="1:9">
      <c r="A431" t="n">
        <v>6306</v>
      </c>
      <c r="B431" s="39" t="n">
        <v>12</v>
      </c>
      <c r="C431" s="7" t="n">
        <v>9319</v>
      </c>
    </row>
    <row r="432" spans="1:9">
      <c r="A432" t="s">
        <v>4</v>
      </c>
      <c r="B432" s="4" t="s">
        <v>5</v>
      </c>
      <c r="C432" s="4" t="s">
        <v>18</v>
      </c>
    </row>
    <row r="433" spans="1:15">
      <c r="A433" t="n">
        <v>6309</v>
      </c>
      <c r="B433" s="15" t="n">
        <v>3</v>
      </c>
      <c r="C433" s="12" t="n">
        <f t="normal" ca="1">A443</f>
        <v>0</v>
      </c>
    </row>
    <row r="434" spans="1:15">
      <c r="A434" t="s">
        <v>4</v>
      </c>
      <c r="B434" s="4" t="s">
        <v>5</v>
      </c>
      <c r="C434" s="4" t="s">
        <v>13</v>
      </c>
      <c r="D434" s="4" t="s">
        <v>10</v>
      </c>
      <c r="E434" s="4" t="s">
        <v>6</v>
      </c>
    </row>
    <row r="435" spans="1:15">
      <c r="A435" t="n">
        <v>6314</v>
      </c>
      <c r="B435" s="37" t="n">
        <v>51</v>
      </c>
      <c r="C435" s="7" t="n">
        <v>4</v>
      </c>
      <c r="D435" s="7" t="n">
        <v>6101</v>
      </c>
      <c r="E435" s="7" t="s">
        <v>44</v>
      </c>
    </row>
    <row r="436" spans="1:15">
      <c r="A436" t="s">
        <v>4</v>
      </c>
      <c r="B436" s="4" t="s">
        <v>5</v>
      </c>
      <c r="C436" s="4" t="s">
        <v>10</v>
      </c>
    </row>
    <row r="437" spans="1:15">
      <c r="A437" t="n">
        <v>6327</v>
      </c>
      <c r="B437" s="25" t="n">
        <v>16</v>
      </c>
      <c r="C437" s="7" t="n">
        <v>0</v>
      </c>
    </row>
    <row r="438" spans="1:15">
      <c r="A438" t="s">
        <v>4</v>
      </c>
      <c r="B438" s="4" t="s">
        <v>5</v>
      </c>
      <c r="C438" s="4" t="s">
        <v>10</v>
      </c>
      <c r="D438" s="4" t="s">
        <v>28</v>
      </c>
      <c r="E438" s="4" t="s">
        <v>13</v>
      </c>
      <c r="F438" s="4" t="s">
        <v>13</v>
      </c>
      <c r="G438" s="4" t="s">
        <v>28</v>
      </c>
      <c r="H438" s="4" t="s">
        <v>13</v>
      </c>
      <c r="I438" s="4" t="s">
        <v>13</v>
      </c>
    </row>
    <row r="439" spans="1:15">
      <c r="A439" t="n">
        <v>6330</v>
      </c>
      <c r="B439" s="38" t="n">
        <v>26</v>
      </c>
      <c r="C439" s="7" t="n">
        <v>6101</v>
      </c>
      <c r="D439" s="7" t="s">
        <v>80</v>
      </c>
      <c r="E439" s="7" t="n">
        <v>2</v>
      </c>
      <c r="F439" s="7" t="n">
        <v>3</v>
      </c>
      <c r="G439" s="7" t="s">
        <v>81</v>
      </c>
      <c r="H439" s="7" t="n">
        <v>2</v>
      </c>
      <c r="I439" s="7" t="n">
        <v>0</v>
      </c>
    </row>
    <row r="440" spans="1:15">
      <c r="A440" t="s">
        <v>4</v>
      </c>
      <c r="B440" s="4" t="s">
        <v>5</v>
      </c>
    </row>
    <row r="441" spans="1:15">
      <c r="A441" t="n">
        <v>6560</v>
      </c>
      <c r="B441" s="23" t="n">
        <v>28</v>
      </c>
    </row>
    <row r="442" spans="1:15">
      <c r="A442" t="s">
        <v>4</v>
      </c>
      <c r="B442" s="4" t="s">
        <v>5</v>
      </c>
      <c r="C442" s="4" t="s">
        <v>18</v>
      </c>
    </row>
    <row r="443" spans="1:15">
      <c r="A443" t="n">
        <v>6561</v>
      </c>
      <c r="B443" s="15" t="n">
        <v>3</v>
      </c>
      <c r="C443" s="12" t="n">
        <f t="normal" ca="1">A475</f>
        <v>0</v>
      </c>
    </row>
    <row r="444" spans="1:15">
      <c r="A444" t="s">
        <v>4</v>
      </c>
      <c r="B444" s="4" t="s">
        <v>5</v>
      </c>
      <c r="C444" s="4" t="s">
        <v>13</v>
      </c>
      <c r="D444" s="4" t="s">
        <v>10</v>
      </c>
      <c r="E444" s="4" t="s">
        <v>13</v>
      </c>
      <c r="F444" s="4" t="s">
        <v>18</v>
      </c>
    </row>
    <row r="445" spans="1:15">
      <c r="A445" t="n">
        <v>6566</v>
      </c>
      <c r="B445" s="11" t="n">
        <v>5</v>
      </c>
      <c r="C445" s="7" t="n">
        <v>30</v>
      </c>
      <c r="D445" s="7" t="n">
        <v>9718</v>
      </c>
      <c r="E445" s="7" t="n">
        <v>1</v>
      </c>
      <c r="F445" s="12" t="n">
        <f t="normal" ca="1">A475</f>
        <v>0</v>
      </c>
    </row>
    <row r="446" spans="1:15">
      <c r="A446" t="s">
        <v>4</v>
      </c>
      <c r="B446" s="4" t="s">
        <v>5</v>
      </c>
      <c r="C446" s="4" t="s">
        <v>10</v>
      </c>
      <c r="D446" s="4" t="s">
        <v>13</v>
      </c>
      <c r="E446" s="4" t="s">
        <v>13</v>
      </c>
      <c r="F446" s="4" t="s">
        <v>6</v>
      </c>
    </row>
    <row r="447" spans="1:15">
      <c r="A447" t="n">
        <v>6575</v>
      </c>
      <c r="B447" s="36" t="n">
        <v>20</v>
      </c>
      <c r="C447" s="7" t="n">
        <v>65534</v>
      </c>
      <c r="D447" s="7" t="n">
        <v>3</v>
      </c>
      <c r="E447" s="7" t="n">
        <v>10</v>
      </c>
      <c r="F447" s="7" t="s">
        <v>43</v>
      </c>
    </row>
    <row r="448" spans="1:15">
      <c r="A448" t="s">
        <v>4</v>
      </c>
      <c r="B448" s="4" t="s">
        <v>5</v>
      </c>
      <c r="C448" s="4" t="s">
        <v>10</v>
      </c>
    </row>
    <row r="449" spans="1:9">
      <c r="A449" t="n">
        <v>6596</v>
      </c>
      <c r="B449" s="25" t="n">
        <v>16</v>
      </c>
      <c r="C449" s="7" t="n">
        <v>0</v>
      </c>
    </row>
    <row r="450" spans="1:9">
      <c r="A450" t="s">
        <v>4</v>
      </c>
      <c r="B450" s="4" t="s">
        <v>5</v>
      </c>
      <c r="C450" s="4" t="s">
        <v>13</v>
      </c>
      <c r="D450" s="4" t="s">
        <v>10</v>
      </c>
    </row>
    <row r="451" spans="1:9">
      <c r="A451" t="n">
        <v>6599</v>
      </c>
      <c r="B451" s="20" t="n">
        <v>22</v>
      </c>
      <c r="C451" s="7" t="n">
        <v>10</v>
      </c>
      <c r="D451" s="7" t="n">
        <v>0</v>
      </c>
    </row>
    <row r="452" spans="1:9">
      <c r="A452" t="s">
        <v>4</v>
      </c>
      <c r="B452" s="4" t="s">
        <v>5</v>
      </c>
      <c r="C452" s="4" t="s">
        <v>13</v>
      </c>
      <c r="D452" s="4" t="s">
        <v>10</v>
      </c>
      <c r="E452" s="4" t="s">
        <v>13</v>
      </c>
      <c r="F452" s="4" t="s">
        <v>13</v>
      </c>
      <c r="G452" s="4" t="s">
        <v>18</v>
      </c>
    </row>
    <row r="453" spans="1:9">
      <c r="A453" t="n">
        <v>6603</v>
      </c>
      <c r="B453" s="11" t="n">
        <v>5</v>
      </c>
      <c r="C453" s="7" t="n">
        <v>30</v>
      </c>
      <c r="D453" s="7" t="n">
        <v>9320</v>
      </c>
      <c r="E453" s="7" t="n">
        <v>8</v>
      </c>
      <c r="F453" s="7" t="n">
        <v>1</v>
      </c>
      <c r="G453" s="12" t="n">
        <f t="normal" ca="1">A467</f>
        <v>0</v>
      </c>
    </row>
    <row r="454" spans="1:9">
      <c r="A454" t="s">
        <v>4</v>
      </c>
      <c r="B454" s="4" t="s">
        <v>5</v>
      </c>
      <c r="C454" s="4" t="s">
        <v>13</v>
      </c>
      <c r="D454" s="4" t="s">
        <v>10</v>
      </c>
      <c r="E454" s="4" t="s">
        <v>6</v>
      </c>
    </row>
    <row r="455" spans="1:9">
      <c r="A455" t="n">
        <v>6613</v>
      </c>
      <c r="B455" s="37" t="n">
        <v>51</v>
      </c>
      <c r="C455" s="7" t="n">
        <v>4</v>
      </c>
      <c r="D455" s="7" t="n">
        <v>6101</v>
      </c>
      <c r="E455" s="7" t="s">
        <v>44</v>
      </c>
    </row>
    <row r="456" spans="1:9">
      <c r="A456" t="s">
        <v>4</v>
      </c>
      <c r="B456" s="4" t="s">
        <v>5</v>
      </c>
      <c r="C456" s="4" t="s">
        <v>10</v>
      </c>
    </row>
    <row r="457" spans="1:9">
      <c r="A457" t="n">
        <v>6626</v>
      </c>
      <c r="B457" s="25" t="n">
        <v>16</v>
      </c>
      <c r="C457" s="7" t="n">
        <v>0</v>
      </c>
    </row>
    <row r="458" spans="1:9">
      <c r="A458" t="s">
        <v>4</v>
      </c>
      <c r="B458" s="4" t="s">
        <v>5</v>
      </c>
      <c r="C458" s="4" t="s">
        <v>10</v>
      </c>
      <c r="D458" s="4" t="s">
        <v>28</v>
      </c>
      <c r="E458" s="4" t="s">
        <v>13</v>
      </c>
      <c r="F458" s="4" t="s">
        <v>13</v>
      </c>
      <c r="G458" s="4" t="s">
        <v>28</v>
      </c>
      <c r="H458" s="4" t="s">
        <v>13</v>
      </c>
      <c r="I458" s="4" t="s">
        <v>13</v>
      </c>
      <c r="J458" s="4" t="s">
        <v>28</v>
      </c>
      <c r="K458" s="4" t="s">
        <v>13</v>
      </c>
      <c r="L458" s="4" t="s">
        <v>13</v>
      </c>
    </row>
    <row r="459" spans="1:9">
      <c r="A459" t="n">
        <v>6629</v>
      </c>
      <c r="B459" s="38" t="n">
        <v>26</v>
      </c>
      <c r="C459" s="7" t="n">
        <v>6101</v>
      </c>
      <c r="D459" s="7" t="s">
        <v>82</v>
      </c>
      <c r="E459" s="7" t="n">
        <v>2</v>
      </c>
      <c r="F459" s="7" t="n">
        <v>3</v>
      </c>
      <c r="G459" s="7" t="s">
        <v>83</v>
      </c>
      <c r="H459" s="7" t="n">
        <v>2</v>
      </c>
      <c r="I459" s="7" t="n">
        <v>3</v>
      </c>
      <c r="J459" s="7" t="s">
        <v>84</v>
      </c>
      <c r="K459" s="7" t="n">
        <v>2</v>
      </c>
      <c r="L459" s="7" t="n">
        <v>0</v>
      </c>
    </row>
    <row r="460" spans="1:9">
      <c r="A460" t="s">
        <v>4</v>
      </c>
      <c r="B460" s="4" t="s">
        <v>5</v>
      </c>
    </row>
    <row r="461" spans="1:9">
      <c r="A461" t="n">
        <v>6727</v>
      </c>
      <c r="B461" s="23" t="n">
        <v>28</v>
      </c>
    </row>
    <row r="462" spans="1:9">
      <c r="A462" t="s">
        <v>4</v>
      </c>
      <c r="B462" s="4" t="s">
        <v>5</v>
      </c>
      <c r="C462" s="4" t="s">
        <v>10</v>
      </c>
    </row>
    <row r="463" spans="1:9">
      <c r="A463" t="n">
        <v>6728</v>
      </c>
      <c r="B463" s="39" t="n">
        <v>12</v>
      </c>
      <c r="C463" s="7" t="n">
        <v>9320</v>
      </c>
    </row>
    <row r="464" spans="1:9">
      <c r="A464" t="s">
        <v>4</v>
      </c>
      <c r="B464" s="4" t="s">
        <v>5</v>
      </c>
      <c r="C464" s="4" t="s">
        <v>18</v>
      </c>
    </row>
    <row r="465" spans="1:12">
      <c r="A465" t="n">
        <v>6731</v>
      </c>
      <c r="B465" s="15" t="n">
        <v>3</v>
      </c>
      <c r="C465" s="12" t="n">
        <f t="normal" ca="1">A475</f>
        <v>0</v>
      </c>
    </row>
    <row r="466" spans="1:12">
      <c r="A466" t="s">
        <v>4</v>
      </c>
      <c r="B466" s="4" t="s">
        <v>5</v>
      </c>
      <c r="C466" s="4" t="s">
        <v>13</v>
      </c>
      <c r="D466" s="4" t="s">
        <v>10</v>
      </c>
      <c r="E466" s="4" t="s">
        <v>6</v>
      </c>
    </row>
    <row r="467" spans="1:12">
      <c r="A467" t="n">
        <v>6736</v>
      </c>
      <c r="B467" s="37" t="n">
        <v>51</v>
      </c>
      <c r="C467" s="7" t="n">
        <v>4</v>
      </c>
      <c r="D467" s="7" t="n">
        <v>6101</v>
      </c>
      <c r="E467" s="7" t="s">
        <v>44</v>
      </c>
    </row>
    <row r="468" spans="1:12">
      <c r="A468" t="s">
        <v>4</v>
      </c>
      <c r="B468" s="4" t="s">
        <v>5</v>
      </c>
      <c r="C468" s="4" t="s">
        <v>10</v>
      </c>
    </row>
    <row r="469" spans="1:12">
      <c r="A469" t="n">
        <v>6749</v>
      </c>
      <c r="B469" s="25" t="n">
        <v>16</v>
      </c>
      <c r="C469" s="7" t="n">
        <v>0</v>
      </c>
    </row>
    <row r="470" spans="1:12">
      <c r="A470" t="s">
        <v>4</v>
      </c>
      <c r="B470" s="4" t="s">
        <v>5</v>
      </c>
      <c r="C470" s="4" t="s">
        <v>10</v>
      </c>
      <c r="D470" s="4" t="s">
        <v>28</v>
      </c>
      <c r="E470" s="4" t="s">
        <v>13</v>
      </c>
      <c r="F470" s="4" t="s">
        <v>13</v>
      </c>
      <c r="G470" s="4" t="s">
        <v>28</v>
      </c>
      <c r="H470" s="4" t="s">
        <v>13</v>
      </c>
      <c r="I470" s="4" t="s">
        <v>13</v>
      </c>
    </row>
    <row r="471" spans="1:12">
      <c r="A471" t="n">
        <v>6752</v>
      </c>
      <c r="B471" s="38" t="n">
        <v>26</v>
      </c>
      <c r="C471" s="7" t="n">
        <v>6101</v>
      </c>
      <c r="D471" s="7" t="s">
        <v>85</v>
      </c>
      <c r="E471" s="7" t="n">
        <v>2</v>
      </c>
      <c r="F471" s="7" t="n">
        <v>3</v>
      </c>
      <c r="G471" s="7" t="s">
        <v>86</v>
      </c>
      <c r="H471" s="7" t="n">
        <v>2</v>
      </c>
      <c r="I471" s="7" t="n">
        <v>0</v>
      </c>
    </row>
    <row r="472" spans="1:12">
      <c r="A472" t="s">
        <v>4</v>
      </c>
      <c r="B472" s="4" t="s">
        <v>5</v>
      </c>
    </row>
    <row r="473" spans="1:12">
      <c r="A473" t="n">
        <v>6880</v>
      </c>
      <c r="B473" s="23" t="n">
        <v>28</v>
      </c>
    </row>
    <row r="474" spans="1:12">
      <c r="A474" t="s">
        <v>4</v>
      </c>
      <c r="B474" s="4" t="s">
        <v>5</v>
      </c>
      <c r="C474" s="4" t="s">
        <v>13</v>
      </c>
    </row>
    <row r="475" spans="1:12">
      <c r="A475" t="n">
        <v>6881</v>
      </c>
      <c r="B475" s="26" t="n">
        <v>23</v>
      </c>
      <c r="C475" s="7" t="n">
        <v>10</v>
      </c>
    </row>
    <row r="476" spans="1:12">
      <c r="A476" t="s">
        <v>4</v>
      </c>
      <c r="B476" s="4" t="s">
        <v>5</v>
      </c>
      <c r="C476" s="4" t="s">
        <v>13</v>
      </c>
      <c r="D476" s="4" t="s">
        <v>6</v>
      </c>
    </row>
    <row r="477" spans="1:12">
      <c r="A477" t="n">
        <v>6883</v>
      </c>
      <c r="B477" s="9" t="n">
        <v>2</v>
      </c>
      <c r="C477" s="7" t="n">
        <v>10</v>
      </c>
      <c r="D477" s="7" t="s">
        <v>30</v>
      </c>
    </row>
    <row r="478" spans="1:12">
      <c r="A478" t="s">
        <v>4</v>
      </c>
      <c r="B478" s="4" t="s">
        <v>5</v>
      </c>
      <c r="C478" s="4" t="s">
        <v>13</v>
      </c>
    </row>
    <row r="479" spans="1:12">
      <c r="A479" t="n">
        <v>6906</v>
      </c>
      <c r="B479" s="40" t="n">
        <v>74</v>
      </c>
      <c r="C479" s="7" t="n">
        <v>46</v>
      </c>
    </row>
    <row r="480" spans="1:12">
      <c r="A480" t="s">
        <v>4</v>
      </c>
      <c r="B480" s="4" t="s">
        <v>5</v>
      </c>
      <c r="C480" s="4" t="s">
        <v>13</v>
      </c>
    </row>
    <row r="481" spans="1:9">
      <c r="A481" t="n">
        <v>6908</v>
      </c>
      <c r="B481" s="40" t="n">
        <v>74</v>
      </c>
      <c r="C481" s="7" t="n">
        <v>54</v>
      </c>
    </row>
    <row r="482" spans="1:9">
      <c r="A482" t="s">
        <v>4</v>
      </c>
      <c r="B482" s="4" t="s">
        <v>5</v>
      </c>
    </row>
    <row r="483" spans="1:9">
      <c r="A483" t="n">
        <v>6910</v>
      </c>
      <c r="B483" s="5" t="n">
        <v>1</v>
      </c>
    </row>
    <row r="484" spans="1:9" s="3" customFormat="1" customHeight="0">
      <c r="A484" s="3" t="s">
        <v>2</v>
      </c>
      <c r="B484" s="3" t="s">
        <v>87</v>
      </c>
    </row>
    <row r="485" spans="1:9">
      <c r="A485" t="s">
        <v>4</v>
      </c>
      <c r="B485" s="4" t="s">
        <v>5</v>
      </c>
      <c r="C485" s="4" t="s">
        <v>13</v>
      </c>
      <c r="D485" s="4" t="s">
        <v>13</v>
      </c>
      <c r="E485" s="4" t="s">
        <v>13</v>
      </c>
      <c r="F485" s="4" t="s">
        <v>13</v>
      </c>
    </row>
    <row r="486" spans="1:9">
      <c r="A486" t="n">
        <v>6912</v>
      </c>
      <c r="B486" s="8" t="n">
        <v>14</v>
      </c>
      <c r="C486" s="7" t="n">
        <v>2</v>
      </c>
      <c r="D486" s="7" t="n">
        <v>0</v>
      </c>
      <c r="E486" s="7" t="n">
        <v>0</v>
      </c>
      <c r="F486" s="7" t="n">
        <v>0</v>
      </c>
    </row>
    <row r="487" spans="1:9">
      <c r="A487" t="s">
        <v>4</v>
      </c>
      <c r="B487" s="4" t="s">
        <v>5</v>
      </c>
      <c r="C487" s="4" t="s">
        <v>13</v>
      </c>
      <c r="D487" s="41" t="s">
        <v>88</v>
      </c>
      <c r="E487" s="4" t="s">
        <v>5</v>
      </c>
      <c r="F487" s="4" t="s">
        <v>13</v>
      </c>
      <c r="G487" s="4" t="s">
        <v>10</v>
      </c>
      <c r="H487" s="41" t="s">
        <v>89</v>
      </c>
      <c r="I487" s="4" t="s">
        <v>13</v>
      </c>
      <c r="J487" s="4" t="s">
        <v>9</v>
      </c>
      <c r="K487" s="4" t="s">
        <v>13</v>
      </c>
      <c r="L487" s="4" t="s">
        <v>13</v>
      </c>
      <c r="M487" s="41" t="s">
        <v>88</v>
      </c>
      <c r="N487" s="4" t="s">
        <v>5</v>
      </c>
      <c r="O487" s="4" t="s">
        <v>13</v>
      </c>
      <c r="P487" s="4" t="s">
        <v>10</v>
      </c>
      <c r="Q487" s="41" t="s">
        <v>89</v>
      </c>
      <c r="R487" s="4" t="s">
        <v>13</v>
      </c>
      <c r="S487" s="4" t="s">
        <v>9</v>
      </c>
      <c r="T487" s="4" t="s">
        <v>13</v>
      </c>
      <c r="U487" s="4" t="s">
        <v>13</v>
      </c>
      <c r="V487" s="4" t="s">
        <v>13</v>
      </c>
      <c r="W487" s="4" t="s">
        <v>18</v>
      </c>
    </row>
    <row r="488" spans="1:9">
      <c r="A488" t="n">
        <v>6917</v>
      </c>
      <c r="B488" s="11" t="n">
        <v>5</v>
      </c>
      <c r="C488" s="7" t="n">
        <v>28</v>
      </c>
      <c r="D488" s="41" t="s">
        <v>3</v>
      </c>
      <c r="E488" s="10" t="n">
        <v>162</v>
      </c>
      <c r="F488" s="7" t="n">
        <v>3</v>
      </c>
      <c r="G488" s="7" t="n">
        <v>12339</v>
      </c>
      <c r="H488" s="41" t="s">
        <v>3</v>
      </c>
      <c r="I488" s="7" t="n">
        <v>0</v>
      </c>
      <c r="J488" s="7" t="n">
        <v>1</v>
      </c>
      <c r="K488" s="7" t="n">
        <v>2</v>
      </c>
      <c r="L488" s="7" t="n">
        <v>28</v>
      </c>
      <c r="M488" s="41" t="s">
        <v>3</v>
      </c>
      <c r="N488" s="10" t="n">
        <v>162</v>
      </c>
      <c r="O488" s="7" t="n">
        <v>3</v>
      </c>
      <c r="P488" s="7" t="n">
        <v>12339</v>
      </c>
      <c r="Q488" s="41" t="s">
        <v>3</v>
      </c>
      <c r="R488" s="7" t="n">
        <v>0</v>
      </c>
      <c r="S488" s="7" t="n">
        <v>2</v>
      </c>
      <c r="T488" s="7" t="n">
        <v>2</v>
      </c>
      <c r="U488" s="7" t="n">
        <v>11</v>
      </c>
      <c r="V488" s="7" t="n">
        <v>1</v>
      </c>
      <c r="W488" s="12" t="n">
        <f t="normal" ca="1">A492</f>
        <v>0</v>
      </c>
    </row>
    <row r="489" spans="1:9">
      <c r="A489" t="s">
        <v>4</v>
      </c>
      <c r="B489" s="4" t="s">
        <v>5</v>
      </c>
      <c r="C489" s="4" t="s">
        <v>13</v>
      </c>
      <c r="D489" s="4" t="s">
        <v>10</v>
      </c>
      <c r="E489" s="4" t="s">
        <v>19</v>
      </c>
    </row>
    <row r="490" spans="1:9">
      <c r="A490" t="n">
        <v>6946</v>
      </c>
      <c r="B490" s="42" t="n">
        <v>58</v>
      </c>
      <c r="C490" s="7" t="n">
        <v>0</v>
      </c>
      <c r="D490" s="7" t="n">
        <v>0</v>
      </c>
      <c r="E490" s="7" t="n">
        <v>1</v>
      </c>
    </row>
    <row r="491" spans="1:9">
      <c r="A491" t="s">
        <v>4</v>
      </c>
      <c r="B491" s="4" t="s">
        <v>5</v>
      </c>
      <c r="C491" s="4" t="s">
        <v>13</v>
      </c>
      <c r="D491" s="41" t="s">
        <v>88</v>
      </c>
      <c r="E491" s="4" t="s">
        <v>5</v>
      </c>
      <c r="F491" s="4" t="s">
        <v>13</v>
      </c>
      <c r="G491" s="4" t="s">
        <v>10</v>
      </c>
      <c r="H491" s="41" t="s">
        <v>89</v>
      </c>
      <c r="I491" s="4" t="s">
        <v>13</v>
      </c>
      <c r="J491" s="4" t="s">
        <v>9</v>
      </c>
      <c r="K491" s="4" t="s">
        <v>13</v>
      </c>
      <c r="L491" s="4" t="s">
        <v>13</v>
      </c>
      <c r="M491" s="41" t="s">
        <v>88</v>
      </c>
      <c r="N491" s="4" t="s">
        <v>5</v>
      </c>
      <c r="O491" s="4" t="s">
        <v>13</v>
      </c>
      <c r="P491" s="4" t="s">
        <v>10</v>
      </c>
      <c r="Q491" s="41" t="s">
        <v>89</v>
      </c>
      <c r="R491" s="4" t="s">
        <v>13</v>
      </c>
      <c r="S491" s="4" t="s">
        <v>9</v>
      </c>
      <c r="T491" s="4" t="s">
        <v>13</v>
      </c>
      <c r="U491" s="4" t="s">
        <v>13</v>
      </c>
      <c r="V491" s="4" t="s">
        <v>13</v>
      </c>
      <c r="W491" s="4" t="s">
        <v>18</v>
      </c>
    </row>
    <row r="492" spans="1:9">
      <c r="A492" t="n">
        <v>6954</v>
      </c>
      <c r="B492" s="11" t="n">
        <v>5</v>
      </c>
      <c r="C492" s="7" t="n">
        <v>28</v>
      </c>
      <c r="D492" s="41" t="s">
        <v>3</v>
      </c>
      <c r="E492" s="10" t="n">
        <v>162</v>
      </c>
      <c r="F492" s="7" t="n">
        <v>3</v>
      </c>
      <c r="G492" s="7" t="n">
        <v>12339</v>
      </c>
      <c r="H492" s="41" t="s">
        <v>3</v>
      </c>
      <c r="I492" s="7" t="n">
        <v>0</v>
      </c>
      <c r="J492" s="7" t="n">
        <v>1</v>
      </c>
      <c r="K492" s="7" t="n">
        <v>3</v>
      </c>
      <c r="L492" s="7" t="n">
        <v>28</v>
      </c>
      <c r="M492" s="41" t="s">
        <v>3</v>
      </c>
      <c r="N492" s="10" t="n">
        <v>162</v>
      </c>
      <c r="O492" s="7" t="n">
        <v>3</v>
      </c>
      <c r="P492" s="7" t="n">
        <v>12339</v>
      </c>
      <c r="Q492" s="41" t="s">
        <v>3</v>
      </c>
      <c r="R492" s="7" t="n">
        <v>0</v>
      </c>
      <c r="S492" s="7" t="n">
        <v>2</v>
      </c>
      <c r="T492" s="7" t="n">
        <v>3</v>
      </c>
      <c r="U492" s="7" t="n">
        <v>9</v>
      </c>
      <c r="V492" s="7" t="n">
        <v>1</v>
      </c>
      <c r="W492" s="12" t="n">
        <f t="normal" ca="1">A502</f>
        <v>0</v>
      </c>
    </row>
    <row r="493" spans="1:9">
      <c r="A493" t="s">
        <v>4</v>
      </c>
      <c r="B493" s="4" t="s">
        <v>5</v>
      </c>
      <c r="C493" s="4" t="s">
        <v>13</v>
      </c>
      <c r="D493" s="41" t="s">
        <v>88</v>
      </c>
      <c r="E493" s="4" t="s">
        <v>5</v>
      </c>
      <c r="F493" s="4" t="s">
        <v>10</v>
      </c>
      <c r="G493" s="4" t="s">
        <v>13</v>
      </c>
      <c r="H493" s="4" t="s">
        <v>13</v>
      </c>
      <c r="I493" s="4" t="s">
        <v>6</v>
      </c>
      <c r="J493" s="41" t="s">
        <v>89</v>
      </c>
      <c r="K493" s="4" t="s">
        <v>13</v>
      </c>
      <c r="L493" s="4" t="s">
        <v>13</v>
      </c>
      <c r="M493" s="41" t="s">
        <v>88</v>
      </c>
      <c r="N493" s="4" t="s">
        <v>5</v>
      </c>
      <c r="O493" s="4" t="s">
        <v>13</v>
      </c>
      <c r="P493" s="41" t="s">
        <v>89</v>
      </c>
      <c r="Q493" s="4" t="s">
        <v>13</v>
      </c>
      <c r="R493" s="4" t="s">
        <v>9</v>
      </c>
      <c r="S493" s="4" t="s">
        <v>13</v>
      </c>
      <c r="T493" s="4" t="s">
        <v>13</v>
      </c>
      <c r="U493" s="4" t="s">
        <v>13</v>
      </c>
      <c r="V493" s="41" t="s">
        <v>88</v>
      </c>
      <c r="W493" s="4" t="s">
        <v>5</v>
      </c>
      <c r="X493" s="4" t="s">
        <v>13</v>
      </c>
      <c r="Y493" s="41" t="s">
        <v>89</v>
      </c>
      <c r="Z493" s="4" t="s">
        <v>13</v>
      </c>
      <c r="AA493" s="4" t="s">
        <v>9</v>
      </c>
      <c r="AB493" s="4" t="s">
        <v>13</v>
      </c>
      <c r="AC493" s="4" t="s">
        <v>13</v>
      </c>
      <c r="AD493" s="4" t="s">
        <v>13</v>
      </c>
      <c r="AE493" s="4" t="s">
        <v>18</v>
      </c>
    </row>
    <row r="494" spans="1:9">
      <c r="A494" t="n">
        <v>6983</v>
      </c>
      <c r="B494" s="11" t="n">
        <v>5</v>
      </c>
      <c r="C494" s="7" t="n">
        <v>28</v>
      </c>
      <c r="D494" s="41" t="s">
        <v>3</v>
      </c>
      <c r="E494" s="33" t="n">
        <v>47</v>
      </c>
      <c r="F494" s="7" t="n">
        <v>61456</v>
      </c>
      <c r="G494" s="7" t="n">
        <v>2</v>
      </c>
      <c r="H494" s="7" t="n">
        <v>0</v>
      </c>
      <c r="I494" s="7" t="s">
        <v>90</v>
      </c>
      <c r="J494" s="41" t="s">
        <v>3</v>
      </c>
      <c r="K494" s="7" t="n">
        <v>8</v>
      </c>
      <c r="L494" s="7" t="n">
        <v>28</v>
      </c>
      <c r="M494" s="41" t="s">
        <v>3</v>
      </c>
      <c r="N494" s="40" t="n">
        <v>74</v>
      </c>
      <c r="O494" s="7" t="n">
        <v>65</v>
      </c>
      <c r="P494" s="41" t="s">
        <v>3</v>
      </c>
      <c r="Q494" s="7" t="n">
        <v>0</v>
      </c>
      <c r="R494" s="7" t="n">
        <v>1</v>
      </c>
      <c r="S494" s="7" t="n">
        <v>3</v>
      </c>
      <c r="T494" s="7" t="n">
        <v>9</v>
      </c>
      <c r="U494" s="7" t="n">
        <v>28</v>
      </c>
      <c r="V494" s="41" t="s">
        <v>3</v>
      </c>
      <c r="W494" s="40" t="n">
        <v>74</v>
      </c>
      <c r="X494" s="7" t="n">
        <v>65</v>
      </c>
      <c r="Y494" s="41" t="s">
        <v>3</v>
      </c>
      <c r="Z494" s="7" t="n">
        <v>0</v>
      </c>
      <c r="AA494" s="7" t="n">
        <v>2</v>
      </c>
      <c r="AB494" s="7" t="n">
        <v>3</v>
      </c>
      <c r="AC494" s="7" t="n">
        <v>9</v>
      </c>
      <c r="AD494" s="7" t="n">
        <v>1</v>
      </c>
      <c r="AE494" s="12" t="n">
        <f t="normal" ca="1">A498</f>
        <v>0</v>
      </c>
    </row>
    <row r="495" spans="1:9">
      <c r="A495" t="s">
        <v>4</v>
      </c>
      <c r="B495" s="4" t="s">
        <v>5</v>
      </c>
      <c r="C495" s="4" t="s">
        <v>10</v>
      </c>
      <c r="D495" s="4" t="s">
        <v>13</v>
      </c>
      <c r="E495" s="4" t="s">
        <v>13</v>
      </c>
      <c r="F495" s="4" t="s">
        <v>6</v>
      </c>
    </row>
    <row r="496" spans="1:9">
      <c r="A496" t="n">
        <v>7031</v>
      </c>
      <c r="B496" s="33" t="n">
        <v>47</v>
      </c>
      <c r="C496" s="7" t="n">
        <v>61456</v>
      </c>
      <c r="D496" s="7" t="n">
        <v>0</v>
      </c>
      <c r="E496" s="7" t="n">
        <v>0</v>
      </c>
      <c r="F496" s="7" t="s">
        <v>91</v>
      </c>
    </row>
    <row r="497" spans="1:31">
      <c r="A497" t="s">
        <v>4</v>
      </c>
      <c r="B497" s="4" t="s">
        <v>5</v>
      </c>
      <c r="C497" s="4" t="s">
        <v>13</v>
      </c>
      <c r="D497" s="4" t="s">
        <v>10</v>
      </c>
      <c r="E497" s="4" t="s">
        <v>19</v>
      </c>
    </row>
    <row r="498" spans="1:31">
      <c r="A498" t="n">
        <v>7044</v>
      </c>
      <c r="B498" s="42" t="n">
        <v>58</v>
      </c>
      <c r="C498" s="7" t="n">
        <v>0</v>
      </c>
      <c r="D498" s="7" t="n">
        <v>300</v>
      </c>
      <c r="E498" s="7" t="n">
        <v>1</v>
      </c>
    </row>
    <row r="499" spans="1:31">
      <c r="A499" t="s">
        <v>4</v>
      </c>
      <c r="B499" s="4" t="s">
        <v>5</v>
      </c>
      <c r="C499" s="4" t="s">
        <v>13</v>
      </c>
      <c r="D499" s="4" t="s">
        <v>10</v>
      </c>
    </row>
    <row r="500" spans="1:31">
      <c r="A500" t="n">
        <v>7052</v>
      </c>
      <c r="B500" s="42" t="n">
        <v>58</v>
      </c>
      <c r="C500" s="7" t="n">
        <v>255</v>
      </c>
      <c r="D500" s="7" t="n">
        <v>0</v>
      </c>
    </row>
    <row r="501" spans="1:31">
      <c r="A501" t="s">
        <v>4</v>
      </c>
      <c r="B501" s="4" t="s">
        <v>5</v>
      </c>
      <c r="C501" s="4" t="s">
        <v>13</v>
      </c>
      <c r="D501" s="4" t="s">
        <v>13</v>
      </c>
      <c r="E501" s="4" t="s">
        <v>13</v>
      </c>
      <c r="F501" s="4" t="s">
        <v>13</v>
      </c>
    </row>
    <row r="502" spans="1:31">
      <c r="A502" t="n">
        <v>7056</v>
      </c>
      <c r="B502" s="8" t="n">
        <v>14</v>
      </c>
      <c r="C502" s="7" t="n">
        <v>0</v>
      </c>
      <c r="D502" s="7" t="n">
        <v>0</v>
      </c>
      <c r="E502" s="7" t="n">
        <v>0</v>
      </c>
      <c r="F502" s="7" t="n">
        <v>64</v>
      </c>
    </row>
    <row r="503" spans="1:31">
      <c r="A503" t="s">
        <v>4</v>
      </c>
      <c r="B503" s="4" t="s">
        <v>5</v>
      </c>
      <c r="C503" s="4" t="s">
        <v>13</v>
      </c>
      <c r="D503" s="4" t="s">
        <v>10</v>
      </c>
    </row>
    <row r="504" spans="1:31">
      <c r="A504" t="n">
        <v>7061</v>
      </c>
      <c r="B504" s="20" t="n">
        <v>22</v>
      </c>
      <c r="C504" s="7" t="n">
        <v>0</v>
      </c>
      <c r="D504" s="7" t="n">
        <v>12339</v>
      </c>
    </row>
    <row r="505" spans="1:31">
      <c r="A505" t="s">
        <v>4</v>
      </c>
      <c r="B505" s="4" t="s">
        <v>5</v>
      </c>
      <c r="C505" s="4" t="s">
        <v>13</v>
      </c>
      <c r="D505" s="4" t="s">
        <v>10</v>
      </c>
    </row>
    <row r="506" spans="1:31">
      <c r="A506" t="n">
        <v>7065</v>
      </c>
      <c r="B506" s="42" t="n">
        <v>58</v>
      </c>
      <c r="C506" s="7" t="n">
        <v>5</v>
      </c>
      <c r="D506" s="7" t="n">
        <v>300</v>
      </c>
    </row>
    <row r="507" spans="1:31">
      <c r="A507" t="s">
        <v>4</v>
      </c>
      <c r="B507" s="4" t="s">
        <v>5</v>
      </c>
      <c r="C507" s="4" t="s">
        <v>19</v>
      </c>
      <c r="D507" s="4" t="s">
        <v>10</v>
      </c>
    </row>
    <row r="508" spans="1:31">
      <c r="A508" t="n">
        <v>7069</v>
      </c>
      <c r="B508" s="43" t="n">
        <v>103</v>
      </c>
      <c r="C508" s="7" t="n">
        <v>0</v>
      </c>
      <c r="D508" s="7" t="n">
        <v>300</v>
      </c>
    </row>
    <row r="509" spans="1:31">
      <c r="A509" t="s">
        <v>4</v>
      </c>
      <c r="B509" s="4" t="s">
        <v>5</v>
      </c>
      <c r="C509" s="4" t="s">
        <v>13</v>
      </c>
    </row>
    <row r="510" spans="1:31">
      <c r="A510" t="n">
        <v>7076</v>
      </c>
      <c r="B510" s="44" t="n">
        <v>64</v>
      </c>
      <c r="C510" s="7" t="n">
        <v>7</v>
      </c>
    </row>
    <row r="511" spans="1:31">
      <c r="A511" t="s">
        <v>4</v>
      </c>
      <c r="B511" s="4" t="s">
        <v>5</v>
      </c>
      <c r="C511" s="4" t="s">
        <v>13</v>
      </c>
      <c r="D511" s="4" t="s">
        <v>10</v>
      </c>
    </row>
    <row r="512" spans="1:31">
      <c r="A512" t="n">
        <v>7078</v>
      </c>
      <c r="B512" s="45" t="n">
        <v>72</v>
      </c>
      <c r="C512" s="7" t="n">
        <v>5</v>
      </c>
      <c r="D512" s="7" t="n">
        <v>0</v>
      </c>
    </row>
    <row r="513" spans="1:6">
      <c r="A513" t="s">
        <v>4</v>
      </c>
      <c r="B513" s="4" t="s">
        <v>5</v>
      </c>
      <c r="C513" s="4" t="s">
        <v>13</v>
      </c>
      <c r="D513" s="41" t="s">
        <v>88</v>
      </c>
      <c r="E513" s="4" t="s">
        <v>5</v>
      </c>
      <c r="F513" s="4" t="s">
        <v>13</v>
      </c>
      <c r="G513" s="4" t="s">
        <v>10</v>
      </c>
      <c r="H513" s="41" t="s">
        <v>89</v>
      </c>
      <c r="I513" s="4" t="s">
        <v>13</v>
      </c>
      <c r="J513" s="4" t="s">
        <v>9</v>
      </c>
      <c r="K513" s="4" t="s">
        <v>13</v>
      </c>
      <c r="L513" s="4" t="s">
        <v>13</v>
      </c>
      <c r="M513" s="4" t="s">
        <v>18</v>
      </c>
    </row>
    <row r="514" spans="1:6">
      <c r="A514" t="n">
        <v>7082</v>
      </c>
      <c r="B514" s="11" t="n">
        <v>5</v>
      </c>
      <c r="C514" s="7" t="n">
        <v>28</v>
      </c>
      <c r="D514" s="41" t="s">
        <v>3</v>
      </c>
      <c r="E514" s="10" t="n">
        <v>162</v>
      </c>
      <c r="F514" s="7" t="n">
        <v>4</v>
      </c>
      <c r="G514" s="7" t="n">
        <v>12339</v>
      </c>
      <c r="H514" s="41" t="s">
        <v>3</v>
      </c>
      <c r="I514" s="7" t="n">
        <v>0</v>
      </c>
      <c r="J514" s="7" t="n">
        <v>1</v>
      </c>
      <c r="K514" s="7" t="n">
        <v>2</v>
      </c>
      <c r="L514" s="7" t="n">
        <v>1</v>
      </c>
      <c r="M514" s="12" t="n">
        <f t="normal" ca="1">A520</f>
        <v>0</v>
      </c>
    </row>
    <row r="515" spans="1:6">
      <c r="A515" t="s">
        <v>4</v>
      </c>
      <c r="B515" s="4" t="s">
        <v>5</v>
      </c>
      <c r="C515" s="4" t="s">
        <v>13</v>
      </c>
      <c r="D515" s="4" t="s">
        <v>6</v>
      </c>
    </row>
    <row r="516" spans="1:6">
      <c r="A516" t="n">
        <v>7099</v>
      </c>
      <c r="B516" s="9" t="n">
        <v>2</v>
      </c>
      <c r="C516" s="7" t="n">
        <v>10</v>
      </c>
      <c r="D516" s="7" t="s">
        <v>92</v>
      </c>
    </row>
    <row r="517" spans="1:6">
      <c r="A517" t="s">
        <v>4</v>
      </c>
      <c r="B517" s="4" t="s">
        <v>5</v>
      </c>
      <c r="C517" s="4" t="s">
        <v>10</v>
      </c>
    </row>
    <row r="518" spans="1:6">
      <c r="A518" t="n">
        <v>7116</v>
      </c>
      <c r="B518" s="25" t="n">
        <v>16</v>
      </c>
      <c r="C518" s="7" t="n">
        <v>0</v>
      </c>
    </row>
    <row r="519" spans="1:6">
      <c r="A519" t="s">
        <v>4</v>
      </c>
      <c r="B519" s="4" t="s">
        <v>5</v>
      </c>
      <c r="C519" s="4" t="s">
        <v>10</v>
      </c>
      <c r="D519" s="4" t="s">
        <v>9</v>
      </c>
    </row>
    <row r="520" spans="1:6">
      <c r="A520" t="n">
        <v>7119</v>
      </c>
      <c r="B520" s="34" t="n">
        <v>43</v>
      </c>
      <c r="C520" s="7" t="n">
        <v>61456</v>
      </c>
      <c r="D520" s="7" t="n">
        <v>1</v>
      </c>
    </row>
    <row r="521" spans="1:6">
      <c r="A521" t="s">
        <v>4</v>
      </c>
      <c r="B521" s="4" t="s">
        <v>5</v>
      </c>
      <c r="C521" s="4" t="s">
        <v>10</v>
      </c>
      <c r="D521" s="4" t="s">
        <v>6</v>
      </c>
      <c r="E521" s="4" t="s">
        <v>6</v>
      </c>
      <c r="F521" s="4" t="s">
        <v>6</v>
      </c>
      <c r="G521" s="4" t="s">
        <v>13</v>
      </c>
      <c r="H521" s="4" t="s">
        <v>9</v>
      </c>
      <c r="I521" s="4" t="s">
        <v>19</v>
      </c>
      <c r="J521" s="4" t="s">
        <v>19</v>
      </c>
      <c r="K521" s="4" t="s">
        <v>19</v>
      </c>
      <c r="L521" s="4" t="s">
        <v>19</v>
      </c>
      <c r="M521" s="4" t="s">
        <v>19</v>
      </c>
      <c r="N521" s="4" t="s">
        <v>19</v>
      </c>
      <c r="O521" s="4" t="s">
        <v>19</v>
      </c>
      <c r="P521" s="4" t="s">
        <v>6</v>
      </c>
      <c r="Q521" s="4" t="s">
        <v>6</v>
      </c>
      <c r="R521" s="4" t="s">
        <v>9</v>
      </c>
      <c r="S521" s="4" t="s">
        <v>13</v>
      </c>
      <c r="T521" s="4" t="s">
        <v>9</v>
      </c>
      <c r="U521" s="4" t="s">
        <v>9</v>
      </c>
      <c r="V521" s="4" t="s">
        <v>10</v>
      </c>
    </row>
    <row r="522" spans="1:6">
      <c r="A522" t="n">
        <v>7126</v>
      </c>
      <c r="B522" s="46" t="n">
        <v>19</v>
      </c>
      <c r="C522" s="7" t="n">
        <v>7042</v>
      </c>
      <c r="D522" s="7" t="s">
        <v>93</v>
      </c>
      <c r="E522" s="7" t="s">
        <v>94</v>
      </c>
      <c r="F522" s="7" t="s">
        <v>12</v>
      </c>
      <c r="G522" s="7" t="n">
        <v>0</v>
      </c>
      <c r="H522" s="7" t="n">
        <v>1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1</v>
      </c>
      <c r="N522" s="7" t="n">
        <v>1.60000002384186</v>
      </c>
      <c r="O522" s="7" t="n">
        <v>0.0900000035762787</v>
      </c>
      <c r="P522" s="7" t="s">
        <v>12</v>
      </c>
      <c r="Q522" s="7" t="s">
        <v>12</v>
      </c>
      <c r="R522" s="7" t="n">
        <v>-1</v>
      </c>
      <c r="S522" s="7" t="n">
        <v>0</v>
      </c>
      <c r="T522" s="7" t="n">
        <v>0</v>
      </c>
      <c r="U522" s="7" t="n">
        <v>0</v>
      </c>
      <c r="V522" s="7" t="n">
        <v>0</v>
      </c>
    </row>
    <row r="523" spans="1:6">
      <c r="A523" t="s">
        <v>4</v>
      </c>
      <c r="B523" s="4" t="s">
        <v>5</v>
      </c>
      <c r="C523" s="4" t="s">
        <v>10</v>
      </c>
      <c r="D523" s="4" t="s">
        <v>6</v>
      </c>
      <c r="E523" s="4" t="s">
        <v>6</v>
      </c>
      <c r="F523" s="4" t="s">
        <v>6</v>
      </c>
      <c r="G523" s="4" t="s">
        <v>13</v>
      </c>
      <c r="H523" s="4" t="s">
        <v>9</v>
      </c>
      <c r="I523" s="4" t="s">
        <v>19</v>
      </c>
      <c r="J523" s="4" t="s">
        <v>19</v>
      </c>
      <c r="K523" s="4" t="s">
        <v>19</v>
      </c>
      <c r="L523" s="4" t="s">
        <v>19</v>
      </c>
      <c r="M523" s="4" t="s">
        <v>19</v>
      </c>
      <c r="N523" s="4" t="s">
        <v>19</v>
      </c>
      <c r="O523" s="4" t="s">
        <v>19</v>
      </c>
      <c r="P523" s="4" t="s">
        <v>6</v>
      </c>
      <c r="Q523" s="4" t="s">
        <v>6</v>
      </c>
      <c r="R523" s="4" t="s">
        <v>9</v>
      </c>
      <c r="S523" s="4" t="s">
        <v>13</v>
      </c>
      <c r="T523" s="4" t="s">
        <v>9</v>
      </c>
      <c r="U523" s="4" t="s">
        <v>9</v>
      </c>
      <c r="V523" s="4" t="s">
        <v>10</v>
      </c>
    </row>
    <row r="524" spans="1:6">
      <c r="A524" t="n">
        <v>7204</v>
      </c>
      <c r="B524" s="46" t="n">
        <v>19</v>
      </c>
      <c r="C524" s="7" t="n">
        <v>7003</v>
      </c>
      <c r="D524" s="7" t="s">
        <v>95</v>
      </c>
      <c r="E524" s="7" t="s">
        <v>96</v>
      </c>
      <c r="F524" s="7" t="s">
        <v>12</v>
      </c>
      <c r="G524" s="7" t="n">
        <v>0</v>
      </c>
      <c r="H524" s="7" t="n">
        <v>1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1</v>
      </c>
      <c r="N524" s="7" t="n">
        <v>1.60000002384186</v>
      </c>
      <c r="O524" s="7" t="n">
        <v>0.0900000035762787</v>
      </c>
      <c r="P524" s="7" t="s">
        <v>12</v>
      </c>
      <c r="Q524" s="7" t="s">
        <v>12</v>
      </c>
      <c r="R524" s="7" t="n">
        <v>-1</v>
      </c>
      <c r="S524" s="7" t="n">
        <v>0</v>
      </c>
      <c r="T524" s="7" t="n">
        <v>0</v>
      </c>
      <c r="U524" s="7" t="n">
        <v>0</v>
      </c>
      <c r="V524" s="7" t="n">
        <v>0</v>
      </c>
    </row>
    <row r="525" spans="1:6">
      <c r="A525" t="s">
        <v>4</v>
      </c>
      <c r="B525" s="4" t="s">
        <v>5</v>
      </c>
      <c r="C525" s="4" t="s">
        <v>10</v>
      </c>
      <c r="D525" s="4" t="s">
        <v>6</v>
      </c>
      <c r="E525" s="4" t="s">
        <v>6</v>
      </c>
      <c r="F525" s="4" t="s">
        <v>6</v>
      </c>
      <c r="G525" s="4" t="s">
        <v>13</v>
      </c>
      <c r="H525" s="4" t="s">
        <v>9</v>
      </c>
      <c r="I525" s="4" t="s">
        <v>19</v>
      </c>
      <c r="J525" s="4" t="s">
        <v>19</v>
      </c>
      <c r="K525" s="4" t="s">
        <v>19</v>
      </c>
      <c r="L525" s="4" t="s">
        <v>19</v>
      </c>
      <c r="M525" s="4" t="s">
        <v>19</v>
      </c>
      <c r="N525" s="4" t="s">
        <v>19</v>
      </c>
      <c r="O525" s="4" t="s">
        <v>19</v>
      </c>
      <c r="P525" s="4" t="s">
        <v>6</v>
      </c>
      <c r="Q525" s="4" t="s">
        <v>6</v>
      </c>
      <c r="R525" s="4" t="s">
        <v>9</v>
      </c>
      <c r="S525" s="4" t="s">
        <v>13</v>
      </c>
      <c r="T525" s="4" t="s">
        <v>9</v>
      </c>
      <c r="U525" s="4" t="s">
        <v>9</v>
      </c>
      <c r="V525" s="4" t="s">
        <v>10</v>
      </c>
    </row>
    <row r="526" spans="1:6">
      <c r="A526" t="n">
        <v>7274</v>
      </c>
      <c r="B526" s="46" t="n">
        <v>19</v>
      </c>
      <c r="C526" s="7" t="n">
        <v>1620</v>
      </c>
      <c r="D526" s="7" t="s">
        <v>97</v>
      </c>
      <c r="E526" s="7" t="s">
        <v>98</v>
      </c>
      <c r="F526" s="7" t="s">
        <v>12</v>
      </c>
      <c r="G526" s="7" t="n">
        <v>0</v>
      </c>
      <c r="H526" s="7" t="n">
        <v>1</v>
      </c>
      <c r="I526" s="7" t="n">
        <v>0</v>
      </c>
      <c r="J526" s="7" t="n">
        <v>0</v>
      </c>
      <c r="K526" s="7" t="n">
        <v>0</v>
      </c>
      <c r="L526" s="7" t="n">
        <v>0</v>
      </c>
      <c r="M526" s="7" t="n">
        <v>1</v>
      </c>
      <c r="N526" s="7" t="n">
        <v>1.60000002384186</v>
      </c>
      <c r="O526" s="7" t="n">
        <v>0.0900000035762787</v>
      </c>
      <c r="P526" s="7" t="s">
        <v>12</v>
      </c>
      <c r="Q526" s="7" t="s">
        <v>12</v>
      </c>
      <c r="R526" s="7" t="n">
        <v>-1</v>
      </c>
      <c r="S526" s="7" t="n">
        <v>0</v>
      </c>
      <c r="T526" s="7" t="n">
        <v>0</v>
      </c>
      <c r="U526" s="7" t="n">
        <v>0</v>
      </c>
      <c r="V526" s="7" t="n">
        <v>0</v>
      </c>
    </row>
    <row r="527" spans="1:6">
      <c r="A527" t="s">
        <v>4</v>
      </c>
      <c r="B527" s="4" t="s">
        <v>5</v>
      </c>
      <c r="C527" s="4" t="s">
        <v>10</v>
      </c>
      <c r="D527" s="4" t="s">
        <v>13</v>
      </c>
      <c r="E527" s="4" t="s">
        <v>13</v>
      </c>
      <c r="F527" s="4" t="s">
        <v>6</v>
      </c>
    </row>
    <row r="528" spans="1:6">
      <c r="A528" t="n">
        <v>7365</v>
      </c>
      <c r="B528" s="36" t="n">
        <v>20</v>
      </c>
      <c r="C528" s="7" t="n">
        <v>7042</v>
      </c>
      <c r="D528" s="7" t="n">
        <v>3</v>
      </c>
      <c r="E528" s="7" t="n">
        <v>10</v>
      </c>
      <c r="F528" s="7" t="s">
        <v>99</v>
      </c>
    </row>
    <row r="529" spans="1:22">
      <c r="A529" t="s">
        <v>4</v>
      </c>
      <c r="B529" s="4" t="s">
        <v>5</v>
      </c>
      <c r="C529" s="4" t="s">
        <v>10</v>
      </c>
    </row>
    <row r="530" spans="1:22">
      <c r="A530" t="n">
        <v>7383</v>
      </c>
      <c r="B530" s="25" t="n">
        <v>16</v>
      </c>
      <c r="C530" s="7" t="n">
        <v>0</v>
      </c>
    </row>
    <row r="531" spans="1:22">
      <c r="A531" t="s">
        <v>4</v>
      </c>
      <c r="B531" s="4" t="s">
        <v>5</v>
      </c>
      <c r="C531" s="4" t="s">
        <v>10</v>
      </c>
      <c r="D531" s="4" t="s">
        <v>13</v>
      </c>
      <c r="E531" s="4" t="s">
        <v>13</v>
      </c>
      <c r="F531" s="4" t="s">
        <v>6</v>
      </c>
    </row>
    <row r="532" spans="1:22">
      <c r="A532" t="n">
        <v>7386</v>
      </c>
      <c r="B532" s="36" t="n">
        <v>20</v>
      </c>
      <c r="C532" s="7" t="n">
        <v>7003</v>
      </c>
      <c r="D532" s="7" t="n">
        <v>3</v>
      </c>
      <c r="E532" s="7" t="n">
        <v>10</v>
      </c>
      <c r="F532" s="7" t="s">
        <v>99</v>
      </c>
    </row>
    <row r="533" spans="1:22">
      <c r="A533" t="s">
        <v>4</v>
      </c>
      <c r="B533" s="4" t="s">
        <v>5</v>
      </c>
      <c r="C533" s="4" t="s">
        <v>10</v>
      </c>
    </row>
    <row r="534" spans="1:22">
      <c r="A534" t="n">
        <v>7404</v>
      </c>
      <c r="B534" s="25" t="n">
        <v>16</v>
      </c>
      <c r="C534" s="7" t="n">
        <v>0</v>
      </c>
    </row>
    <row r="535" spans="1:22">
      <c r="A535" t="s">
        <v>4</v>
      </c>
      <c r="B535" s="4" t="s">
        <v>5</v>
      </c>
      <c r="C535" s="4" t="s">
        <v>10</v>
      </c>
      <c r="D535" s="4" t="s">
        <v>13</v>
      </c>
      <c r="E535" s="4" t="s">
        <v>13</v>
      </c>
      <c r="F535" s="4" t="s">
        <v>6</v>
      </c>
    </row>
    <row r="536" spans="1:22">
      <c r="A536" t="n">
        <v>7407</v>
      </c>
      <c r="B536" s="36" t="n">
        <v>20</v>
      </c>
      <c r="C536" s="7" t="n">
        <v>1620</v>
      </c>
      <c r="D536" s="7" t="n">
        <v>3</v>
      </c>
      <c r="E536" s="7" t="n">
        <v>10</v>
      </c>
      <c r="F536" s="7" t="s">
        <v>99</v>
      </c>
    </row>
    <row r="537" spans="1:22">
      <c r="A537" t="s">
        <v>4</v>
      </c>
      <c r="B537" s="4" t="s">
        <v>5</v>
      </c>
      <c r="C537" s="4" t="s">
        <v>10</v>
      </c>
    </row>
    <row r="538" spans="1:22">
      <c r="A538" t="n">
        <v>7425</v>
      </c>
      <c r="B538" s="25" t="n">
        <v>16</v>
      </c>
      <c r="C538" s="7" t="n">
        <v>0</v>
      </c>
    </row>
    <row r="539" spans="1:22">
      <c r="A539" t="s">
        <v>4</v>
      </c>
      <c r="B539" s="4" t="s">
        <v>5</v>
      </c>
      <c r="C539" s="4" t="s">
        <v>10</v>
      </c>
      <c r="D539" s="4" t="s">
        <v>19</v>
      </c>
      <c r="E539" s="4" t="s">
        <v>19</v>
      </c>
      <c r="F539" s="4" t="s">
        <v>19</v>
      </c>
      <c r="G539" s="4" t="s">
        <v>19</v>
      </c>
    </row>
    <row r="540" spans="1:22">
      <c r="A540" t="n">
        <v>7428</v>
      </c>
      <c r="B540" s="31" t="n">
        <v>46</v>
      </c>
      <c r="C540" s="7" t="n">
        <v>7042</v>
      </c>
      <c r="D540" s="7" t="n">
        <v>0.800000011920929</v>
      </c>
      <c r="E540" s="7" t="n">
        <v>62.5</v>
      </c>
      <c r="F540" s="7" t="n">
        <v>-187.600006103516</v>
      </c>
      <c r="G540" s="7" t="n">
        <v>0</v>
      </c>
    </row>
    <row r="541" spans="1:22">
      <c r="A541" t="s">
        <v>4</v>
      </c>
      <c r="B541" s="4" t="s">
        <v>5</v>
      </c>
      <c r="C541" s="4" t="s">
        <v>10</v>
      </c>
      <c r="D541" s="4" t="s">
        <v>19</v>
      </c>
      <c r="E541" s="4" t="s">
        <v>19</v>
      </c>
      <c r="F541" s="4" t="s">
        <v>19</v>
      </c>
      <c r="G541" s="4" t="s">
        <v>19</v>
      </c>
    </row>
    <row r="542" spans="1:22">
      <c r="A542" t="n">
        <v>7447</v>
      </c>
      <c r="B542" s="31" t="n">
        <v>46</v>
      </c>
      <c r="C542" s="7" t="n">
        <v>7003</v>
      </c>
      <c r="D542" s="7" t="n">
        <v>6.40000009536743</v>
      </c>
      <c r="E542" s="7" t="n">
        <v>62</v>
      </c>
      <c r="F542" s="7" t="n">
        <v>-208</v>
      </c>
      <c r="G542" s="7" t="n">
        <v>0</v>
      </c>
    </row>
    <row r="543" spans="1:22">
      <c r="A543" t="s">
        <v>4</v>
      </c>
      <c r="B543" s="4" t="s">
        <v>5</v>
      </c>
      <c r="C543" s="4" t="s">
        <v>10</v>
      </c>
      <c r="D543" s="4" t="s">
        <v>19</v>
      </c>
      <c r="E543" s="4" t="s">
        <v>19</v>
      </c>
      <c r="F543" s="4" t="s">
        <v>19</v>
      </c>
      <c r="G543" s="4" t="s">
        <v>19</v>
      </c>
    </row>
    <row r="544" spans="1:22">
      <c r="A544" t="n">
        <v>7466</v>
      </c>
      <c r="B544" s="31" t="n">
        <v>46</v>
      </c>
      <c r="C544" s="7" t="n">
        <v>1620</v>
      </c>
      <c r="D544" s="7" t="n">
        <v>5.05000019073486</v>
      </c>
      <c r="E544" s="7" t="n">
        <v>62</v>
      </c>
      <c r="F544" s="7" t="n">
        <v>-202.800003051758</v>
      </c>
      <c r="G544" s="7" t="n">
        <v>0</v>
      </c>
    </row>
    <row r="545" spans="1:7">
      <c r="A545" t="s">
        <v>4</v>
      </c>
      <c r="B545" s="4" t="s">
        <v>5</v>
      </c>
      <c r="C545" s="4" t="s">
        <v>13</v>
      </c>
      <c r="D545" s="4" t="s">
        <v>10</v>
      </c>
      <c r="E545" s="4" t="s">
        <v>13</v>
      </c>
      <c r="F545" s="4" t="s">
        <v>6</v>
      </c>
      <c r="G545" s="4" t="s">
        <v>6</v>
      </c>
      <c r="H545" s="4" t="s">
        <v>6</v>
      </c>
      <c r="I545" s="4" t="s">
        <v>6</v>
      </c>
      <c r="J545" s="4" t="s">
        <v>6</v>
      </c>
      <c r="K545" s="4" t="s">
        <v>6</v>
      </c>
      <c r="L545" s="4" t="s">
        <v>6</v>
      </c>
      <c r="M545" s="4" t="s">
        <v>6</v>
      </c>
      <c r="N545" s="4" t="s">
        <v>6</v>
      </c>
      <c r="O545" s="4" t="s">
        <v>6</v>
      </c>
      <c r="P545" s="4" t="s">
        <v>6</v>
      </c>
      <c r="Q545" s="4" t="s">
        <v>6</v>
      </c>
      <c r="R545" s="4" t="s">
        <v>6</v>
      </c>
      <c r="S545" s="4" t="s">
        <v>6</v>
      </c>
      <c r="T545" s="4" t="s">
        <v>6</v>
      </c>
      <c r="U545" s="4" t="s">
        <v>6</v>
      </c>
    </row>
    <row r="546" spans="1:7">
      <c r="A546" t="n">
        <v>7485</v>
      </c>
      <c r="B546" s="32" t="n">
        <v>36</v>
      </c>
      <c r="C546" s="7" t="n">
        <v>8</v>
      </c>
      <c r="D546" s="7" t="n">
        <v>7042</v>
      </c>
      <c r="E546" s="7" t="n">
        <v>0</v>
      </c>
      <c r="F546" s="7" t="s">
        <v>100</v>
      </c>
      <c r="G546" s="7" t="s">
        <v>12</v>
      </c>
      <c r="H546" s="7" t="s">
        <v>12</v>
      </c>
      <c r="I546" s="7" t="s">
        <v>12</v>
      </c>
      <c r="J546" s="7" t="s">
        <v>12</v>
      </c>
      <c r="K546" s="7" t="s">
        <v>12</v>
      </c>
      <c r="L546" s="7" t="s">
        <v>12</v>
      </c>
      <c r="M546" s="7" t="s">
        <v>12</v>
      </c>
      <c r="N546" s="7" t="s">
        <v>12</v>
      </c>
      <c r="O546" s="7" t="s">
        <v>12</v>
      </c>
      <c r="P546" s="7" t="s">
        <v>12</v>
      </c>
      <c r="Q546" s="7" t="s">
        <v>12</v>
      </c>
      <c r="R546" s="7" t="s">
        <v>12</v>
      </c>
      <c r="S546" s="7" t="s">
        <v>12</v>
      </c>
      <c r="T546" s="7" t="s">
        <v>12</v>
      </c>
      <c r="U546" s="7" t="s">
        <v>12</v>
      </c>
    </row>
    <row r="547" spans="1:7">
      <c r="A547" t="s">
        <v>4</v>
      </c>
      <c r="B547" s="4" t="s">
        <v>5</v>
      </c>
      <c r="C547" s="4" t="s">
        <v>13</v>
      </c>
      <c r="D547" s="4" t="s">
        <v>10</v>
      </c>
      <c r="E547" s="4" t="s">
        <v>13</v>
      </c>
      <c r="F547" s="4" t="s">
        <v>6</v>
      </c>
      <c r="G547" s="4" t="s">
        <v>6</v>
      </c>
      <c r="H547" s="4" t="s">
        <v>6</v>
      </c>
      <c r="I547" s="4" t="s">
        <v>6</v>
      </c>
      <c r="J547" s="4" t="s">
        <v>6</v>
      </c>
      <c r="K547" s="4" t="s">
        <v>6</v>
      </c>
      <c r="L547" s="4" t="s">
        <v>6</v>
      </c>
      <c r="M547" s="4" t="s">
        <v>6</v>
      </c>
      <c r="N547" s="4" t="s">
        <v>6</v>
      </c>
      <c r="O547" s="4" t="s">
        <v>6</v>
      </c>
      <c r="P547" s="4" t="s">
        <v>6</v>
      </c>
      <c r="Q547" s="4" t="s">
        <v>6</v>
      </c>
      <c r="R547" s="4" t="s">
        <v>6</v>
      </c>
      <c r="S547" s="4" t="s">
        <v>6</v>
      </c>
      <c r="T547" s="4" t="s">
        <v>6</v>
      </c>
      <c r="U547" s="4" t="s">
        <v>6</v>
      </c>
    </row>
    <row r="548" spans="1:7">
      <c r="A548" t="n">
        <v>7517</v>
      </c>
      <c r="B548" s="32" t="n">
        <v>36</v>
      </c>
      <c r="C548" s="7" t="n">
        <v>8</v>
      </c>
      <c r="D548" s="7" t="n">
        <v>7003</v>
      </c>
      <c r="E548" s="7" t="n">
        <v>0</v>
      </c>
      <c r="F548" s="7" t="s">
        <v>101</v>
      </c>
      <c r="G548" s="7" t="s">
        <v>12</v>
      </c>
      <c r="H548" s="7" t="s">
        <v>12</v>
      </c>
      <c r="I548" s="7" t="s">
        <v>12</v>
      </c>
      <c r="J548" s="7" t="s">
        <v>12</v>
      </c>
      <c r="K548" s="7" t="s">
        <v>12</v>
      </c>
      <c r="L548" s="7" t="s">
        <v>12</v>
      </c>
      <c r="M548" s="7" t="s">
        <v>12</v>
      </c>
      <c r="N548" s="7" t="s">
        <v>12</v>
      </c>
      <c r="O548" s="7" t="s">
        <v>12</v>
      </c>
      <c r="P548" s="7" t="s">
        <v>12</v>
      </c>
      <c r="Q548" s="7" t="s">
        <v>12</v>
      </c>
      <c r="R548" s="7" t="s">
        <v>12</v>
      </c>
      <c r="S548" s="7" t="s">
        <v>12</v>
      </c>
      <c r="T548" s="7" t="s">
        <v>12</v>
      </c>
      <c r="U548" s="7" t="s">
        <v>12</v>
      </c>
    </row>
    <row r="549" spans="1:7">
      <c r="A549" t="s">
        <v>4</v>
      </c>
      <c r="B549" s="4" t="s">
        <v>5</v>
      </c>
      <c r="C549" s="4" t="s">
        <v>13</v>
      </c>
      <c r="D549" s="4" t="s">
        <v>10</v>
      </c>
      <c r="E549" s="4" t="s">
        <v>13</v>
      </c>
      <c r="F549" s="4" t="s">
        <v>6</v>
      </c>
      <c r="G549" s="4" t="s">
        <v>6</v>
      </c>
      <c r="H549" s="4" t="s">
        <v>6</v>
      </c>
      <c r="I549" s="4" t="s">
        <v>6</v>
      </c>
      <c r="J549" s="4" t="s">
        <v>6</v>
      </c>
      <c r="K549" s="4" t="s">
        <v>6</v>
      </c>
      <c r="L549" s="4" t="s">
        <v>6</v>
      </c>
      <c r="M549" s="4" t="s">
        <v>6</v>
      </c>
      <c r="N549" s="4" t="s">
        <v>6</v>
      </c>
      <c r="O549" s="4" t="s">
        <v>6</v>
      </c>
      <c r="P549" s="4" t="s">
        <v>6</v>
      </c>
      <c r="Q549" s="4" t="s">
        <v>6</v>
      </c>
      <c r="R549" s="4" t="s">
        <v>6</v>
      </c>
      <c r="S549" s="4" t="s">
        <v>6</v>
      </c>
      <c r="T549" s="4" t="s">
        <v>6</v>
      </c>
      <c r="U549" s="4" t="s">
        <v>6</v>
      </c>
    </row>
    <row r="550" spans="1:7">
      <c r="A550" t="n">
        <v>7552</v>
      </c>
      <c r="B550" s="32" t="n">
        <v>36</v>
      </c>
      <c r="C550" s="7" t="n">
        <v>8</v>
      </c>
      <c r="D550" s="7" t="n">
        <v>1620</v>
      </c>
      <c r="E550" s="7" t="n">
        <v>0</v>
      </c>
      <c r="F550" s="7" t="s">
        <v>102</v>
      </c>
      <c r="G550" s="7" t="s">
        <v>12</v>
      </c>
      <c r="H550" s="7" t="s">
        <v>12</v>
      </c>
      <c r="I550" s="7" t="s">
        <v>12</v>
      </c>
      <c r="J550" s="7" t="s">
        <v>12</v>
      </c>
      <c r="K550" s="7" t="s">
        <v>12</v>
      </c>
      <c r="L550" s="7" t="s">
        <v>12</v>
      </c>
      <c r="M550" s="7" t="s">
        <v>12</v>
      </c>
      <c r="N550" s="7" t="s">
        <v>12</v>
      </c>
      <c r="O550" s="7" t="s">
        <v>12</v>
      </c>
      <c r="P550" s="7" t="s">
        <v>12</v>
      </c>
      <c r="Q550" s="7" t="s">
        <v>12</v>
      </c>
      <c r="R550" s="7" t="s">
        <v>12</v>
      </c>
      <c r="S550" s="7" t="s">
        <v>12</v>
      </c>
      <c r="T550" s="7" t="s">
        <v>12</v>
      </c>
      <c r="U550" s="7" t="s">
        <v>12</v>
      </c>
    </row>
    <row r="551" spans="1:7">
      <c r="A551" t="s">
        <v>4</v>
      </c>
      <c r="B551" s="4" t="s">
        <v>5</v>
      </c>
      <c r="C551" s="4" t="s">
        <v>10</v>
      </c>
      <c r="D551" s="4" t="s">
        <v>13</v>
      </c>
      <c r="E551" s="4" t="s">
        <v>6</v>
      </c>
      <c r="F551" s="4" t="s">
        <v>19</v>
      </c>
      <c r="G551" s="4" t="s">
        <v>19</v>
      </c>
      <c r="H551" s="4" t="s">
        <v>19</v>
      </c>
    </row>
    <row r="552" spans="1:7">
      <c r="A552" t="n">
        <v>7584</v>
      </c>
      <c r="B552" s="35" t="n">
        <v>48</v>
      </c>
      <c r="C552" s="7" t="n">
        <v>7042</v>
      </c>
      <c r="D552" s="7" t="n">
        <v>0</v>
      </c>
      <c r="E552" s="7" t="s">
        <v>100</v>
      </c>
      <c r="F552" s="7" t="n">
        <v>-1</v>
      </c>
      <c r="G552" s="7" t="n">
        <v>1</v>
      </c>
      <c r="H552" s="7" t="n">
        <v>1.40129846432482e-45</v>
      </c>
    </row>
    <row r="553" spans="1:7">
      <c r="A553" t="s">
        <v>4</v>
      </c>
      <c r="B553" s="4" t="s">
        <v>5</v>
      </c>
      <c r="C553" s="4" t="s">
        <v>10</v>
      </c>
      <c r="D553" s="4" t="s">
        <v>10</v>
      </c>
      <c r="E553" s="4" t="s">
        <v>19</v>
      </c>
      <c r="F553" s="4" t="s">
        <v>13</v>
      </c>
    </row>
    <row r="554" spans="1:7">
      <c r="A554" t="n">
        <v>7612</v>
      </c>
      <c r="B554" s="47" t="n">
        <v>53</v>
      </c>
      <c r="C554" s="7" t="n">
        <v>7003</v>
      </c>
      <c r="D554" s="7" t="n">
        <v>7042</v>
      </c>
      <c r="E554" s="7" t="n">
        <v>0</v>
      </c>
      <c r="F554" s="7" t="n">
        <v>0</v>
      </c>
    </row>
    <row r="555" spans="1:7">
      <c r="A555" t="s">
        <v>4</v>
      </c>
      <c r="B555" s="4" t="s">
        <v>5</v>
      </c>
      <c r="C555" s="4" t="s">
        <v>10</v>
      </c>
      <c r="D555" s="4" t="s">
        <v>10</v>
      </c>
      <c r="E555" s="4" t="s">
        <v>19</v>
      </c>
      <c r="F555" s="4" t="s">
        <v>13</v>
      </c>
    </row>
    <row r="556" spans="1:7">
      <c r="A556" t="n">
        <v>7622</v>
      </c>
      <c r="B556" s="47" t="n">
        <v>53</v>
      </c>
      <c r="C556" s="7" t="n">
        <v>1620</v>
      </c>
      <c r="D556" s="7" t="n">
        <v>7042</v>
      </c>
      <c r="E556" s="7" t="n">
        <v>0</v>
      </c>
      <c r="F556" s="7" t="n">
        <v>0</v>
      </c>
    </row>
    <row r="557" spans="1:7">
      <c r="A557" t="s">
        <v>4</v>
      </c>
      <c r="B557" s="4" t="s">
        <v>5</v>
      </c>
      <c r="C557" s="4" t="s">
        <v>13</v>
      </c>
      <c r="D557" s="4" t="s">
        <v>13</v>
      </c>
      <c r="E557" s="4" t="s">
        <v>19</v>
      </c>
      <c r="F557" s="4" t="s">
        <v>19</v>
      </c>
      <c r="G557" s="4" t="s">
        <v>19</v>
      </c>
      <c r="H557" s="4" t="s">
        <v>10</v>
      </c>
    </row>
    <row r="558" spans="1:7">
      <c r="A558" t="n">
        <v>7632</v>
      </c>
      <c r="B558" s="48" t="n">
        <v>45</v>
      </c>
      <c r="C558" s="7" t="n">
        <v>2</v>
      </c>
      <c r="D558" s="7" t="n">
        <v>3</v>
      </c>
      <c r="E558" s="7" t="n">
        <v>-20.9500007629395</v>
      </c>
      <c r="F558" s="7" t="n">
        <v>10.7600002288818</v>
      </c>
      <c r="G558" s="7" t="n">
        <v>-136.020004272461</v>
      </c>
      <c r="H558" s="7" t="n">
        <v>0</v>
      </c>
    </row>
    <row r="559" spans="1:7">
      <c r="A559" t="s">
        <v>4</v>
      </c>
      <c r="B559" s="4" t="s">
        <v>5</v>
      </c>
      <c r="C559" s="4" t="s">
        <v>13</v>
      </c>
      <c r="D559" s="4" t="s">
        <v>13</v>
      </c>
      <c r="E559" s="4" t="s">
        <v>19</v>
      </c>
      <c r="F559" s="4" t="s">
        <v>19</v>
      </c>
      <c r="G559" s="4" t="s">
        <v>19</v>
      </c>
      <c r="H559" s="4" t="s">
        <v>10</v>
      </c>
      <c r="I559" s="4" t="s">
        <v>13</v>
      </c>
    </row>
    <row r="560" spans="1:7">
      <c r="A560" t="n">
        <v>7649</v>
      </c>
      <c r="B560" s="48" t="n">
        <v>45</v>
      </c>
      <c r="C560" s="7" t="n">
        <v>4</v>
      </c>
      <c r="D560" s="7" t="n">
        <v>3</v>
      </c>
      <c r="E560" s="7" t="n">
        <v>5.57999992370605</v>
      </c>
      <c r="F560" s="7" t="n">
        <v>341.459991455078</v>
      </c>
      <c r="G560" s="7" t="n">
        <v>0</v>
      </c>
      <c r="H560" s="7" t="n">
        <v>0</v>
      </c>
      <c r="I560" s="7" t="n">
        <v>0</v>
      </c>
    </row>
    <row r="561" spans="1:21">
      <c r="A561" t="s">
        <v>4</v>
      </c>
      <c r="B561" s="4" t="s">
        <v>5</v>
      </c>
      <c r="C561" s="4" t="s">
        <v>13</v>
      </c>
      <c r="D561" s="4" t="s">
        <v>13</v>
      </c>
      <c r="E561" s="4" t="s">
        <v>19</v>
      </c>
      <c r="F561" s="4" t="s">
        <v>10</v>
      </c>
    </row>
    <row r="562" spans="1:21">
      <c r="A562" t="n">
        <v>7667</v>
      </c>
      <c r="B562" s="48" t="n">
        <v>45</v>
      </c>
      <c r="C562" s="7" t="n">
        <v>5</v>
      </c>
      <c r="D562" s="7" t="n">
        <v>3</v>
      </c>
      <c r="E562" s="7" t="n">
        <v>89.4000015258789</v>
      </c>
      <c r="F562" s="7" t="n">
        <v>0</v>
      </c>
    </row>
    <row r="563" spans="1:21">
      <c r="A563" t="s">
        <v>4</v>
      </c>
      <c r="B563" s="4" t="s">
        <v>5</v>
      </c>
      <c r="C563" s="4" t="s">
        <v>13</v>
      </c>
      <c r="D563" s="4" t="s">
        <v>13</v>
      </c>
      <c r="E563" s="4" t="s">
        <v>19</v>
      </c>
      <c r="F563" s="4" t="s">
        <v>10</v>
      </c>
    </row>
    <row r="564" spans="1:21">
      <c r="A564" t="n">
        <v>7676</v>
      </c>
      <c r="B564" s="48" t="n">
        <v>45</v>
      </c>
      <c r="C564" s="7" t="n">
        <v>11</v>
      </c>
      <c r="D564" s="7" t="n">
        <v>3</v>
      </c>
      <c r="E564" s="7" t="n">
        <v>40</v>
      </c>
      <c r="F564" s="7" t="n">
        <v>0</v>
      </c>
    </row>
    <row r="565" spans="1:21">
      <c r="A565" t="s">
        <v>4</v>
      </c>
      <c r="B565" s="4" t="s">
        <v>5</v>
      </c>
      <c r="C565" s="4" t="s">
        <v>13</v>
      </c>
      <c r="D565" s="4" t="s">
        <v>13</v>
      </c>
      <c r="E565" s="4" t="s">
        <v>19</v>
      </c>
      <c r="F565" s="4" t="s">
        <v>19</v>
      </c>
      <c r="G565" s="4" t="s">
        <v>19</v>
      </c>
      <c r="H565" s="4" t="s">
        <v>10</v>
      </c>
    </row>
    <row r="566" spans="1:21">
      <c r="A566" t="n">
        <v>7685</v>
      </c>
      <c r="B566" s="48" t="n">
        <v>45</v>
      </c>
      <c r="C566" s="7" t="n">
        <v>2</v>
      </c>
      <c r="D566" s="7" t="n">
        <v>3</v>
      </c>
      <c r="E566" s="7" t="n">
        <v>0</v>
      </c>
      <c r="F566" s="7" t="n">
        <v>64</v>
      </c>
      <c r="G566" s="7" t="n">
        <v>-187</v>
      </c>
      <c r="H566" s="7" t="n">
        <v>8000</v>
      </c>
    </row>
    <row r="567" spans="1:21">
      <c r="A567" t="s">
        <v>4</v>
      </c>
      <c r="B567" s="4" t="s">
        <v>5</v>
      </c>
      <c r="C567" s="4" t="s">
        <v>13</v>
      </c>
      <c r="D567" s="4" t="s">
        <v>13</v>
      </c>
      <c r="E567" s="4" t="s">
        <v>19</v>
      </c>
      <c r="F567" s="4" t="s">
        <v>19</v>
      </c>
      <c r="G567" s="4" t="s">
        <v>19</v>
      </c>
      <c r="H567" s="4" t="s">
        <v>10</v>
      </c>
      <c r="I567" s="4" t="s">
        <v>13</v>
      </c>
    </row>
    <row r="568" spans="1:21">
      <c r="A568" t="n">
        <v>7702</v>
      </c>
      <c r="B568" s="48" t="n">
        <v>45</v>
      </c>
      <c r="C568" s="7" t="n">
        <v>4</v>
      </c>
      <c r="D568" s="7" t="n">
        <v>3</v>
      </c>
      <c r="E568" s="7" t="n">
        <v>343.299987792969</v>
      </c>
      <c r="F568" s="7" t="n">
        <v>353</v>
      </c>
      <c r="G568" s="7" t="n">
        <v>0</v>
      </c>
      <c r="H568" s="7" t="n">
        <v>8000</v>
      </c>
      <c r="I568" s="7" t="n">
        <v>1</v>
      </c>
    </row>
    <row r="569" spans="1:21">
      <c r="A569" t="s">
        <v>4</v>
      </c>
      <c r="B569" s="4" t="s">
        <v>5</v>
      </c>
      <c r="C569" s="4" t="s">
        <v>13</v>
      </c>
      <c r="D569" s="4" t="s">
        <v>13</v>
      </c>
      <c r="E569" s="4" t="s">
        <v>19</v>
      </c>
      <c r="F569" s="4" t="s">
        <v>10</v>
      </c>
    </row>
    <row r="570" spans="1:21">
      <c r="A570" t="n">
        <v>7720</v>
      </c>
      <c r="B570" s="48" t="n">
        <v>45</v>
      </c>
      <c r="C570" s="7" t="n">
        <v>5</v>
      </c>
      <c r="D570" s="7" t="n">
        <v>3</v>
      </c>
      <c r="E570" s="7" t="n">
        <v>80</v>
      </c>
      <c r="F570" s="7" t="n">
        <v>8000</v>
      </c>
    </row>
    <row r="571" spans="1:21">
      <c r="A571" t="s">
        <v>4</v>
      </c>
      <c r="B571" s="4" t="s">
        <v>5</v>
      </c>
      <c r="C571" s="4" t="s">
        <v>10</v>
      </c>
      <c r="D571" s="4" t="s">
        <v>9</v>
      </c>
    </row>
    <row r="572" spans="1:21">
      <c r="A572" t="n">
        <v>7729</v>
      </c>
      <c r="B572" s="34" t="n">
        <v>43</v>
      </c>
      <c r="C572" s="7" t="n">
        <v>7042</v>
      </c>
      <c r="D572" s="7" t="n">
        <v>1</v>
      </c>
    </row>
    <row r="573" spans="1:21">
      <c r="A573" t="s">
        <v>4</v>
      </c>
      <c r="B573" s="4" t="s">
        <v>5</v>
      </c>
      <c r="C573" s="4" t="s">
        <v>10</v>
      </c>
      <c r="D573" s="4" t="s">
        <v>9</v>
      </c>
    </row>
    <row r="574" spans="1:21">
      <c r="A574" t="n">
        <v>7736</v>
      </c>
      <c r="B574" s="34" t="n">
        <v>43</v>
      </c>
      <c r="C574" s="7" t="n">
        <v>7003</v>
      </c>
      <c r="D574" s="7" t="n">
        <v>1</v>
      </c>
    </row>
    <row r="575" spans="1:21">
      <c r="A575" t="s">
        <v>4</v>
      </c>
      <c r="B575" s="4" t="s">
        <v>5</v>
      </c>
      <c r="C575" s="4" t="s">
        <v>10</v>
      </c>
      <c r="D575" s="4" t="s">
        <v>9</v>
      </c>
    </row>
    <row r="576" spans="1:21">
      <c r="A576" t="n">
        <v>7743</v>
      </c>
      <c r="B576" s="34" t="n">
        <v>43</v>
      </c>
      <c r="C576" s="7" t="n">
        <v>1620</v>
      </c>
      <c r="D576" s="7" t="n">
        <v>1</v>
      </c>
    </row>
    <row r="577" spans="1:9">
      <c r="A577" t="s">
        <v>4</v>
      </c>
      <c r="B577" s="4" t="s">
        <v>5</v>
      </c>
      <c r="C577" s="4" t="s">
        <v>13</v>
      </c>
      <c r="D577" s="4" t="s">
        <v>10</v>
      </c>
      <c r="E577" s="4" t="s">
        <v>19</v>
      </c>
    </row>
    <row r="578" spans="1:9">
      <c r="A578" t="n">
        <v>7750</v>
      </c>
      <c r="B578" s="42" t="n">
        <v>58</v>
      </c>
      <c r="C578" s="7" t="n">
        <v>100</v>
      </c>
      <c r="D578" s="7" t="n">
        <v>1000</v>
      </c>
      <c r="E578" s="7" t="n">
        <v>1</v>
      </c>
    </row>
    <row r="579" spans="1:9">
      <c r="A579" t="s">
        <v>4</v>
      </c>
      <c r="B579" s="4" t="s">
        <v>5</v>
      </c>
      <c r="C579" s="4" t="s">
        <v>13</v>
      </c>
      <c r="D579" s="4" t="s">
        <v>10</v>
      </c>
    </row>
    <row r="580" spans="1:9">
      <c r="A580" t="n">
        <v>7758</v>
      </c>
      <c r="B580" s="42" t="n">
        <v>58</v>
      </c>
      <c r="C580" s="7" t="n">
        <v>255</v>
      </c>
      <c r="D580" s="7" t="n">
        <v>0</v>
      </c>
    </row>
    <row r="581" spans="1:9">
      <c r="A581" t="s">
        <v>4</v>
      </c>
      <c r="B581" s="4" t="s">
        <v>5</v>
      </c>
      <c r="C581" s="4" t="s">
        <v>13</v>
      </c>
      <c r="D581" s="4" t="s">
        <v>10</v>
      </c>
    </row>
    <row r="582" spans="1:9">
      <c r="A582" t="n">
        <v>7762</v>
      </c>
      <c r="B582" s="48" t="n">
        <v>45</v>
      </c>
      <c r="C582" s="7" t="n">
        <v>7</v>
      </c>
      <c r="D582" s="7" t="n">
        <v>255</v>
      </c>
    </row>
    <row r="583" spans="1:9">
      <c r="A583" t="s">
        <v>4</v>
      </c>
      <c r="B583" s="4" t="s">
        <v>5</v>
      </c>
      <c r="C583" s="4" t="s">
        <v>13</v>
      </c>
      <c r="D583" s="4" t="s">
        <v>10</v>
      </c>
      <c r="E583" s="4" t="s">
        <v>19</v>
      </c>
    </row>
    <row r="584" spans="1:9">
      <c r="A584" t="n">
        <v>7766</v>
      </c>
      <c r="B584" s="42" t="n">
        <v>58</v>
      </c>
      <c r="C584" s="7" t="n">
        <v>101</v>
      </c>
      <c r="D584" s="7" t="n">
        <v>300</v>
      </c>
      <c r="E584" s="7" t="n">
        <v>1</v>
      </c>
    </row>
    <row r="585" spans="1:9">
      <c r="A585" t="s">
        <v>4</v>
      </c>
      <c r="B585" s="4" t="s">
        <v>5</v>
      </c>
      <c r="C585" s="4" t="s">
        <v>13</v>
      </c>
      <c r="D585" s="4" t="s">
        <v>10</v>
      </c>
    </row>
    <row r="586" spans="1:9">
      <c r="A586" t="n">
        <v>7774</v>
      </c>
      <c r="B586" s="42" t="n">
        <v>58</v>
      </c>
      <c r="C586" s="7" t="n">
        <v>254</v>
      </c>
      <c r="D586" s="7" t="n">
        <v>0</v>
      </c>
    </row>
    <row r="587" spans="1:9">
      <c r="A587" t="s">
        <v>4</v>
      </c>
      <c r="B587" s="4" t="s">
        <v>5</v>
      </c>
      <c r="C587" s="4" t="s">
        <v>10</v>
      </c>
      <c r="D587" s="4" t="s">
        <v>9</v>
      </c>
    </row>
    <row r="588" spans="1:9">
      <c r="A588" t="n">
        <v>7778</v>
      </c>
      <c r="B588" s="49" t="n">
        <v>44</v>
      </c>
      <c r="C588" s="7" t="n">
        <v>7042</v>
      </c>
      <c r="D588" s="7" t="n">
        <v>1</v>
      </c>
    </row>
    <row r="589" spans="1:9">
      <c r="A589" t="s">
        <v>4</v>
      </c>
      <c r="B589" s="4" t="s">
        <v>5</v>
      </c>
      <c r="C589" s="4" t="s">
        <v>10</v>
      </c>
      <c r="D589" s="4" t="s">
        <v>9</v>
      </c>
    </row>
    <row r="590" spans="1:9">
      <c r="A590" t="n">
        <v>7785</v>
      </c>
      <c r="B590" s="49" t="n">
        <v>44</v>
      </c>
      <c r="C590" s="7" t="n">
        <v>1620</v>
      </c>
      <c r="D590" s="7" t="n">
        <v>1</v>
      </c>
    </row>
    <row r="591" spans="1:9">
      <c r="A591" t="s">
        <v>4</v>
      </c>
      <c r="B591" s="4" t="s">
        <v>5</v>
      </c>
      <c r="C591" s="4" t="s">
        <v>13</v>
      </c>
      <c r="D591" s="4" t="s">
        <v>13</v>
      </c>
      <c r="E591" s="4" t="s">
        <v>19</v>
      </c>
      <c r="F591" s="4" t="s">
        <v>19</v>
      </c>
      <c r="G591" s="4" t="s">
        <v>19</v>
      </c>
      <c r="H591" s="4" t="s">
        <v>10</v>
      </c>
    </row>
    <row r="592" spans="1:9">
      <c r="A592" t="n">
        <v>7792</v>
      </c>
      <c r="B592" s="48" t="n">
        <v>45</v>
      </c>
      <c r="C592" s="7" t="n">
        <v>2</v>
      </c>
      <c r="D592" s="7" t="n">
        <v>3</v>
      </c>
      <c r="E592" s="7" t="n">
        <v>3</v>
      </c>
      <c r="F592" s="7" t="n">
        <v>64.3099975585938</v>
      </c>
      <c r="G592" s="7" t="n">
        <v>-198.020004272461</v>
      </c>
      <c r="H592" s="7" t="n">
        <v>0</v>
      </c>
    </row>
    <row r="593" spans="1:8">
      <c r="A593" t="s">
        <v>4</v>
      </c>
      <c r="B593" s="4" t="s">
        <v>5</v>
      </c>
      <c r="C593" s="4" t="s">
        <v>13</v>
      </c>
      <c r="D593" s="4" t="s">
        <v>13</v>
      </c>
      <c r="E593" s="4" t="s">
        <v>19</v>
      </c>
      <c r="F593" s="4" t="s">
        <v>19</v>
      </c>
      <c r="G593" s="4" t="s">
        <v>19</v>
      </c>
      <c r="H593" s="4" t="s">
        <v>10</v>
      </c>
      <c r="I593" s="4" t="s">
        <v>13</v>
      </c>
    </row>
    <row r="594" spans="1:8">
      <c r="A594" t="n">
        <v>7809</v>
      </c>
      <c r="B594" s="48" t="n">
        <v>45</v>
      </c>
      <c r="C594" s="7" t="n">
        <v>4</v>
      </c>
      <c r="D594" s="7" t="n">
        <v>3</v>
      </c>
      <c r="E594" s="7" t="n">
        <v>357.600006103516</v>
      </c>
      <c r="F594" s="7" t="n">
        <v>168.619995117188</v>
      </c>
      <c r="G594" s="7" t="n">
        <v>0</v>
      </c>
      <c r="H594" s="7" t="n">
        <v>0</v>
      </c>
      <c r="I594" s="7" t="n">
        <v>0</v>
      </c>
    </row>
    <row r="595" spans="1:8">
      <c r="A595" t="s">
        <v>4</v>
      </c>
      <c r="B595" s="4" t="s">
        <v>5</v>
      </c>
      <c r="C595" s="4" t="s">
        <v>13</v>
      </c>
      <c r="D595" s="4" t="s">
        <v>13</v>
      </c>
      <c r="E595" s="4" t="s">
        <v>19</v>
      </c>
      <c r="F595" s="4" t="s">
        <v>10</v>
      </c>
    </row>
    <row r="596" spans="1:8">
      <c r="A596" t="n">
        <v>7827</v>
      </c>
      <c r="B596" s="48" t="n">
        <v>45</v>
      </c>
      <c r="C596" s="7" t="n">
        <v>5</v>
      </c>
      <c r="D596" s="7" t="n">
        <v>3</v>
      </c>
      <c r="E596" s="7" t="n">
        <v>2.40000009536743</v>
      </c>
      <c r="F596" s="7" t="n">
        <v>0</v>
      </c>
    </row>
    <row r="597" spans="1:8">
      <c r="A597" t="s">
        <v>4</v>
      </c>
      <c r="B597" s="4" t="s">
        <v>5</v>
      </c>
      <c r="C597" s="4" t="s">
        <v>13</v>
      </c>
      <c r="D597" s="4" t="s">
        <v>13</v>
      </c>
      <c r="E597" s="4" t="s">
        <v>19</v>
      </c>
      <c r="F597" s="4" t="s">
        <v>10</v>
      </c>
    </row>
    <row r="598" spans="1:8">
      <c r="A598" t="n">
        <v>7836</v>
      </c>
      <c r="B598" s="48" t="n">
        <v>45</v>
      </c>
      <c r="C598" s="7" t="n">
        <v>11</v>
      </c>
      <c r="D598" s="7" t="n">
        <v>3</v>
      </c>
      <c r="E598" s="7" t="n">
        <v>40.5999984741211</v>
      </c>
      <c r="F598" s="7" t="n">
        <v>0</v>
      </c>
    </row>
    <row r="599" spans="1:8">
      <c r="A599" t="s">
        <v>4</v>
      </c>
      <c r="B599" s="4" t="s">
        <v>5</v>
      </c>
      <c r="C599" s="4" t="s">
        <v>13</v>
      </c>
      <c r="D599" s="4" t="s">
        <v>13</v>
      </c>
      <c r="E599" s="4" t="s">
        <v>19</v>
      </c>
      <c r="F599" s="4" t="s">
        <v>19</v>
      </c>
      <c r="G599" s="4" t="s">
        <v>19</v>
      </c>
      <c r="H599" s="4" t="s">
        <v>10</v>
      </c>
    </row>
    <row r="600" spans="1:8">
      <c r="A600" t="n">
        <v>7845</v>
      </c>
      <c r="B600" s="48" t="n">
        <v>45</v>
      </c>
      <c r="C600" s="7" t="n">
        <v>2</v>
      </c>
      <c r="D600" s="7" t="n">
        <v>3</v>
      </c>
      <c r="E600" s="7" t="n">
        <v>3</v>
      </c>
      <c r="F600" s="7" t="n">
        <v>63.3699989318848</v>
      </c>
      <c r="G600" s="7" t="n">
        <v>-198.020004272461</v>
      </c>
      <c r="H600" s="7" t="n">
        <v>4000</v>
      </c>
    </row>
    <row r="601" spans="1:8">
      <c r="A601" t="s">
        <v>4</v>
      </c>
      <c r="B601" s="4" t="s">
        <v>5</v>
      </c>
      <c r="C601" s="4" t="s">
        <v>13</v>
      </c>
      <c r="D601" s="4" t="s">
        <v>13</v>
      </c>
      <c r="E601" s="4" t="s">
        <v>19</v>
      </c>
      <c r="F601" s="4" t="s">
        <v>19</v>
      </c>
      <c r="G601" s="4" t="s">
        <v>19</v>
      </c>
      <c r="H601" s="4" t="s">
        <v>10</v>
      </c>
      <c r="I601" s="4" t="s">
        <v>13</v>
      </c>
    </row>
    <row r="602" spans="1:8">
      <c r="A602" t="n">
        <v>7862</v>
      </c>
      <c r="B602" s="48" t="n">
        <v>45</v>
      </c>
      <c r="C602" s="7" t="n">
        <v>4</v>
      </c>
      <c r="D602" s="7" t="n">
        <v>3</v>
      </c>
      <c r="E602" s="7" t="n">
        <v>2.26999998092651</v>
      </c>
      <c r="F602" s="7" t="n">
        <v>189.889999389648</v>
      </c>
      <c r="G602" s="7" t="n">
        <v>0</v>
      </c>
      <c r="H602" s="7" t="n">
        <v>4000</v>
      </c>
      <c r="I602" s="7" t="n">
        <v>1</v>
      </c>
    </row>
    <row r="603" spans="1:8">
      <c r="A603" t="s">
        <v>4</v>
      </c>
      <c r="B603" s="4" t="s">
        <v>5</v>
      </c>
      <c r="C603" s="4" t="s">
        <v>10</v>
      </c>
    </row>
    <row r="604" spans="1:8">
      <c r="A604" t="n">
        <v>7880</v>
      </c>
      <c r="B604" s="25" t="n">
        <v>16</v>
      </c>
      <c r="C604" s="7" t="n">
        <v>2000</v>
      </c>
    </row>
    <row r="605" spans="1:8">
      <c r="A605" t="s">
        <v>4</v>
      </c>
      <c r="B605" s="4" t="s">
        <v>5</v>
      </c>
      <c r="C605" s="4" t="s">
        <v>10</v>
      </c>
      <c r="D605" s="4" t="s">
        <v>10</v>
      </c>
      <c r="E605" s="4" t="s">
        <v>19</v>
      </c>
      <c r="F605" s="4" t="s">
        <v>19</v>
      </c>
      <c r="G605" s="4" t="s">
        <v>19</v>
      </c>
      <c r="H605" s="4" t="s">
        <v>19</v>
      </c>
      <c r="I605" s="4" t="s">
        <v>13</v>
      </c>
      <c r="J605" s="4" t="s">
        <v>10</v>
      </c>
    </row>
    <row r="606" spans="1:8">
      <c r="A606" t="n">
        <v>7883</v>
      </c>
      <c r="B606" s="50" t="n">
        <v>55</v>
      </c>
      <c r="C606" s="7" t="n">
        <v>1620</v>
      </c>
      <c r="D606" s="7" t="n">
        <v>65533</v>
      </c>
      <c r="E606" s="7" t="n">
        <v>3.70000004768372</v>
      </c>
      <c r="F606" s="7" t="n">
        <v>62</v>
      </c>
      <c r="G606" s="7" t="n">
        <v>-198</v>
      </c>
      <c r="H606" s="7" t="n">
        <v>2.79999995231628</v>
      </c>
      <c r="I606" s="7" t="n">
        <v>2</v>
      </c>
      <c r="J606" s="7" t="n">
        <v>0</v>
      </c>
    </row>
    <row r="607" spans="1:8">
      <c r="A607" t="s">
        <v>4</v>
      </c>
      <c r="B607" s="4" t="s">
        <v>5</v>
      </c>
      <c r="C607" s="4" t="s">
        <v>10</v>
      </c>
      <c r="D607" s="4" t="s">
        <v>13</v>
      </c>
    </row>
    <row r="608" spans="1:8">
      <c r="A608" t="n">
        <v>7907</v>
      </c>
      <c r="B608" s="51" t="n">
        <v>56</v>
      </c>
      <c r="C608" s="7" t="n">
        <v>1620</v>
      </c>
      <c r="D608" s="7" t="n">
        <v>0</v>
      </c>
    </row>
    <row r="609" spans="1:10">
      <c r="A609" t="s">
        <v>4</v>
      </c>
      <c r="B609" s="4" t="s">
        <v>5</v>
      </c>
      <c r="C609" s="4" t="s">
        <v>13</v>
      </c>
      <c r="D609" s="4" t="s">
        <v>10</v>
      </c>
    </row>
    <row r="610" spans="1:10">
      <c r="A610" t="n">
        <v>7911</v>
      </c>
      <c r="B610" s="42" t="n">
        <v>58</v>
      </c>
      <c r="C610" s="7" t="n">
        <v>255</v>
      </c>
      <c r="D610" s="7" t="n">
        <v>0</v>
      </c>
    </row>
    <row r="611" spans="1:10">
      <c r="A611" t="s">
        <v>4</v>
      </c>
      <c r="B611" s="4" t="s">
        <v>5</v>
      </c>
      <c r="C611" s="4" t="s">
        <v>10</v>
      </c>
      <c r="D611" s="4" t="s">
        <v>13</v>
      </c>
      <c r="E611" s="4" t="s">
        <v>6</v>
      </c>
      <c r="F611" s="4" t="s">
        <v>19</v>
      </c>
      <c r="G611" s="4" t="s">
        <v>19</v>
      </c>
      <c r="H611" s="4" t="s">
        <v>19</v>
      </c>
    </row>
    <row r="612" spans="1:10">
      <c r="A612" t="n">
        <v>7915</v>
      </c>
      <c r="B612" s="35" t="n">
        <v>48</v>
      </c>
      <c r="C612" s="7" t="n">
        <v>1620</v>
      </c>
      <c r="D612" s="7" t="n">
        <v>0</v>
      </c>
      <c r="E612" s="7" t="s">
        <v>102</v>
      </c>
      <c r="F612" s="7" t="n">
        <v>-1</v>
      </c>
      <c r="G612" s="7" t="n">
        <v>1</v>
      </c>
      <c r="H612" s="7" t="n">
        <v>0</v>
      </c>
    </row>
    <row r="613" spans="1:10">
      <c r="A613" t="s">
        <v>4</v>
      </c>
      <c r="B613" s="4" t="s">
        <v>5</v>
      </c>
      <c r="C613" s="4" t="s">
        <v>13</v>
      </c>
      <c r="D613" s="4" t="s">
        <v>10</v>
      </c>
      <c r="E613" s="4" t="s">
        <v>6</v>
      </c>
    </row>
    <row r="614" spans="1:10">
      <c r="A614" t="n">
        <v>7943</v>
      </c>
      <c r="B614" s="37" t="n">
        <v>51</v>
      </c>
      <c r="C614" s="7" t="n">
        <v>4</v>
      </c>
      <c r="D614" s="7" t="n">
        <v>1620</v>
      </c>
      <c r="E614" s="7" t="s">
        <v>103</v>
      </c>
    </row>
    <row r="615" spans="1:10">
      <c r="A615" t="s">
        <v>4</v>
      </c>
      <c r="B615" s="4" t="s">
        <v>5</v>
      </c>
      <c r="C615" s="4" t="s">
        <v>10</v>
      </c>
    </row>
    <row r="616" spans="1:10">
      <c r="A616" t="n">
        <v>7956</v>
      </c>
      <c r="B616" s="25" t="n">
        <v>16</v>
      </c>
      <c r="C616" s="7" t="n">
        <v>0</v>
      </c>
    </row>
    <row r="617" spans="1:10">
      <c r="A617" t="s">
        <v>4</v>
      </c>
      <c r="B617" s="4" t="s">
        <v>5</v>
      </c>
      <c r="C617" s="4" t="s">
        <v>10</v>
      </c>
      <c r="D617" s="4" t="s">
        <v>13</v>
      </c>
      <c r="E617" s="4" t="s">
        <v>9</v>
      </c>
      <c r="F617" s="4" t="s">
        <v>28</v>
      </c>
      <c r="G617" s="4" t="s">
        <v>13</v>
      </c>
      <c r="H617" s="4" t="s">
        <v>13</v>
      </c>
    </row>
    <row r="618" spans="1:10">
      <c r="A618" t="n">
        <v>7959</v>
      </c>
      <c r="B618" s="38" t="n">
        <v>26</v>
      </c>
      <c r="C618" s="7" t="n">
        <v>1620</v>
      </c>
      <c r="D618" s="7" t="n">
        <v>17</v>
      </c>
      <c r="E618" s="7" t="n">
        <v>63142</v>
      </c>
      <c r="F618" s="7" t="s">
        <v>104</v>
      </c>
      <c r="G618" s="7" t="n">
        <v>2</v>
      </c>
      <c r="H618" s="7" t="n">
        <v>0</v>
      </c>
    </row>
    <row r="619" spans="1:10">
      <c r="A619" t="s">
        <v>4</v>
      </c>
      <c r="B619" s="4" t="s">
        <v>5</v>
      </c>
      <c r="C619" s="4" t="s">
        <v>10</v>
      </c>
    </row>
    <row r="620" spans="1:10">
      <c r="A620" t="n">
        <v>7988</v>
      </c>
      <c r="B620" s="25" t="n">
        <v>16</v>
      </c>
      <c r="C620" s="7" t="n">
        <v>500</v>
      </c>
    </row>
    <row r="621" spans="1:10">
      <c r="A621" t="s">
        <v>4</v>
      </c>
      <c r="B621" s="4" t="s">
        <v>5</v>
      </c>
      <c r="C621" s="4" t="s">
        <v>13</v>
      </c>
      <c r="D621" s="4" t="s">
        <v>10</v>
      </c>
      <c r="E621" s="4" t="s">
        <v>19</v>
      </c>
      <c r="F621" s="4" t="s">
        <v>10</v>
      </c>
      <c r="G621" s="4" t="s">
        <v>9</v>
      </c>
      <c r="H621" s="4" t="s">
        <v>9</v>
      </c>
      <c r="I621" s="4" t="s">
        <v>10</v>
      </c>
      <c r="J621" s="4" t="s">
        <v>10</v>
      </c>
      <c r="K621" s="4" t="s">
        <v>9</v>
      </c>
      <c r="L621" s="4" t="s">
        <v>9</v>
      </c>
      <c r="M621" s="4" t="s">
        <v>9</v>
      </c>
      <c r="N621" s="4" t="s">
        <v>9</v>
      </c>
      <c r="O621" s="4" t="s">
        <v>6</v>
      </c>
    </row>
    <row r="622" spans="1:10">
      <c r="A622" t="n">
        <v>7991</v>
      </c>
      <c r="B622" s="14" t="n">
        <v>50</v>
      </c>
      <c r="C622" s="7" t="n">
        <v>0</v>
      </c>
      <c r="D622" s="7" t="n">
        <v>2003</v>
      </c>
      <c r="E622" s="7" t="n">
        <v>0.600000023841858</v>
      </c>
      <c r="F622" s="7" t="n">
        <v>0</v>
      </c>
      <c r="G622" s="7" t="n">
        <v>0</v>
      </c>
      <c r="H622" s="7" t="n">
        <v>1077936128</v>
      </c>
      <c r="I622" s="7" t="n">
        <v>0</v>
      </c>
      <c r="J622" s="7" t="n">
        <v>65533</v>
      </c>
      <c r="K622" s="7" t="n">
        <v>0</v>
      </c>
      <c r="L622" s="7" t="n">
        <v>0</v>
      </c>
      <c r="M622" s="7" t="n">
        <v>0</v>
      </c>
      <c r="N622" s="7" t="n">
        <v>0</v>
      </c>
      <c r="O622" s="7" t="s">
        <v>12</v>
      </c>
    </row>
    <row r="623" spans="1:10">
      <c r="A623" t="s">
        <v>4</v>
      </c>
      <c r="B623" s="4" t="s">
        <v>5</v>
      </c>
    </row>
    <row r="624" spans="1:10">
      <c r="A624" t="n">
        <v>8030</v>
      </c>
      <c r="B624" s="23" t="n">
        <v>28</v>
      </c>
    </row>
    <row r="625" spans="1:15">
      <c r="A625" t="s">
        <v>4</v>
      </c>
      <c r="B625" s="4" t="s">
        <v>5</v>
      </c>
      <c r="C625" s="4" t="s">
        <v>10</v>
      </c>
      <c r="D625" s="4" t="s">
        <v>13</v>
      </c>
    </row>
    <row r="626" spans="1:15">
      <c r="A626" t="n">
        <v>8031</v>
      </c>
      <c r="B626" s="52" t="n">
        <v>89</v>
      </c>
      <c r="C626" s="7" t="n">
        <v>65533</v>
      </c>
      <c r="D626" s="7" t="n">
        <v>1</v>
      </c>
    </row>
    <row r="627" spans="1:15">
      <c r="A627" t="s">
        <v>4</v>
      </c>
      <c r="B627" s="4" t="s">
        <v>5</v>
      </c>
      <c r="C627" s="4" t="s">
        <v>13</v>
      </c>
      <c r="D627" s="4" t="s">
        <v>10</v>
      </c>
    </row>
    <row r="628" spans="1:15">
      <c r="A628" t="n">
        <v>8035</v>
      </c>
      <c r="B628" s="48" t="n">
        <v>45</v>
      </c>
      <c r="C628" s="7" t="n">
        <v>7</v>
      </c>
      <c r="D628" s="7" t="n">
        <v>255</v>
      </c>
    </row>
    <row r="629" spans="1:15">
      <c r="A629" t="s">
        <v>4</v>
      </c>
      <c r="B629" s="4" t="s">
        <v>5</v>
      </c>
      <c r="C629" s="4" t="s">
        <v>13</v>
      </c>
      <c r="D629" s="4" t="s">
        <v>10</v>
      </c>
      <c r="E629" s="4" t="s">
        <v>19</v>
      </c>
    </row>
    <row r="630" spans="1:15">
      <c r="A630" t="n">
        <v>8039</v>
      </c>
      <c r="B630" s="42" t="n">
        <v>58</v>
      </c>
      <c r="C630" s="7" t="n">
        <v>101</v>
      </c>
      <c r="D630" s="7" t="n">
        <v>300</v>
      </c>
      <c r="E630" s="7" t="n">
        <v>1</v>
      </c>
    </row>
    <row r="631" spans="1:15">
      <c r="A631" t="s">
        <v>4</v>
      </c>
      <c r="B631" s="4" t="s">
        <v>5</v>
      </c>
      <c r="C631" s="4" t="s">
        <v>13</v>
      </c>
      <c r="D631" s="4" t="s">
        <v>10</v>
      </c>
    </row>
    <row r="632" spans="1:15">
      <c r="A632" t="n">
        <v>8047</v>
      </c>
      <c r="B632" s="42" t="n">
        <v>58</v>
      </c>
      <c r="C632" s="7" t="n">
        <v>254</v>
      </c>
      <c r="D632" s="7" t="n">
        <v>0</v>
      </c>
    </row>
    <row r="633" spans="1:15">
      <c r="A633" t="s">
        <v>4</v>
      </c>
      <c r="B633" s="4" t="s">
        <v>5</v>
      </c>
      <c r="C633" s="4" t="s">
        <v>13</v>
      </c>
    </row>
    <row r="634" spans="1:15">
      <c r="A634" t="n">
        <v>8051</v>
      </c>
      <c r="B634" s="53" t="n">
        <v>116</v>
      </c>
      <c r="C634" s="7" t="n">
        <v>0</v>
      </c>
    </row>
    <row r="635" spans="1:15">
      <c r="A635" t="s">
        <v>4</v>
      </c>
      <c r="B635" s="4" t="s">
        <v>5</v>
      </c>
      <c r="C635" s="4" t="s">
        <v>13</v>
      </c>
      <c r="D635" s="4" t="s">
        <v>10</v>
      </c>
    </row>
    <row r="636" spans="1:15">
      <c r="A636" t="n">
        <v>8053</v>
      </c>
      <c r="B636" s="53" t="n">
        <v>116</v>
      </c>
      <c r="C636" s="7" t="n">
        <v>2</v>
      </c>
      <c r="D636" s="7" t="n">
        <v>1</v>
      </c>
    </row>
    <row r="637" spans="1:15">
      <c r="A637" t="s">
        <v>4</v>
      </c>
      <c r="B637" s="4" t="s">
        <v>5</v>
      </c>
      <c r="C637" s="4" t="s">
        <v>13</v>
      </c>
      <c r="D637" s="4" t="s">
        <v>9</v>
      </c>
    </row>
    <row r="638" spans="1:15">
      <c r="A638" t="n">
        <v>8057</v>
      </c>
      <c r="B638" s="53" t="n">
        <v>116</v>
      </c>
      <c r="C638" s="7" t="n">
        <v>5</v>
      </c>
      <c r="D638" s="7" t="n">
        <v>1120403456</v>
      </c>
    </row>
    <row r="639" spans="1:15">
      <c r="A639" t="s">
        <v>4</v>
      </c>
      <c r="B639" s="4" t="s">
        <v>5</v>
      </c>
      <c r="C639" s="4" t="s">
        <v>13</v>
      </c>
      <c r="D639" s="4" t="s">
        <v>10</v>
      </c>
    </row>
    <row r="640" spans="1:15">
      <c r="A640" t="n">
        <v>8063</v>
      </c>
      <c r="B640" s="53" t="n">
        <v>116</v>
      </c>
      <c r="C640" s="7" t="n">
        <v>6</v>
      </c>
      <c r="D640" s="7" t="n">
        <v>1</v>
      </c>
    </row>
    <row r="641" spans="1:5">
      <c r="A641" t="s">
        <v>4</v>
      </c>
      <c r="B641" s="4" t="s">
        <v>5</v>
      </c>
      <c r="C641" s="4" t="s">
        <v>13</v>
      </c>
      <c r="D641" s="4" t="s">
        <v>13</v>
      </c>
      <c r="E641" s="4" t="s">
        <v>19</v>
      </c>
      <c r="F641" s="4" t="s">
        <v>19</v>
      </c>
      <c r="G641" s="4" t="s">
        <v>19</v>
      </c>
      <c r="H641" s="4" t="s">
        <v>10</v>
      </c>
    </row>
    <row r="642" spans="1:5">
      <c r="A642" t="n">
        <v>8067</v>
      </c>
      <c r="B642" s="48" t="n">
        <v>45</v>
      </c>
      <c r="C642" s="7" t="n">
        <v>2</v>
      </c>
      <c r="D642" s="7" t="n">
        <v>3</v>
      </c>
      <c r="E642" s="7" t="n">
        <v>0.800000011920929</v>
      </c>
      <c r="F642" s="7" t="n">
        <v>63.6199989318848</v>
      </c>
      <c r="G642" s="7" t="n">
        <v>-187.600006103516</v>
      </c>
      <c r="H642" s="7" t="n">
        <v>0</v>
      </c>
    </row>
    <row r="643" spans="1:5">
      <c r="A643" t="s">
        <v>4</v>
      </c>
      <c r="B643" s="4" t="s">
        <v>5</v>
      </c>
      <c r="C643" s="4" t="s">
        <v>13</v>
      </c>
      <c r="D643" s="4" t="s">
        <v>13</v>
      </c>
      <c r="E643" s="4" t="s">
        <v>19</v>
      </c>
      <c r="F643" s="4" t="s">
        <v>19</v>
      </c>
      <c r="G643" s="4" t="s">
        <v>19</v>
      </c>
      <c r="H643" s="4" t="s">
        <v>10</v>
      </c>
      <c r="I643" s="4" t="s">
        <v>13</v>
      </c>
    </row>
    <row r="644" spans="1:5">
      <c r="A644" t="n">
        <v>8084</v>
      </c>
      <c r="B644" s="48" t="n">
        <v>45</v>
      </c>
      <c r="C644" s="7" t="n">
        <v>4</v>
      </c>
      <c r="D644" s="7" t="n">
        <v>3</v>
      </c>
      <c r="E644" s="7" t="n">
        <v>343.970001220703</v>
      </c>
      <c r="F644" s="7" t="n">
        <v>232.710006713867</v>
      </c>
      <c r="G644" s="7" t="n">
        <v>0</v>
      </c>
      <c r="H644" s="7" t="n">
        <v>0</v>
      </c>
      <c r="I644" s="7" t="n">
        <v>0</v>
      </c>
    </row>
    <row r="645" spans="1:5">
      <c r="A645" t="s">
        <v>4</v>
      </c>
      <c r="B645" s="4" t="s">
        <v>5</v>
      </c>
      <c r="C645" s="4" t="s">
        <v>13</v>
      </c>
      <c r="D645" s="4" t="s">
        <v>13</v>
      </c>
      <c r="E645" s="4" t="s">
        <v>19</v>
      </c>
      <c r="F645" s="4" t="s">
        <v>10</v>
      </c>
    </row>
    <row r="646" spans="1:5">
      <c r="A646" t="n">
        <v>8102</v>
      </c>
      <c r="B646" s="48" t="n">
        <v>45</v>
      </c>
      <c r="C646" s="7" t="n">
        <v>5</v>
      </c>
      <c r="D646" s="7" t="n">
        <v>3</v>
      </c>
      <c r="E646" s="7" t="n">
        <v>1.39999997615814</v>
      </c>
      <c r="F646" s="7" t="n">
        <v>0</v>
      </c>
    </row>
    <row r="647" spans="1:5">
      <c r="A647" t="s">
        <v>4</v>
      </c>
      <c r="B647" s="4" t="s">
        <v>5</v>
      </c>
      <c r="C647" s="4" t="s">
        <v>13</v>
      </c>
      <c r="D647" s="4" t="s">
        <v>13</v>
      </c>
      <c r="E647" s="4" t="s">
        <v>19</v>
      </c>
      <c r="F647" s="4" t="s">
        <v>10</v>
      </c>
    </row>
    <row r="648" spans="1:5">
      <c r="A648" t="n">
        <v>8111</v>
      </c>
      <c r="B648" s="48" t="n">
        <v>45</v>
      </c>
      <c r="C648" s="7" t="n">
        <v>11</v>
      </c>
      <c r="D648" s="7" t="n">
        <v>3</v>
      </c>
      <c r="E648" s="7" t="n">
        <v>40</v>
      </c>
      <c r="F648" s="7" t="n">
        <v>0</v>
      </c>
    </row>
    <row r="649" spans="1:5">
      <c r="A649" t="s">
        <v>4</v>
      </c>
      <c r="B649" s="4" t="s">
        <v>5</v>
      </c>
      <c r="C649" s="4" t="s">
        <v>13</v>
      </c>
      <c r="D649" s="4" t="s">
        <v>13</v>
      </c>
      <c r="E649" s="4" t="s">
        <v>19</v>
      </c>
      <c r="F649" s="4" t="s">
        <v>19</v>
      </c>
      <c r="G649" s="4" t="s">
        <v>19</v>
      </c>
      <c r="H649" s="4" t="s">
        <v>10</v>
      </c>
    </row>
    <row r="650" spans="1:5">
      <c r="A650" t="n">
        <v>8120</v>
      </c>
      <c r="B650" s="48" t="n">
        <v>45</v>
      </c>
      <c r="C650" s="7" t="n">
        <v>2</v>
      </c>
      <c r="D650" s="7" t="n">
        <v>3</v>
      </c>
      <c r="E650" s="7" t="n">
        <v>0.829999983310699</v>
      </c>
      <c r="F650" s="7" t="n">
        <v>64.0599975585938</v>
      </c>
      <c r="G650" s="7" t="n">
        <v>-187.669998168945</v>
      </c>
      <c r="H650" s="7" t="n">
        <v>6000</v>
      </c>
    </row>
    <row r="651" spans="1:5">
      <c r="A651" t="s">
        <v>4</v>
      </c>
      <c r="B651" s="4" t="s">
        <v>5</v>
      </c>
      <c r="C651" s="4" t="s">
        <v>13</v>
      </c>
      <c r="D651" s="4" t="s">
        <v>13</v>
      </c>
      <c r="E651" s="4" t="s">
        <v>19</v>
      </c>
      <c r="F651" s="4" t="s">
        <v>19</v>
      </c>
      <c r="G651" s="4" t="s">
        <v>19</v>
      </c>
      <c r="H651" s="4" t="s">
        <v>10</v>
      </c>
      <c r="I651" s="4" t="s">
        <v>13</v>
      </c>
    </row>
    <row r="652" spans="1:5">
      <c r="A652" t="n">
        <v>8137</v>
      </c>
      <c r="B652" s="48" t="n">
        <v>45</v>
      </c>
      <c r="C652" s="7" t="n">
        <v>4</v>
      </c>
      <c r="D652" s="7" t="n">
        <v>3</v>
      </c>
      <c r="E652" s="7" t="n">
        <v>7.88000011444092</v>
      </c>
      <c r="F652" s="7" t="n">
        <v>127.220001220703</v>
      </c>
      <c r="G652" s="7" t="n">
        <v>0</v>
      </c>
      <c r="H652" s="7" t="n">
        <v>6000</v>
      </c>
      <c r="I652" s="7" t="n">
        <v>1</v>
      </c>
    </row>
    <row r="653" spans="1:5">
      <c r="A653" t="s">
        <v>4</v>
      </c>
      <c r="B653" s="4" t="s">
        <v>5</v>
      </c>
      <c r="C653" s="4" t="s">
        <v>13</v>
      </c>
      <c r="D653" s="4" t="s">
        <v>13</v>
      </c>
      <c r="E653" s="4" t="s">
        <v>19</v>
      </c>
      <c r="F653" s="4" t="s">
        <v>10</v>
      </c>
    </row>
    <row r="654" spans="1:5">
      <c r="A654" t="n">
        <v>8155</v>
      </c>
      <c r="B654" s="48" t="n">
        <v>45</v>
      </c>
      <c r="C654" s="7" t="n">
        <v>5</v>
      </c>
      <c r="D654" s="7" t="n">
        <v>3</v>
      </c>
      <c r="E654" s="7" t="n">
        <v>1.20000004768372</v>
      </c>
      <c r="F654" s="7" t="n">
        <v>6000</v>
      </c>
    </row>
    <row r="655" spans="1:5">
      <c r="A655" t="s">
        <v>4</v>
      </c>
      <c r="B655" s="4" t="s">
        <v>5</v>
      </c>
      <c r="C655" s="4" t="s">
        <v>13</v>
      </c>
      <c r="D655" s="4" t="s">
        <v>10</v>
      </c>
    </row>
    <row r="656" spans="1:5">
      <c r="A656" t="n">
        <v>8164</v>
      </c>
      <c r="B656" s="42" t="n">
        <v>58</v>
      </c>
      <c r="C656" s="7" t="n">
        <v>255</v>
      </c>
      <c r="D656" s="7" t="n">
        <v>0</v>
      </c>
    </row>
    <row r="657" spans="1:9">
      <c r="A657" t="s">
        <v>4</v>
      </c>
      <c r="B657" s="4" t="s">
        <v>5</v>
      </c>
      <c r="C657" s="4" t="s">
        <v>10</v>
      </c>
    </row>
    <row r="658" spans="1:9">
      <c r="A658" t="n">
        <v>8168</v>
      </c>
      <c r="B658" s="25" t="n">
        <v>16</v>
      </c>
      <c r="C658" s="7" t="n">
        <v>1500</v>
      </c>
    </row>
    <row r="659" spans="1:9">
      <c r="A659" t="s">
        <v>4</v>
      </c>
      <c r="B659" s="4" t="s">
        <v>5</v>
      </c>
      <c r="C659" s="4" t="s">
        <v>10</v>
      </c>
      <c r="D659" s="4" t="s">
        <v>10</v>
      </c>
      <c r="E659" s="4" t="s">
        <v>19</v>
      </c>
      <c r="F659" s="4" t="s">
        <v>13</v>
      </c>
    </row>
    <row r="660" spans="1:9">
      <c r="A660" t="n">
        <v>8171</v>
      </c>
      <c r="B660" s="47" t="n">
        <v>53</v>
      </c>
      <c r="C660" s="7" t="n">
        <v>7042</v>
      </c>
      <c r="D660" s="7" t="n">
        <v>1620</v>
      </c>
      <c r="E660" s="7" t="n">
        <v>5</v>
      </c>
      <c r="F660" s="7" t="n">
        <v>0</v>
      </c>
    </row>
    <row r="661" spans="1:9">
      <c r="A661" t="s">
        <v>4</v>
      </c>
      <c r="B661" s="4" t="s">
        <v>5</v>
      </c>
      <c r="C661" s="4" t="s">
        <v>10</v>
      </c>
      <c r="D661" s="4" t="s">
        <v>10</v>
      </c>
      <c r="E661" s="4" t="s">
        <v>6</v>
      </c>
      <c r="F661" s="4" t="s">
        <v>13</v>
      </c>
      <c r="G661" s="4" t="s">
        <v>10</v>
      </c>
    </row>
    <row r="662" spans="1:9">
      <c r="A662" t="n">
        <v>8181</v>
      </c>
      <c r="B662" s="54" t="n">
        <v>80</v>
      </c>
      <c r="C662" s="7" t="n">
        <v>744</v>
      </c>
      <c r="D662" s="7" t="n">
        <v>508</v>
      </c>
      <c r="E662" s="7" t="s">
        <v>105</v>
      </c>
      <c r="F662" s="7" t="n">
        <v>1</v>
      </c>
      <c r="G662" s="7" t="n">
        <v>0</v>
      </c>
    </row>
    <row r="663" spans="1:9">
      <c r="A663" t="s">
        <v>4</v>
      </c>
      <c r="B663" s="4" t="s">
        <v>5</v>
      </c>
      <c r="C663" s="4" t="s">
        <v>10</v>
      </c>
    </row>
    <row r="664" spans="1:9">
      <c r="A664" t="n">
        <v>8199</v>
      </c>
      <c r="B664" s="25" t="n">
        <v>16</v>
      </c>
      <c r="C664" s="7" t="n">
        <v>4000</v>
      </c>
    </row>
    <row r="665" spans="1:9">
      <c r="A665" t="s">
        <v>4</v>
      </c>
      <c r="B665" s="4" t="s">
        <v>5</v>
      </c>
      <c r="C665" s="4" t="s">
        <v>10</v>
      </c>
    </row>
    <row r="666" spans="1:9">
      <c r="A666" t="n">
        <v>8202</v>
      </c>
      <c r="B666" s="55" t="n">
        <v>54</v>
      </c>
      <c r="C666" s="7" t="n">
        <v>7042</v>
      </c>
    </row>
    <row r="667" spans="1:9">
      <c r="A667" t="s">
        <v>4</v>
      </c>
      <c r="B667" s="4" t="s">
        <v>5</v>
      </c>
      <c r="C667" s="4" t="s">
        <v>13</v>
      </c>
      <c r="D667" s="4" t="s">
        <v>10</v>
      </c>
    </row>
    <row r="668" spans="1:9">
      <c r="A668" t="n">
        <v>8205</v>
      </c>
      <c r="B668" s="48" t="n">
        <v>45</v>
      </c>
      <c r="C668" s="7" t="n">
        <v>7</v>
      </c>
      <c r="D668" s="7" t="n">
        <v>255</v>
      </c>
    </row>
    <row r="669" spans="1:9">
      <c r="A669" t="s">
        <v>4</v>
      </c>
      <c r="B669" s="4" t="s">
        <v>5</v>
      </c>
      <c r="C669" s="4" t="s">
        <v>13</v>
      </c>
      <c r="D669" s="4" t="s">
        <v>10</v>
      </c>
      <c r="E669" s="4" t="s">
        <v>6</v>
      </c>
    </row>
    <row r="670" spans="1:9">
      <c r="A670" t="n">
        <v>8209</v>
      </c>
      <c r="B670" s="37" t="n">
        <v>51</v>
      </c>
      <c r="C670" s="7" t="n">
        <v>4</v>
      </c>
      <c r="D670" s="7" t="n">
        <v>7042</v>
      </c>
      <c r="E670" s="7" t="s">
        <v>106</v>
      </c>
    </row>
    <row r="671" spans="1:9">
      <c r="A671" t="s">
        <v>4</v>
      </c>
      <c r="B671" s="4" t="s">
        <v>5</v>
      </c>
      <c r="C671" s="4" t="s">
        <v>10</v>
      </c>
    </row>
    <row r="672" spans="1:9">
      <c r="A672" t="n">
        <v>8223</v>
      </c>
      <c r="B672" s="25" t="n">
        <v>16</v>
      </c>
      <c r="C672" s="7" t="n">
        <v>0</v>
      </c>
    </row>
    <row r="673" spans="1:7">
      <c r="A673" t="s">
        <v>4</v>
      </c>
      <c r="B673" s="4" t="s">
        <v>5</v>
      </c>
      <c r="C673" s="4" t="s">
        <v>10</v>
      </c>
      <c r="D673" s="4" t="s">
        <v>13</v>
      </c>
      <c r="E673" s="4" t="s">
        <v>9</v>
      </c>
      <c r="F673" s="4" t="s">
        <v>28</v>
      </c>
      <c r="G673" s="4" t="s">
        <v>13</v>
      </c>
      <c r="H673" s="4" t="s">
        <v>13</v>
      </c>
    </row>
    <row r="674" spans="1:7">
      <c r="A674" t="n">
        <v>8226</v>
      </c>
      <c r="B674" s="38" t="n">
        <v>26</v>
      </c>
      <c r="C674" s="7" t="n">
        <v>7042</v>
      </c>
      <c r="D674" s="7" t="n">
        <v>17</v>
      </c>
      <c r="E674" s="7" t="n">
        <v>63143</v>
      </c>
      <c r="F674" s="7" t="s">
        <v>107</v>
      </c>
      <c r="G674" s="7" t="n">
        <v>2</v>
      </c>
      <c r="H674" s="7" t="n">
        <v>0</v>
      </c>
    </row>
    <row r="675" spans="1:7">
      <c r="A675" t="s">
        <v>4</v>
      </c>
      <c r="B675" s="4" t="s">
        <v>5</v>
      </c>
    </row>
    <row r="676" spans="1:7">
      <c r="A676" t="n">
        <v>8273</v>
      </c>
      <c r="B676" s="23" t="n">
        <v>28</v>
      </c>
    </row>
    <row r="677" spans="1:7">
      <c r="A677" t="s">
        <v>4</v>
      </c>
      <c r="B677" s="4" t="s">
        <v>5</v>
      </c>
      <c r="C677" s="4" t="s">
        <v>13</v>
      </c>
      <c r="D677" s="4" t="s">
        <v>10</v>
      </c>
      <c r="E677" s="4" t="s">
        <v>10</v>
      </c>
      <c r="F677" s="4" t="s">
        <v>13</v>
      </c>
    </row>
    <row r="678" spans="1:7">
      <c r="A678" t="n">
        <v>8274</v>
      </c>
      <c r="B678" s="21" t="n">
        <v>25</v>
      </c>
      <c r="C678" s="7" t="n">
        <v>1</v>
      </c>
      <c r="D678" s="7" t="n">
        <v>60</v>
      </c>
      <c r="E678" s="7" t="n">
        <v>640</v>
      </c>
      <c r="F678" s="7" t="n">
        <v>2</v>
      </c>
    </row>
    <row r="679" spans="1:7">
      <c r="A679" t="s">
        <v>4</v>
      </c>
      <c r="B679" s="4" t="s">
        <v>5</v>
      </c>
      <c r="C679" s="4" t="s">
        <v>13</v>
      </c>
      <c r="D679" s="4" t="s">
        <v>10</v>
      </c>
      <c r="E679" s="4" t="s">
        <v>6</v>
      </c>
    </row>
    <row r="680" spans="1:7">
      <c r="A680" t="n">
        <v>8281</v>
      </c>
      <c r="B680" s="37" t="n">
        <v>51</v>
      </c>
      <c r="C680" s="7" t="n">
        <v>4</v>
      </c>
      <c r="D680" s="7" t="n">
        <v>1620</v>
      </c>
      <c r="E680" s="7" t="s">
        <v>108</v>
      </c>
    </row>
    <row r="681" spans="1:7">
      <c r="A681" t="s">
        <v>4</v>
      </c>
      <c r="B681" s="4" t="s">
        <v>5</v>
      </c>
      <c r="C681" s="4" t="s">
        <v>10</v>
      </c>
    </row>
    <row r="682" spans="1:7">
      <c r="A682" t="n">
        <v>8295</v>
      </c>
      <c r="B682" s="25" t="n">
        <v>16</v>
      </c>
      <c r="C682" s="7" t="n">
        <v>0</v>
      </c>
    </row>
    <row r="683" spans="1:7">
      <c r="A683" t="s">
        <v>4</v>
      </c>
      <c r="B683" s="4" t="s">
        <v>5</v>
      </c>
      <c r="C683" s="4" t="s">
        <v>10</v>
      </c>
      <c r="D683" s="4" t="s">
        <v>13</v>
      </c>
      <c r="E683" s="4" t="s">
        <v>9</v>
      </c>
      <c r="F683" s="4" t="s">
        <v>28</v>
      </c>
      <c r="G683" s="4" t="s">
        <v>13</v>
      </c>
      <c r="H683" s="4" t="s">
        <v>13</v>
      </c>
      <c r="I683" s="4" t="s">
        <v>13</v>
      </c>
      <c r="J683" s="4" t="s">
        <v>9</v>
      </c>
      <c r="K683" s="4" t="s">
        <v>28</v>
      </c>
      <c r="L683" s="4" t="s">
        <v>13</v>
      </c>
      <c r="M683" s="4" t="s">
        <v>13</v>
      </c>
    </row>
    <row r="684" spans="1:7">
      <c r="A684" t="n">
        <v>8298</v>
      </c>
      <c r="B684" s="38" t="n">
        <v>26</v>
      </c>
      <c r="C684" s="7" t="n">
        <v>1620</v>
      </c>
      <c r="D684" s="7" t="n">
        <v>17</v>
      </c>
      <c r="E684" s="7" t="n">
        <v>63144</v>
      </c>
      <c r="F684" s="7" t="s">
        <v>109</v>
      </c>
      <c r="G684" s="7" t="n">
        <v>2</v>
      </c>
      <c r="H684" s="7" t="n">
        <v>3</v>
      </c>
      <c r="I684" s="7" t="n">
        <v>17</v>
      </c>
      <c r="J684" s="7" t="n">
        <v>63145</v>
      </c>
      <c r="K684" s="7" t="s">
        <v>110</v>
      </c>
      <c r="L684" s="7" t="n">
        <v>2</v>
      </c>
      <c r="M684" s="7" t="n">
        <v>0</v>
      </c>
    </row>
    <row r="685" spans="1:7">
      <c r="A685" t="s">
        <v>4</v>
      </c>
      <c r="B685" s="4" t="s">
        <v>5</v>
      </c>
    </row>
    <row r="686" spans="1:7">
      <c r="A686" t="n">
        <v>8452</v>
      </c>
      <c r="B686" s="23" t="n">
        <v>28</v>
      </c>
    </row>
    <row r="687" spans="1:7">
      <c r="A687" t="s">
        <v>4</v>
      </c>
      <c r="B687" s="4" t="s">
        <v>5</v>
      </c>
      <c r="C687" s="4" t="s">
        <v>13</v>
      </c>
      <c r="D687" s="4" t="s">
        <v>10</v>
      </c>
      <c r="E687" s="4" t="s">
        <v>10</v>
      </c>
      <c r="F687" s="4" t="s">
        <v>13</v>
      </c>
    </row>
    <row r="688" spans="1:7">
      <c r="A688" t="n">
        <v>8453</v>
      </c>
      <c r="B688" s="21" t="n">
        <v>25</v>
      </c>
      <c r="C688" s="7" t="n">
        <v>1</v>
      </c>
      <c r="D688" s="7" t="n">
        <v>65535</v>
      </c>
      <c r="E688" s="7" t="n">
        <v>65535</v>
      </c>
      <c r="F688" s="7" t="n">
        <v>0</v>
      </c>
    </row>
    <row r="689" spans="1:13">
      <c r="A689" t="s">
        <v>4</v>
      </c>
      <c r="B689" s="4" t="s">
        <v>5</v>
      </c>
      <c r="C689" s="4" t="s">
        <v>10</v>
      </c>
      <c r="D689" s="4" t="s">
        <v>13</v>
      </c>
      <c r="E689" s="4" t="s">
        <v>19</v>
      </c>
      <c r="F689" s="4" t="s">
        <v>10</v>
      </c>
    </row>
    <row r="690" spans="1:13">
      <c r="A690" t="n">
        <v>8460</v>
      </c>
      <c r="B690" s="56" t="n">
        <v>59</v>
      </c>
      <c r="C690" s="7" t="n">
        <v>7042</v>
      </c>
      <c r="D690" s="7" t="n">
        <v>1</v>
      </c>
      <c r="E690" s="7" t="n">
        <v>0.150000005960464</v>
      </c>
      <c r="F690" s="7" t="n">
        <v>0</v>
      </c>
    </row>
    <row r="691" spans="1:13">
      <c r="A691" t="s">
        <v>4</v>
      </c>
      <c r="B691" s="4" t="s">
        <v>5</v>
      </c>
      <c r="C691" s="4" t="s">
        <v>13</v>
      </c>
      <c r="D691" s="4" t="s">
        <v>10</v>
      </c>
      <c r="E691" s="4" t="s">
        <v>6</v>
      </c>
      <c r="F691" s="4" t="s">
        <v>6</v>
      </c>
      <c r="G691" s="4" t="s">
        <v>6</v>
      </c>
      <c r="H691" s="4" t="s">
        <v>6</v>
      </c>
    </row>
    <row r="692" spans="1:13">
      <c r="A692" t="n">
        <v>8470</v>
      </c>
      <c r="B692" s="37" t="n">
        <v>51</v>
      </c>
      <c r="C692" s="7" t="n">
        <v>3</v>
      </c>
      <c r="D692" s="7" t="n">
        <v>7042</v>
      </c>
      <c r="E692" s="7" t="s">
        <v>111</v>
      </c>
      <c r="F692" s="7" t="s">
        <v>112</v>
      </c>
      <c r="G692" s="7" t="s">
        <v>113</v>
      </c>
      <c r="H692" s="7" t="s">
        <v>114</v>
      </c>
    </row>
    <row r="693" spans="1:13">
      <c r="A693" t="s">
        <v>4</v>
      </c>
      <c r="B693" s="4" t="s">
        <v>5</v>
      </c>
      <c r="C693" s="4" t="s">
        <v>10</v>
      </c>
    </row>
    <row r="694" spans="1:13">
      <c r="A694" t="n">
        <v>8490</v>
      </c>
      <c r="B694" s="25" t="n">
        <v>16</v>
      </c>
      <c r="C694" s="7" t="n">
        <v>1500</v>
      </c>
    </row>
    <row r="695" spans="1:13">
      <c r="A695" t="s">
        <v>4</v>
      </c>
      <c r="B695" s="4" t="s">
        <v>5</v>
      </c>
      <c r="C695" s="4" t="s">
        <v>13</v>
      </c>
      <c r="D695" s="4" t="s">
        <v>10</v>
      </c>
      <c r="E695" s="4" t="s">
        <v>6</v>
      </c>
    </row>
    <row r="696" spans="1:13">
      <c r="A696" t="n">
        <v>8493</v>
      </c>
      <c r="B696" s="37" t="n">
        <v>51</v>
      </c>
      <c r="C696" s="7" t="n">
        <v>4</v>
      </c>
      <c r="D696" s="7" t="n">
        <v>7042</v>
      </c>
      <c r="E696" s="7" t="s">
        <v>115</v>
      </c>
    </row>
    <row r="697" spans="1:13">
      <c r="A697" t="s">
        <v>4</v>
      </c>
      <c r="B697" s="4" t="s">
        <v>5</v>
      </c>
      <c r="C697" s="4" t="s">
        <v>10</v>
      </c>
    </row>
    <row r="698" spans="1:13">
      <c r="A698" t="n">
        <v>8506</v>
      </c>
      <c r="B698" s="25" t="n">
        <v>16</v>
      </c>
      <c r="C698" s="7" t="n">
        <v>0</v>
      </c>
    </row>
    <row r="699" spans="1:13">
      <c r="A699" t="s">
        <v>4</v>
      </c>
      <c r="B699" s="4" t="s">
        <v>5</v>
      </c>
      <c r="C699" s="4" t="s">
        <v>10</v>
      </c>
      <c r="D699" s="4" t="s">
        <v>13</v>
      </c>
      <c r="E699" s="4" t="s">
        <v>9</v>
      </c>
      <c r="F699" s="4" t="s">
        <v>28</v>
      </c>
      <c r="G699" s="4" t="s">
        <v>13</v>
      </c>
      <c r="H699" s="4" t="s">
        <v>13</v>
      </c>
    </row>
    <row r="700" spans="1:13">
      <c r="A700" t="n">
        <v>8509</v>
      </c>
      <c r="B700" s="38" t="n">
        <v>26</v>
      </c>
      <c r="C700" s="7" t="n">
        <v>7042</v>
      </c>
      <c r="D700" s="7" t="n">
        <v>17</v>
      </c>
      <c r="E700" s="7" t="n">
        <v>63146</v>
      </c>
      <c r="F700" s="7" t="s">
        <v>116</v>
      </c>
      <c r="G700" s="7" t="n">
        <v>2</v>
      </c>
      <c r="H700" s="7" t="n">
        <v>0</v>
      </c>
    </row>
    <row r="701" spans="1:13">
      <c r="A701" t="s">
        <v>4</v>
      </c>
      <c r="B701" s="4" t="s">
        <v>5</v>
      </c>
    </row>
    <row r="702" spans="1:13">
      <c r="A702" t="n">
        <v>8551</v>
      </c>
      <c r="B702" s="23" t="n">
        <v>28</v>
      </c>
    </row>
    <row r="703" spans="1:13">
      <c r="A703" t="s">
        <v>4</v>
      </c>
      <c r="B703" s="4" t="s">
        <v>5</v>
      </c>
      <c r="C703" s="4" t="s">
        <v>13</v>
      </c>
      <c r="D703" s="4" t="s">
        <v>10</v>
      </c>
      <c r="E703" s="4" t="s">
        <v>10</v>
      </c>
      <c r="F703" s="4" t="s">
        <v>13</v>
      </c>
    </row>
    <row r="704" spans="1:13">
      <c r="A704" t="n">
        <v>8552</v>
      </c>
      <c r="B704" s="21" t="n">
        <v>25</v>
      </c>
      <c r="C704" s="7" t="n">
        <v>1</v>
      </c>
      <c r="D704" s="7" t="n">
        <v>60</v>
      </c>
      <c r="E704" s="7" t="n">
        <v>640</v>
      </c>
      <c r="F704" s="7" t="n">
        <v>2</v>
      </c>
    </row>
    <row r="705" spans="1:8">
      <c r="A705" t="s">
        <v>4</v>
      </c>
      <c r="B705" s="4" t="s">
        <v>5</v>
      </c>
      <c r="C705" s="4" t="s">
        <v>13</v>
      </c>
      <c r="D705" s="4" t="s">
        <v>10</v>
      </c>
      <c r="E705" s="4" t="s">
        <v>6</v>
      </c>
    </row>
    <row r="706" spans="1:8">
      <c r="A706" t="n">
        <v>8559</v>
      </c>
      <c r="B706" s="37" t="n">
        <v>51</v>
      </c>
      <c r="C706" s="7" t="n">
        <v>4</v>
      </c>
      <c r="D706" s="7" t="n">
        <v>1620</v>
      </c>
      <c r="E706" s="7" t="s">
        <v>103</v>
      </c>
    </row>
    <row r="707" spans="1:8">
      <c r="A707" t="s">
        <v>4</v>
      </c>
      <c r="B707" s="4" t="s">
        <v>5</v>
      </c>
      <c r="C707" s="4" t="s">
        <v>10</v>
      </c>
    </row>
    <row r="708" spans="1:8">
      <c r="A708" t="n">
        <v>8572</v>
      </c>
      <c r="B708" s="25" t="n">
        <v>16</v>
      </c>
      <c r="C708" s="7" t="n">
        <v>0</v>
      </c>
    </row>
    <row r="709" spans="1:8">
      <c r="A709" t="s">
        <v>4</v>
      </c>
      <c r="B709" s="4" t="s">
        <v>5</v>
      </c>
      <c r="C709" s="4" t="s">
        <v>10</v>
      </c>
      <c r="D709" s="4" t="s">
        <v>13</v>
      </c>
      <c r="E709" s="4" t="s">
        <v>9</v>
      </c>
      <c r="F709" s="4" t="s">
        <v>28</v>
      </c>
      <c r="G709" s="4" t="s">
        <v>13</v>
      </c>
      <c r="H709" s="4" t="s">
        <v>13</v>
      </c>
      <c r="I709" s="4" t="s">
        <v>13</v>
      </c>
      <c r="J709" s="4" t="s">
        <v>9</v>
      </c>
      <c r="K709" s="4" t="s">
        <v>28</v>
      </c>
      <c r="L709" s="4" t="s">
        <v>13</v>
      </c>
      <c r="M709" s="4" t="s">
        <v>13</v>
      </c>
      <c r="N709" s="4" t="s">
        <v>13</v>
      </c>
      <c r="O709" s="4" t="s">
        <v>9</v>
      </c>
      <c r="P709" s="4" t="s">
        <v>28</v>
      </c>
      <c r="Q709" s="4" t="s">
        <v>13</v>
      </c>
      <c r="R709" s="4" t="s">
        <v>13</v>
      </c>
    </row>
    <row r="710" spans="1:8">
      <c r="A710" t="n">
        <v>8575</v>
      </c>
      <c r="B710" s="38" t="n">
        <v>26</v>
      </c>
      <c r="C710" s="7" t="n">
        <v>1620</v>
      </c>
      <c r="D710" s="7" t="n">
        <v>17</v>
      </c>
      <c r="E710" s="7" t="n">
        <v>63147</v>
      </c>
      <c r="F710" s="7" t="s">
        <v>117</v>
      </c>
      <c r="G710" s="7" t="n">
        <v>2</v>
      </c>
      <c r="H710" s="7" t="n">
        <v>3</v>
      </c>
      <c r="I710" s="7" t="n">
        <v>17</v>
      </c>
      <c r="J710" s="7" t="n">
        <v>63148</v>
      </c>
      <c r="K710" s="7" t="s">
        <v>118</v>
      </c>
      <c r="L710" s="7" t="n">
        <v>2</v>
      </c>
      <c r="M710" s="7" t="n">
        <v>3</v>
      </c>
      <c r="N710" s="7" t="n">
        <v>17</v>
      </c>
      <c r="O710" s="7" t="n">
        <v>63149</v>
      </c>
      <c r="P710" s="7" t="s">
        <v>119</v>
      </c>
      <c r="Q710" s="7" t="n">
        <v>2</v>
      </c>
      <c r="R710" s="7" t="n">
        <v>0</v>
      </c>
    </row>
    <row r="711" spans="1:8">
      <c r="A711" t="s">
        <v>4</v>
      </c>
      <c r="B711" s="4" t="s">
        <v>5</v>
      </c>
    </row>
    <row r="712" spans="1:8">
      <c r="A712" t="n">
        <v>8771</v>
      </c>
      <c r="B712" s="23" t="n">
        <v>28</v>
      </c>
    </row>
    <row r="713" spans="1:8">
      <c r="A713" t="s">
        <v>4</v>
      </c>
      <c r="B713" s="4" t="s">
        <v>5</v>
      </c>
      <c r="C713" s="4" t="s">
        <v>13</v>
      </c>
      <c r="D713" s="4" t="s">
        <v>10</v>
      </c>
      <c r="E713" s="4" t="s">
        <v>10</v>
      </c>
      <c r="F713" s="4" t="s">
        <v>13</v>
      </c>
    </row>
    <row r="714" spans="1:8">
      <c r="A714" t="n">
        <v>8772</v>
      </c>
      <c r="B714" s="21" t="n">
        <v>25</v>
      </c>
      <c r="C714" s="7" t="n">
        <v>1</v>
      </c>
      <c r="D714" s="7" t="n">
        <v>65535</v>
      </c>
      <c r="E714" s="7" t="n">
        <v>65535</v>
      </c>
      <c r="F714" s="7" t="n">
        <v>0</v>
      </c>
    </row>
    <row r="715" spans="1:8">
      <c r="A715" t="s">
        <v>4</v>
      </c>
      <c r="B715" s="4" t="s">
        <v>5</v>
      </c>
      <c r="C715" s="4" t="s">
        <v>13</v>
      </c>
      <c r="D715" s="4" t="s">
        <v>10</v>
      </c>
      <c r="E715" s="4" t="s">
        <v>6</v>
      </c>
    </row>
    <row r="716" spans="1:8">
      <c r="A716" t="n">
        <v>8779</v>
      </c>
      <c r="B716" s="37" t="n">
        <v>51</v>
      </c>
      <c r="C716" s="7" t="n">
        <v>4</v>
      </c>
      <c r="D716" s="7" t="n">
        <v>7042</v>
      </c>
      <c r="E716" s="7" t="s">
        <v>120</v>
      </c>
    </row>
    <row r="717" spans="1:8">
      <c r="A717" t="s">
        <v>4</v>
      </c>
      <c r="B717" s="4" t="s">
        <v>5</v>
      </c>
      <c r="C717" s="4" t="s">
        <v>10</v>
      </c>
    </row>
    <row r="718" spans="1:8">
      <c r="A718" t="n">
        <v>8793</v>
      </c>
      <c r="B718" s="25" t="n">
        <v>16</v>
      </c>
      <c r="C718" s="7" t="n">
        <v>0</v>
      </c>
    </row>
    <row r="719" spans="1:8">
      <c r="A719" t="s">
        <v>4</v>
      </c>
      <c r="B719" s="4" t="s">
        <v>5</v>
      </c>
      <c r="C719" s="4" t="s">
        <v>10</v>
      </c>
      <c r="D719" s="4" t="s">
        <v>13</v>
      </c>
      <c r="E719" s="4" t="s">
        <v>9</v>
      </c>
      <c r="F719" s="4" t="s">
        <v>28</v>
      </c>
      <c r="G719" s="4" t="s">
        <v>13</v>
      </c>
      <c r="H719" s="4" t="s">
        <v>13</v>
      </c>
    </row>
    <row r="720" spans="1:8">
      <c r="A720" t="n">
        <v>8796</v>
      </c>
      <c r="B720" s="38" t="n">
        <v>26</v>
      </c>
      <c r="C720" s="7" t="n">
        <v>7042</v>
      </c>
      <c r="D720" s="7" t="n">
        <v>17</v>
      </c>
      <c r="E720" s="7" t="n">
        <v>63150</v>
      </c>
      <c r="F720" s="7" t="s">
        <v>121</v>
      </c>
      <c r="G720" s="7" t="n">
        <v>2</v>
      </c>
      <c r="H720" s="7" t="n">
        <v>0</v>
      </c>
    </row>
    <row r="721" spans="1:18">
      <c r="A721" t="s">
        <v>4</v>
      </c>
      <c r="B721" s="4" t="s">
        <v>5</v>
      </c>
    </row>
    <row r="722" spans="1:18">
      <c r="A722" t="n">
        <v>8812</v>
      </c>
      <c r="B722" s="23" t="n">
        <v>28</v>
      </c>
    </row>
    <row r="723" spans="1:18">
      <c r="A723" t="s">
        <v>4</v>
      </c>
      <c r="B723" s="4" t="s">
        <v>5</v>
      </c>
      <c r="C723" s="4" t="s">
        <v>13</v>
      </c>
      <c r="D723" s="4" t="s">
        <v>19</v>
      </c>
      <c r="E723" s="4" t="s">
        <v>19</v>
      </c>
      <c r="F723" s="4" t="s">
        <v>19</v>
      </c>
    </row>
    <row r="724" spans="1:18">
      <c r="A724" t="n">
        <v>8813</v>
      </c>
      <c r="B724" s="48" t="n">
        <v>45</v>
      </c>
      <c r="C724" s="7" t="n">
        <v>9</v>
      </c>
      <c r="D724" s="7" t="n">
        <v>0.0199999995529652</v>
      </c>
      <c r="E724" s="7" t="n">
        <v>0.0199999995529652</v>
      </c>
      <c r="F724" s="7" t="n">
        <v>0.5</v>
      </c>
    </row>
    <row r="725" spans="1:18">
      <c r="A725" t="s">
        <v>4</v>
      </c>
      <c r="B725" s="4" t="s">
        <v>5</v>
      </c>
      <c r="C725" s="4" t="s">
        <v>13</v>
      </c>
      <c r="D725" s="4" t="s">
        <v>10</v>
      </c>
      <c r="E725" s="4" t="s">
        <v>6</v>
      </c>
    </row>
    <row r="726" spans="1:18">
      <c r="A726" t="n">
        <v>8827</v>
      </c>
      <c r="B726" s="37" t="n">
        <v>51</v>
      </c>
      <c r="C726" s="7" t="n">
        <v>4</v>
      </c>
      <c r="D726" s="7" t="n">
        <v>7042</v>
      </c>
      <c r="E726" s="7" t="s">
        <v>122</v>
      </c>
    </row>
    <row r="727" spans="1:18">
      <c r="A727" t="s">
        <v>4</v>
      </c>
      <c r="B727" s="4" t="s">
        <v>5</v>
      </c>
      <c r="C727" s="4" t="s">
        <v>10</v>
      </c>
    </row>
    <row r="728" spans="1:18">
      <c r="A728" t="n">
        <v>8840</v>
      </c>
      <c r="B728" s="25" t="n">
        <v>16</v>
      </c>
      <c r="C728" s="7" t="n">
        <v>0</v>
      </c>
    </row>
    <row r="729" spans="1:18">
      <c r="A729" t="s">
        <v>4</v>
      </c>
      <c r="B729" s="4" t="s">
        <v>5</v>
      </c>
      <c r="C729" s="4" t="s">
        <v>10</v>
      </c>
      <c r="D729" s="4" t="s">
        <v>13</v>
      </c>
      <c r="E729" s="4" t="s">
        <v>9</v>
      </c>
      <c r="F729" s="4" t="s">
        <v>28</v>
      </c>
      <c r="G729" s="4" t="s">
        <v>13</v>
      </c>
      <c r="H729" s="4" t="s">
        <v>13</v>
      </c>
    </row>
    <row r="730" spans="1:18">
      <c r="A730" t="n">
        <v>8843</v>
      </c>
      <c r="B730" s="38" t="n">
        <v>26</v>
      </c>
      <c r="C730" s="7" t="n">
        <v>7042</v>
      </c>
      <c r="D730" s="7" t="n">
        <v>17</v>
      </c>
      <c r="E730" s="7" t="n">
        <v>63151</v>
      </c>
      <c r="F730" s="7" t="s">
        <v>123</v>
      </c>
      <c r="G730" s="7" t="n">
        <v>2</v>
      </c>
      <c r="H730" s="7" t="n">
        <v>0</v>
      </c>
    </row>
    <row r="731" spans="1:18">
      <c r="A731" t="s">
        <v>4</v>
      </c>
      <c r="B731" s="4" t="s">
        <v>5</v>
      </c>
    </row>
    <row r="732" spans="1:18">
      <c r="A732" t="n">
        <v>8887</v>
      </c>
      <c r="B732" s="23" t="n">
        <v>28</v>
      </c>
    </row>
    <row r="733" spans="1:18">
      <c r="A733" t="s">
        <v>4</v>
      </c>
      <c r="B733" s="4" t="s">
        <v>5</v>
      </c>
      <c r="C733" s="4" t="s">
        <v>13</v>
      </c>
      <c r="D733" s="4" t="s">
        <v>13</v>
      </c>
      <c r="E733" s="4" t="s">
        <v>19</v>
      </c>
      <c r="F733" s="4" t="s">
        <v>19</v>
      </c>
      <c r="G733" s="4" t="s">
        <v>19</v>
      </c>
      <c r="H733" s="4" t="s">
        <v>10</v>
      </c>
      <c r="I733" s="4" t="s">
        <v>13</v>
      </c>
    </row>
    <row r="734" spans="1:18">
      <c r="A734" t="n">
        <v>8888</v>
      </c>
      <c r="B734" s="48" t="n">
        <v>45</v>
      </c>
      <c r="C734" s="7" t="n">
        <v>4</v>
      </c>
      <c r="D734" s="7" t="n">
        <v>3</v>
      </c>
      <c r="E734" s="7" t="n">
        <v>7.88000011444092</v>
      </c>
      <c r="F734" s="7" t="n">
        <v>94.6399993896484</v>
      </c>
      <c r="G734" s="7" t="n">
        <v>0</v>
      </c>
      <c r="H734" s="7" t="n">
        <v>1500</v>
      </c>
      <c r="I734" s="7" t="n">
        <v>1</v>
      </c>
    </row>
    <row r="735" spans="1:18">
      <c r="A735" t="s">
        <v>4</v>
      </c>
      <c r="B735" s="4" t="s">
        <v>5</v>
      </c>
      <c r="C735" s="4" t="s">
        <v>10</v>
      </c>
      <c r="D735" s="4" t="s">
        <v>10</v>
      </c>
      <c r="E735" s="4" t="s">
        <v>19</v>
      </c>
      <c r="F735" s="4" t="s">
        <v>19</v>
      </c>
      <c r="G735" s="4" t="s">
        <v>19</v>
      </c>
      <c r="H735" s="4" t="s">
        <v>19</v>
      </c>
      <c r="I735" s="4" t="s">
        <v>13</v>
      </c>
      <c r="J735" s="4" t="s">
        <v>10</v>
      </c>
    </row>
    <row r="736" spans="1:18">
      <c r="A736" t="n">
        <v>8906</v>
      </c>
      <c r="B736" s="50" t="n">
        <v>55</v>
      </c>
      <c r="C736" s="7" t="n">
        <v>7042</v>
      </c>
      <c r="D736" s="7" t="n">
        <v>65024</v>
      </c>
      <c r="E736" s="7" t="n">
        <v>0</v>
      </c>
      <c r="F736" s="7" t="n">
        <v>0</v>
      </c>
      <c r="G736" s="7" t="n">
        <v>100</v>
      </c>
      <c r="H736" s="7" t="n">
        <v>1.20000004768372</v>
      </c>
      <c r="I736" s="7" t="n">
        <v>1</v>
      </c>
      <c r="J736" s="7" t="n">
        <v>0</v>
      </c>
    </row>
    <row r="737" spans="1:10">
      <c r="A737" t="s">
        <v>4</v>
      </c>
      <c r="B737" s="4" t="s">
        <v>5</v>
      </c>
      <c r="C737" s="4" t="s">
        <v>10</v>
      </c>
    </row>
    <row r="738" spans="1:10">
      <c r="A738" t="n">
        <v>8930</v>
      </c>
      <c r="B738" s="25" t="n">
        <v>16</v>
      </c>
      <c r="C738" s="7" t="n">
        <v>1000</v>
      </c>
    </row>
    <row r="739" spans="1:10">
      <c r="A739" t="s">
        <v>4</v>
      </c>
      <c r="B739" s="4" t="s">
        <v>5</v>
      </c>
      <c r="C739" s="4" t="s">
        <v>10</v>
      </c>
      <c r="D739" s="4" t="s">
        <v>13</v>
      </c>
    </row>
    <row r="740" spans="1:10">
      <c r="A740" t="n">
        <v>8933</v>
      </c>
      <c r="B740" s="52" t="n">
        <v>89</v>
      </c>
      <c r="C740" s="7" t="n">
        <v>65533</v>
      </c>
      <c r="D740" s="7" t="n">
        <v>1</v>
      </c>
    </row>
    <row r="741" spans="1:10">
      <c r="A741" t="s">
        <v>4</v>
      </c>
      <c r="B741" s="4" t="s">
        <v>5</v>
      </c>
      <c r="C741" s="4" t="s">
        <v>13</v>
      </c>
      <c r="D741" s="4" t="s">
        <v>10</v>
      </c>
      <c r="E741" s="4" t="s">
        <v>19</v>
      </c>
    </row>
    <row r="742" spans="1:10">
      <c r="A742" t="n">
        <v>8937</v>
      </c>
      <c r="B742" s="42" t="n">
        <v>58</v>
      </c>
      <c r="C742" s="7" t="n">
        <v>101</v>
      </c>
      <c r="D742" s="7" t="n">
        <v>300</v>
      </c>
      <c r="E742" s="7" t="n">
        <v>1</v>
      </c>
    </row>
    <row r="743" spans="1:10">
      <c r="A743" t="s">
        <v>4</v>
      </c>
      <c r="B743" s="4" t="s">
        <v>5</v>
      </c>
      <c r="C743" s="4" t="s">
        <v>13</v>
      </c>
      <c r="D743" s="4" t="s">
        <v>10</v>
      </c>
    </row>
    <row r="744" spans="1:10">
      <c r="A744" t="n">
        <v>8945</v>
      </c>
      <c r="B744" s="42" t="n">
        <v>58</v>
      </c>
      <c r="C744" s="7" t="n">
        <v>254</v>
      </c>
      <c r="D744" s="7" t="n">
        <v>0</v>
      </c>
    </row>
    <row r="745" spans="1:10">
      <c r="A745" t="s">
        <v>4</v>
      </c>
      <c r="B745" s="4" t="s">
        <v>5</v>
      </c>
      <c r="C745" s="4" t="s">
        <v>10</v>
      </c>
      <c r="D745" s="4" t="s">
        <v>13</v>
      </c>
      <c r="E745" s="4" t="s">
        <v>6</v>
      </c>
      <c r="F745" s="4" t="s">
        <v>19</v>
      </c>
      <c r="G745" s="4" t="s">
        <v>19</v>
      </c>
      <c r="H745" s="4" t="s">
        <v>19</v>
      </c>
    </row>
    <row r="746" spans="1:10">
      <c r="A746" t="n">
        <v>8949</v>
      </c>
      <c r="B746" s="35" t="n">
        <v>48</v>
      </c>
      <c r="C746" s="7" t="n">
        <v>1620</v>
      </c>
      <c r="D746" s="7" t="n">
        <v>0</v>
      </c>
      <c r="E746" s="7" t="s">
        <v>124</v>
      </c>
      <c r="F746" s="7" t="n">
        <v>0</v>
      </c>
      <c r="G746" s="7" t="n">
        <v>1</v>
      </c>
      <c r="H746" s="7" t="n">
        <v>0</v>
      </c>
    </row>
    <row r="747" spans="1:10">
      <c r="A747" t="s">
        <v>4</v>
      </c>
      <c r="B747" s="4" t="s">
        <v>5</v>
      </c>
      <c r="C747" s="4" t="s">
        <v>10</v>
      </c>
      <c r="D747" s="4" t="s">
        <v>13</v>
      </c>
    </row>
    <row r="748" spans="1:10">
      <c r="A748" t="n">
        <v>8975</v>
      </c>
      <c r="B748" s="51" t="n">
        <v>56</v>
      </c>
      <c r="C748" s="7" t="n">
        <v>7042</v>
      </c>
      <c r="D748" s="7" t="n">
        <v>1</v>
      </c>
    </row>
    <row r="749" spans="1:10">
      <c r="A749" t="s">
        <v>4</v>
      </c>
      <c r="B749" s="4" t="s">
        <v>5</v>
      </c>
      <c r="C749" s="4" t="s">
        <v>10</v>
      </c>
      <c r="D749" s="4" t="s">
        <v>19</v>
      </c>
      <c r="E749" s="4" t="s">
        <v>19</v>
      </c>
      <c r="F749" s="4" t="s">
        <v>19</v>
      </c>
      <c r="G749" s="4" t="s">
        <v>19</v>
      </c>
    </row>
    <row r="750" spans="1:10">
      <c r="A750" t="n">
        <v>8979</v>
      </c>
      <c r="B750" s="31" t="n">
        <v>46</v>
      </c>
      <c r="C750" s="7" t="n">
        <v>7042</v>
      </c>
      <c r="D750" s="7" t="n">
        <v>3.29999995231628</v>
      </c>
      <c r="E750" s="7" t="n">
        <v>62</v>
      </c>
      <c r="F750" s="7" t="n">
        <v>-196.550003051758</v>
      </c>
      <c r="G750" s="7" t="n">
        <v>165</v>
      </c>
    </row>
    <row r="751" spans="1:10">
      <c r="A751" t="s">
        <v>4</v>
      </c>
      <c r="B751" s="4" t="s">
        <v>5</v>
      </c>
      <c r="C751" s="4" t="s">
        <v>10</v>
      </c>
      <c r="D751" s="4" t="s">
        <v>19</v>
      </c>
      <c r="E751" s="4" t="s">
        <v>19</v>
      </c>
      <c r="F751" s="4" t="s">
        <v>19</v>
      </c>
      <c r="G751" s="4" t="s">
        <v>19</v>
      </c>
    </row>
    <row r="752" spans="1:10">
      <c r="A752" t="n">
        <v>8998</v>
      </c>
      <c r="B752" s="31" t="n">
        <v>46</v>
      </c>
      <c r="C752" s="7" t="n">
        <v>1620</v>
      </c>
      <c r="D752" s="7" t="n">
        <v>4.40000009536743</v>
      </c>
      <c r="E752" s="7" t="n">
        <v>62</v>
      </c>
      <c r="F752" s="7" t="n">
        <v>-197.800003051758</v>
      </c>
      <c r="G752" s="7" t="n">
        <v>300</v>
      </c>
    </row>
    <row r="753" spans="1:8">
      <c r="A753" t="s">
        <v>4</v>
      </c>
      <c r="B753" s="4" t="s">
        <v>5</v>
      </c>
      <c r="C753" s="4" t="s">
        <v>13</v>
      </c>
      <c r="D753" s="4" t="s">
        <v>13</v>
      </c>
      <c r="E753" s="4" t="s">
        <v>19</v>
      </c>
      <c r="F753" s="4" t="s">
        <v>19</v>
      </c>
      <c r="G753" s="4" t="s">
        <v>19</v>
      </c>
      <c r="H753" s="4" t="s">
        <v>10</v>
      </c>
    </row>
    <row r="754" spans="1:8">
      <c r="A754" t="n">
        <v>9017</v>
      </c>
      <c r="B754" s="48" t="n">
        <v>45</v>
      </c>
      <c r="C754" s="7" t="n">
        <v>2</v>
      </c>
      <c r="D754" s="7" t="n">
        <v>3</v>
      </c>
      <c r="E754" s="7" t="n">
        <v>4.05000019073486</v>
      </c>
      <c r="F754" s="7" t="n">
        <v>63.5</v>
      </c>
      <c r="G754" s="7" t="n">
        <v>-198.619995117188</v>
      </c>
      <c r="H754" s="7" t="n">
        <v>0</v>
      </c>
    </row>
    <row r="755" spans="1:8">
      <c r="A755" t="s">
        <v>4</v>
      </c>
      <c r="B755" s="4" t="s">
        <v>5</v>
      </c>
      <c r="C755" s="4" t="s">
        <v>13</v>
      </c>
      <c r="D755" s="4" t="s">
        <v>13</v>
      </c>
      <c r="E755" s="4" t="s">
        <v>19</v>
      </c>
      <c r="F755" s="4" t="s">
        <v>19</v>
      </c>
      <c r="G755" s="4" t="s">
        <v>19</v>
      </c>
      <c r="H755" s="4" t="s">
        <v>10</v>
      </c>
      <c r="I755" s="4" t="s">
        <v>13</v>
      </c>
    </row>
    <row r="756" spans="1:8">
      <c r="A756" t="n">
        <v>9034</v>
      </c>
      <c r="B756" s="48" t="n">
        <v>45</v>
      </c>
      <c r="C756" s="7" t="n">
        <v>4</v>
      </c>
      <c r="D756" s="7" t="n">
        <v>3</v>
      </c>
      <c r="E756" s="7" t="n">
        <v>355.320007324219</v>
      </c>
      <c r="F756" s="7" t="n">
        <v>181.110000610352</v>
      </c>
      <c r="G756" s="7" t="n">
        <v>0</v>
      </c>
      <c r="H756" s="7" t="n">
        <v>0</v>
      </c>
      <c r="I756" s="7" t="n">
        <v>0</v>
      </c>
    </row>
    <row r="757" spans="1:8">
      <c r="A757" t="s">
        <v>4</v>
      </c>
      <c r="B757" s="4" t="s">
        <v>5</v>
      </c>
      <c r="C757" s="4" t="s">
        <v>13</v>
      </c>
      <c r="D757" s="4" t="s">
        <v>13</v>
      </c>
      <c r="E757" s="4" t="s">
        <v>19</v>
      </c>
      <c r="F757" s="4" t="s">
        <v>10</v>
      </c>
    </row>
    <row r="758" spans="1:8">
      <c r="A758" t="n">
        <v>9052</v>
      </c>
      <c r="B758" s="48" t="n">
        <v>45</v>
      </c>
      <c r="C758" s="7" t="n">
        <v>5</v>
      </c>
      <c r="D758" s="7" t="n">
        <v>3</v>
      </c>
      <c r="E758" s="7" t="n">
        <v>1.70000004768372</v>
      </c>
      <c r="F758" s="7" t="n">
        <v>0</v>
      </c>
    </row>
    <row r="759" spans="1:8">
      <c r="A759" t="s">
        <v>4</v>
      </c>
      <c r="B759" s="4" t="s">
        <v>5</v>
      </c>
      <c r="C759" s="4" t="s">
        <v>13</v>
      </c>
      <c r="D759" s="4" t="s">
        <v>13</v>
      </c>
      <c r="E759" s="4" t="s">
        <v>19</v>
      </c>
      <c r="F759" s="4" t="s">
        <v>10</v>
      </c>
    </row>
    <row r="760" spans="1:8">
      <c r="A760" t="n">
        <v>9061</v>
      </c>
      <c r="B760" s="48" t="n">
        <v>45</v>
      </c>
      <c r="C760" s="7" t="n">
        <v>11</v>
      </c>
      <c r="D760" s="7" t="n">
        <v>3</v>
      </c>
      <c r="E760" s="7" t="n">
        <v>40.5999984741211</v>
      </c>
      <c r="F760" s="7" t="n">
        <v>0</v>
      </c>
    </row>
    <row r="761" spans="1:8">
      <c r="A761" t="s">
        <v>4</v>
      </c>
      <c r="B761" s="4" t="s">
        <v>5</v>
      </c>
      <c r="C761" s="4" t="s">
        <v>10</v>
      </c>
      <c r="D761" s="4" t="s">
        <v>10</v>
      </c>
      <c r="E761" s="4" t="s">
        <v>19</v>
      </c>
      <c r="F761" s="4" t="s">
        <v>19</v>
      </c>
      <c r="G761" s="4" t="s">
        <v>19</v>
      </c>
      <c r="H761" s="4" t="s">
        <v>19</v>
      </c>
      <c r="I761" s="4" t="s">
        <v>13</v>
      </c>
      <c r="J761" s="4" t="s">
        <v>10</v>
      </c>
    </row>
    <row r="762" spans="1:8">
      <c r="A762" t="n">
        <v>9070</v>
      </c>
      <c r="B762" s="50" t="n">
        <v>55</v>
      </c>
      <c r="C762" s="7" t="n">
        <v>7042</v>
      </c>
      <c r="D762" s="7" t="n">
        <v>65533</v>
      </c>
      <c r="E762" s="7" t="n">
        <v>3.90000009536743</v>
      </c>
      <c r="F762" s="7" t="n">
        <v>62</v>
      </c>
      <c r="G762" s="7" t="n">
        <v>-198.800003051758</v>
      </c>
      <c r="H762" s="7" t="n">
        <v>1.20000004768372</v>
      </c>
      <c r="I762" s="7" t="n">
        <v>1</v>
      </c>
      <c r="J762" s="7" t="n">
        <v>0</v>
      </c>
    </row>
    <row r="763" spans="1:8">
      <c r="A763" t="s">
        <v>4</v>
      </c>
      <c r="B763" s="4" t="s">
        <v>5</v>
      </c>
      <c r="C763" s="4" t="s">
        <v>13</v>
      </c>
      <c r="D763" s="4" t="s">
        <v>10</v>
      </c>
    </row>
    <row r="764" spans="1:8">
      <c r="A764" t="n">
        <v>9094</v>
      </c>
      <c r="B764" s="42" t="n">
        <v>58</v>
      </c>
      <c r="C764" s="7" t="n">
        <v>255</v>
      </c>
      <c r="D764" s="7" t="n">
        <v>0</v>
      </c>
    </row>
    <row r="765" spans="1:8">
      <c r="A765" t="s">
        <v>4</v>
      </c>
      <c r="B765" s="4" t="s">
        <v>5</v>
      </c>
      <c r="C765" s="4" t="s">
        <v>10</v>
      </c>
    </row>
    <row r="766" spans="1:8">
      <c r="A766" t="n">
        <v>9098</v>
      </c>
      <c r="B766" s="25" t="n">
        <v>16</v>
      </c>
      <c r="C766" s="7" t="n">
        <v>750</v>
      </c>
    </row>
    <row r="767" spans="1:8">
      <c r="A767" t="s">
        <v>4</v>
      </c>
      <c r="B767" s="4" t="s">
        <v>5</v>
      </c>
      <c r="C767" s="4" t="s">
        <v>10</v>
      </c>
      <c r="D767" s="4" t="s">
        <v>19</v>
      </c>
      <c r="E767" s="4" t="s">
        <v>19</v>
      </c>
      <c r="F767" s="4" t="s">
        <v>13</v>
      </c>
    </row>
    <row r="768" spans="1:8">
      <c r="A768" t="n">
        <v>9101</v>
      </c>
      <c r="B768" s="57" t="n">
        <v>52</v>
      </c>
      <c r="C768" s="7" t="n">
        <v>1620</v>
      </c>
      <c r="D768" s="7" t="n">
        <v>165</v>
      </c>
      <c r="E768" s="7" t="n">
        <v>10</v>
      </c>
      <c r="F768" s="7" t="n">
        <v>0</v>
      </c>
    </row>
    <row r="769" spans="1:10">
      <c r="A769" t="s">
        <v>4</v>
      </c>
      <c r="B769" s="4" t="s">
        <v>5</v>
      </c>
      <c r="C769" s="4" t="s">
        <v>10</v>
      </c>
    </row>
    <row r="770" spans="1:10">
      <c r="A770" t="n">
        <v>9113</v>
      </c>
      <c r="B770" s="55" t="n">
        <v>54</v>
      </c>
      <c r="C770" s="7" t="n">
        <v>1620</v>
      </c>
    </row>
    <row r="771" spans="1:10">
      <c r="A771" t="s">
        <v>4</v>
      </c>
      <c r="B771" s="4" t="s">
        <v>5</v>
      </c>
      <c r="C771" s="4" t="s">
        <v>13</v>
      </c>
      <c r="D771" s="4" t="s">
        <v>10</v>
      </c>
      <c r="E771" s="4" t="s">
        <v>10</v>
      </c>
      <c r="F771" s="4" t="s">
        <v>13</v>
      </c>
    </row>
    <row r="772" spans="1:10">
      <c r="A772" t="n">
        <v>9116</v>
      </c>
      <c r="B772" s="21" t="n">
        <v>25</v>
      </c>
      <c r="C772" s="7" t="n">
        <v>1</v>
      </c>
      <c r="D772" s="7" t="n">
        <v>60</v>
      </c>
      <c r="E772" s="7" t="n">
        <v>640</v>
      </c>
      <c r="F772" s="7" t="n">
        <v>1</v>
      </c>
    </row>
    <row r="773" spans="1:10">
      <c r="A773" t="s">
        <v>4</v>
      </c>
      <c r="B773" s="4" t="s">
        <v>5</v>
      </c>
      <c r="C773" s="4" t="s">
        <v>6</v>
      </c>
      <c r="D773" s="4" t="s">
        <v>10</v>
      </c>
    </row>
    <row r="774" spans="1:10">
      <c r="A774" t="n">
        <v>9123</v>
      </c>
      <c r="B774" s="58" t="n">
        <v>29</v>
      </c>
      <c r="C774" s="7" t="s">
        <v>125</v>
      </c>
      <c r="D774" s="7" t="n">
        <v>65533</v>
      </c>
    </row>
    <row r="775" spans="1:10">
      <c r="A775" t="s">
        <v>4</v>
      </c>
      <c r="B775" s="4" t="s">
        <v>5</v>
      </c>
      <c r="C775" s="4" t="s">
        <v>13</v>
      </c>
      <c r="D775" s="4" t="s">
        <v>10</v>
      </c>
      <c r="E775" s="4" t="s">
        <v>6</v>
      </c>
    </row>
    <row r="776" spans="1:10">
      <c r="A776" t="n">
        <v>9132</v>
      </c>
      <c r="B776" s="37" t="n">
        <v>51</v>
      </c>
      <c r="C776" s="7" t="n">
        <v>4</v>
      </c>
      <c r="D776" s="7" t="n">
        <v>7003</v>
      </c>
      <c r="E776" s="7" t="s">
        <v>44</v>
      </c>
    </row>
    <row r="777" spans="1:10">
      <c r="A777" t="s">
        <v>4</v>
      </c>
      <c r="B777" s="4" t="s">
        <v>5</v>
      </c>
      <c r="C777" s="4" t="s">
        <v>10</v>
      </c>
    </row>
    <row r="778" spans="1:10">
      <c r="A778" t="n">
        <v>9145</v>
      </c>
      <c r="B778" s="25" t="n">
        <v>16</v>
      </c>
      <c r="C778" s="7" t="n">
        <v>0</v>
      </c>
    </row>
    <row r="779" spans="1:10">
      <c r="A779" t="s">
        <v>4</v>
      </c>
      <c r="B779" s="4" t="s">
        <v>5</v>
      </c>
      <c r="C779" s="4" t="s">
        <v>10</v>
      </c>
      <c r="D779" s="4" t="s">
        <v>13</v>
      </c>
      <c r="E779" s="4" t="s">
        <v>9</v>
      </c>
      <c r="F779" s="4" t="s">
        <v>28</v>
      </c>
      <c r="G779" s="4" t="s">
        <v>13</v>
      </c>
      <c r="H779" s="4" t="s">
        <v>13</v>
      </c>
    </row>
    <row r="780" spans="1:10">
      <c r="A780" t="n">
        <v>9148</v>
      </c>
      <c r="B780" s="38" t="n">
        <v>26</v>
      </c>
      <c r="C780" s="7" t="n">
        <v>7003</v>
      </c>
      <c r="D780" s="7" t="n">
        <v>17</v>
      </c>
      <c r="E780" s="7" t="n">
        <v>63152</v>
      </c>
      <c r="F780" s="7" t="s">
        <v>126</v>
      </c>
      <c r="G780" s="7" t="n">
        <v>2</v>
      </c>
      <c r="H780" s="7" t="n">
        <v>0</v>
      </c>
    </row>
    <row r="781" spans="1:10">
      <c r="A781" t="s">
        <v>4</v>
      </c>
      <c r="B781" s="4" t="s">
        <v>5</v>
      </c>
    </row>
    <row r="782" spans="1:10">
      <c r="A782" t="n">
        <v>9181</v>
      </c>
      <c r="B782" s="23" t="n">
        <v>28</v>
      </c>
    </row>
    <row r="783" spans="1:10">
      <c r="A783" t="s">
        <v>4</v>
      </c>
      <c r="B783" s="4" t="s">
        <v>5</v>
      </c>
      <c r="C783" s="4" t="s">
        <v>6</v>
      </c>
      <c r="D783" s="4" t="s">
        <v>10</v>
      </c>
    </row>
    <row r="784" spans="1:10">
      <c r="A784" t="n">
        <v>9182</v>
      </c>
      <c r="B784" s="58" t="n">
        <v>29</v>
      </c>
      <c r="C784" s="7" t="s">
        <v>12</v>
      </c>
      <c r="D784" s="7" t="n">
        <v>65533</v>
      </c>
    </row>
    <row r="785" spans="1:8">
      <c r="A785" t="s">
        <v>4</v>
      </c>
      <c r="B785" s="4" t="s">
        <v>5</v>
      </c>
      <c r="C785" s="4" t="s">
        <v>13</v>
      </c>
      <c r="D785" s="4" t="s">
        <v>10</v>
      </c>
      <c r="E785" s="4" t="s">
        <v>10</v>
      </c>
      <c r="F785" s="4" t="s">
        <v>13</v>
      </c>
    </row>
    <row r="786" spans="1:8">
      <c r="A786" t="n">
        <v>9186</v>
      </c>
      <c r="B786" s="21" t="n">
        <v>25</v>
      </c>
      <c r="C786" s="7" t="n">
        <v>1</v>
      </c>
      <c r="D786" s="7" t="n">
        <v>65535</v>
      </c>
      <c r="E786" s="7" t="n">
        <v>65535</v>
      </c>
      <c r="F786" s="7" t="n">
        <v>0</v>
      </c>
    </row>
    <row r="787" spans="1:8">
      <c r="A787" t="s">
        <v>4</v>
      </c>
      <c r="B787" s="4" t="s">
        <v>5</v>
      </c>
      <c r="C787" s="4" t="s">
        <v>10</v>
      </c>
      <c r="D787" s="4" t="s">
        <v>13</v>
      </c>
    </row>
    <row r="788" spans="1:8">
      <c r="A788" t="n">
        <v>9193</v>
      </c>
      <c r="B788" s="51" t="n">
        <v>56</v>
      </c>
      <c r="C788" s="7" t="n">
        <v>7042</v>
      </c>
      <c r="D788" s="7" t="n">
        <v>0</v>
      </c>
    </row>
    <row r="789" spans="1:8">
      <c r="A789" t="s">
        <v>4</v>
      </c>
      <c r="B789" s="4" t="s">
        <v>5</v>
      </c>
      <c r="C789" s="4" t="s">
        <v>13</v>
      </c>
      <c r="D789" s="4" t="s">
        <v>10</v>
      </c>
    </row>
    <row r="790" spans="1:8">
      <c r="A790" t="n">
        <v>9197</v>
      </c>
      <c r="B790" s="48" t="n">
        <v>45</v>
      </c>
      <c r="C790" s="7" t="n">
        <v>7</v>
      </c>
      <c r="D790" s="7" t="n">
        <v>255</v>
      </c>
    </row>
    <row r="791" spans="1:8">
      <c r="A791" t="s">
        <v>4</v>
      </c>
      <c r="B791" s="4" t="s">
        <v>5</v>
      </c>
      <c r="C791" s="4" t="s">
        <v>10</v>
      </c>
      <c r="D791" s="4" t="s">
        <v>13</v>
      </c>
    </row>
    <row r="792" spans="1:8">
      <c r="A792" t="n">
        <v>9201</v>
      </c>
      <c r="B792" s="52" t="n">
        <v>89</v>
      </c>
      <c r="C792" s="7" t="n">
        <v>65533</v>
      </c>
      <c r="D792" s="7" t="n">
        <v>1</v>
      </c>
    </row>
    <row r="793" spans="1:8">
      <c r="A793" t="s">
        <v>4</v>
      </c>
      <c r="B793" s="4" t="s">
        <v>5</v>
      </c>
      <c r="C793" s="4" t="s">
        <v>13</v>
      </c>
      <c r="D793" s="4" t="s">
        <v>10</v>
      </c>
      <c r="E793" s="4" t="s">
        <v>19</v>
      </c>
    </row>
    <row r="794" spans="1:8">
      <c r="A794" t="n">
        <v>9205</v>
      </c>
      <c r="B794" s="42" t="n">
        <v>58</v>
      </c>
      <c r="C794" s="7" t="n">
        <v>101</v>
      </c>
      <c r="D794" s="7" t="n">
        <v>300</v>
      </c>
      <c r="E794" s="7" t="n">
        <v>1</v>
      </c>
    </row>
    <row r="795" spans="1:8">
      <c r="A795" t="s">
        <v>4</v>
      </c>
      <c r="B795" s="4" t="s">
        <v>5</v>
      </c>
      <c r="C795" s="4" t="s">
        <v>13</v>
      </c>
      <c r="D795" s="4" t="s">
        <v>10</v>
      </c>
    </row>
    <row r="796" spans="1:8">
      <c r="A796" t="n">
        <v>9213</v>
      </c>
      <c r="B796" s="42" t="n">
        <v>58</v>
      </c>
      <c r="C796" s="7" t="n">
        <v>254</v>
      </c>
      <c r="D796" s="7" t="n">
        <v>0</v>
      </c>
    </row>
    <row r="797" spans="1:8">
      <c r="A797" t="s">
        <v>4</v>
      </c>
      <c r="B797" s="4" t="s">
        <v>5</v>
      </c>
      <c r="C797" s="4" t="s">
        <v>10</v>
      </c>
      <c r="D797" s="4" t="s">
        <v>9</v>
      </c>
    </row>
    <row r="798" spans="1:8">
      <c r="A798" t="n">
        <v>9217</v>
      </c>
      <c r="B798" s="49" t="n">
        <v>44</v>
      </c>
      <c r="C798" s="7" t="n">
        <v>7003</v>
      </c>
      <c r="D798" s="7" t="n">
        <v>1</v>
      </c>
    </row>
    <row r="799" spans="1:8">
      <c r="A799" t="s">
        <v>4</v>
      </c>
      <c r="B799" s="4" t="s">
        <v>5</v>
      </c>
      <c r="C799" s="4" t="s">
        <v>6</v>
      </c>
      <c r="D799" s="4" t="s">
        <v>6</v>
      </c>
    </row>
    <row r="800" spans="1:8">
      <c r="A800" t="n">
        <v>9224</v>
      </c>
      <c r="B800" s="59" t="n">
        <v>70</v>
      </c>
      <c r="C800" s="7" t="s">
        <v>127</v>
      </c>
      <c r="D800" s="7" t="s">
        <v>128</v>
      </c>
    </row>
    <row r="801" spans="1:6">
      <c r="A801" t="s">
        <v>4</v>
      </c>
      <c r="B801" s="4" t="s">
        <v>5</v>
      </c>
      <c r="C801" s="4" t="s">
        <v>10</v>
      </c>
      <c r="D801" s="4" t="s">
        <v>10</v>
      </c>
      <c r="E801" s="4" t="s">
        <v>10</v>
      </c>
    </row>
    <row r="802" spans="1:6">
      <c r="A802" t="n">
        <v>9240</v>
      </c>
      <c r="B802" s="60" t="n">
        <v>61</v>
      </c>
      <c r="C802" s="7" t="n">
        <v>7042</v>
      </c>
      <c r="D802" s="7" t="n">
        <v>7003</v>
      </c>
      <c r="E802" s="7" t="n">
        <v>0</v>
      </c>
    </row>
    <row r="803" spans="1:6">
      <c r="A803" t="s">
        <v>4</v>
      </c>
      <c r="B803" s="4" t="s">
        <v>5</v>
      </c>
      <c r="C803" s="4" t="s">
        <v>10</v>
      </c>
      <c r="D803" s="4" t="s">
        <v>10</v>
      </c>
      <c r="E803" s="4" t="s">
        <v>10</v>
      </c>
    </row>
    <row r="804" spans="1:6">
      <c r="A804" t="n">
        <v>9247</v>
      </c>
      <c r="B804" s="60" t="n">
        <v>61</v>
      </c>
      <c r="C804" s="7" t="n">
        <v>7003</v>
      </c>
      <c r="D804" s="7" t="n">
        <v>7042</v>
      </c>
      <c r="E804" s="7" t="n">
        <v>0</v>
      </c>
    </row>
    <row r="805" spans="1:6">
      <c r="A805" t="s">
        <v>4</v>
      </c>
      <c r="B805" s="4" t="s">
        <v>5</v>
      </c>
      <c r="C805" s="4" t="s">
        <v>13</v>
      </c>
      <c r="D805" s="4" t="s">
        <v>13</v>
      </c>
      <c r="E805" s="4" t="s">
        <v>19</v>
      </c>
      <c r="F805" s="4" t="s">
        <v>19</v>
      </c>
      <c r="G805" s="4" t="s">
        <v>19</v>
      </c>
      <c r="H805" s="4" t="s">
        <v>10</v>
      </c>
    </row>
    <row r="806" spans="1:6">
      <c r="A806" t="n">
        <v>9254</v>
      </c>
      <c r="B806" s="48" t="n">
        <v>45</v>
      </c>
      <c r="C806" s="7" t="n">
        <v>2</v>
      </c>
      <c r="D806" s="7" t="n">
        <v>3</v>
      </c>
      <c r="E806" s="7" t="n">
        <v>4.21999979019165</v>
      </c>
      <c r="F806" s="7" t="n">
        <v>63.5499992370605</v>
      </c>
      <c r="G806" s="7" t="n">
        <v>-200.080001831055</v>
      </c>
      <c r="H806" s="7" t="n">
        <v>0</v>
      </c>
    </row>
    <row r="807" spans="1:6">
      <c r="A807" t="s">
        <v>4</v>
      </c>
      <c r="B807" s="4" t="s">
        <v>5</v>
      </c>
      <c r="C807" s="4" t="s">
        <v>13</v>
      </c>
      <c r="D807" s="4" t="s">
        <v>13</v>
      </c>
      <c r="E807" s="4" t="s">
        <v>19</v>
      </c>
      <c r="F807" s="4" t="s">
        <v>19</v>
      </c>
      <c r="G807" s="4" t="s">
        <v>19</v>
      </c>
      <c r="H807" s="4" t="s">
        <v>10</v>
      </c>
      <c r="I807" s="4" t="s">
        <v>13</v>
      </c>
    </row>
    <row r="808" spans="1:6">
      <c r="A808" t="n">
        <v>9271</v>
      </c>
      <c r="B808" s="48" t="n">
        <v>45</v>
      </c>
      <c r="C808" s="7" t="n">
        <v>4</v>
      </c>
      <c r="D808" s="7" t="n">
        <v>3</v>
      </c>
      <c r="E808" s="7" t="n">
        <v>13.75</v>
      </c>
      <c r="F808" s="7" t="n">
        <v>332.519989013672</v>
      </c>
      <c r="G808" s="7" t="n">
        <v>0</v>
      </c>
      <c r="H808" s="7" t="n">
        <v>0</v>
      </c>
      <c r="I808" s="7" t="n">
        <v>0</v>
      </c>
    </row>
    <row r="809" spans="1:6">
      <c r="A809" t="s">
        <v>4</v>
      </c>
      <c r="B809" s="4" t="s">
        <v>5</v>
      </c>
      <c r="C809" s="4" t="s">
        <v>13</v>
      </c>
      <c r="D809" s="4" t="s">
        <v>13</v>
      </c>
      <c r="E809" s="4" t="s">
        <v>19</v>
      </c>
      <c r="F809" s="4" t="s">
        <v>10</v>
      </c>
    </row>
    <row r="810" spans="1:6">
      <c r="A810" t="n">
        <v>9289</v>
      </c>
      <c r="B810" s="48" t="n">
        <v>45</v>
      </c>
      <c r="C810" s="7" t="n">
        <v>5</v>
      </c>
      <c r="D810" s="7" t="n">
        <v>3</v>
      </c>
      <c r="E810" s="7" t="n">
        <v>4.5</v>
      </c>
      <c r="F810" s="7" t="n">
        <v>0</v>
      </c>
    </row>
    <row r="811" spans="1:6">
      <c r="A811" t="s">
        <v>4</v>
      </c>
      <c r="B811" s="4" t="s">
        <v>5</v>
      </c>
      <c r="C811" s="4" t="s">
        <v>13</v>
      </c>
      <c r="D811" s="4" t="s">
        <v>13</v>
      </c>
      <c r="E811" s="4" t="s">
        <v>19</v>
      </c>
      <c r="F811" s="4" t="s">
        <v>10</v>
      </c>
    </row>
    <row r="812" spans="1:6">
      <c r="A812" t="n">
        <v>9298</v>
      </c>
      <c r="B812" s="48" t="n">
        <v>45</v>
      </c>
      <c r="C812" s="7" t="n">
        <v>11</v>
      </c>
      <c r="D812" s="7" t="n">
        <v>3</v>
      </c>
      <c r="E812" s="7" t="n">
        <v>40</v>
      </c>
      <c r="F812" s="7" t="n">
        <v>0</v>
      </c>
    </row>
    <row r="813" spans="1:6">
      <c r="A813" t="s">
        <v>4</v>
      </c>
      <c r="B813" s="4" t="s">
        <v>5</v>
      </c>
      <c r="C813" s="4" t="s">
        <v>13</v>
      </c>
      <c r="D813" s="4" t="s">
        <v>13</v>
      </c>
      <c r="E813" s="4" t="s">
        <v>19</v>
      </c>
      <c r="F813" s="4" t="s">
        <v>19</v>
      </c>
      <c r="G813" s="4" t="s">
        <v>19</v>
      </c>
      <c r="H813" s="4" t="s">
        <v>10</v>
      </c>
    </row>
    <row r="814" spans="1:6">
      <c r="A814" t="n">
        <v>9307</v>
      </c>
      <c r="B814" s="48" t="n">
        <v>45</v>
      </c>
      <c r="C814" s="7" t="n">
        <v>2</v>
      </c>
      <c r="D814" s="7" t="n">
        <v>3</v>
      </c>
      <c r="E814" s="7" t="n">
        <v>6.34000015258789</v>
      </c>
      <c r="F814" s="7" t="n">
        <v>63.5499992370605</v>
      </c>
      <c r="G814" s="7" t="n">
        <v>-207.820007324219</v>
      </c>
      <c r="H814" s="7" t="n">
        <v>4500</v>
      </c>
    </row>
    <row r="815" spans="1:6">
      <c r="A815" t="s">
        <v>4</v>
      </c>
      <c r="B815" s="4" t="s">
        <v>5</v>
      </c>
      <c r="C815" s="4" t="s">
        <v>13</v>
      </c>
      <c r="D815" s="4" t="s">
        <v>13</v>
      </c>
      <c r="E815" s="4" t="s">
        <v>19</v>
      </c>
      <c r="F815" s="4" t="s">
        <v>19</v>
      </c>
      <c r="G815" s="4" t="s">
        <v>19</v>
      </c>
      <c r="H815" s="4" t="s">
        <v>10</v>
      </c>
      <c r="I815" s="4" t="s">
        <v>13</v>
      </c>
    </row>
    <row r="816" spans="1:6">
      <c r="A816" t="n">
        <v>9324</v>
      </c>
      <c r="B816" s="48" t="n">
        <v>45</v>
      </c>
      <c r="C816" s="7" t="n">
        <v>4</v>
      </c>
      <c r="D816" s="7" t="n">
        <v>3</v>
      </c>
      <c r="E816" s="7" t="n">
        <v>0.899999976158142</v>
      </c>
      <c r="F816" s="7" t="n">
        <v>332.390014648438</v>
      </c>
      <c r="G816" s="7" t="n">
        <v>0</v>
      </c>
      <c r="H816" s="7" t="n">
        <v>4500</v>
      </c>
      <c r="I816" s="7" t="n">
        <v>1</v>
      </c>
    </row>
    <row r="817" spans="1:9">
      <c r="A817" t="s">
        <v>4</v>
      </c>
      <c r="B817" s="4" t="s">
        <v>5</v>
      </c>
      <c r="C817" s="4" t="s">
        <v>13</v>
      </c>
      <c r="D817" s="4" t="s">
        <v>13</v>
      </c>
      <c r="E817" s="4" t="s">
        <v>19</v>
      </c>
      <c r="F817" s="4" t="s">
        <v>10</v>
      </c>
    </row>
    <row r="818" spans="1:9">
      <c r="A818" t="n">
        <v>9342</v>
      </c>
      <c r="B818" s="48" t="n">
        <v>45</v>
      </c>
      <c r="C818" s="7" t="n">
        <v>5</v>
      </c>
      <c r="D818" s="7" t="n">
        <v>3</v>
      </c>
      <c r="E818" s="7" t="n">
        <v>1.39999997615814</v>
      </c>
      <c r="F818" s="7" t="n">
        <v>4500</v>
      </c>
    </row>
    <row r="819" spans="1:9">
      <c r="A819" t="s">
        <v>4</v>
      </c>
      <c r="B819" s="4" t="s">
        <v>5</v>
      </c>
      <c r="C819" s="4" t="s">
        <v>13</v>
      </c>
      <c r="D819" s="4" t="s">
        <v>10</v>
      </c>
    </row>
    <row r="820" spans="1:9">
      <c r="A820" t="n">
        <v>9351</v>
      </c>
      <c r="B820" s="42" t="n">
        <v>58</v>
      </c>
      <c r="C820" s="7" t="n">
        <v>255</v>
      </c>
      <c r="D820" s="7" t="n">
        <v>0</v>
      </c>
    </row>
    <row r="821" spans="1:9">
      <c r="A821" t="s">
        <v>4</v>
      </c>
      <c r="B821" s="4" t="s">
        <v>5</v>
      </c>
      <c r="C821" s="4" t="s">
        <v>13</v>
      </c>
      <c r="D821" s="4" t="s">
        <v>10</v>
      </c>
    </row>
    <row r="822" spans="1:9">
      <c r="A822" t="n">
        <v>9355</v>
      </c>
      <c r="B822" s="48" t="n">
        <v>45</v>
      </c>
      <c r="C822" s="7" t="n">
        <v>7</v>
      </c>
      <c r="D822" s="7" t="n">
        <v>255</v>
      </c>
    </row>
    <row r="823" spans="1:9">
      <c r="A823" t="s">
        <v>4</v>
      </c>
      <c r="B823" s="4" t="s">
        <v>5</v>
      </c>
      <c r="C823" s="4" t="s">
        <v>13</v>
      </c>
      <c r="D823" s="4" t="s">
        <v>10</v>
      </c>
      <c r="E823" s="4" t="s">
        <v>10</v>
      </c>
      <c r="F823" s="4" t="s">
        <v>13</v>
      </c>
    </row>
    <row r="824" spans="1:9">
      <c r="A824" t="n">
        <v>9359</v>
      </c>
      <c r="B824" s="21" t="n">
        <v>25</v>
      </c>
      <c r="C824" s="7" t="n">
        <v>1</v>
      </c>
      <c r="D824" s="7" t="n">
        <v>60</v>
      </c>
      <c r="E824" s="7" t="n">
        <v>640</v>
      </c>
      <c r="F824" s="7" t="n">
        <v>2</v>
      </c>
    </row>
    <row r="825" spans="1:9">
      <c r="A825" t="s">
        <v>4</v>
      </c>
      <c r="B825" s="4" t="s">
        <v>5</v>
      </c>
      <c r="C825" s="4" t="s">
        <v>13</v>
      </c>
      <c r="D825" s="4" t="s">
        <v>10</v>
      </c>
      <c r="E825" s="4" t="s">
        <v>6</v>
      </c>
    </row>
    <row r="826" spans="1:9">
      <c r="A826" t="n">
        <v>9366</v>
      </c>
      <c r="B826" s="37" t="n">
        <v>51</v>
      </c>
      <c r="C826" s="7" t="n">
        <v>4</v>
      </c>
      <c r="D826" s="7" t="n">
        <v>7042</v>
      </c>
      <c r="E826" s="7" t="s">
        <v>44</v>
      </c>
    </row>
    <row r="827" spans="1:9">
      <c r="A827" t="s">
        <v>4</v>
      </c>
      <c r="B827" s="4" t="s">
        <v>5</v>
      </c>
      <c r="C827" s="4" t="s">
        <v>10</v>
      </c>
    </row>
    <row r="828" spans="1:9">
      <c r="A828" t="n">
        <v>9379</v>
      </c>
      <c r="B828" s="25" t="n">
        <v>16</v>
      </c>
      <c r="C828" s="7" t="n">
        <v>0</v>
      </c>
    </row>
    <row r="829" spans="1:9">
      <c r="A829" t="s">
        <v>4</v>
      </c>
      <c r="B829" s="4" t="s">
        <v>5</v>
      </c>
      <c r="C829" s="4" t="s">
        <v>10</v>
      </c>
      <c r="D829" s="4" t="s">
        <v>13</v>
      </c>
      <c r="E829" s="4" t="s">
        <v>9</v>
      </c>
      <c r="F829" s="4" t="s">
        <v>28</v>
      </c>
      <c r="G829" s="4" t="s">
        <v>13</v>
      </c>
      <c r="H829" s="4" t="s">
        <v>13</v>
      </c>
    </row>
    <row r="830" spans="1:9">
      <c r="A830" t="n">
        <v>9382</v>
      </c>
      <c r="B830" s="38" t="n">
        <v>26</v>
      </c>
      <c r="C830" s="7" t="n">
        <v>7042</v>
      </c>
      <c r="D830" s="7" t="n">
        <v>17</v>
      </c>
      <c r="E830" s="7" t="n">
        <v>63153</v>
      </c>
      <c r="F830" s="7" t="s">
        <v>129</v>
      </c>
      <c r="G830" s="7" t="n">
        <v>2</v>
      </c>
      <c r="H830" s="7" t="n">
        <v>0</v>
      </c>
    </row>
    <row r="831" spans="1:9">
      <c r="A831" t="s">
        <v>4</v>
      </c>
      <c r="B831" s="4" t="s">
        <v>5</v>
      </c>
    </row>
    <row r="832" spans="1:9">
      <c r="A832" t="n">
        <v>9414</v>
      </c>
      <c r="B832" s="23" t="n">
        <v>28</v>
      </c>
    </row>
    <row r="833" spans="1:8">
      <c r="A833" t="s">
        <v>4</v>
      </c>
      <c r="B833" s="4" t="s">
        <v>5</v>
      </c>
      <c r="C833" s="4" t="s">
        <v>13</v>
      </c>
      <c r="D833" s="4" t="s">
        <v>10</v>
      </c>
      <c r="E833" s="4" t="s">
        <v>10</v>
      </c>
      <c r="F833" s="4" t="s">
        <v>13</v>
      </c>
    </row>
    <row r="834" spans="1:8">
      <c r="A834" t="n">
        <v>9415</v>
      </c>
      <c r="B834" s="21" t="n">
        <v>25</v>
      </c>
      <c r="C834" s="7" t="n">
        <v>1</v>
      </c>
      <c r="D834" s="7" t="n">
        <v>65535</v>
      </c>
      <c r="E834" s="7" t="n">
        <v>65535</v>
      </c>
      <c r="F834" s="7" t="n">
        <v>0</v>
      </c>
    </row>
    <row r="835" spans="1:8">
      <c r="A835" t="s">
        <v>4</v>
      </c>
      <c r="B835" s="4" t="s">
        <v>5</v>
      </c>
      <c r="C835" s="4" t="s">
        <v>10</v>
      </c>
      <c r="D835" s="4" t="s">
        <v>13</v>
      </c>
      <c r="E835" s="4" t="s">
        <v>6</v>
      </c>
      <c r="F835" s="4" t="s">
        <v>19</v>
      </c>
      <c r="G835" s="4" t="s">
        <v>19</v>
      </c>
      <c r="H835" s="4" t="s">
        <v>19</v>
      </c>
    </row>
    <row r="836" spans="1:8">
      <c r="A836" t="n">
        <v>9422</v>
      </c>
      <c r="B836" s="35" t="n">
        <v>48</v>
      </c>
      <c r="C836" s="7" t="n">
        <v>7003</v>
      </c>
      <c r="D836" s="7" t="n">
        <v>0</v>
      </c>
      <c r="E836" s="7" t="s">
        <v>101</v>
      </c>
      <c r="F836" s="7" t="n">
        <v>-1</v>
      </c>
      <c r="G836" s="7" t="n">
        <v>1</v>
      </c>
      <c r="H836" s="7" t="n">
        <v>0</v>
      </c>
    </row>
    <row r="837" spans="1:8">
      <c r="A837" t="s">
        <v>4</v>
      </c>
      <c r="B837" s="4" t="s">
        <v>5</v>
      </c>
      <c r="C837" s="4" t="s">
        <v>13</v>
      </c>
      <c r="D837" s="4" t="s">
        <v>10</v>
      </c>
      <c r="E837" s="4" t="s">
        <v>6</v>
      </c>
    </row>
    <row r="838" spans="1:8">
      <c r="A838" t="n">
        <v>9453</v>
      </c>
      <c r="B838" s="37" t="n">
        <v>51</v>
      </c>
      <c r="C838" s="7" t="n">
        <v>4</v>
      </c>
      <c r="D838" s="7" t="n">
        <v>7003</v>
      </c>
      <c r="E838" s="7" t="s">
        <v>130</v>
      </c>
    </row>
    <row r="839" spans="1:8">
      <c r="A839" t="s">
        <v>4</v>
      </c>
      <c r="B839" s="4" t="s">
        <v>5</v>
      </c>
      <c r="C839" s="4" t="s">
        <v>10</v>
      </c>
    </row>
    <row r="840" spans="1:8">
      <c r="A840" t="n">
        <v>9467</v>
      </c>
      <c r="B840" s="25" t="n">
        <v>16</v>
      </c>
      <c r="C840" s="7" t="n">
        <v>0</v>
      </c>
    </row>
    <row r="841" spans="1:8">
      <c r="A841" t="s">
        <v>4</v>
      </c>
      <c r="B841" s="4" t="s">
        <v>5</v>
      </c>
      <c r="C841" s="4" t="s">
        <v>10</v>
      </c>
      <c r="D841" s="4" t="s">
        <v>13</v>
      </c>
      <c r="E841" s="4" t="s">
        <v>9</v>
      </c>
      <c r="F841" s="4" t="s">
        <v>28</v>
      </c>
      <c r="G841" s="4" t="s">
        <v>13</v>
      </c>
      <c r="H841" s="4" t="s">
        <v>13</v>
      </c>
      <c r="I841" s="4" t="s">
        <v>13</v>
      </c>
      <c r="J841" s="4" t="s">
        <v>9</v>
      </c>
      <c r="K841" s="4" t="s">
        <v>28</v>
      </c>
      <c r="L841" s="4" t="s">
        <v>13</v>
      </c>
      <c r="M841" s="4" t="s">
        <v>13</v>
      </c>
    </row>
    <row r="842" spans="1:8">
      <c r="A842" t="n">
        <v>9470</v>
      </c>
      <c r="B842" s="38" t="n">
        <v>26</v>
      </c>
      <c r="C842" s="7" t="n">
        <v>7003</v>
      </c>
      <c r="D842" s="7" t="n">
        <v>17</v>
      </c>
      <c r="E842" s="7" t="n">
        <v>63154</v>
      </c>
      <c r="F842" s="7" t="s">
        <v>131</v>
      </c>
      <c r="G842" s="7" t="n">
        <v>2</v>
      </c>
      <c r="H842" s="7" t="n">
        <v>3</v>
      </c>
      <c r="I842" s="7" t="n">
        <v>17</v>
      </c>
      <c r="J842" s="7" t="n">
        <v>63155</v>
      </c>
      <c r="K842" s="7" t="s">
        <v>132</v>
      </c>
      <c r="L842" s="7" t="n">
        <v>2</v>
      </c>
      <c r="M842" s="7" t="n">
        <v>0</v>
      </c>
    </row>
    <row r="843" spans="1:8">
      <c r="A843" t="s">
        <v>4</v>
      </c>
      <c r="B843" s="4" t="s">
        <v>5</v>
      </c>
    </row>
    <row r="844" spans="1:8">
      <c r="A844" t="n">
        <v>9602</v>
      </c>
      <c r="B844" s="23" t="n">
        <v>28</v>
      </c>
    </row>
    <row r="845" spans="1:8">
      <c r="A845" t="s">
        <v>4</v>
      </c>
      <c r="B845" s="4" t="s">
        <v>5</v>
      </c>
      <c r="C845" s="4" t="s">
        <v>13</v>
      </c>
      <c r="D845" s="4" t="s">
        <v>10</v>
      </c>
      <c r="E845" s="4" t="s">
        <v>19</v>
      </c>
    </row>
    <row r="846" spans="1:8">
      <c r="A846" t="n">
        <v>9603</v>
      </c>
      <c r="B846" s="42" t="n">
        <v>58</v>
      </c>
      <c r="C846" s="7" t="n">
        <v>101</v>
      </c>
      <c r="D846" s="7" t="n">
        <v>300</v>
      </c>
      <c r="E846" s="7" t="n">
        <v>1</v>
      </c>
    </row>
    <row r="847" spans="1:8">
      <c r="A847" t="s">
        <v>4</v>
      </c>
      <c r="B847" s="4" t="s">
        <v>5</v>
      </c>
      <c r="C847" s="4" t="s">
        <v>13</v>
      </c>
      <c r="D847" s="4" t="s">
        <v>10</v>
      </c>
    </row>
    <row r="848" spans="1:8">
      <c r="A848" t="n">
        <v>9611</v>
      </c>
      <c r="B848" s="42" t="n">
        <v>58</v>
      </c>
      <c r="C848" s="7" t="n">
        <v>254</v>
      </c>
      <c r="D848" s="7" t="n">
        <v>0</v>
      </c>
    </row>
    <row r="849" spans="1:13">
      <c r="A849" t="s">
        <v>4</v>
      </c>
      <c r="B849" s="4" t="s">
        <v>5</v>
      </c>
      <c r="C849" s="4" t="s">
        <v>13</v>
      </c>
      <c r="D849" s="4" t="s">
        <v>13</v>
      </c>
      <c r="E849" s="4" t="s">
        <v>19</v>
      </c>
      <c r="F849" s="4" t="s">
        <v>19</v>
      </c>
      <c r="G849" s="4" t="s">
        <v>19</v>
      </c>
      <c r="H849" s="4" t="s">
        <v>10</v>
      </c>
    </row>
    <row r="850" spans="1:13">
      <c r="A850" t="n">
        <v>9615</v>
      </c>
      <c r="B850" s="48" t="n">
        <v>45</v>
      </c>
      <c r="C850" s="7" t="n">
        <v>2</v>
      </c>
      <c r="D850" s="7" t="n">
        <v>3</v>
      </c>
      <c r="E850" s="7" t="n">
        <v>6.3899998664856</v>
      </c>
      <c r="F850" s="7" t="n">
        <v>63.5499992370605</v>
      </c>
      <c r="G850" s="7" t="n">
        <v>-207.490005493164</v>
      </c>
      <c r="H850" s="7" t="n">
        <v>0</v>
      </c>
    </row>
    <row r="851" spans="1:13">
      <c r="A851" t="s">
        <v>4</v>
      </c>
      <c r="B851" s="4" t="s">
        <v>5</v>
      </c>
      <c r="C851" s="4" t="s">
        <v>13</v>
      </c>
      <c r="D851" s="4" t="s">
        <v>13</v>
      </c>
      <c r="E851" s="4" t="s">
        <v>19</v>
      </c>
      <c r="F851" s="4" t="s">
        <v>19</v>
      </c>
      <c r="G851" s="4" t="s">
        <v>19</v>
      </c>
      <c r="H851" s="4" t="s">
        <v>10</v>
      </c>
      <c r="I851" s="4" t="s">
        <v>13</v>
      </c>
    </row>
    <row r="852" spans="1:13">
      <c r="A852" t="n">
        <v>9632</v>
      </c>
      <c r="B852" s="48" t="n">
        <v>45</v>
      </c>
      <c r="C852" s="7" t="n">
        <v>4</v>
      </c>
      <c r="D852" s="7" t="n">
        <v>3</v>
      </c>
      <c r="E852" s="7" t="n">
        <v>11.7799997329712</v>
      </c>
      <c r="F852" s="7" t="n">
        <v>214.699996948242</v>
      </c>
      <c r="G852" s="7" t="n">
        <v>0</v>
      </c>
      <c r="H852" s="7" t="n">
        <v>0</v>
      </c>
      <c r="I852" s="7" t="n">
        <v>0</v>
      </c>
    </row>
    <row r="853" spans="1:13">
      <c r="A853" t="s">
        <v>4</v>
      </c>
      <c r="B853" s="4" t="s">
        <v>5</v>
      </c>
      <c r="C853" s="4" t="s">
        <v>13</v>
      </c>
      <c r="D853" s="4" t="s">
        <v>13</v>
      </c>
      <c r="E853" s="4" t="s">
        <v>19</v>
      </c>
      <c r="F853" s="4" t="s">
        <v>10</v>
      </c>
    </row>
    <row r="854" spans="1:13">
      <c r="A854" t="n">
        <v>9650</v>
      </c>
      <c r="B854" s="48" t="n">
        <v>45</v>
      </c>
      <c r="C854" s="7" t="n">
        <v>5</v>
      </c>
      <c r="D854" s="7" t="n">
        <v>3</v>
      </c>
      <c r="E854" s="7" t="n">
        <v>1.39999997615814</v>
      </c>
      <c r="F854" s="7" t="n">
        <v>0</v>
      </c>
    </row>
    <row r="855" spans="1:13">
      <c r="A855" t="s">
        <v>4</v>
      </c>
      <c r="B855" s="4" t="s">
        <v>5</v>
      </c>
      <c r="C855" s="4" t="s">
        <v>13</v>
      </c>
      <c r="D855" s="4" t="s">
        <v>13</v>
      </c>
      <c r="E855" s="4" t="s">
        <v>19</v>
      </c>
      <c r="F855" s="4" t="s">
        <v>10</v>
      </c>
    </row>
    <row r="856" spans="1:13">
      <c r="A856" t="n">
        <v>9659</v>
      </c>
      <c r="B856" s="48" t="n">
        <v>45</v>
      </c>
      <c r="C856" s="7" t="n">
        <v>11</v>
      </c>
      <c r="D856" s="7" t="n">
        <v>3</v>
      </c>
      <c r="E856" s="7" t="n">
        <v>40</v>
      </c>
      <c r="F856" s="7" t="n">
        <v>0</v>
      </c>
    </row>
    <row r="857" spans="1:13">
      <c r="A857" t="s">
        <v>4</v>
      </c>
      <c r="B857" s="4" t="s">
        <v>5</v>
      </c>
      <c r="C857" s="4" t="s">
        <v>10</v>
      </c>
      <c r="D857" s="4" t="s">
        <v>19</v>
      </c>
      <c r="E857" s="4" t="s">
        <v>19</v>
      </c>
      <c r="F857" s="4" t="s">
        <v>19</v>
      </c>
      <c r="G857" s="4" t="s">
        <v>19</v>
      </c>
    </row>
    <row r="858" spans="1:13">
      <c r="A858" t="n">
        <v>9668</v>
      </c>
      <c r="B858" s="31" t="n">
        <v>46</v>
      </c>
      <c r="C858" s="7" t="n">
        <v>7042</v>
      </c>
      <c r="D858" s="7" t="n">
        <v>5.30000019073486</v>
      </c>
      <c r="E858" s="7" t="n">
        <v>62</v>
      </c>
      <c r="F858" s="7" t="n">
        <v>-204.100006103516</v>
      </c>
      <c r="G858" s="7" t="n">
        <v>165</v>
      </c>
    </row>
    <row r="859" spans="1:13">
      <c r="A859" t="s">
        <v>4</v>
      </c>
      <c r="B859" s="4" t="s">
        <v>5</v>
      </c>
      <c r="C859" s="4" t="s">
        <v>10</v>
      </c>
      <c r="D859" s="4" t="s">
        <v>19</v>
      </c>
      <c r="E859" s="4" t="s">
        <v>19</v>
      </c>
      <c r="F859" s="4" t="s">
        <v>19</v>
      </c>
      <c r="G859" s="4" t="s">
        <v>19</v>
      </c>
    </row>
    <row r="860" spans="1:13">
      <c r="A860" t="n">
        <v>9687</v>
      </c>
      <c r="B860" s="31" t="n">
        <v>46</v>
      </c>
      <c r="C860" s="7" t="n">
        <v>1620</v>
      </c>
      <c r="D860" s="7" t="n">
        <v>5.69999980926514</v>
      </c>
      <c r="E860" s="7" t="n">
        <v>62</v>
      </c>
      <c r="F860" s="7" t="n">
        <v>-202.5</v>
      </c>
      <c r="G860" s="7" t="n">
        <v>165</v>
      </c>
    </row>
    <row r="861" spans="1:13">
      <c r="A861" t="s">
        <v>4</v>
      </c>
      <c r="B861" s="4" t="s">
        <v>5</v>
      </c>
      <c r="C861" s="4" t="s">
        <v>10</v>
      </c>
      <c r="D861" s="4" t="s">
        <v>10</v>
      </c>
      <c r="E861" s="4" t="s">
        <v>19</v>
      </c>
      <c r="F861" s="4" t="s">
        <v>19</v>
      </c>
      <c r="G861" s="4" t="s">
        <v>19</v>
      </c>
      <c r="H861" s="4" t="s">
        <v>19</v>
      </c>
      <c r="I861" s="4" t="s">
        <v>13</v>
      </c>
      <c r="J861" s="4" t="s">
        <v>10</v>
      </c>
    </row>
    <row r="862" spans="1:13">
      <c r="A862" t="n">
        <v>9706</v>
      </c>
      <c r="B862" s="50" t="n">
        <v>55</v>
      </c>
      <c r="C862" s="7" t="n">
        <v>7042</v>
      </c>
      <c r="D862" s="7" t="n">
        <v>65533</v>
      </c>
      <c r="E862" s="7" t="n">
        <v>6.05999994277954</v>
      </c>
      <c r="F862" s="7" t="n">
        <v>62</v>
      </c>
      <c r="G862" s="7" t="n">
        <v>-206.899993896484</v>
      </c>
      <c r="H862" s="7" t="n">
        <v>1.20000004768372</v>
      </c>
      <c r="I862" s="7" t="n">
        <v>1</v>
      </c>
      <c r="J862" s="7" t="n">
        <v>0</v>
      </c>
    </row>
    <row r="863" spans="1:13">
      <c r="A863" t="s">
        <v>4</v>
      </c>
      <c r="B863" s="4" t="s">
        <v>5</v>
      </c>
      <c r="C863" s="4" t="s">
        <v>10</v>
      </c>
      <c r="D863" s="4" t="s">
        <v>10</v>
      </c>
      <c r="E863" s="4" t="s">
        <v>19</v>
      </c>
      <c r="F863" s="4" t="s">
        <v>19</v>
      </c>
      <c r="G863" s="4" t="s">
        <v>19</v>
      </c>
      <c r="H863" s="4" t="s">
        <v>19</v>
      </c>
      <c r="I863" s="4" t="s">
        <v>13</v>
      </c>
      <c r="J863" s="4" t="s">
        <v>10</v>
      </c>
    </row>
    <row r="864" spans="1:13">
      <c r="A864" t="n">
        <v>9730</v>
      </c>
      <c r="B864" s="50" t="n">
        <v>55</v>
      </c>
      <c r="C864" s="7" t="n">
        <v>1620</v>
      </c>
      <c r="D864" s="7" t="n">
        <v>65533</v>
      </c>
      <c r="E864" s="7" t="n">
        <v>6.65000009536743</v>
      </c>
      <c r="F864" s="7" t="n">
        <v>62</v>
      </c>
      <c r="G864" s="7" t="n">
        <v>-206.199996948242</v>
      </c>
      <c r="H864" s="7" t="n">
        <v>1.20000004768372</v>
      </c>
      <c r="I864" s="7" t="n">
        <v>1</v>
      </c>
      <c r="J864" s="7" t="n">
        <v>0</v>
      </c>
    </row>
    <row r="865" spans="1:10">
      <c r="A865" t="s">
        <v>4</v>
      </c>
      <c r="B865" s="4" t="s">
        <v>5</v>
      </c>
      <c r="C865" s="4" t="s">
        <v>13</v>
      </c>
      <c r="D865" s="4" t="s">
        <v>10</v>
      </c>
    </row>
    <row r="866" spans="1:10">
      <c r="A866" t="n">
        <v>9754</v>
      </c>
      <c r="B866" s="42" t="n">
        <v>58</v>
      </c>
      <c r="C866" s="7" t="n">
        <v>255</v>
      </c>
      <c r="D866" s="7" t="n">
        <v>0</v>
      </c>
    </row>
    <row r="867" spans="1:10">
      <c r="A867" t="s">
        <v>4</v>
      </c>
      <c r="B867" s="4" t="s">
        <v>5</v>
      </c>
      <c r="C867" s="4" t="s">
        <v>10</v>
      </c>
      <c r="D867" s="4" t="s">
        <v>13</v>
      </c>
    </row>
    <row r="868" spans="1:10">
      <c r="A868" t="n">
        <v>9758</v>
      </c>
      <c r="B868" s="51" t="n">
        <v>56</v>
      </c>
      <c r="C868" s="7" t="n">
        <v>7042</v>
      </c>
      <c r="D868" s="7" t="n">
        <v>0</v>
      </c>
    </row>
    <row r="869" spans="1:10">
      <c r="A869" t="s">
        <v>4</v>
      </c>
      <c r="B869" s="4" t="s">
        <v>5</v>
      </c>
      <c r="C869" s="4" t="s">
        <v>13</v>
      </c>
      <c r="D869" s="4" t="s">
        <v>10</v>
      </c>
    </row>
    <row r="870" spans="1:10">
      <c r="A870" t="n">
        <v>9762</v>
      </c>
      <c r="B870" s="48" t="n">
        <v>45</v>
      </c>
      <c r="C870" s="7" t="n">
        <v>7</v>
      </c>
      <c r="D870" s="7" t="n">
        <v>255</v>
      </c>
    </row>
    <row r="871" spans="1:10">
      <c r="A871" t="s">
        <v>4</v>
      </c>
      <c r="B871" s="4" t="s">
        <v>5</v>
      </c>
      <c r="C871" s="4" t="s">
        <v>13</v>
      </c>
      <c r="D871" s="4" t="s">
        <v>10</v>
      </c>
      <c r="E871" s="4" t="s">
        <v>6</v>
      </c>
    </row>
    <row r="872" spans="1:10">
      <c r="A872" t="n">
        <v>9766</v>
      </c>
      <c r="B872" s="37" t="n">
        <v>51</v>
      </c>
      <c r="C872" s="7" t="n">
        <v>4</v>
      </c>
      <c r="D872" s="7" t="n">
        <v>7042</v>
      </c>
      <c r="E872" s="7" t="s">
        <v>133</v>
      </c>
    </row>
    <row r="873" spans="1:10">
      <c r="A873" t="s">
        <v>4</v>
      </c>
      <c r="B873" s="4" t="s">
        <v>5</v>
      </c>
      <c r="C873" s="4" t="s">
        <v>10</v>
      </c>
    </row>
    <row r="874" spans="1:10">
      <c r="A874" t="n">
        <v>9780</v>
      </c>
      <c r="B874" s="25" t="n">
        <v>16</v>
      </c>
      <c r="C874" s="7" t="n">
        <v>0</v>
      </c>
    </row>
    <row r="875" spans="1:10">
      <c r="A875" t="s">
        <v>4</v>
      </c>
      <c r="B875" s="4" t="s">
        <v>5</v>
      </c>
      <c r="C875" s="4" t="s">
        <v>10</v>
      </c>
      <c r="D875" s="4" t="s">
        <v>13</v>
      </c>
      <c r="E875" s="4" t="s">
        <v>9</v>
      </c>
      <c r="F875" s="4" t="s">
        <v>28</v>
      </c>
      <c r="G875" s="4" t="s">
        <v>13</v>
      </c>
      <c r="H875" s="4" t="s">
        <v>13</v>
      </c>
      <c r="I875" s="4" t="s">
        <v>13</v>
      </c>
      <c r="J875" s="4" t="s">
        <v>9</v>
      </c>
      <c r="K875" s="4" t="s">
        <v>28</v>
      </c>
      <c r="L875" s="4" t="s">
        <v>13</v>
      </c>
      <c r="M875" s="4" t="s">
        <v>13</v>
      </c>
      <c r="N875" s="4" t="s">
        <v>13</v>
      </c>
      <c r="O875" s="4" t="s">
        <v>9</v>
      </c>
      <c r="P875" s="4" t="s">
        <v>28</v>
      </c>
      <c r="Q875" s="4" t="s">
        <v>13</v>
      </c>
      <c r="R875" s="4" t="s">
        <v>13</v>
      </c>
      <c r="S875" s="4" t="s">
        <v>13</v>
      </c>
      <c r="T875" s="4" t="s">
        <v>9</v>
      </c>
      <c r="U875" s="4" t="s">
        <v>28</v>
      </c>
      <c r="V875" s="4" t="s">
        <v>13</v>
      </c>
      <c r="W875" s="4" t="s">
        <v>13</v>
      </c>
    </row>
    <row r="876" spans="1:10">
      <c r="A876" t="n">
        <v>9783</v>
      </c>
      <c r="B876" s="38" t="n">
        <v>26</v>
      </c>
      <c r="C876" s="7" t="n">
        <v>7042</v>
      </c>
      <c r="D876" s="7" t="n">
        <v>17</v>
      </c>
      <c r="E876" s="7" t="n">
        <v>63156</v>
      </c>
      <c r="F876" s="7" t="s">
        <v>134</v>
      </c>
      <c r="G876" s="7" t="n">
        <v>2</v>
      </c>
      <c r="H876" s="7" t="n">
        <v>3</v>
      </c>
      <c r="I876" s="7" t="n">
        <v>17</v>
      </c>
      <c r="J876" s="7" t="n">
        <v>63157</v>
      </c>
      <c r="K876" s="7" t="s">
        <v>135</v>
      </c>
      <c r="L876" s="7" t="n">
        <v>2</v>
      </c>
      <c r="M876" s="7" t="n">
        <v>3</v>
      </c>
      <c r="N876" s="7" t="n">
        <v>17</v>
      </c>
      <c r="O876" s="7" t="n">
        <v>63158</v>
      </c>
      <c r="P876" s="7" t="s">
        <v>136</v>
      </c>
      <c r="Q876" s="7" t="n">
        <v>2</v>
      </c>
      <c r="R876" s="7" t="n">
        <v>3</v>
      </c>
      <c r="S876" s="7" t="n">
        <v>17</v>
      </c>
      <c r="T876" s="7" t="n">
        <v>63159</v>
      </c>
      <c r="U876" s="7" t="s">
        <v>137</v>
      </c>
      <c r="V876" s="7" t="n">
        <v>2</v>
      </c>
      <c r="W876" s="7" t="n">
        <v>0</v>
      </c>
    </row>
    <row r="877" spans="1:10">
      <c r="A877" t="s">
        <v>4</v>
      </c>
      <c r="B877" s="4" t="s">
        <v>5</v>
      </c>
    </row>
    <row r="878" spans="1:10">
      <c r="A878" t="n">
        <v>10083</v>
      </c>
      <c r="B878" s="23" t="n">
        <v>28</v>
      </c>
    </row>
    <row r="879" spans="1:10">
      <c r="A879" t="s">
        <v>4</v>
      </c>
      <c r="B879" s="4" t="s">
        <v>5</v>
      </c>
      <c r="C879" s="4" t="s">
        <v>10</v>
      </c>
      <c r="D879" s="4" t="s">
        <v>10</v>
      </c>
      <c r="E879" s="4" t="s">
        <v>10</v>
      </c>
    </row>
    <row r="880" spans="1:10">
      <c r="A880" t="n">
        <v>10084</v>
      </c>
      <c r="B880" s="60" t="n">
        <v>61</v>
      </c>
      <c r="C880" s="7" t="n">
        <v>7042</v>
      </c>
      <c r="D880" s="7" t="n">
        <v>65533</v>
      </c>
      <c r="E880" s="7" t="n">
        <v>1000</v>
      </c>
    </row>
    <row r="881" spans="1:23">
      <c r="A881" t="s">
        <v>4</v>
      </c>
      <c r="B881" s="4" t="s">
        <v>5</v>
      </c>
      <c r="C881" s="4" t="s">
        <v>10</v>
      </c>
      <c r="D881" s="4" t="s">
        <v>19</v>
      </c>
      <c r="E881" s="4" t="s">
        <v>9</v>
      </c>
      <c r="F881" s="4" t="s">
        <v>19</v>
      </c>
      <c r="G881" s="4" t="s">
        <v>19</v>
      </c>
      <c r="H881" s="4" t="s">
        <v>13</v>
      </c>
    </row>
    <row r="882" spans="1:23">
      <c r="A882" t="n">
        <v>10091</v>
      </c>
      <c r="B882" s="61" t="n">
        <v>100</v>
      </c>
      <c r="C882" s="7" t="n">
        <v>7042</v>
      </c>
      <c r="D882" s="7" t="n">
        <v>7.90000009536743</v>
      </c>
      <c r="E882" s="7" t="n">
        <v>1115160576</v>
      </c>
      <c r="F882" s="7" t="n">
        <v>-207.350006103516</v>
      </c>
      <c r="G882" s="7" t="n">
        <v>10</v>
      </c>
      <c r="H882" s="7" t="n">
        <v>0</v>
      </c>
    </row>
    <row r="883" spans="1:23">
      <c r="A883" t="s">
        <v>4</v>
      </c>
      <c r="B883" s="4" t="s">
        <v>5</v>
      </c>
      <c r="C883" s="4" t="s">
        <v>10</v>
      </c>
    </row>
    <row r="884" spans="1:23">
      <c r="A884" t="n">
        <v>10111</v>
      </c>
      <c r="B884" s="55" t="n">
        <v>54</v>
      </c>
      <c r="C884" s="7" t="n">
        <v>7042</v>
      </c>
    </row>
    <row r="885" spans="1:23">
      <c r="A885" t="s">
        <v>4</v>
      </c>
      <c r="B885" s="4" t="s">
        <v>5</v>
      </c>
      <c r="C885" s="4" t="s">
        <v>10</v>
      </c>
      <c r="D885" s="4" t="s">
        <v>13</v>
      </c>
      <c r="E885" s="4" t="s">
        <v>13</v>
      </c>
      <c r="F885" s="4" t="s">
        <v>6</v>
      </c>
    </row>
    <row r="886" spans="1:23">
      <c r="A886" t="n">
        <v>10114</v>
      </c>
      <c r="B886" s="36" t="n">
        <v>20</v>
      </c>
      <c r="C886" s="7" t="n">
        <v>7042</v>
      </c>
      <c r="D886" s="7" t="n">
        <v>3</v>
      </c>
      <c r="E886" s="7" t="n">
        <v>11</v>
      </c>
      <c r="F886" s="7" t="s">
        <v>138</v>
      </c>
    </row>
    <row r="887" spans="1:23">
      <c r="A887" t="s">
        <v>4</v>
      </c>
      <c r="B887" s="4" t="s">
        <v>5</v>
      </c>
      <c r="C887" s="4" t="s">
        <v>10</v>
      </c>
    </row>
    <row r="888" spans="1:23">
      <c r="A888" t="n">
        <v>10136</v>
      </c>
      <c r="B888" s="25" t="n">
        <v>16</v>
      </c>
      <c r="C888" s="7" t="n">
        <v>1000</v>
      </c>
    </row>
    <row r="889" spans="1:23">
      <c r="A889" t="s">
        <v>4</v>
      </c>
      <c r="B889" s="4" t="s">
        <v>5</v>
      </c>
      <c r="C889" s="4" t="s">
        <v>10</v>
      </c>
      <c r="D889" s="4" t="s">
        <v>13</v>
      </c>
      <c r="E889" s="4" t="s">
        <v>13</v>
      </c>
      <c r="F889" s="4" t="s">
        <v>6</v>
      </c>
    </row>
    <row r="890" spans="1:23">
      <c r="A890" t="n">
        <v>10139</v>
      </c>
      <c r="B890" s="36" t="n">
        <v>20</v>
      </c>
      <c r="C890" s="7" t="n">
        <v>1620</v>
      </c>
      <c r="D890" s="7" t="n">
        <v>3</v>
      </c>
      <c r="E890" s="7" t="n">
        <v>11</v>
      </c>
      <c r="F890" s="7" t="s">
        <v>138</v>
      </c>
    </row>
    <row r="891" spans="1:23">
      <c r="A891" t="s">
        <v>4</v>
      </c>
      <c r="B891" s="4" t="s">
        <v>5</v>
      </c>
      <c r="C891" s="4" t="s">
        <v>13</v>
      </c>
      <c r="D891" s="4" t="s">
        <v>10</v>
      </c>
      <c r="E891" s="4" t="s">
        <v>13</v>
      </c>
    </row>
    <row r="892" spans="1:23">
      <c r="A892" t="n">
        <v>10161</v>
      </c>
      <c r="B892" s="16" t="n">
        <v>49</v>
      </c>
      <c r="C892" s="7" t="n">
        <v>1</v>
      </c>
      <c r="D892" s="7" t="n">
        <v>5000</v>
      </c>
      <c r="E892" s="7" t="n">
        <v>0</v>
      </c>
    </row>
    <row r="893" spans="1:23">
      <c r="A893" t="s">
        <v>4</v>
      </c>
      <c r="B893" s="4" t="s">
        <v>5</v>
      </c>
      <c r="C893" s="4" t="s">
        <v>13</v>
      </c>
      <c r="D893" s="4" t="s">
        <v>10</v>
      </c>
    </row>
    <row r="894" spans="1:23">
      <c r="A894" t="n">
        <v>10166</v>
      </c>
      <c r="B894" s="16" t="n">
        <v>49</v>
      </c>
      <c r="C894" s="7" t="n">
        <v>6</v>
      </c>
      <c r="D894" s="7" t="n">
        <v>1</v>
      </c>
    </row>
    <row r="895" spans="1:23">
      <c r="A895" t="s">
        <v>4</v>
      </c>
      <c r="B895" s="4" t="s">
        <v>5</v>
      </c>
      <c r="C895" s="4" t="s">
        <v>10</v>
      </c>
      <c r="D895" s="4" t="s">
        <v>13</v>
      </c>
    </row>
    <row r="896" spans="1:23">
      <c r="A896" t="n">
        <v>10170</v>
      </c>
      <c r="B896" s="62" t="n">
        <v>67</v>
      </c>
      <c r="C896" s="7" t="n">
        <v>7042</v>
      </c>
      <c r="D896" s="7" t="n">
        <v>3</v>
      </c>
    </row>
    <row r="897" spans="1:8">
      <c r="A897" t="s">
        <v>4</v>
      </c>
      <c r="B897" s="4" t="s">
        <v>5</v>
      </c>
      <c r="C897" s="4" t="s">
        <v>13</v>
      </c>
      <c r="D897" s="4" t="s">
        <v>10</v>
      </c>
      <c r="E897" s="4" t="s">
        <v>6</v>
      </c>
    </row>
    <row r="898" spans="1:8">
      <c r="A898" t="n">
        <v>10174</v>
      </c>
      <c r="B898" s="37" t="n">
        <v>51</v>
      </c>
      <c r="C898" s="7" t="n">
        <v>4</v>
      </c>
      <c r="D898" s="7" t="n">
        <v>7003</v>
      </c>
      <c r="E898" s="7" t="s">
        <v>44</v>
      </c>
    </row>
    <row r="899" spans="1:8">
      <c r="A899" t="s">
        <v>4</v>
      </c>
      <c r="B899" s="4" t="s">
        <v>5</v>
      </c>
      <c r="C899" s="4" t="s">
        <v>10</v>
      </c>
    </row>
    <row r="900" spans="1:8">
      <c r="A900" t="n">
        <v>10187</v>
      </c>
      <c r="B900" s="25" t="n">
        <v>16</v>
      </c>
      <c r="C900" s="7" t="n">
        <v>0</v>
      </c>
    </row>
    <row r="901" spans="1:8">
      <c r="A901" t="s">
        <v>4</v>
      </c>
      <c r="B901" s="4" t="s">
        <v>5</v>
      </c>
      <c r="C901" s="4" t="s">
        <v>10</v>
      </c>
      <c r="D901" s="4" t="s">
        <v>13</v>
      </c>
      <c r="E901" s="4" t="s">
        <v>9</v>
      </c>
      <c r="F901" s="4" t="s">
        <v>28</v>
      </c>
      <c r="G901" s="4" t="s">
        <v>13</v>
      </c>
      <c r="H901" s="4" t="s">
        <v>13</v>
      </c>
    </row>
    <row r="902" spans="1:8">
      <c r="A902" t="n">
        <v>10190</v>
      </c>
      <c r="B902" s="38" t="n">
        <v>26</v>
      </c>
      <c r="C902" s="7" t="n">
        <v>7003</v>
      </c>
      <c r="D902" s="7" t="n">
        <v>17</v>
      </c>
      <c r="E902" s="7" t="n">
        <v>63160</v>
      </c>
      <c r="F902" s="7" t="s">
        <v>139</v>
      </c>
      <c r="G902" s="7" t="n">
        <v>2</v>
      </c>
      <c r="H902" s="7" t="n">
        <v>0</v>
      </c>
    </row>
    <row r="903" spans="1:8">
      <c r="A903" t="s">
        <v>4</v>
      </c>
      <c r="B903" s="4" t="s">
        <v>5</v>
      </c>
    </row>
    <row r="904" spans="1:8">
      <c r="A904" t="n">
        <v>10266</v>
      </c>
      <c r="B904" s="23" t="n">
        <v>28</v>
      </c>
    </row>
    <row r="905" spans="1:8">
      <c r="A905" t="s">
        <v>4</v>
      </c>
      <c r="B905" s="4" t="s">
        <v>5</v>
      </c>
      <c r="C905" s="4" t="s">
        <v>10</v>
      </c>
      <c r="D905" s="4" t="s">
        <v>13</v>
      </c>
    </row>
    <row r="906" spans="1:8">
      <c r="A906" t="n">
        <v>10267</v>
      </c>
      <c r="B906" s="52" t="n">
        <v>89</v>
      </c>
      <c r="C906" s="7" t="n">
        <v>65533</v>
      </c>
      <c r="D906" s="7" t="n">
        <v>1</v>
      </c>
    </row>
    <row r="907" spans="1:8">
      <c r="A907" t="s">
        <v>4</v>
      </c>
      <c r="B907" s="4" t="s">
        <v>5</v>
      </c>
      <c r="C907" s="4" t="s">
        <v>10</v>
      </c>
      <c r="D907" s="4" t="s">
        <v>10</v>
      </c>
      <c r="E907" s="4" t="s">
        <v>10</v>
      </c>
    </row>
    <row r="908" spans="1:8">
      <c r="A908" t="n">
        <v>10271</v>
      </c>
      <c r="B908" s="60" t="n">
        <v>61</v>
      </c>
      <c r="C908" s="7" t="n">
        <v>7003</v>
      </c>
      <c r="D908" s="7" t="n">
        <v>65533</v>
      </c>
      <c r="E908" s="7" t="n">
        <v>1000</v>
      </c>
    </row>
    <row r="909" spans="1:8">
      <c r="A909" t="s">
        <v>4</v>
      </c>
      <c r="B909" s="4" t="s">
        <v>5</v>
      </c>
      <c r="C909" s="4" t="s">
        <v>13</v>
      </c>
      <c r="D909" s="4" t="s">
        <v>13</v>
      </c>
      <c r="E909" s="4" t="s">
        <v>19</v>
      </c>
      <c r="F909" s="4" t="s">
        <v>19</v>
      </c>
      <c r="G909" s="4" t="s">
        <v>19</v>
      </c>
      <c r="H909" s="4" t="s">
        <v>10</v>
      </c>
    </row>
    <row r="910" spans="1:8">
      <c r="A910" t="n">
        <v>10278</v>
      </c>
      <c r="B910" s="48" t="n">
        <v>45</v>
      </c>
      <c r="C910" s="7" t="n">
        <v>2</v>
      </c>
      <c r="D910" s="7" t="n">
        <v>3</v>
      </c>
      <c r="E910" s="7" t="n">
        <v>6.1100001335144</v>
      </c>
      <c r="F910" s="7" t="n">
        <v>63.6300010681152</v>
      </c>
      <c r="G910" s="7" t="n">
        <v>-207.979995727539</v>
      </c>
      <c r="H910" s="7" t="n">
        <v>3500</v>
      </c>
    </row>
    <row r="911" spans="1:8">
      <c r="A911" t="s">
        <v>4</v>
      </c>
      <c r="B911" s="4" t="s">
        <v>5</v>
      </c>
      <c r="C911" s="4" t="s">
        <v>13</v>
      </c>
      <c r="D911" s="4" t="s">
        <v>13</v>
      </c>
      <c r="E911" s="4" t="s">
        <v>19</v>
      </c>
      <c r="F911" s="4" t="s">
        <v>19</v>
      </c>
      <c r="G911" s="4" t="s">
        <v>19</v>
      </c>
      <c r="H911" s="4" t="s">
        <v>10</v>
      </c>
      <c r="I911" s="4" t="s">
        <v>13</v>
      </c>
    </row>
    <row r="912" spans="1:8">
      <c r="A912" t="n">
        <v>10295</v>
      </c>
      <c r="B912" s="48" t="n">
        <v>45</v>
      </c>
      <c r="C912" s="7" t="n">
        <v>4</v>
      </c>
      <c r="D912" s="7" t="n">
        <v>3</v>
      </c>
      <c r="E912" s="7" t="n">
        <v>356.5</v>
      </c>
      <c r="F912" s="7" t="n">
        <v>170.330001831055</v>
      </c>
      <c r="G912" s="7" t="n">
        <v>0</v>
      </c>
      <c r="H912" s="7" t="n">
        <v>3500</v>
      </c>
      <c r="I912" s="7" t="n">
        <v>1</v>
      </c>
    </row>
    <row r="913" spans="1:9">
      <c r="A913" t="s">
        <v>4</v>
      </c>
      <c r="B913" s="4" t="s">
        <v>5</v>
      </c>
      <c r="C913" s="4" t="s">
        <v>13</v>
      </c>
      <c r="D913" s="4" t="s">
        <v>13</v>
      </c>
      <c r="E913" s="4" t="s">
        <v>19</v>
      </c>
      <c r="F913" s="4" t="s">
        <v>10</v>
      </c>
    </row>
    <row r="914" spans="1:9">
      <c r="A914" t="n">
        <v>10313</v>
      </c>
      <c r="B914" s="48" t="n">
        <v>45</v>
      </c>
      <c r="C914" s="7" t="n">
        <v>5</v>
      </c>
      <c r="D914" s="7" t="n">
        <v>3</v>
      </c>
      <c r="E914" s="7" t="n">
        <v>1</v>
      </c>
      <c r="F914" s="7" t="n">
        <v>3500</v>
      </c>
    </row>
    <row r="915" spans="1:9">
      <c r="A915" t="s">
        <v>4</v>
      </c>
      <c r="B915" s="4" t="s">
        <v>5</v>
      </c>
      <c r="C915" s="4" t="s">
        <v>13</v>
      </c>
      <c r="D915" s="4" t="s">
        <v>13</v>
      </c>
      <c r="E915" s="4" t="s">
        <v>19</v>
      </c>
      <c r="F915" s="4" t="s">
        <v>10</v>
      </c>
    </row>
    <row r="916" spans="1:9">
      <c r="A916" t="n">
        <v>10322</v>
      </c>
      <c r="B916" s="48" t="n">
        <v>45</v>
      </c>
      <c r="C916" s="7" t="n">
        <v>11</v>
      </c>
      <c r="D916" s="7" t="n">
        <v>3</v>
      </c>
      <c r="E916" s="7" t="n">
        <v>40.5999984741211</v>
      </c>
      <c r="F916" s="7" t="n">
        <v>3500</v>
      </c>
    </row>
    <row r="917" spans="1:9">
      <c r="A917" t="s">
        <v>4</v>
      </c>
      <c r="B917" s="4" t="s">
        <v>5</v>
      </c>
      <c r="C917" s="4" t="s">
        <v>13</v>
      </c>
      <c r="D917" s="4" t="s">
        <v>10</v>
      </c>
    </row>
    <row r="918" spans="1:9">
      <c r="A918" t="n">
        <v>10331</v>
      </c>
      <c r="B918" s="48" t="n">
        <v>45</v>
      </c>
      <c r="C918" s="7" t="n">
        <v>7</v>
      </c>
      <c r="D918" s="7" t="n">
        <v>255</v>
      </c>
    </row>
    <row r="919" spans="1:9">
      <c r="A919" t="s">
        <v>4</v>
      </c>
      <c r="B919" s="4" t="s">
        <v>5</v>
      </c>
      <c r="C919" s="4" t="s">
        <v>13</v>
      </c>
      <c r="D919" s="4" t="s">
        <v>10</v>
      </c>
      <c r="E919" s="4" t="s">
        <v>19</v>
      </c>
    </row>
    <row r="920" spans="1:9">
      <c r="A920" t="n">
        <v>10335</v>
      </c>
      <c r="B920" s="42" t="n">
        <v>58</v>
      </c>
      <c r="C920" s="7" t="n">
        <v>101</v>
      </c>
      <c r="D920" s="7" t="n">
        <v>300</v>
      </c>
      <c r="E920" s="7" t="n">
        <v>1</v>
      </c>
    </row>
    <row r="921" spans="1:9">
      <c r="A921" t="s">
        <v>4</v>
      </c>
      <c r="B921" s="4" t="s">
        <v>5</v>
      </c>
      <c r="C921" s="4" t="s">
        <v>13</v>
      </c>
      <c r="D921" s="4" t="s">
        <v>10</v>
      </c>
    </row>
    <row r="922" spans="1:9">
      <c r="A922" t="n">
        <v>10343</v>
      </c>
      <c r="B922" s="42" t="n">
        <v>58</v>
      </c>
      <c r="C922" s="7" t="n">
        <v>254</v>
      </c>
      <c r="D922" s="7" t="n">
        <v>0</v>
      </c>
    </row>
    <row r="923" spans="1:9">
      <c r="A923" t="s">
        <v>4</v>
      </c>
      <c r="B923" s="4" t="s">
        <v>5</v>
      </c>
      <c r="C923" s="4" t="s">
        <v>10</v>
      </c>
      <c r="D923" s="4" t="s">
        <v>13</v>
      </c>
    </row>
    <row r="924" spans="1:9">
      <c r="A924" t="n">
        <v>10347</v>
      </c>
      <c r="B924" s="63" t="n">
        <v>21</v>
      </c>
      <c r="C924" s="7" t="n">
        <v>7042</v>
      </c>
      <c r="D924" s="7" t="n">
        <v>3</v>
      </c>
    </row>
    <row r="925" spans="1:9">
      <c r="A925" t="s">
        <v>4</v>
      </c>
      <c r="B925" s="4" t="s">
        <v>5</v>
      </c>
      <c r="C925" s="4" t="s">
        <v>10</v>
      </c>
      <c r="D925" s="4" t="s">
        <v>13</v>
      </c>
    </row>
    <row r="926" spans="1:9">
      <c r="A926" t="n">
        <v>10351</v>
      </c>
      <c r="B926" s="63" t="n">
        <v>21</v>
      </c>
      <c r="C926" s="7" t="n">
        <v>1620</v>
      </c>
      <c r="D926" s="7" t="n">
        <v>3</v>
      </c>
    </row>
    <row r="927" spans="1:9">
      <c r="A927" t="s">
        <v>4</v>
      </c>
      <c r="B927" s="4" t="s">
        <v>5</v>
      </c>
      <c r="C927" s="4" t="s">
        <v>10</v>
      </c>
      <c r="D927" s="4" t="s">
        <v>13</v>
      </c>
    </row>
    <row r="928" spans="1:9">
      <c r="A928" t="n">
        <v>10355</v>
      </c>
      <c r="B928" s="51" t="n">
        <v>56</v>
      </c>
      <c r="C928" s="7" t="n">
        <v>7042</v>
      </c>
      <c r="D928" s="7" t="n">
        <v>1</v>
      </c>
    </row>
    <row r="929" spans="1:6">
      <c r="A929" t="s">
        <v>4</v>
      </c>
      <c r="B929" s="4" t="s">
        <v>5</v>
      </c>
      <c r="C929" s="4" t="s">
        <v>10</v>
      </c>
      <c r="D929" s="4" t="s">
        <v>13</v>
      </c>
    </row>
    <row r="930" spans="1:6">
      <c r="A930" t="n">
        <v>10359</v>
      </c>
      <c r="B930" s="51" t="n">
        <v>56</v>
      </c>
      <c r="C930" s="7" t="n">
        <v>1620</v>
      </c>
      <c r="D930" s="7" t="n">
        <v>1</v>
      </c>
    </row>
    <row r="931" spans="1:6">
      <c r="A931" t="s">
        <v>4</v>
      </c>
      <c r="B931" s="4" t="s">
        <v>5</v>
      </c>
      <c r="C931" s="4" t="s">
        <v>13</v>
      </c>
      <c r="D931" s="4" t="s">
        <v>13</v>
      </c>
      <c r="E931" s="4" t="s">
        <v>19</v>
      </c>
      <c r="F931" s="4" t="s">
        <v>19</v>
      </c>
      <c r="G931" s="4" t="s">
        <v>19</v>
      </c>
      <c r="H931" s="4" t="s">
        <v>10</v>
      </c>
    </row>
    <row r="932" spans="1:6">
      <c r="A932" t="n">
        <v>10363</v>
      </c>
      <c r="B932" s="48" t="n">
        <v>45</v>
      </c>
      <c r="C932" s="7" t="n">
        <v>2</v>
      </c>
      <c r="D932" s="7" t="n">
        <v>3</v>
      </c>
      <c r="E932" s="7" t="n">
        <v>6.42999982833862</v>
      </c>
      <c r="F932" s="7" t="n">
        <v>63.6599998474121</v>
      </c>
      <c r="G932" s="7" t="n">
        <v>-207.860000610352</v>
      </c>
      <c r="H932" s="7" t="n">
        <v>0</v>
      </c>
    </row>
    <row r="933" spans="1:6">
      <c r="A933" t="s">
        <v>4</v>
      </c>
      <c r="B933" s="4" t="s">
        <v>5</v>
      </c>
      <c r="C933" s="4" t="s">
        <v>13</v>
      </c>
      <c r="D933" s="4" t="s">
        <v>13</v>
      </c>
      <c r="E933" s="4" t="s">
        <v>19</v>
      </c>
      <c r="F933" s="4" t="s">
        <v>19</v>
      </c>
      <c r="G933" s="4" t="s">
        <v>19</v>
      </c>
      <c r="H933" s="4" t="s">
        <v>10</v>
      </c>
      <c r="I933" s="4" t="s">
        <v>13</v>
      </c>
    </row>
    <row r="934" spans="1:6">
      <c r="A934" t="n">
        <v>10380</v>
      </c>
      <c r="B934" s="48" t="n">
        <v>45</v>
      </c>
      <c r="C934" s="7" t="n">
        <v>4</v>
      </c>
      <c r="D934" s="7" t="n">
        <v>3</v>
      </c>
      <c r="E934" s="7" t="n">
        <v>11.6800003051758</v>
      </c>
      <c r="F934" s="7" t="n">
        <v>332.019989013672</v>
      </c>
      <c r="G934" s="7" t="n">
        <v>0</v>
      </c>
      <c r="H934" s="7" t="n">
        <v>0</v>
      </c>
      <c r="I934" s="7" t="n">
        <v>0</v>
      </c>
    </row>
    <row r="935" spans="1:6">
      <c r="A935" t="s">
        <v>4</v>
      </c>
      <c r="B935" s="4" t="s">
        <v>5</v>
      </c>
      <c r="C935" s="4" t="s">
        <v>13</v>
      </c>
      <c r="D935" s="4" t="s">
        <v>13</v>
      </c>
      <c r="E935" s="4" t="s">
        <v>19</v>
      </c>
      <c r="F935" s="4" t="s">
        <v>10</v>
      </c>
    </row>
    <row r="936" spans="1:6">
      <c r="A936" t="n">
        <v>10398</v>
      </c>
      <c r="B936" s="48" t="n">
        <v>45</v>
      </c>
      <c r="C936" s="7" t="n">
        <v>5</v>
      </c>
      <c r="D936" s="7" t="n">
        <v>3</v>
      </c>
      <c r="E936" s="7" t="n">
        <v>1</v>
      </c>
      <c r="F936" s="7" t="n">
        <v>0</v>
      </c>
    </row>
    <row r="937" spans="1:6">
      <c r="A937" t="s">
        <v>4</v>
      </c>
      <c r="B937" s="4" t="s">
        <v>5</v>
      </c>
      <c r="C937" s="4" t="s">
        <v>13</v>
      </c>
      <c r="D937" s="4" t="s">
        <v>13</v>
      </c>
      <c r="E937" s="4" t="s">
        <v>19</v>
      </c>
      <c r="F937" s="4" t="s">
        <v>10</v>
      </c>
    </row>
    <row r="938" spans="1:6">
      <c r="A938" t="n">
        <v>10407</v>
      </c>
      <c r="B938" s="48" t="n">
        <v>45</v>
      </c>
      <c r="C938" s="7" t="n">
        <v>11</v>
      </c>
      <c r="D938" s="7" t="n">
        <v>3</v>
      </c>
      <c r="E938" s="7" t="n">
        <v>40.5999984741211</v>
      </c>
      <c r="F938" s="7" t="n">
        <v>0</v>
      </c>
    </row>
    <row r="939" spans="1:6">
      <c r="A939" t="s">
        <v>4</v>
      </c>
      <c r="B939" s="4" t="s">
        <v>5</v>
      </c>
      <c r="C939" s="4" t="s">
        <v>13</v>
      </c>
      <c r="D939" s="4" t="s">
        <v>10</v>
      </c>
    </row>
    <row r="940" spans="1:6">
      <c r="A940" t="n">
        <v>10416</v>
      </c>
      <c r="B940" s="42" t="n">
        <v>58</v>
      </c>
      <c r="C940" s="7" t="n">
        <v>255</v>
      </c>
      <c r="D940" s="7" t="n">
        <v>0</v>
      </c>
    </row>
    <row r="941" spans="1:6">
      <c r="A941" t="s">
        <v>4</v>
      </c>
      <c r="B941" s="4" t="s">
        <v>5</v>
      </c>
      <c r="C941" s="4" t="s">
        <v>10</v>
      </c>
      <c r="D941" s="4" t="s">
        <v>10</v>
      </c>
      <c r="E941" s="4" t="s">
        <v>10</v>
      </c>
    </row>
    <row r="942" spans="1:6">
      <c r="A942" t="n">
        <v>10420</v>
      </c>
      <c r="B942" s="60" t="n">
        <v>61</v>
      </c>
      <c r="C942" s="7" t="n">
        <v>7003</v>
      </c>
      <c r="D942" s="7" t="n">
        <v>65533</v>
      </c>
      <c r="E942" s="7" t="n">
        <v>1000</v>
      </c>
    </row>
    <row r="943" spans="1:6">
      <c r="A943" t="s">
        <v>4</v>
      </c>
      <c r="B943" s="4" t="s">
        <v>5</v>
      </c>
      <c r="C943" s="4" t="s">
        <v>10</v>
      </c>
    </row>
    <row r="944" spans="1:6">
      <c r="A944" t="n">
        <v>10427</v>
      </c>
      <c r="B944" s="25" t="n">
        <v>16</v>
      </c>
      <c r="C944" s="7" t="n">
        <v>500</v>
      </c>
    </row>
    <row r="945" spans="1:9">
      <c r="A945" t="s">
        <v>4</v>
      </c>
      <c r="B945" s="4" t="s">
        <v>5</v>
      </c>
      <c r="C945" s="4" t="s">
        <v>13</v>
      </c>
      <c r="D945" s="4" t="s">
        <v>10</v>
      </c>
      <c r="E945" s="4" t="s">
        <v>6</v>
      </c>
    </row>
    <row r="946" spans="1:9">
      <c r="A946" t="n">
        <v>10430</v>
      </c>
      <c r="B946" s="37" t="n">
        <v>51</v>
      </c>
      <c r="C946" s="7" t="n">
        <v>4</v>
      </c>
      <c r="D946" s="7" t="n">
        <v>7003</v>
      </c>
      <c r="E946" s="7" t="s">
        <v>106</v>
      </c>
    </row>
    <row r="947" spans="1:9">
      <c r="A947" t="s">
        <v>4</v>
      </c>
      <c r="B947" s="4" t="s">
        <v>5</v>
      </c>
      <c r="C947" s="4" t="s">
        <v>10</v>
      </c>
    </row>
    <row r="948" spans="1:9">
      <c r="A948" t="n">
        <v>10444</v>
      </c>
      <c r="B948" s="25" t="n">
        <v>16</v>
      </c>
      <c r="C948" s="7" t="n">
        <v>0</v>
      </c>
    </row>
    <row r="949" spans="1:9">
      <c r="A949" t="s">
        <v>4</v>
      </c>
      <c r="B949" s="4" t="s">
        <v>5</v>
      </c>
      <c r="C949" s="4" t="s">
        <v>10</v>
      </c>
      <c r="D949" s="4" t="s">
        <v>13</v>
      </c>
      <c r="E949" s="4" t="s">
        <v>9</v>
      </c>
      <c r="F949" s="4" t="s">
        <v>28</v>
      </c>
      <c r="G949" s="4" t="s">
        <v>13</v>
      </c>
      <c r="H949" s="4" t="s">
        <v>13</v>
      </c>
      <c r="I949" s="4" t="s">
        <v>13</v>
      </c>
      <c r="J949" s="4" t="s">
        <v>9</v>
      </c>
      <c r="K949" s="4" t="s">
        <v>28</v>
      </c>
      <c r="L949" s="4" t="s">
        <v>13</v>
      </c>
      <c r="M949" s="4" t="s">
        <v>13</v>
      </c>
    </row>
    <row r="950" spans="1:9">
      <c r="A950" t="n">
        <v>10447</v>
      </c>
      <c r="B950" s="38" t="n">
        <v>26</v>
      </c>
      <c r="C950" s="7" t="n">
        <v>7003</v>
      </c>
      <c r="D950" s="7" t="n">
        <v>17</v>
      </c>
      <c r="E950" s="7" t="n">
        <v>63161</v>
      </c>
      <c r="F950" s="7" t="s">
        <v>140</v>
      </c>
      <c r="G950" s="7" t="n">
        <v>2</v>
      </c>
      <c r="H950" s="7" t="n">
        <v>3</v>
      </c>
      <c r="I950" s="7" t="n">
        <v>17</v>
      </c>
      <c r="J950" s="7" t="n">
        <v>63162</v>
      </c>
      <c r="K950" s="7" t="s">
        <v>141</v>
      </c>
      <c r="L950" s="7" t="n">
        <v>2</v>
      </c>
      <c r="M950" s="7" t="n">
        <v>0</v>
      </c>
    </row>
    <row r="951" spans="1:9">
      <c r="A951" t="s">
        <v>4</v>
      </c>
      <c r="B951" s="4" t="s">
        <v>5</v>
      </c>
    </row>
    <row r="952" spans="1:9">
      <c r="A952" t="n">
        <v>10594</v>
      </c>
      <c r="B952" s="23" t="n">
        <v>28</v>
      </c>
    </row>
    <row r="953" spans="1:9">
      <c r="A953" t="s">
        <v>4</v>
      </c>
      <c r="B953" s="4" t="s">
        <v>5</v>
      </c>
      <c r="C953" s="4" t="s">
        <v>13</v>
      </c>
      <c r="D953" s="4" t="s">
        <v>10</v>
      </c>
      <c r="E953" s="4" t="s">
        <v>19</v>
      </c>
    </row>
    <row r="954" spans="1:9">
      <c r="A954" t="n">
        <v>10595</v>
      </c>
      <c r="B954" s="42" t="n">
        <v>58</v>
      </c>
      <c r="C954" s="7" t="n">
        <v>0</v>
      </c>
      <c r="D954" s="7" t="n">
        <v>2000</v>
      </c>
      <c r="E954" s="7" t="n">
        <v>1</v>
      </c>
    </row>
    <row r="955" spans="1:9">
      <c r="A955" t="s">
        <v>4</v>
      </c>
      <c r="B955" s="4" t="s">
        <v>5</v>
      </c>
      <c r="C955" s="4" t="s">
        <v>13</v>
      </c>
      <c r="D955" s="4" t="s">
        <v>10</v>
      </c>
      <c r="E955" s="4" t="s">
        <v>9</v>
      </c>
      <c r="F955" s="4" t="s">
        <v>10</v>
      </c>
    </row>
    <row r="956" spans="1:9">
      <c r="A956" t="n">
        <v>10603</v>
      </c>
      <c r="B956" s="14" t="n">
        <v>50</v>
      </c>
      <c r="C956" s="7" t="n">
        <v>3</v>
      </c>
      <c r="D956" s="7" t="n">
        <v>8060</v>
      </c>
      <c r="E956" s="7" t="n">
        <v>0</v>
      </c>
      <c r="F956" s="7" t="n">
        <v>2000</v>
      </c>
    </row>
    <row r="957" spans="1:9">
      <c r="A957" t="s">
        <v>4</v>
      </c>
      <c r="B957" s="4" t="s">
        <v>5</v>
      </c>
      <c r="C957" s="4" t="s">
        <v>13</v>
      </c>
      <c r="D957" s="4" t="s">
        <v>10</v>
      </c>
    </row>
    <row r="958" spans="1:9">
      <c r="A958" t="n">
        <v>10613</v>
      </c>
      <c r="B958" s="42" t="n">
        <v>58</v>
      </c>
      <c r="C958" s="7" t="n">
        <v>255</v>
      </c>
      <c r="D958" s="7" t="n">
        <v>0</v>
      </c>
    </row>
    <row r="959" spans="1:9">
      <c r="A959" t="s">
        <v>4</v>
      </c>
      <c r="B959" s="4" t="s">
        <v>5</v>
      </c>
      <c r="C959" s="4" t="s">
        <v>10</v>
      </c>
    </row>
    <row r="960" spans="1:9">
      <c r="A960" t="n">
        <v>10617</v>
      </c>
      <c r="B960" s="39" t="n">
        <v>12</v>
      </c>
      <c r="C960" s="7" t="n">
        <v>6766</v>
      </c>
    </row>
    <row r="961" spans="1:13">
      <c r="A961" t="s">
        <v>4</v>
      </c>
      <c r="B961" s="4" t="s">
        <v>5</v>
      </c>
      <c r="C961" s="4" t="s">
        <v>10</v>
      </c>
      <c r="D961" s="4" t="s">
        <v>19</v>
      </c>
      <c r="E961" s="4" t="s">
        <v>19</v>
      </c>
      <c r="F961" s="4" t="s">
        <v>19</v>
      </c>
      <c r="G961" s="4" t="s">
        <v>19</v>
      </c>
    </row>
    <row r="962" spans="1:13">
      <c r="A962" t="n">
        <v>10620</v>
      </c>
      <c r="B962" s="31" t="n">
        <v>46</v>
      </c>
      <c r="C962" s="7" t="n">
        <v>61456</v>
      </c>
      <c r="D962" s="7" t="n">
        <v>0</v>
      </c>
      <c r="E962" s="7" t="n">
        <v>0</v>
      </c>
      <c r="F962" s="7" t="n">
        <v>0</v>
      </c>
      <c r="G962" s="7" t="n">
        <v>0</v>
      </c>
    </row>
    <row r="963" spans="1:13">
      <c r="A963" t="s">
        <v>4</v>
      </c>
      <c r="B963" s="4" t="s">
        <v>5</v>
      </c>
      <c r="C963" s="4" t="s">
        <v>13</v>
      </c>
      <c r="D963" s="4" t="s">
        <v>10</v>
      </c>
    </row>
    <row r="964" spans="1:13">
      <c r="A964" t="n">
        <v>10639</v>
      </c>
      <c r="B964" s="10" t="n">
        <v>162</v>
      </c>
      <c r="C964" s="7" t="n">
        <v>1</v>
      </c>
      <c r="D964" s="7" t="n">
        <v>0</v>
      </c>
    </row>
    <row r="965" spans="1:13">
      <c r="A965" t="s">
        <v>4</v>
      </c>
      <c r="B965" s="4" t="s">
        <v>5</v>
      </c>
    </row>
    <row r="966" spans="1:13">
      <c r="A966" t="n">
        <v>10643</v>
      </c>
      <c r="B966" s="5" t="n">
        <v>1</v>
      </c>
    </row>
    <row r="967" spans="1:13" s="3" customFormat="1" customHeight="0">
      <c r="A967" s="3" t="s">
        <v>2</v>
      </c>
      <c r="B967" s="3" t="s">
        <v>142</v>
      </c>
    </row>
    <row r="968" spans="1:13">
      <c r="A968" t="s">
        <v>4</v>
      </c>
      <c r="B968" s="4" t="s">
        <v>5</v>
      </c>
      <c r="C968" s="4" t="s">
        <v>10</v>
      </c>
      <c r="D968" s="4" t="s">
        <v>13</v>
      </c>
    </row>
    <row r="969" spans="1:13">
      <c r="A969" t="n">
        <v>10644</v>
      </c>
      <c r="B969" s="64" t="n">
        <v>96</v>
      </c>
      <c r="C969" s="7" t="n">
        <v>65534</v>
      </c>
      <c r="D969" s="7" t="n">
        <v>1</v>
      </c>
    </row>
    <row r="970" spans="1:13">
      <c r="A970" t="s">
        <v>4</v>
      </c>
      <c r="B970" s="4" t="s">
        <v>5</v>
      </c>
      <c r="C970" s="4" t="s">
        <v>10</v>
      </c>
      <c r="D970" s="4" t="s">
        <v>13</v>
      </c>
      <c r="E970" s="4" t="s">
        <v>19</v>
      </c>
      <c r="F970" s="4" t="s">
        <v>19</v>
      </c>
      <c r="G970" s="4" t="s">
        <v>19</v>
      </c>
    </row>
    <row r="971" spans="1:13">
      <c r="A971" t="n">
        <v>10648</v>
      </c>
      <c r="B971" s="64" t="n">
        <v>96</v>
      </c>
      <c r="C971" s="7" t="n">
        <v>65534</v>
      </c>
      <c r="D971" s="7" t="n">
        <v>2</v>
      </c>
      <c r="E971" s="7" t="n">
        <v>7.90000009536743</v>
      </c>
      <c r="F971" s="7" t="n">
        <v>62</v>
      </c>
      <c r="G971" s="7" t="n">
        <v>-207.350006103516</v>
      </c>
    </row>
    <row r="972" spans="1:13">
      <c r="A972" t="s">
        <v>4</v>
      </c>
      <c r="B972" s="4" t="s">
        <v>5</v>
      </c>
      <c r="C972" s="4" t="s">
        <v>10</v>
      </c>
      <c r="D972" s="4" t="s">
        <v>13</v>
      </c>
      <c r="E972" s="4" t="s">
        <v>19</v>
      </c>
      <c r="F972" s="4" t="s">
        <v>19</v>
      </c>
      <c r="G972" s="4" t="s">
        <v>19</v>
      </c>
    </row>
    <row r="973" spans="1:13">
      <c r="A973" t="n">
        <v>10664</v>
      </c>
      <c r="B973" s="64" t="n">
        <v>96</v>
      </c>
      <c r="C973" s="7" t="n">
        <v>65534</v>
      </c>
      <c r="D973" s="7" t="n">
        <v>2</v>
      </c>
      <c r="E973" s="7" t="n">
        <v>9.85000038146973</v>
      </c>
      <c r="F973" s="7" t="n">
        <v>62</v>
      </c>
      <c r="G973" s="7" t="n">
        <v>-207.350006103516</v>
      </c>
    </row>
    <row r="974" spans="1:13">
      <c r="A974" t="s">
        <v>4</v>
      </c>
      <c r="B974" s="4" t="s">
        <v>5</v>
      </c>
      <c r="C974" s="4" t="s">
        <v>10</v>
      </c>
      <c r="D974" s="4" t="s">
        <v>13</v>
      </c>
      <c r="E974" s="4" t="s">
        <v>9</v>
      </c>
      <c r="F974" s="4" t="s">
        <v>13</v>
      </c>
      <c r="G974" s="4" t="s">
        <v>10</v>
      </c>
    </row>
    <row r="975" spans="1:13">
      <c r="A975" t="n">
        <v>10680</v>
      </c>
      <c r="B975" s="64" t="n">
        <v>96</v>
      </c>
      <c r="C975" s="7" t="n">
        <v>65534</v>
      </c>
      <c r="D975" s="7" t="n">
        <v>0</v>
      </c>
      <c r="E975" s="7" t="n">
        <v>1067030938</v>
      </c>
      <c r="F975" s="7" t="n">
        <v>1</v>
      </c>
      <c r="G975" s="7" t="n">
        <v>0</v>
      </c>
    </row>
    <row r="976" spans="1:13">
      <c r="A976" t="s">
        <v>4</v>
      </c>
      <c r="B976" s="4" t="s">
        <v>5</v>
      </c>
      <c r="C976" s="4" t="s">
        <v>10</v>
      </c>
    </row>
    <row r="977" spans="1:7">
      <c r="A977" t="n">
        <v>10691</v>
      </c>
      <c r="B977" s="25" t="n">
        <v>16</v>
      </c>
      <c r="C977" s="7" t="n">
        <v>1500</v>
      </c>
    </row>
    <row r="978" spans="1:7">
      <c r="A978" t="s">
        <v>4</v>
      </c>
      <c r="B978" s="4" t="s">
        <v>5</v>
      </c>
      <c r="C978" s="4" t="s">
        <v>10</v>
      </c>
      <c r="D978" s="4" t="s">
        <v>9</v>
      </c>
      <c r="E978" s="4" t="s">
        <v>9</v>
      </c>
      <c r="F978" s="4" t="s">
        <v>9</v>
      </c>
      <c r="G978" s="4" t="s">
        <v>9</v>
      </c>
      <c r="H978" s="4" t="s">
        <v>10</v>
      </c>
      <c r="I978" s="4" t="s">
        <v>13</v>
      </c>
    </row>
    <row r="979" spans="1:7">
      <c r="A979" t="n">
        <v>10694</v>
      </c>
      <c r="B979" s="65" t="n">
        <v>66</v>
      </c>
      <c r="C979" s="7" t="n">
        <v>65534</v>
      </c>
      <c r="D979" s="7" t="n">
        <v>0</v>
      </c>
      <c r="E979" s="7" t="n">
        <v>0</v>
      </c>
      <c r="F979" s="7" t="n">
        <v>0</v>
      </c>
      <c r="G979" s="7" t="n">
        <v>1065353216</v>
      </c>
      <c r="H979" s="7" t="n">
        <v>300</v>
      </c>
      <c r="I979" s="7" t="n">
        <v>3</v>
      </c>
    </row>
    <row r="980" spans="1:7">
      <c r="A980" t="s">
        <v>4</v>
      </c>
      <c r="B980" s="4" t="s">
        <v>5</v>
      </c>
      <c r="C980" s="4" t="s">
        <v>10</v>
      </c>
      <c r="D980" s="4" t="s">
        <v>13</v>
      </c>
    </row>
    <row r="981" spans="1:7">
      <c r="A981" t="n">
        <v>10716</v>
      </c>
      <c r="B981" s="51" t="n">
        <v>56</v>
      </c>
      <c r="C981" s="7" t="n">
        <v>65534</v>
      </c>
      <c r="D981" s="7" t="n">
        <v>0</v>
      </c>
    </row>
    <row r="982" spans="1:7">
      <c r="A982" t="s">
        <v>4</v>
      </c>
      <c r="B982" s="4" t="s">
        <v>5</v>
      </c>
    </row>
    <row r="983" spans="1:7">
      <c r="A983" t="n">
        <v>10720</v>
      </c>
      <c r="B983" s="5" t="n">
        <v>1</v>
      </c>
    </row>
    <row r="984" spans="1:7" s="3" customFormat="1" customHeight="0">
      <c r="A984" s="3" t="s">
        <v>2</v>
      </c>
      <c r="B984" s="3" t="s">
        <v>143</v>
      </c>
    </row>
    <row r="985" spans="1:7">
      <c r="A985" t="s">
        <v>4</v>
      </c>
      <c r="B985" s="4" t="s">
        <v>5</v>
      </c>
      <c r="C985" s="4" t="s">
        <v>13</v>
      </c>
      <c r="D985" s="4" t="s">
        <v>13</v>
      </c>
      <c r="E985" s="4" t="s">
        <v>13</v>
      </c>
      <c r="F985" s="4" t="s">
        <v>13</v>
      </c>
    </row>
    <row r="986" spans="1:7">
      <c r="A986" t="n">
        <v>10724</v>
      </c>
      <c r="B986" s="8" t="n">
        <v>14</v>
      </c>
      <c r="C986" s="7" t="n">
        <v>2</v>
      </c>
      <c r="D986" s="7" t="n">
        <v>0</v>
      </c>
      <c r="E986" s="7" t="n">
        <v>0</v>
      </c>
      <c r="F986" s="7" t="n">
        <v>0</v>
      </c>
    </row>
    <row r="987" spans="1:7">
      <c r="A987" t="s">
        <v>4</v>
      </c>
      <c r="B987" s="4" t="s">
        <v>5</v>
      </c>
      <c r="C987" s="4" t="s">
        <v>13</v>
      </c>
      <c r="D987" s="41" t="s">
        <v>88</v>
      </c>
      <c r="E987" s="4" t="s">
        <v>5</v>
      </c>
      <c r="F987" s="4" t="s">
        <v>13</v>
      </c>
      <c r="G987" s="4" t="s">
        <v>10</v>
      </c>
      <c r="H987" s="41" t="s">
        <v>89</v>
      </c>
      <c r="I987" s="4" t="s">
        <v>13</v>
      </c>
      <c r="J987" s="4" t="s">
        <v>9</v>
      </c>
      <c r="K987" s="4" t="s">
        <v>13</v>
      </c>
      <c r="L987" s="4" t="s">
        <v>13</v>
      </c>
      <c r="M987" s="41" t="s">
        <v>88</v>
      </c>
      <c r="N987" s="4" t="s">
        <v>5</v>
      </c>
      <c r="O987" s="4" t="s">
        <v>13</v>
      </c>
      <c r="P987" s="4" t="s">
        <v>10</v>
      </c>
      <c r="Q987" s="41" t="s">
        <v>89</v>
      </c>
      <c r="R987" s="4" t="s">
        <v>13</v>
      </c>
      <c r="S987" s="4" t="s">
        <v>9</v>
      </c>
      <c r="T987" s="4" t="s">
        <v>13</v>
      </c>
      <c r="U987" s="4" t="s">
        <v>13</v>
      </c>
      <c r="V987" s="4" t="s">
        <v>13</v>
      </c>
      <c r="W987" s="4" t="s">
        <v>18</v>
      </c>
    </row>
    <row r="988" spans="1:7">
      <c r="A988" t="n">
        <v>10729</v>
      </c>
      <c r="B988" s="11" t="n">
        <v>5</v>
      </c>
      <c r="C988" s="7" t="n">
        <v>28</v>
      </c>
      <c r="D988" s="41" t="s">
        <v>3</v>
      </c>
      <c r="E988" s="10" t="n">
        <v>162</v>
      </c>
      <c r="F988" s="7" t="n">
        <v>3</v>
      </c>
      <c r="G988" s="7" t="n">
        <v>12340</v>
      </c>
      <c r="H988" s="41" t="s">
        <v>3</v>
      </c>
      <c r="I988" s="7" t="n">
        <v>0</v>
      </c>
      <c r="J988" s="7" t="n">
        <v>1</v>
      </c>
      <c r="K988" s="7" t="n">
        <v>2</v>
      </c>
      <c r="L988" s="7" t="n">
        <v>28</v>
      </c>
      <c r="M988" s="41" t="s">
        <v>3</v>
      </c>
      <c r="N988" s="10" t="n">
        <v>162</v>
      </c>
      <c r="O988" s="7" t="n">
        <v>3</v>
      </c>
      <c r="P988" s="7" t="n">
        <v>12340</v>
      </c>
      <c r="Q988" s="41" t="s">
        <v>3</v>
      </c>
      <c r="R988" s="7" t="n">
        <v>0</v>
      </c>
      <c r="S988" s="7" t="n">
        <v>2</v>
      </c>
      <c r="T988" s="7" t="n">
        <v>2</v>
      </c>
      <c r="U988" s="7" t="n">
        <v>11</v>
      </c>
      <c r="V988" s="7" t="n">
        <v>1</v>
      </c>
      <c r="W988" s="12" t="n">
        <f t="normal" ca="1">A992</f>
        <v>0</v>
      </c>
    </row>
    <row r="989" spans="1:7">
      <c r="A989" t="s">
        <v>4</v>
      </c>
      <c r="B989" s="4" t="s">
        <v>5</v>
      </c>
      <c r="C989" s="4" t="s">
        <v>13</v>
      </c>
      <c r="D989" s="4" t="s">
        <v>10</v>
      </c>
      <c r="E989" s="4" t="s">
        <v>19</v>
      </c>
    </row>
    <row r="990" spans="1:7">
      <c r="A990" t="n">
        <v>10758</v>
      </c>
      <c r="B990" s="42" t="n">
        <v>58</v>
      </c>
      <c r="C990" s="7" t="n">
        <v>0</v>
      </c>
      <c r="D990" s="7" t="n">
        <v>0</v>
      </c>
      <c r="E990" s="7" t="n">
        <v>1</v>
      </c>
    </row>
    <row r="991" spans="1:7">
      <c r="A991" t="s">
        <v>4</v>
      </c>
      <c r="B991" s="4" t="s">
        <v>5</v>
      </c>
      <c r="C991" s="4" t="s">
        <v>13</v>
      </c>
      <c r="D991" s="41" t="s">
        <v>88</v>
      </c>
      <c r="E991" s="4" t="s">
        <v>5</v>
      </c>
      <c r="F991" s="4" t="s">
        <v>13</v>
      </c>
      <c r="G991" s="4" t="s">
        <v>10</v>
      </c>
      <c r="H991" s="41" t="s">
        <v>89</v>
      </c>
      <c r="I991" s="4" t="s">
        <v>13</v>
      </c>
      <c r="J991" s="4" t="s">
        <v>9</v>
      </c>
      <c r="K991" s="4" t="s">
        <v>13</v>
      </c>
      <c r="L991" s="4" t="s">
        <v>13</v>
      </c>
      <c r="M991" s="41" t="s">
        <v>88</v>
      </c>
      <c r="N991" s="4" t="s">
        <v>5</v>
      </c>
      <c r="O991" s="4" t="s">
        <v>13</v>
      </c>
      <c r="P991" s="4" t="s">
        <v>10</v>
      </c>
      <c r="Q991" s="41" t="s">
        <v>89</v>
      </c>
      <c r="R991" s="4" t="s">
        <v>13</v>
      </c>
      <c r="S991" s="4" t="s">
        <v>9</v>
      </c>
      <c r="T991" s="4" t="s">
        <v>13</v>
      </c>
      <c r="U991" s="4" t="s">
        <v>13</v>
      </c>
      <c r="V991" s="4" t="s">
        <v>13</v>
      </c>
      <c r="W991" s="4" t="s">
        <v>18</v>
      </c>
    </row>
    <row r="992" spans="1:7">
      <c r="A992" t="n">
        <v>10766</v>
      </c>
      <c r="B992" s="11" t="n">
        <v>5</v>
      </c>
      <c r="C992" s="7" t="n">
        <v>28</v>
      </c>
      <c r="D992" s="41" t="s">
        <v>3</v>
      </c>
      <c r="E992" s="10" t="n">
        <v>162</v>
      </c>
      <c r="F992" s="7" t="n">
        <v>3</v>
      </c>
      <c r="G992" s="7" t="n">
        <v>12340</v>
      </c>
      <c r="H992" s="41" t="s">
        <v>3</v>
      </c>
      <c r="I992" s="7" t="n">
        <v>0</v>
      </c>
      <c r="J992" s="7" t="n">
        <v>1</v>
      </c>
      <c r="K992" s="7" t="n">
        <v>3</v>
      </c>
      <c r="L992" s="7" t="n">
        <v>28</v>
      </c>
      <c r="M992" s="41" t="s">
        <v>3</v>
      </c>
      <c r="N992" s="10" t="n">
        <v>162</v>
      </c>
      <c r="O992" s="7" t="n">
        <v>3</v>
      </c>
      <c r="P992" s="7" t="n">
        <v>12340</v>
      </c>
      <c r="Q992" s="41" t="s">
        <v>3</v>
      </c>
      <c r="R992" s="7" t="n">
        <v>0</v>
      </c>
      <c r="S992" s="7" t="n">
        <v>2</v>
      </c>
      <c r="T992" s="7" t="n">
        <v>3</v>
      </c>
      <c r="U992" s="7" t="n">
        <v>9</v>
      </c>
      <c r="V992" s="7" t="n">
        <v>1</v>
      </c>
      <c r="W992" s="12" t="n">
        <f t="normal" ca="1">A1002</f>
        <v>0</v>
      </c>
    </row>
    <row r="993" spans="1:23">
      <c r="A993" t="s">
        <v>4</v>
      </c>
      <c r="B993" s="4" t="s">
        <v>5</v>
      </c>
      <c r="C993" s="4" t="s">
        <v>13</v>
      </c>
      <c r="D993" s="41" t="s">
        <v>88</v>
      </c>
      <c r="E993" s="4" t="s">
        <v>5</v>
      </c>
      <c r="F993" s="4" t="s">
        <v>10</v>
      </c>
      <c r="G993" s="4" t="s">
        <v>13</v>
      </c>
      <c r="H993" s="4" t="s">
        <v>13</v>
      </c>
      <c r="I993" s="4" t="s">
        <v>6</v>
      </c>
      <c r="J993" s="41" t="s">
        <v>89</v>
      </c>
      <c r="K993" s="4" t="s">
        <v>13</v>
      </c>
      <c r="L993" s="4" t="s">
        <v>13</v>
      </c>
      <c r="M993" s="41" t="s">
        <v>88</v>
      </c>
      <c r="N993" s="4" t="s">
        <v>5</v>
      </c>
      <c r="O993" s="4" t="s">
        <v>13</v>
      </c>
      <c r="P993" s="41" t="s">
        <v>89</v>
      </c>
      <c r="Q993" s="4" t="s">
        <v>13</v>
      </c>
      <c r="R993" s="4" t="s">
        <v>9</v>
      </c>
      <c r="S993" s="4" t="s">
        <v>13</v>
      </c>
      <c r="T993" s="4" t="s">
        <v>13</v>
      </c>
      <c r="U993" s="4" t="s">
        <v>13</v>
      </c>
      <c r="V993" s="41" t="s">
        <v>88</v>
      </c>
      <c r="W993" s="4" t="s">
        <v>5</v>
      </c>
      <c r="X993" s="4" t="s">
        <v>13</v>
      </c>
      <c r="Y993" s="41" t="s">
        <v>89</v>
      </c>
      <c r="Z993" s="4" t="s">
        <v>13</v>
      </c>
      <c r="AA993" s="4" t="s">
        <v>9</v>
      </c>
      <c r="AB993" s="4" t="s">
        <v>13</v>
      </c>
      <c r="AC993" s="4" t="s">
        <v>13</v>
      </c>
      <c r="AD993" s="4" t="s">
        <v>13</v>
      </c>
      <c r="AE993" s="4" t="s">
        <v>18</v>
      </c>
    </row>
    <row r="994" spans="1:23">
      <c r="A994" t="n">
        <v>10795</v>
      </c>
      <c r="B994" s="11" t="n">
        <v>5</v>
      </c>
      <c r="C994" s="7" t="n">
        <v>28</v>
      </c>
      <c r="D994" s="41" t="s">
        <v>3</v>
      </c>
      <c r="E994" s="33" t="n">
        <v>47</v>
      </c>
      <c r="F994" s="7" t="n">
        <v>61456</v>
      </c>
      <c r="G994" s="7" t="n">
        <v>2</v>
      </c>
      <c r="H994" s="7" t="n">
        <v>0</v>
      </c>
      <c r="I994" s="7" t="s">
        <v>90</v>
      </c>
      <c r="J994" s="41" t="s">
        <v>3</v>
      </c>
      <c r="K994" s="7" t="n">
        <v>8</v>
      </c>
      <c r="L994" s="7" t="n">
        <v>28</v>
      </c>
      <c r="M994" s="41" t="s">
        <v>3</v>
      </c>
      <c r="N994" s="40" t="n">
        <v>74</v>
      </c>
      <c r="O994" s="7" t="n">
        <v>65</v>
      </c>
      <c r="P994" s="41" t="s">
        <v>3</v>
      </c>
      <c r="Q994" s="7" t="n">
        <v>0</v>
      </c>
      <c r="R994" s="7" t="n">
        <v>1</v>
      </c>
      <c r="S994" s="7" t="n">
        <v>3</v>
      </c>
      <c r="T994" s="7" t="n">
        <v>9</v>
      </c>
      <c r="U994" s="7" t="n">
        <v>28</v>
      </c>
      <c r="V994" s="41" t="s">
        <v>3</v>
      </c>
      <c r="W994" s="40" t="n">
        <v>74</v>
      </c>
      <c r="X994" s="7" t="n">
        <v>65</v>
      </c>
      <c r="Y994" s="41" t="s">
        <v>3</v>
      </c>
      <c r="Z994" s="7" t="n">
        <v>0</v>
      </c>
      <c r="AA994" s="7" t="n">
        <v>2</v>
      </c>
      <c r="AB994" s="7" t="n">
        <v>3</v>
      </c>
      <c r="AC994" s="7" t="n">
        <v>9</v>
      </c>
      <c r="AD994" s="7" t="n">
        <v>1</v>
      </c>
      <c r="AE994" s="12" t="n">
        <f t="normal" ca="1">A998</f>
        <v>0</v>
      </c>
    </row>
    <row r="995" spans="1:23">
      <c r="A995" t="s">
        <v>4</v>
      </c>
      <c r="B995" s="4" t="s">
        <v>5</v>
      </c>
      <c r="C995" s="4" t="s">
        <v>10</v>
      </c>
      <c r="D995" s="4" t="s">
        <v>13</v>
      </c>
      <c r="E995" s="4" t="s">
        <v>13</v>
      </c>
      <c r="F995" s="4" t="s">
        <v>6</v>
      </c>
    </row>
    <row r="996" spans="1:23">
      <c r="A996" t="n">
        <v>10843</v>
      </c>
      <c r="B996" s="33" t="n">
        <v>47</v>
      </c>
      <c r="C996" s="7" t="n">
        <v>61456</v>
      </c>
      <c r="D996" s="7" t="n">
        <v>0</v>
      </c>
      <c r="E996" s="7" t="n">
        <v>0</v>
      </c>
      <c r="F996" s="7" t="s">
        <v>91</v>
      </c>
    </row>
    <row r="997" spans="1:23">
      <c r="A997" t="s">
        <v>4</v>
      </c>
      <c r="B997" s="4" t="s">
        <v>5</v>
      </c>
      <c r="C997" s="4" t="s">
        <v>13</v>
      </c>
      <c r="D997" s="4" t="s">
        <v>10</v>
      </c>
      <c r="E997" s="4" t="s">
        <v>19</v>
      </c>
    </row>
    <row r="998" spans="1:23">
      <c r="A998" t="n">
        <v>10856</v>
      </c>
      <c r="B998" s="42" t="n">
        <v>58</v>
      </c>
      <c r="C998" s="7" t="n">
        <v>0</v>
      </c>
      <c r="D998" s="7" t="n">
        <v>300</v>
      </c>
      <c r="E998" s="7" t="n">
        <v>1</v>
      </c>
    </row>
    <row r="999" spans="1:23">
      <c r="A999" t="s">
        <v>4</v>
      </c>
      <c r="B999" s="4" t="s">
        <v>5</v>
      </c>
      <c r="C999" s="4" t="s">
        <v>13</v>
      </c>
      <c r="D999" s="4" t="s">
        <v>10</v>
      </c>
    </row>
    <row r="1000" spans="1:23">
      <c r="A1000" t="n">
        <v>10864</v>
      </c>
      <c r="B1000" s="42" t="n">
        <v>58</v>
      </c>
      <c r="C1000" s="7" t="n">
        <v>255</v>
      </c>
      <c r="D1000" s="7" t="n">
        <v>0</v>
      </c>
    </row>
    <row r="1001" spans="1:23">
      <c r="A1001" t="s">
        <v>4</v>
      </c>
      <c r="B1001" s="4" t="s">
        <v>5</v>
      </c>
      <c r="C1001" s="4" t="s">
        <v>13</v>
      </c>
      <c r="D1001" s="4" t="s">
        <v>13</v>
      </c>
      <c r="E1001" s="4" t="s">
        <v>13</v>
      </c>
      <c r="F1001" s="4" t="s">
        <v>13</v>
      </c>
    </row>
    <row r="1002" spans="1:23">
      <c r="A1002" t="n">
        <v>10868</v>
      </c>
      <c r="B1002" s="8" t="n">
        <v>14</v>
      </c>
      <c r="C1002" s="7" t="n">
        <v>0</v>
      </c>
      <c r="D1002" s="7" t="n">
        <v>0</v>
      </c>
      <c r="E1002" s="7" t="n">
        <v>0</v>
      </c>
      <c r="F1002" s="7" t="n">
        <v>64</v>
      </c>
    </row>
    <row r="1003" spans="1:23">
      <c r="A1003" t="s">
        <v>4</v>
      </c>
      <c r="B1003" s="4" t="s">
        <v>5</v>
      </c>
      <c r="C1003" s="4" t="s">
        <v>13</v>
      </c>
      <c r="D1003" s="4" t="s">
        <v>10</v>
      </c>
    </row>
    <row r="1004" spans="1:23">
      <c r="A1004" t="n">
        <v>10873</v>
      </c>
      <c r="B1004" s="20" t="n">
        <v>22</v>
      </c>
      <c r="C1004" s="7" t="n">
        <v>0</v>
      </c>
      <c r="D1004" s="7" t="n">
        <v>12340</v>
      </c>
    </row>
    <row r="1005" spans="1:23">
      <c r="A1005" t="s">
        <v>4</v>
      </c>
      <c r="B1005" s="4" t="s">
        <v>5</v>
      </c>
      <c r="C1005" s="4" t="s">
        <v>13</v>
      </c>
      <c r="D1005" s="4" t="s">
        <v>10</v>
      </c>
    </row>
    <row r="1006" spans="1:23">
      <c r="A1006" t="n">
        <v>10877</v>
      </c>
      <c r="B1006" s="42" t="n">
        <v>58</v>
      </c>
      <c r="C1006" s="7" t="n">
        <v>5</v>
      </c>
      <c r="D1006" s="7" t="n">
        <v>300</v>
      </c>
    </row>
    <row r="1007" spans="1:23">
      <c r="A1007" t="s">
        <v>4</v>
      </c>
      <c r="B1007" s="4" t="s">
        <v>5</v>
      </c>
      <c r="C1007" s="4" t="s">
        <v>19</v>
      </c>
      <c r="D1007" s="4" t="s">
        <v>10</v>
      </c>
    </row>
    <row r="1008" spans="1:23">
      <c r="A1008" t="n">
        <v>10881</v>
      </c>
      <c r="B1008" s="43" t="n">
        <v>103</v>
      </c>
      <c r="C1008" s="7" t="n">
        <v>0</v>
      </c>
      <c r="D1008" s="7" t="n">
        <v>300</v>
      </c>
    </row>
    <row r="1009" spans="1:31">
      <c r="A1009" t="s">
        <v>4</v>
      </c>
      <c r="B1009" s="4" t="s">
        <v>5</v>
      </c>
      <c r="C1009" s="4" t="s">
        <v>13</v>
      </c>
    </row>
    <row r="1010" spans="1:31">
      <c r="A1010" t="n">
        <v>10888</v>
      </c>
      <c r="B1010" s="44" t="n">
        <v>64</v>
      </c>
      <c r="C1010" s="7" t="n">
        <v>7</v>
      </c>
    </row>
    <row r="1011" spans="1:31">
      <c r="A1011" t="s">
        <v>4</v>
      </c>
      <c r="B1011" s="4" t="s">
        <v>5</v>
      </c>
      <c r="C1011" s="4" t="s">
        <v>13</v>
      </c>
      <c r="D1011" s="4" t="s">
        <v>10</v>
      </c>
    </row>
    <row r="1012" spans="1:31">
      <c r="A1012" t="n">
        <v>10890</v>
      </c>
      <c r="B1012" s="45" t="n">
        <v>72</v>
      </c>
      <c r="C1012" s="7" t="n">
        <v>5</v>
      </c>
      <c r="D1012" s="7" t="n">
        <v>0</v>
      </c>
    </row>
    <row r="1013" spans="1:31">
      <c r="A1013" t="s">
        <v>4</v>
      </c>
      <c r="B1013" s="4" t="s">
        <v>5</v>
      </c>
      <c r="C1013" s="4" t="s">
        <v>13</v>
      </c>
      <c r="D1013" s="41" t="s">
        <v>88</v>
      </c>
      <c r="E1013" s="4" t="s">
        <v>5</v>
      </c>
      <c r="F1013" s="4" t="s">
        <v>13</v>
      </c>
      <c r="G1013" s="4" t="s">
        <v>10</v>
      </c>
      <c r="H1013" s="41" t="s">
        <v>89</v>
      </c>
      <c r="I1013" s="4" t="s">
        <v>13</v>
      </c>
      <c r="J1013" s="4" t="s">
        <v>9</v>
      </c>
      <c r="K1013" s="4" t="s">
        <v>13</v>
      </c>
      <c r="L1013" s="4" t="s">
        <v>13</v>
      </c>
      <c r="M1013" s="4" t="s">
        <v>18</v>
      </c>
    </row>
    <row r="1014" spans="1:31">
      <c r="A1014" t="n">
        <v>10894</v>
      </c>
      <c r="B1014" s="11" t="n">
        <v>5</v>
      </c>
      <c r="C1014" s="7" t="n">
        <v>28</v>
      </c>
      <c r="D1014" s="41" t="s">
        <v>3</v>
      </c>
      <c r="E1014" s="10" t="n">
        <v>162</v>
      </c>
      <c r="F1014" s="7" t="n">
        <v>4</v>
      </c>
      <c r="G1014" s="7" t="n">
        <v>12340</v>
      </c>
      <c r="H1014" s="41" t="s">
        <v>3</v>
      </c>
      <c r="I1014" s="7" t="n">
        <v>0</v>
      </c>
      <c r="J1014" s="7" t="n">
        <v>1</v>
      </c>
      <c r="K1014" s="7" t="n">
        <v>2</v>
      </c>
      <c r="L1014" s="7" t="n">
        <v>1</v>
      </c>
      <c r="M1014" s="12" t="n">
        <f t="normal" ca="1">A1020</f>
        <v>0</v>
      </c>
    </row>
    <row r="1015" spans="1:31">
      <c r="A1015" t="s">
        <v>4</v>
      </c>
      <c r="B1015" s="4" t="s">
        <v>5</v>
      </c>
      <c r="C1015" s="4" t="s">
        <v>13</v>
      </c>
      <c r="D1015" s="4" t="s">
        <v>6</v>
      </c>
    </row>
    <row r="1016" spans="1:31">
      <c r="A1016" t="n">
        <v>10911</v>
      </c>
      <c r="B1016" s="9" t="n">
        <v>2</v>
      </c>
      <c r="C1016" s="7" t="n">
        <v>10</v>
      </c>
      <c r="D1016" s="7" t="s">
        <v>92</v>
      </c>
    </row>
    <row r="1017" spans="1:31">
      <c r="A1017" t="s">
        <v>4</v>
      </c>
      <c r="B1017" s="4" t="s">
        <v>5</v>
      </c>
      <c r="C1017" s="4" t="s">
        <v>10</v>
      </c>
    </row>
    <row r="1018" spans="1:31">
      <c r="A1018" t="n">
        <v>10928</v>
      </c>
      <c r="B1018" s="25" t="n">
        <v>16</v>
      </c>
      <c r="C1018" s="7" t="n">
        <v>0</v>
      </c>
    </row>
    <row r="1019" spans="1:31">
      <c r="A1019" t="s">
        <v>4</v>
      </c>
      <c r="B1019" s="4" t="s">
        <v>5</v>
      </c>
      <c r="C1019" s="4" t="s">
        <v>13</v>
      </c>
      <c r="D1019" s="4" t="s">
        <v>10</v>
      </c>
      <c r="E1019" s="4" t="s">
        <v>10</v>
      </c>
      <c r="F1019" s="4" t="s">
        <v>10</v>
      </c>
      <c r="G1019" s="4" t="s">
        <v>10</v>
      </c>
      <c r="H1019" s="4" t="s">
        <v>10</v>
      </c>
      <c r="I1019" s="4" t="s">
        <v>10</v>
      </c>
      <c r="J1019" s="4" t="s">
        <v>10</v>
      </c>
      <c r="K1019" s="4" t="s">
        <v>10</v>
      </c>
      <c r="L1019" s="4" t="s">
        <v>10</v>
      </c>
      <c r="M1019" s="4" t="s">
        <v>10</v>
      </c>
      <c r="N1019" s="4" t="s">
        <v>9</v>
      </c>
      <c r="O1019" s="4" t="s">
        <v>9</v>
      </c>
      <c r="P1019" s="4" t="s">
        <v>9</v>
      </c>
      <c r="Q1019" s="4" t="s">
        <v>9</v>
      </c>
      <c r="R1019" s="4" t="s">
        <v>13</v>
      </c>
      <c r="S1019" s="4" t="s">
        <v>6</v>
      </c>
    </row>
    <row r="1020" spans="1:31">
      <c r="A1020" t="n">
        <v>10931</v>
      </c>
      <c r="B1020" s="66" t="n">
        <v>75</v>
      </c>
      <c r="C1020" s="7" t="n">
        <v>0</v>
      </c>
      <c r="D1020" s="7" t="n">
        <v>334</v>
      </c>
      <c r="E1020" s="7" t="n">
        <v>328</v>
      </c>
      <c r="F1020" s="7" t="n">
        <v>846</v>
      </c>
      <c r="G1020" s="7" t="n">
        <v>392</v>
      </c>
      <c r="H1020" s="7" t="n">
        <v>0</v>
      </c>
      <c r="I1020" s="7" t="n">
        <v>0</v>
      </c>
      <c r="J1020" s="7" t="n">
        <v>0</v>
      </c>
      <c r="K1020" s="7" t="n">
        <v>448</v>
      </c>
      <c r="L1020" s="7" t="n">
        <v>512</v>
      </c>
      <c r="M1020" s="7" t="n">
        <v>512</v>
      </c>
      <c r="N1020" s="7" t="n">
        <v>1065353216</v>
      </c>
      <c r="O1020" s="7" t="n">
        <v>1065353216</v>
      </c>
      <c r="P1020" s="7" t="n">
        <v>1065353216</v>
      </c>
      <c r="Q1020" s="7" t="n">
        <v>0</v>
      </c>
      <c r="R1020" s="7" t="n">
        <v>0</v>
      </c>
      <c r="S1020" s="7" t="s">
        <v>144</v>
      </c>
    </row>
    <row r="1021" spans="1:31">
      <c r="A1021" t="s">
        <v>4</v>
      </c>
      <c r="B1021" s="4" t="s">
        <v>5</v>
      </c>
      <c r="C1021" s="4" t="s">
        <v>13</v>
      </c>
      <c r="D1021" s="4" t="s">
        <v>10</v>
      </c>
      <c r="E1021" s="4" t="s">
        <v>10</v>
      </c>
      <c r="F1021" s="4" t="s">
        <v>10</v>
      </c>
      <c r="G1021" s="4" t="s">
        <v>10</v>
      </c>
      <c r="H1021" s="4" t="s">
        <v>10</v>
      </c>
      <c r="I1021" s="4" t="s">
        <v>10</v>
      </c>
      <c r="J1021" s="4" t="s">
        <v>10</v>
      </c>
      <c r="K1021" s="4" t="s">
        <v>10</v>
      </c>
      <c r="L1021" s="4" t="s">
        <v>10</v>
      </c>
      <c r="M1021" s="4" t="s">
        <v>10</v>
      </c>
      <c r="N1021" s="4" t="s">
        <v>9</v>
      </c>
      <c r="O1021" s="4" t="s">
        <v>9</v>
      </c>
      <c r="P1021" s="4" t="s">
        <v>9</v>
      </c>
      <c r="Q1021" s="4" t="s">
        <v>9</v>
      </c>
      <c r="R1021" s="4" t="s">
        <v>13</v>
      </c>
      <c r="S1021" s="4" t="s">
        <v>6</v>
      </c>
    </row>
    <row r="1022" spans="1:31">
      <c r="A1022" t="n">
        <v>10980</v>
      </c>
      <c r="B1022" s="66" t="n">
        <v>75</v>
      </c>
      <c r="C1022" s="7" t="n">
        <v>1</v>
      </c>
      <c r="D1022" s="7" t="n">
        <v>0</v>
      </c>
      <c r="E1022" s="7" t="n">
        <v>0</v>
      </c>
      <c r="F1022" s="7" t="n">
        <v>1024</v>
      </c>
      <c r="G1022" s="7" t="n">
        <v>720</v>
      </c>
      <c r="H1022" s="7" t="n">
        <v>0</v>
      </c>
      <c r="I1022" s="7" t="n">
        <v>0</v>
      </c>
      <c r="J1022" s="7" t="n">
        <v>0</v>
      </c>
      <c r="K1022" s="7" t="n">
        <v>0</v>
      </c>
      <c r="L1022" s="7" t="n">
        <v>1024</v>
      </c>
      <c r="M1022" s="7" t="n">
        <v>720</v>
      </c>
      <c r="N1022" s="7" t="n">
        <v>1065353216</v>
      </c>
      <c r="O1022" s="7" t="n">
        <v>1065353216</v>
      </c>
      <c r="P1022" s="7" t="n">
        <v>1065353216</v>
      </c>
      <c r="Q1022" s="7" t="n">
        <v>0</v>
      </c>
      <c r="R1022" s="7" t="n">
        <v>0</v>
      </c>
      <c r="S1022" s="7" t="s">
        <v>145</v>
      </c>
    </row>
    <row r="1023" spans="1:31">
      <c r="A1023" t="s">
        <v>4</v>
      </c>
      <c r="B1023" s="4" t="s">
        <v>5</v>
      </c>
      <c r="C1023" s="4" t="s">
        <v>13</v>
      </c>
      <c r="D1023" s="4" t="s">
        <v>13</v>
      </c>
      <c r="E1023" s="4" t="s">
        <v>13</v>
      </c>
      <c r="F1023" s="4" t="s">
        <v>19</v>
      </c>
      <c r="G1023" s="4" t="s">
        <v>19</v>
      </c>
      <c r="H1023" s="4" t="s">
        <v>19</v>
      </c>
      <c r="I1023" s="4" t="s">
        <v>19</v>
      </c>
      <c r="J1023" s="4" t="s">
        <v>19</v>
      </c>
    </row>
    <row r="1024" spans="1:31">
      <c r="A1024" t="n">
        <v>11029</v>
      </c>
      <c r="B1024" s="67" t="n">
        <v>76</v>
      </c>
      <c r="C1024" s="7" t="n">
        <v>1</v>
      </c>
      <c r="D1024" s="7" t="n">
        <v>9</v>
      </c>
      <c r="E1024" s="7" t="n">
        <v>2</v>
      </c>
      <c r="F1024" s="7" t="n">
        <v>0</v>
      </c>
      <c r="G1024" s="7" t="n">
        <v>0</v>
      </c>
      <c r="H1024" s="7" t="n">
        <v>0</v>
      </c>
      <c r="I1024" s="7" t="n">
        <v>0</v>
      </c>
      <c r="J1024" s="7" t="n">
        <v>0</v>
      </c>
    </row>
    <row r="1025" spans="1:19">
      <c r="A1025" t="s">
        <v>4</v>
      </c>
      <c r="B1025" s="4" t="s">
        <v>5</v>
      </c>
      <c r="C1025" s="4" t="s">
        <v>13</v>
      </c>
      <c r="D1025" s="4" t="s">
        <v>10</v>
      </c>
      <c r="E1025" s="4" t="s">
        <v>13</v>
      </c>
      <c r="F1025" s="4" t="s">
        <v>6</v>
      </c>
    </row>
    <row r="1026" spans="1:19">
      <c r="A1026" t="n">
        <v>11053</v>
      </c>
      <c r="B1026" s="68" t="n">
        <v>39</v>
      </c>
      <c r="C1026" s="7" t="n">
        <v>10</v>
      </c>
      <c r="D1026" s="7" t="n">
        <v>65533</v>
      </c>
      <c r="E1026" s="7" t="n">
        <v>204</v>
      </c>
      <c r="F1026" s="7" t="s">
        <v>146</v>
      </c>
    </row>
    <row r="1027" spans="1:19">
      <c r="A1027" t="s">
        <v>4</v>
      </c>
      <c r="B1027" s="4" t="s">
        <v>5</v>
      </c>
      <c r="C1027" s="4" t="s">
        <v>13</v>
      </c>
      <c r="D1027" s="4" t="s">
        <v>10</v>
      </c>
      <c r="E1027" s="4" t="s">
        <v>13</v>
      </c>
      <c r="F1027" s="4" t="s">
        <v>6</v>
      </c>
    </row>
    <row r="1028" spans="1:19">
      <c r="A1028" t="n">
        <v>11078</v>
      </c>
      <c r="B1028" s="68" t="n">
        <v>39</v>
      </c>
      <c r="C1028" s="7" t="n">
        <v>10</v>
      </c>
      <c r="D1028" s="7" t="n">
        <v>65533</v>
      </c>
      <c r="E1028" s="7" t="n">
        <v>205</v>
      </c>
      <c r="F1028" s="7" t="s">
        <v>147</v>
      </c>
    </row>
    <row r="1029" spans="1:19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13</v>
      </c>
      <c r="F1029" s="4" t="s">
        <v>6</v>
      </c>
    </row>
    <row r="1030" spans="1:19">
      <c r="A1030" t="n">
        <v>11102</v>
      </c>
      <c r="B1030" s="68" t="n">
        <v>39</v>
      </c>
      <c r="C1030" s="7" t="n">
        <v>10</v>
      </c>
      <c r="D1030" s="7" t="n">
        <v>65533</v>
      </c>
      <c r="E1030" s="7" t="n">
        <v>206</v>
      </c>
      <c r="F1030" s="7" t="s">
        <v>148</v>
      </c>
    </row>
    <row r="1031" spans="1:19">
      <c r="A1031" t="s">
        <v>4</v>
      </c>
      <c r="B1031" s="4" t="s">
        <v>5</v>
      </c>
      <c r="C1031" s="4" t="s">
        <v>13</v>
      </c>
      <c r="D1031" s="4" t="s">
        <v>10</v>
      </c>
      <c r="E1031" s="4" t="s">
        <v>13</v>
      </c>
      <c r="F1031" s="4" t="s">
        <v>6</v>
      </c>
    </row>
    <row r="1032" spans="1:19">
      <c r="A1032" t="n">
        <v>11126</v>
      </c>
      <c r="B1032" s="68" t="n">
        <v>39</v>
      </c>
      <c r="C1032" s="7" t="n">
        <v>10</v>
      </c>
      <c r="D1032" s="7" t="n">
        <v>65533</v>
      </c>
      <c r="E1032" s="7" t="n">
        <v>207</v>
      </c>
      <c r="F1032" s="7" t="s">
        <v>149</v>
      </c>
    </row>
    <row r="1033" spans="1:19">
      <c r="A1033" t="s">
        <v>4</v>
      </c>
      <c r="B1033" s="4" t="s">
        <v>5</v>
      </c>
      <c r="C1033" s="4" t="s">
        <v>13</v>
      </c>
      <c r="D1033" s="4" t="s">
        <v>10</v>
      </c>
      <c r="E1033" s="4" t="s">
        <v>13</v>
      </c>
      <c r="F1033" s="4" t="s">
        <v>6</v>
      </c>
    </row>
    <row r="1034" spans="1:19">
      <c r="A1034" t="n">
        <v>11150</v>
      </c>
      <c r="B1034" s="68" t="n">
        <v>39</v>
      </c>
      <c r="C1034" s="7" t="n">
        <v>10</v>
      </c>
      <c r="D1034" s="7" t="n">
        <v>65533</v>
      </c>
      <c r="E1034" s="7" t="n">
        <v>208</v>
      </c>
      <c r="F1034" s="7" t="s">
        <v>150</v>
      </c>
    </row>
    <row r="1035" spans="1:19">
      <c r="A1035" t="s">
        <v>4</v>
      </c>
      <c r="B1035" s="4" t="s">
        <v>5</v>
      </c>
      <c r="C1035" s="4" t="s">
        <v>13</v>
      </c>
      <c r="D1035" s="4" t="s">
        <v>10</v>
      </c>
      <c r="E1035" s="4" t="s">
        <v>13</v>
      </c>
      <c r="F1035" s="4" t="s">
        <v>6</v>
      </c>
    </row>
    <row r="1036" spans="1:19">
      <c r="A1036" t="n">
        <v>11174</v>
      </c>
      <c r="B1036" s="68" t="n">
        <v>39</v>
      </c>
      <c r="C1036" s="7" t="n">
        <v>10</v>
      </c>
      <c r="D1036" s="7" t="n">
        <v>65533</v>
      </c>
      <c r="E1036" s="7" t="n">
        <v>209</v>
      </c>
      <c r="F1036" s="7" t="s">
        <v>151</v>
      </c>
    </row>
    <row r="1037" spans="1:19">
      <c r="A1037" t="s">
        <v>4</v>
      </c>
      <c r="B1037" s="4" t="s">
        <v>5</v>
      </c>
      <c r="C1037" s="4" t="s">
        <v>13</v>
      </c>
      <c r="D1037" s="4" t="s">
        <v>10</v>
      </c>
      <c r="E1037" s="4" t="s">
        <v>13</v>
      </c>
      <c r="F1037" s="4" t="s">
        <v>6</v>
      </c>
    </row>
    <row r="1038" spans="1:19">
      <c r="A1038" t="n">
        <v>11198</v>
      </c>
      <c r="B1038" s="68" t="n">
        <v>39</v>
      </c>
      <c r="C1038" s="7" t="n">
        <v>10</v>
      </c>
      <c r="D1038" s="7" t="n">
        <v>65533</v>
      </c>
      <c r="E1038" s="7" t="n">
        <v>210</v>
      </c>
      <c r="F1038" s="7" t="s">
        <v>152</v>
      </c>
    </row>
    <row r="1039" spans="1:19">
      <c r="A1039" t="s">
        <v>4</v>
      </c>
      <c r="B1039" s="4" t="s">
        <v>5</v>
      </c>
      <c r="C1039" s="4" t="s">
        <v>13</v>
      </c>
      <c r="D1039" s="4" t="s">
        <v>10</v>
      </c>
      <c r="E1039" s="4" t="s">
        <v>13</v>
      </c>
      <c r="F1039" s="4" t="s">
        <v>6</v>
      </c>
    </row>
    <row r="1040" spans="1:19">
      <c r="A1040" t="n">
        <v>11222</v>
      </c>
      <c r="B1040" s="68" t="n">
        <v>39</v>
      </c>
      <c r="C1040" s="7" t="n">
        <v>10</v>
      </c>
      <c r="D1040" s="7" t="n">
        <v>65533</v>
      </c>
      <c r="E1040" s="7" t="n">
        <v>211</v>
      </c>
      <c r="F1040" s="7" t="s">
        <v>153</v>
      </c>
    </row>
    <row r="1041" spans="1:6">
      <c r="A1041" t="s">
        <v>4</v>
      </c>
      <c r="B1041" s="4" t="s">
        <v>5</v>
      </c>
      <c r="C1041" s="4" t="s">
        <v>13</v>
      </c>
      <c r="D1041" s="4" t="s">
        <v>10</v>
      </c>
      <c r="E1041" s="4" t="s">
        <v>13</v>
      </c>
      <c r="F1041" s="4" t="s">
        <v>6</v>
      </c>
    </row>
    <row r="1042" spans="1:6">
      <c r="A1042" t="n">
        <v>11246</v>
      </c>
      <c r="B1042" s="68" t="n">
        <v>39</v>
      </c>
      <c r="C1042" s="7" t="n">
        <v>10</v>
      </c>
      <c r="D1042" s="7" t="n">
        <v>65533</v>
      </c>
      <c r="E1042" s="7" t="n">
        <v>212</v>
      </c>
      <c r="F1042" s="7" t="s">
        <v>154</v>
      </c>
    </row>
    <row r="1043" spans="1:6">
      <c r="A1043" t="s">
        <v>4</v>
      </c>
      <c r="B1043" s="4" t="s">
        <v>5</v>
      </c>
      <c r="C1043" s="4" t="s">
        <v>10</v>
      </c>
      <c r="D1043" s="4" t="s">
        <v>6</v>
      </c>
      <c r="E1043" s="4" t="s">
        <v>6</v>
      </c>
      <c r="F1043" s="4" t="s">
        <v>6</v>
      </c>
      <c r="G1043" s="4" t="s">
        <v>13</v>
      </c>
      <c r="H1043" s="4" t="s">
        <v>9</v>
      </c>
      <c r="I1043" s="4" t="s">
        <v>19</v>
      </c>
      <c r="J1043" s="4" t="s">
        <v>19</v>
      </c>
      <c r="K1043" s="4" t="s">
        <v>19</v>
      </c>
      <c r="L1043" s="4" t="s">
        <v>19</v>
      </c>
      <c r="M1043" s="4" t="s">
        <v>19</v>
      </c>
      <c r="N1043" s="4" t="s">
        <v>19</v>
      </c>
      <c r="O1043" s="4" t="s">
        <v>19</v>
      </c>
      <c r="P1043" s="4" t="s">
        <v>6</v>
      </c>
      <c r="Q1043" s="4" t="s">
        <v>6</v>
      </c>
      <c r="R1043" s="4" t="s">
        <v>9</v>
      </c>
      <c r="S1043" s="4" t="s">
        <v>13</v>
      </c>
      <c r="T1043" s="4" t="s">
        <v>9</v>
      </c>
      <c r="U1043" s="4" t="s">
        <v>9</v>
      </c>
      <c r="V1043" s="4" t="s">
        <v>10</v>
      </c>
    </row>
    <row r="1044" spans="1:6">
      <c r="A1044" t="n">
        <v>11270</v>
      </c>
      <c r="B1044" s="46" t="n">
        <v>19</v>
      </c>
      <c r="C1044" s="7" t="n">
        <v>1</v>
      </c>
      <c r="D1044" s="7" t="s">
        <v>155</v>
      </c>
      <c r="E1044" s="7" t="s">
        <v>156</v>
      </c>
      <c r="F1044" s="7" t="s">
        <v>12</v>
      </c>
      <c r="G1044" s="7" t="n">
        <v>0</v>
      </c>
      <c r="H1044" s="7" t="n">
        <v>1</v>
      </c>
      <c r="I1044" s="7" t="n">
        <v>0</v>
      </c>
      <c r="J1044" s="7" t="n">
        <v>0</v>
      </c>
      <c r="K1044" s="7" t="n">
        <v>0</v>
      </c>
      <c r="L1044" s="7" t="n">
        <v>0</v>
      </c>
      <c r="M1044" s="7" t="n">
        <v>1</v>
      </c>
      <c r="N1044" s="7" t="n">
        <v>1.60000002384186</v>
      </c>
      <c r="O1044" s="7" t="n">
        <v>0.0900000035762787</v>
      </c>
      <c r="P1044" s="7" t="s">
        <v>12</v>
      </c>
      <c r="Q1044" s="7" t="s">
        <v>12</v>
      </c>
      <c r="R1044" s="7" t="n">
        <v>-1</v>
      </c>
      <c r="S1044" s="7" t="n">
        <v>0</v>
      </c>
      <c r="T1044" s="7" t="n">
        <v>0</v>
      </c>
      <c r="U1044" s="7" t="n">
        <v>0</v>
      </c>
      <c r="V1044" s="7" t="n">
        <v>0</v>
      </c>
    </row>
    <row r="1045" spans="1:6">
      <c r="A1045" t="s">
        <v>4</v>
      </c>
      <c r="B1045" s="4" t="s">
        <v>5</v>
      </c>
      <c r="C1045" s="4" t="s">
        <v>10</v>
      </c>
      <c r="D1045" s="4" t="s">
        <v>6</v>
      </c>
      <c r="E1045" s="4" t="s">
        <v>6</v>
      </c>
      <c r="F1045" s="4" t="s">
        <v>6</v>
      </c>
      <c r="G1045" s="4" t="s">
        <v>13</v>
      </c>
      <c r="H1045" s="4" t="s">
        <v>9</v>
      </c>
      <c r="I1045" s="4" t="s">
        <v>19</v>
      </c>
      <c r="J1045" s="4" t="s">
        <v>19</v>
      </c>
      <c r="K1045" s="4" t="s">
        <v>19</v>
      </c>
      <c r="L1045" s="4" t="s">
        <v>19</v>
      </c>
      <c r="M1045" s="4" t="s">
        <v>19</v>
      </c>
      <c r="N1045" s="4" t="s">
        <v>19</v>
      </c>
      <c r="O1045" s="4" t="s">
        <v>19</v>
      </c>
      <c r="P1045" s="4" t="s">
        <v>6</v>
      </c>
      <c r="Q1045" s="4" t="s">
        <v>6</v>
      </c>
      <c r="R1045" s="4" t="s">
        <v>9</v>
      </c>
      <c r="S1045" s="4" t="s">
        <v>13</v>
      </c>
      <c r="T1045" s="4" t="s">
        <v>9</v>
      </c>
      <c r="U1045" s="4" t="s">
        <v>9</v>
      </c>
      <c r="V1045" s="4" t="s">
        <v>10</v>
      </c>
    </row>
    <row r="1046" spans="1:6">
      <c r="A1046" t="n">
        <v>11343</v>
      </c>
      <c r="B1046" s="46" t="n">
        <v>19</v>
      </c>
      <c r="C1046" s="7" t="n">
        <v>2</v>
      </c>
      <c r="D1046" s="7" t="s">
        <v>157</v>
      </c>
      <c r="E1046" s="7" t="s">
        <v>158</v>
      </c>
      <c r="F1046" s="7" t="s">
        <v>12</v>
      </c>
      <c r="G1046" s="7" t="n">
        <v>0</v>
      </c>
      <c r="H1046" s="7" t="n">
        <v>1</v>
      </c>
      <c r="I1046" s="7" t="n">
        <v>0</v>
      </c>
      <c r="J1046" s="7" t="n">
        <v>0</v>
      </c>
      <c r="K1046" s="7" t="n">
        <v>0</v>
      </c>
      <c r="L1046" s="7" t="n">
        <v>0</v>
      </c>
      <c r="M1046" s="7" t="n">
        <v>1</v>
      </c>
      <c r="N1046" s="7" t="n">
        <v>1.60000002384186</v>
      </c>
      <c r="O1046" s="7" t="n">
        <v>0.0900000035762787</v>
      </c>
      <c r="P1046" s="7" t="s">
        <v>12</v>
      </c>
      <c r="Q1046" s="7" t="s">
        <v>12</v>
      </c>
      <c r="R1046" s="7" t="n">
        <v>-1</v>
      </c>
      <c r="S1046" s="7" t="n">
        <v>0</v>
      </c>
      <c r="T1046" s="7" t="n">
        <v>0</v>
      </c>
      <c r="U1046" s="7" t="n">
        <v>0</v>
      </c>
      <c r="V1046" s="7" t="n">
        <v>0</v>
      </c>
    </row>
    <row r="1047" spans="1:6">
      <c r="A1047" t="s">
        <v>4</v>
      </c>
      <c r="B1047" s="4" t="s">
        <v>5</v>
      </c>
      <c r="C1047" s="4" t="s">
        <v>10</v>
      </c>
      <c r="D1047" s="4" t="s">
        <v>6</v>
      </c>
      <c r="E1047" s="4" t="s">
        <v>6</v>
      </c>
      <c r="F1047" s="4" t="s">
        <v>6</v>
      </c>
      <c r="G1047" s="4" t="s">
        <v>13</v>
      </c>
      <c r="H1047" s="4" t="s">
        <v>9</v>
      </c>
      <c r="I1047" s="4" t="s">
        <v>19</v>
      </c>
      <c r="J1047" s="4" t="s">
        <v>19</v>
      </c>
      <c r="K1047" s="4" t="s">
        <v>19</v>
      </c>
      <c r="L1047" s="4" t="s">
        <v>19</v>
      </c>
      <c r="M1047" s="4" t="s">
        <v>19</v>
      </c>
      <c r="N1047" s="4" t="s">
        <v>19</v>
      </c>
      <c r="O1047" s="4" t="s">
        <v>19</v>
      </c>
      <c r="P1047" s="4" t="s">
        <v>6</v>
      </c>
      <c r="Q1047" s="4" t="s">
        <v>6</v>
      </c>
      <c r="R1047" s="4" t="s">
        <v>9</v>
      </c>
      <c r="S1047" s="4" t="s">
        <v>13</v>
      </c>
      <c r="T1047" s="4" t="s">
        <v>9</v>
      </c>
      <c r="U1047" s="4" t="s">
        <v>9</v>
      </c>
      <c r="V1047" s="4" t="s">
        <v>10</v>
      </c>
    </row>
    <row r="1048" spans="1:6">
      <c r="A1048" t="n">
        <v>11417</v>
      </c>
      <c r="B1048" s="46" t="n">
        <v>19</v>
      </c>
      <c r="C1048" s="7" t="n">
        <v>3</v>
      </c>
      <c r="D1048" s="7" t="s">
        <v>159</v>
      </c>
      <c r="E1048" s="7" t="s">
        <v>160</v>
      </c>
      <c r="F1048" s="7" t="s">
        <v>12</v>
      </c>
      <c r="G1048" s="7" t="n">
        <v>0</v>
      </c>
      <c r="H1048" s="7" t="n">
        <v>1</v>
      </c>
      <c r="I1048" s="7" t="n">
        <v>0</v>
      </c>
      <c r="J1048" s="7" t="n">
        <v>0</v>
      </c>
      <c r="K1048" s="7" t="n">
        <v>0</v>
      </c>
      <c r="L1048" s="7" t="n">
        <v>0</v>
      </c>
      <c r="M1048" s="7" t="n">
        <v>1</v>
      </c>
      <c r="N1048" s="7" t="n">
        <v>1.60000002384186</v>
      </c>
      <c r="O1048" s="7" t="n">
        <v>0.0900000035762787</v>
      </c>
      <c r="P1048" s="7" t="s">
        <v>12</v>
      </c>
      <c r="Q1048" s="7" t="s">
        <v>12</v>
      </c>
      <c r="R1048" s="7" t="n">
        <v>-1</v>
      </c>
      <c r="S1048" s="7" t="n">
        <v>0</v>
      </c>
      <c r="T1048" s="7" t="n">
        <v>0</v>
      </c>
      <c r="U1048" s="7" t="n">
        <v>0</v>
      </c>
      <c r="V1048" s="7" t="n">
        <v>0</v>
      </c>
    </row>
    <row r="1049" spans="1:6">
      <c r="A1049" t="s">
        <v>4</v>
      </c>
      <c r="B1049" s="4" t="s">
        <v>5</v>
      </c>
      <c r="C1049" s="4" t="s">
        <v>10</v>
      </c>
      <c r="D1049" s="4" t="s">
        <v>6</v>
      </c>
      <c r="E1049" s="4" t="s">
        <v>6</v>
      </c>
      <c r="F1049" s="4" t="s">
        <v>6</v>
      </c>
      <c r="G1049" s="4" t="s">
        <v>13</v>
      </c>
      <c r="H1049" s="4" t="s">
        <v>9</v>
      </c>
      <c r="I1049" s="4" t="s">
        <v>19</v>
      </c>
      <c r="J1049" s="4" t="s">
        <v>19</v>
      </c>
      <c r="K1049" s="4" t="s">
        <v>19</v>
      </c>
      <c r="L1049" s="4" t="s">
        <v>19</v>
      </c>
      <c r="M1049" s="4" t="s">
        <v>19</v>
      </c>
      <c r="N1049" s="4" t="s">
        <v>19</v>
      </c>
      <c r="O1049" s="4" t="s">
        <v>19</v>
      </c>
      <c r="P1049" s="4" t="s">
        <v>6</v>
      </c>
      <c r="Q1049" s="4" t="s">
        <v>6</v>
      </c>
      <c r="R1049" s="4" t="s">
        <v>9</v>
      </c>
      <c r="S1049" s="4" t="s">
        <v>13</v>
      </c>
      <c r="T1049" s="4" t="s">
        <v>9</v>
      </c>
      <c r="U1049" s="4" t="s">
        <v>9</v>
      </c>
      <c r="V1049" s="4" t="s">
        <v>10</v>
      </c>
    </row>
    <row r="1050" spans="1:6">
      <c r="A1050" t="n">
        <v>11490</v>
      </c>
      <c r="B1050" s="46" t="n">
        <v>19</v>
      </c>
      <c r="C1050" s="7" t="n">
        <v>4</v>
      </c>
      <c r="D1050" s="7" t="s">
        <v>161</v>
      </c>
      <c r="E1050" s="7" t="s">
        <v>162</v>
      </c>
      <c r="F1050" s="7" t="s">
        <v>12</v>
      </c>
      <c r="G1050" s="7" t="n">
        <v>0</v>
      </c>
      <c r="H1050" s="7" t="n">
        <v>1</v>
      </c>
      <c r="I1050" s="7" t="n">
        <v>0</v>
      </c>
      <c r="J1050" s="7" t="n">
        <v>0</v>
      </c>
      <c r="K1050" s="7" t="n">
        <v>0</v>
      </c>
      <c r="L1050" s="7" t="n">
        <v>0</v>
      </c>
      <c r="M1050" s="7" t="n">
        <v>1</v>
      </c>
      <c r="N1050" s="7" t="n">
        <v>1.60000002384186</v>
      </c>
      <c r="O1050" s="7" t="n">
        <v>0.0900000035762787</v>
      </c>
      <c r="P1050" s="7" t="s">
        <v>12</v>
      </c>
      <c r="Q1050" s="7" t="s">
        <v>12</v>
      </c>
      <c r="R1050" s="7" t="n">
        <v>-1</v>
      </c>
      <c r="S1050" s="7" t="n">
        <v>0</v>
      </c>
      <c r="T1050" s="7" t="n">
        <v>0</v>
      </c>
      <c r="U1050" s="7" t="n">
        <v>0</v>
      </c>
      <c r="V1050" s="7" t="n">
        <v>0</v>
      </c>
    </row>
    <row r="1051" spans="1:6">
      <c r="A1051" t="s">
        <v>4</v>
      </c>
      <c r="B1051" s="4" t="s">
        <v>5</v>
      </c>
      <c r="C1051" s="4" t="s">
        <v>10</v>
      </c>
      <c r="D1051" s="4" t="s">
        <v>6</v>
      </c>
      <c r="E1051" s="4" t="s">
        <v>6</v>
      </c>
      <c r="F1051" s="4" t="s">
        <v>6</v>
      </c>
      <c r="G1051" s="4" t="s">
        <v>13</v>
      </c>
      <c r="H1051" s="4" t="s">
        <v>9</v>
      </c>
      <c r="I1051" s="4" t="s">
        <v>19</v>
      </c>
      <c r="J1051" s="4" t="s">
        <v>19</v>
      </c>
      <c r="K1051" s="4" t="s">
        <v>19</v>
      </c>
      <c r="L1051" s="4" t="s">
        <v>19</v>
      </c>
      <c r="M1051" s="4" t="s">
        <v>19</v>
      </c>
      <c r="N1051" s="4" t="s">
        <v>19</v>
      </c>
      <c r="O1051" s="4" t="s">
        <v>19</v>
      </c>
      <c r="P1051" s="4" t="s">
        <v>6</v>
      </c>
      <c r="Q1051" s="4" t="s">
        <v>6</v>
      </c>
      <c r="R1051" s="4" t="s">
        <v>9</v>
      </c>
      <c r="S1051" s="4" t="s">
        <v>13</v>
      </c>
      <c r="T1051" s="4" t="s">
        <v>9</v>
      </c>
      <c r="U1051" s="4" t="s">
        <v>9</v>
      </c>
      <c r="V1051" s="4" t="s">
        <v>10</v>
      </c>
    </row>
    <row r="1052" spans="1:6">
      <c r="A1052" t="n">
        <v>11565</v>
      </c>
      <c r="B1052" s="46" t="n">
        <v>19</v>
      </c>
      <c r="C1052" s="7" t="n">
        <v>5</v>
      </c>
      <c r="D1052" s="7" t="s">
        <v>163</v>
      </c>
      <c r="E1052" s="7" t="s">
        <v>164</v>
      </c>
      <c r="F1052" s="7" t="s">
        <v>12</v>
      </c>
      <c r="G1052" s="7" t="n">
        <v>0</v>
      </c>
      <c r="H1052" s="7" t="n">
        <v>1</v>
      </c>
      <c r="I1052" s="7" t="n">
        <v>0</v>
      </c>
      <c r="J1052" s="7" t="n">
        <v>0</v>
      </c>
      <c r="K1052" s="7" t="n">
        <v>0</v>
      </c>
      <c r="L1052" s="7" t="n">
        <v>0</v>
      </c>
      <c r="M1052" s="7" t="n">
        <v>1</v>
      </c>
      <c r="N1052" s="7" t="n">
        <v>1.60000002384186</v>
      </c>
      <c r="O1052" s="7" t="n">
        <v>0.0900000035762787</v>
      </c>
      <c r="P1052" s="7" t="s">
        <v>12</v>
      </c>
      <c r="Q1052" s="7" t="s">
        <v>12</v>
      </c>
      <c r="R1052" s="7" t="n">
        <v>-1</v>
      </c>
      <c r="S1052" s="7" t="n">
        <v>0</v>
      </c>
      <c r="T1052" s="7" t="n">
        <v>0</v>
      </c>
      <c r="U1052" s="7" t="n">
        <v>0</v>
      </c>
      <c r="V1052" s="7" t="n">
        <v>0</v>
      </c>
    </row>
    <row r="1053" spans="1:6">
      <c r="A1053" t="s">
        <v>4</v>
      </c>
      <c r="B1053" s="4" t="s">
        <v>5</v>
      </c>
      <c r="C1053" s="4" t="s">
        <v>10</v>
      </c>
      <c r="D1053" s="4" t="s">
        <v>6</v>
      </c>
      <c r="E1053" s="4" t="s">
        <v>6</v>
      </c>
      <c r="F1053" s="4" t="s">
        <v>6</v>
      </c>
      <c r="G1053" s="4" t="s">
        <v>13</v>
      </c>
      <c r="H1053" s="4" t="s">
        <v>9</v>
      </c>
      <c r="I1053" s="4" t="s">
        <v>19</v>
      </c>
      <c r="J1053" s="4" t="s">
        <v>19</v>
      </c>
      <c r="K1053" s="4" t="s">
        <v>19</v>
      </c>
      <c r="L1053" s="4" t="s">
        <v>19</v>
      </c>
      <c r="M1053" s="4" t="s">
        <v>19</v>
      </c>
      <c r="N1053" s="4" t="s">
        <v>19</v>
      </c>
      <c r="O1053" s="4" t="s">
        <v>19</v>
      </c>
      <c r="P1053" s="4" t="s">
        <v>6</v>
      </c>
      <c r="Q1053" s="4" t="s">
        <v>6</v>
      </c>
      <c r="R1053" s="4" t="s">
        <v>9</v>
      </c>
      <c r="S1053" s="4" t="s">
        <v>13</v>
      </c>
      <c r="T1053" s="4" t="s">
        <v>9</v>
      </c>
      <c r="U1053" s="4" t="s">
        <v>9</v>
      </c>
      <c r="V1053" s="4" t="s">
        <v>10</v>
      </c>
    </row>
    <row r="1054" spans="1:6">
      <c r="A1054" t="n">
        <v>11637</v>
      </c>
      <c r="B1054" s="46" t="n">
        <v>19</v>
      </c>
      <c r="C1054" s="7" t="n">
        <v>6</v>
      </c>
      <c r="D1054" s="7" t="s">
        <v>165</v>
      </c>
      <c r="E1054" s="7" t="s">
        <v>166</v>
      </c>
      <c r="F1054" s="7" t="s">
        <v>12</v>
      </c>
      <c r="G1054" s="7" t="n">
        <v>0</v>
      </c>
      <c r="H1054" s="7" t="n">
        <v>1</v>
      </c>
      <c r="I1054" s="7" t="n">
        <v>0</v>
      </c>
      <c r="J1054" s="7" t="n">
        <v>0</v>
      </c>
      <c r="K1054" s="7" t="n">
        <v>0</v>
      </c>
      <c r="L1054" s="7" t="n">
        <v>0</v>
      </c>
      <c r="M1054" s="7" t="n">
        <v>1</v>
      </c>
      <c r="N1054" s="7" t="n">
        <v>1.60000002384186</v>
      </c>
      <c r="O1054" s="7" t="n">
        <v>0.0900000035762787</v>
      </c>
      <c r="P1054" s="7" t="s">
        <v>12</v>
      </c>
      <c r="Q1054" s="7" t="s">
        <v>12</v>
      </c>
      <c r="R1054" s="7" t="n">
        <v>-1</v>
      </c>
      <c r="S1054" s="7" t="n">
        <v>0</v>
      </c>
      <c r="T1054" s="7" t="n">
        <v>0</v>
      </c>
      <c r="U1054" s="7" t="n">
        <v>0</v>
      </c>
      <c r="V1054" s="7" t="n">
        <v>0</v>
      </c>
    </row>
    <row r="1055" spans="1:6">
      <c r="A1055" t="s">
        <v>4</v>
      </c>
      <c r="B1055" s="4" t="s">
        <v>5</v>
      </c>
      <c r="C1055" s="4" t="s">
        <v>10</v>
      </c>
      <c r="D1055" s="4" t="s">
        <v>6</v>
      </c>
      <c r="E1055" s="4" t="s">
        <v>6</v>
      </c>
      <c r="F1055" s="4" t="s">
        <v>6</v>
      </c>
      <c r="G1055" s="4" t="s">
        <v>13</v>
      </c>
      <c r="H1055" s="4" t="s">
        <v>9</v>
      </c>
      <c r="I1055" s="4" t="s">
        <v>19</v>
      </c>
      <c r="J1055" s="4" t="s">
        <v>19</v>
      </c>
      <c r="K1055" s="4" t="s">
        <v>19</v>
      </c>
      <c r="L1055" s="4" t="s">
        <v>19</v>
      </c>
      <c r="M1055" s="4" t="s">
        <v>19</v>
      </c>
      <c r="N1055" s="4" t="s">
        <v>19</v>
      </c>
      <c r="O1055" s="4" t="s">
        <v>19</v>
      </c>
      <c r="P1055" s="4" t="s">
        <v>6</v>
      </c>
      <c r="Q1055" s="4" t="s">
        <v>6</v>
      </c>
      <c r="R1055" s="4" t="s">
        <v>9</v>
      </c>
      <c r="S1055" s="4" t="s">
        <v>13</v>
      </c>
      <c r="T1055" s="4" t="s">
        <v>9</v>
      </c>
      <c r="U1055" s="4" t="s">
        <v>9</v>
      </c>
      <c r="V1055" s="4" t="s">
        <v>10</v>
      </c>
    </row>
    <row r="1056" spans="1:6">
      <c r="A1056" t="n">
        <v>11710</v>
      </c>
      <c r="B1056" s="46" t="n">
        <v>19</v>
      </c>
      <c r="C1056" s="7" t="n">
        <v>7</v>
      </c>
      <c r="D1056" s="7" t="s">
        <v>167</v>
      </c>
      <c r="E1056" s="7" t="s">
        <v>168</v>
      </c>
      <c r="F1056" s="7" t="s">
        <v>12</v>
      </c>
      <c r="G1056" s="7" t="n">
        <v>0</v>
      </c>
      <c r="H1056" s="7" t="n">
        <v>1</v>
      </c>
      <c r="I1056" s="7" t="n">
        <v>0</v>
      </c>
      <c r="J1056" s="7" t="n">
        <v>0</v>
      </c>
      <c r="K1056" s="7" t="n">
        <v>0</v>
      </c>
      <c r="L1056" s="7" t="n">
        <v>0</v>
      </c>
      <c r="M1056" s="7" t="n">
        <v>1</v>
      </c>
      <c r="N1056" s="7" t="n">
        <v>1.60000002384186</v>
      </c>
      <c r="O1056" s="7" t="n">
        <v>0.0900000035762787</v>
      </c>
      <c r="P1056" s="7" t="s">
        <v>12</v>
      </c>
      <c r="Q1056" s="7" t="s">
        <v>12</v>
      </c>
      <c r="R1056" s="7" t="n">
        <v>-1</v>
      </c>
      <c r="S1056" s="7" t="n">
        <v>0</v>
      </c>
      <c r="T1056" s="7" t="n">
        <v>0</v>
      </c>
      <c r="U1056" s="7" t="n">
        <v>0</v>
      </c>
      <c r="V1056" s="7" t="n">
        <v>0</v>
      </c>
    </row>
    <row r="1057" spans="1:22">
      <c r="A1057" t="s">
        <v>4</v>
      </c>
      <c r="B1057" s="4" t="s">
        <v>5</v>
      </c>
      <c r="C1057" s="4" t="s">
        <v>10</v>
      </c>
      <c r="D1057" s="4" t="s">
        <v>6</v>
      </c>
      <c r="E1057" s="4" t="s">
        <v>6</v>
      </c>
      <c r="F1057" s="4" t="s">
        <v>6</v>
      </c>
      <c r="G1057" s="4" t="s">
        <v>13</v>
      </c>
      <c r="H1057" s="4" t="s">
        <v>9</v>
      </c>
      <c r="I1057" s="4" t="s">
        <v>19</v>
      </c>
      <c r="J1057" s="4" t="s">
        <v>19</v>
      </c>
      <c r="K1057" s="4" t="s">
        <v>19</v>
      </c>
      <c r="L1057" s="4" t="s">
        <v>19</v>
      </c>
      <c r="M1057" s="4" t="s">
        <v>19</v>
      </c>
      <c r="N1057" s="4" t="s">
        <v>19</v>
      </c>
      <c r="O1057" s="4" t="s">
        <v>19</v>
      </c>
      <c r="P1057" s="4" t="s">
        <v>6</v>
      </c>
      <c r="Q1057" s="4" t="s">
        <v>6</v>
      </c>
      <c r="R1057" s="4" t="s">
        <v>9</v>
      </c>
      <c r="S1057" s="4" t="s">
        <v>13</v>
      </c>
      <c r="T1057" s="4" t="s">
        <v>9</v>
      </c>
      <c r="U1057" s="4" t="s">
        <v>9</v>
      </c>
      <c r="V1057" s="4" t="s">
        <v>10</v>
      </c>
    </row>
    <row r="1058" spans="1:22">
      <c r="A1058" t="n">
        <v>11781</v>
      </c>
      <c r="B1058" s="46" t="n">
        <v>19</v>
      </c>
      <c r="C1058" s="7" t="n">
        <v>8</v>
      </c>
      <c r="D1058" s="7" t="s">
        <v>169</v>
      </c>
      <c r="E1058" s="7" t="s">
        <v>170</v>
      </c>
      <c r="F1058" s="7" t="s">
        <v>12</v>
      </c>
      <c r="G1058" s="7" t="n">
        <v>0</v>
      </c>
      <c r="H1058" s="7" t="n">
        <v>1</v>
      </c>
      <c r="I1058" s="7" t="n">
        <v>0</v>
      </c>
      <c r="J1058" s="7" t="n">
        <v>0</v>
      </c>
      <c r="K1058" s="7" t="n">
        <v>0</v>
      </c>
      <c r="L1058" s="7" t="n">
        <v>0</v>
      </c>
      <c r="M1058" s="7" t="n">
        <v>1</v>
      </c>
      <c r="N1058" s="7" t="n">
        <v>1.60000002384186</v>
      </c>
      <c r="O1058" s="7" t="n">
        <v>0.0900000035762787</v>
      </c>
      <c r="P1058" s="7" t="s">
        <v>12</v>
      </c>
      <c r="Q1058" s="7" t="s">
        <v>12</v>
      </c>
      <c r="R1058" s="7" t="n">
        <v>-1</v>
      </c>
      <c r="S1058" s="7" t="n">
        <v>0</v>
      </c>
      <c r="T1058" s="7" t="n">
        <v>0</v>
      </c>
      <c r="U1058" s="7" t="n">
        <v>0</v>
      </c>
      <c r="V1058" s="7" t="n">
        <v>0</v>
      </c>
    </row>
    <row r="1059" spans="1:22">
      <c r="A1059" t="s">
        <v>4</v>
      </c>
      <c r="B1059" s="4" t="s">
        <v>5</v>
      </c>
      <c r="C1059" s="4" t="s">
        <v>10</v>
      </c>
      <c r="D1059" s="4" t="s">
        <v>6</v>
      </c>
      <c r="E1059" s="4" t="s">
        <v>6</v>
      </c>
      <c r="F1059" s="4" t="s">
        <v>6</v>
      </c>
      <c r="G1059" s="4" t="s">
        <v>13</v>
      </c>
      <c r="H1059" s="4" t="s">
        <v>9</v>
      </c>
      <c r="I1059" s="4" t="s">
        <v>19</v>
      </c>
      <c r="J1059" s="4" t="s">
        <v>19</v>
      </c>
      <c r="K1059" s="4" t="s">
        <v>19</v>
      </c>
      <c r="L1059" s="4" t="s">
        <v>19</v>
      </c>
      <c r="M1059" s="4" t="s">
        <v>19</v>
      </c>
      <c r="N1059" s="4" t="s">
        <v>19</v>
      </c>
      <c r="O1059" s="4" t="s">
        <v>19</v>
      </c>
      <c r="P1059" s="4" t="s">
        <v>6</v>
      </c>
      <c r="Q1059" s="4" t="s">
        <v>6</v>
      </c>
      <c r="R1059" s="4" t="s">
        <v>9</v>
      </c>
      <c r="S1059" s="4" t="s">
        <v>13</v>
      </c>
      <c r="T1059" s="4" t="s">
        <v>9</v>
      </c>
      <c r="U1059" s="4" t="s">
        <v>9</v>
      </c>
      <c r="V1059" s="4" t="s">
        <v>10</v>
      </c>
    </row>
    <row r="1060" spans="1:22">
      <c r="A1060" t="n">
        <v>11854</v>
      </c>
      <c r="B1060" s="46" t="n">
        <v>19</v>
      </c>
      <c r="C1060" s="7" t="n">
        <v>9</v>
      </c>
      <c r="D1060" s="7" t="s">
        <v>171</v>
      </c>
      <c r="E1060" s="7" t="s">
        <v>172</v>
      </c>
      <c r="F1060" s="7" t="s">
        <v>12</v>
      </c>
      <c r="G1060" s="7" t="n">
        <v>0</v>
      </c>
      <c r="H1060" s="7" t="n">
        <v>1</v>
      </c>
      <c r="I1060" s="7" t="n">
        <v>0</v>
      </c>
      <c r="J1060" s="7" t="n">
        <v>0</v>
      </c>
      <c r="K1060" s="7" t="n">
        <v>0</v>
      </c>
      <c r="L1060" s="7" t="n">
        <v>0</v>
      </c>
      <c r="M1060" s="7" t="n">
        <v>1</v>
      </c>
      <c r="N1060" s="7" t="n">
        <v>1.60000002384186</v>
      </c>
      <c r="O1060" s="7" t="n">
        <v>0.0900000035762787</v>
      </c>
      <c r="P1060" s="7" t="s">
        <v>12</v>
      </c>
      <c r="Q1060" s="7" t="s">
        <v>12</v>
      </c>
      <c r="R1060" s="7" t="n">
        <v>-1</v>
      </c>
      <c r="S1060" s="7" t="n">
        <v>0</v>
      </c>
      <c r="T1060" s="7" t="n">
        <v>0</v>
      </c>
      <c r="U1060" s="7" t="n">
        <v>0</v>
      </c>
      <c r="V1060" s="7" t="n">
        <v>0</v>
      </c>
    </row>
    <row r="1061" spans="1:22">
      <c r="A1061" t="s">
        <v>4</v>
      </c>
      <c r="B1061" s="4" t="s">
        <v>5</v>
      </c>
      <c r="C1061" s="4" t="s">
        <v>10</v>
      </c>
      <c r="D1061" s="4" t="s">
        <v>6</v>
      </c>
      <c r="E1061" s="4" t="s">
        <v>6</v>
      </c>
      <c r="F1061" s="4" t="s">
        <v>6</v>
      </c>
      <c r="G1061" s="4" t="s">
        <v>13</v>
      </c>
      <c r="H1061" s="4" t="s">
        <v>9</v>
      </c>
      <c r="I1061" s="4" t="s">
        <v>19</v>
      </c>
      <c r="J1061" s="4" t="s">
        <v>19</v>
      </c>
      <c r="K1061" s="4" t="s">
        <v>19</v>
      </c>
      <c r="L1061" s="4" t="s">
        <v>19</v>
      </c>
      <c r="M1061" s="4" t="s">
        <v>19</v>
      </c>
      <c r="N1061" s="4" t="s">
        <v>19</v>
      </c>
      <c r="O1061" s="4" t="s">
        <v>19</v>
      </c>
      <c r="P1061" s="4" t="s">
        <v>6</v>
      </c>
      <c r="Q1061" s="4" t="s">
        <v>6</v>
      </c>
      <c r="R1061" s="4" t="s">
        <v>9</v>
      </c>
      <c r="S1061" s="4" t="s">
        <v>13</v>
      </c>
      <c r="T1061" s="4" t="s">
        <v>9</v>
      </c>
      <c r="U1061" s="4" t="s">
        <v>9</v>
      </c>
      <c r="V1061" s="4" t="s">
        <v>10</v>
      </c>
    </row>
    <row r="1062" spans="1:22">
      <c r="A1062" t="n">
        <v>11929</v>
      </c>
      <c r="B1062" s="46" t="n">
        <v>19</v>
      </c>
      <c r="C1062" s="7" t="n">
        <v>11</v>
      </c>
      <c r="D1062" s="7" t="s">
        <v>173</v>
      </c>
      <c r="E1062" s="7" t="s">
        <v>174</v>
      </c>
      <c r="F1062" s="7" t="s">
        <v>12</v>
      </c>
      <c r="G1062" s="7" t="n">
        <v>0</v>
      </c>
      <c r="H1062" s="7" t="n">
        <v>1</v>
      </c>
      <c r="I1062" s="7" t="n">
        <v>0</v>
      </c>
      <c r="J1062" s="7" t="n">
        <v>0</v>
      </c>
      <c r="K1062" s="7" t="n">
        <v>0</v>
      </c>
      <c r="L1062" s="7" t="n">
        <v>0</v>
      </c>
      <c r="M1062" s="7" t="n">
        <v>1</v>
      </c>
      <c r="N1062" s="7" t="n">
        <v>1.60000002384186</v>
      </c>
      <c r="O1062" s="7" t="n">
        <v>0.0900000035762787</v>
      </c>
      <c r="P1062" s="7" t="s">
        <v>12</v>
      </c>
      <c r="Q1062" s="7" t="s">
        <v>12</v>
      </c>
      <c r="R1062" s="7" t="n">
        <v>-1</v>
      </c>
      <c r="S1062" s="7" t="n">
        <v>0</v>
      </c>
      <c r="T1062" s="7" t="n">
        <v>0</v>
      </c>
      <c r="U1062" s="7" t="n">
        <v>0</v>
      </c>
      <c r="V1062" s="7" t="n">
        <v>0</v>
      </c>
    </row>
    <row r="1063" spans="1:22">
      <c r="A1063" t="s">
        <v>4</v>
      </c>
      <c r="B1063" s="4" t="s">
        <v>5</v>
      </c>
      <c r="C1063" s="4" t="s">
        <v>10</v>
      </c>
      <c r="D1063" s="4" t="s">
        <v>6</v>
      </c>
      <c r="E1063" s="4" t="s">
        <v>6</v>
      </c>
      <c r="F1063" s="4" t="s">
        <v>6</v>
      </c>
      <c r="G1063" s="4" t="s">
        <v>13</v>
      </c>
      <c r="H1063" s="4" t="s">
        <v>9</v>
      </c>
      <c r="I1063" s="4" t="s">
        <v>19</v>
      </c>
      <c r="J1063" s="4" t="s">
        <v>19</v>
      </c>
      <c r="K1063" s="4" t="s">
        <v>19</v>
      </c>
      <c r="L1063" s="4" t="s">
        <v>19</v>
      </c>
      <c r="M1063" s="4" t="s">
        <v>19</v>
      </c>
      <c r="N1063" s="4" t="s">
        <v>19</v>
      </c>
      <c r="O1063" s="4" t="s">
        <v>19</v>
      </c>
      <c r="P1063" s="4" t="s">
        <v>6</v>
      </c>
      <c r="Q1063" s="4" t="s">
        <v>6</v>
      </c>
      <c r="R1063" s="4" t="s">
        <v>9</v>
      </c>
      <c r="S1063" s="4" t="s">
        <v>13</v>
      </c>
      <c r="T1063" s="4" t="s">
        <v>9</v>
      </c>
      <c r="U1063" s="4" t="s">
        <v>9</v>
      </c>
      <c r="V1063" s="4" t="s">
        <v>10</v>
      </c>
    </row>
    <row r="1064" spans="1:22">
      <c r="A1064" t="n">
        <v>12008</v>
      </c>
      <c r="B1064" s="46" t="n">
        <v>19</v>
      </c>
      <c r="C1064" s="7" t="n">
        <v>13</v>
      </c>
      <c r="D1064" s="7" t="s">
        <v>175</v>
      </c>
      <c r="E1064" s="7" t="s">
        <v>176</v>
      </c>
      <c r="F1064" s="7" t="s">
        <v>12</v>
      </c>
      <c r="G1064" s="7" t="n">
        <v>0</v>
      </c>
      <c r="H1064" s="7" t="n">
        <v>1</v>
      </c>
      <c r="I1064" s="7" t="n">
        <v>0</v>
      </c>
      <c r="J1064" s="7" t="n">
        <v>0</v>
      </c>
      <c r="K1064" s="7" t="n">
        <v>0</v>
      </c>
      <c r="L1064" s="7" t="n">
        <v>0</v>
      </c>
      <c r="M1064" s="7" t="n">
        <v>1</v>
      </c>
      <c r="N1064" s="7" t="n">
        <v>1.60000002384186</v>
      </c>
      <c r="O1064" s="7" t="n">
        <v>0.0900000035762787</v>
      </c>
      <c r="P1064" s="7" t="s">
        <v>12</v>
      </c>
      <c r="Q1064" s="7" t="s">
        <v>12</v>
      </c>
      <c r="R1064" s="7" t="n">
        <v>-1</v>
      </c>
      <c r="S1064" s="7" t="n">
        <v>0</v>
      </c>
      <c r="T1064" s="7" t="n">
        <v>0</v>
      </c>
      <c r="U1064" s="7" t="n">
        <v>0</v>
      </c>
      <c r="V1064" s="7" t="n">
        <v>0</v>
      </c>
    </row>
    <row r="1065" spans="1:22">
      <c r="A1065" t="s">
        <v>4</v>
      </c>
      <c r="B1065" s="4" t="s">
        <v>5</v>
      </c>
      <c r="C1065" s="4" t="s">
        <v>10</v>
      </c>
      <c r="D1065" s="4" t="s">
        <v>6</v>
      </c>
      <c r="E1065" s="4" t="s">
        <v>6</v>
      </c>
      <c r="F1065" s="4" t="s">
        <v>6</v>
      </c>
      <c r="G1065" s="4" t="s">
        <v>13</v>
      </c>
      <c r="H1065" s="4" t="s">
        <v>9</v>
      </c>
      <c r="I1065" s="4" t="s">
        <v>19</v>
      </c>
      <c r="J1065" s="4" t="s">
        <v>19</v>
      </c>
      <c r="K1065" s="4" t="s">
        <v>19</v>
      </c>
      <c r="L1065" s="4" t="s">
        <v>19</v>
      </c>
      <c r="M1065" s="4" t="s">
        <v>19</v>
      </c>
      <c r="N1065" s="4" t="s">
        <v>19</v>
      </c>
      <c r="O1065" s="4" t="s">
        <v>19</v>
      </c>
      <c r="P1065" s="4" t="s">
        <v>6</v>
      </c>
      <c r="Q1065" s="4" t="s">
        <v>6</v>
      </c>
      <c r="R1065" s="4" t="s">
        <v>9</v>
      </c>
      <c r="S1065" s="4" t="s">
        <v>13</v>
      </c>
      <c r="T1065" s="4" t="s">
        <v>9</v>
      </c>
      <c r="U1065" s="4" t="s">
        <v>9</v>
      </c>
      <c r="V1065" s="4" t="s">
        <v>10</v>
      </c>
    </row>
    <row r="1066" spans="1:22">
      <c r="A1066" t="n">
        <v>12091</v>
      </c>
      <c r="B1066" s="46" t="n">
        <v>19</v>
      </c>
      <c r="C1066" s="7" t="n">
        <v>80</v>
      </c>
      <c r="D1066" s="7" t="s">
        <v>177</v>
      </c>
      <c r="E1066" s="7" t="s">
        <v>178</v>
      </c>
      <c r="F1066" s="7" t="s">
        <v>12</v>
      </c>
      <c r="G1066" s="7" t="n">
        <v>0</v>
      </c>
      <c r="H1066" s="7" t="n">
        <v>1</v>
      </c>
      <c r="I1066" s="7" t="n">
        <v>0</v>
      </c>
      <c r="J1066" s="7" t="n">
        <v>0</v>
      </c>
      <c r="K1066" s="7" t="n">
        <v>0</v>
      </c>
      <c r="L1066" s="7" t="n">
        <v>0</v>
      </c>
      <c r="M1066" s="7" t="n">
        <v>1</v>
      </c>
      <c r="N1066" s="7" t="n">
        <v>1.60000002384186</v>
      </c>
      <c r="O1066" s="7" t="n">
        <v>0.0900000035762787</v>
      </c>
      <c r="P1066" s="7" t="s">
        <v>12</v>
      </c>
      <c r="Q1066" s="7" t="s">
        <v>12</v>
      </c>
      <c r="R1066" s="7" t="n">
        <v>-1</v>
      </c>
      <c r="S1066" s="7" t="n">
        <v>0</v>
      </c>
      <c r="T1066" s="7" t="n">
        <v>0</v>
      </c>
      <c r="U1066" s="7" t="n">
        <v>0</v>
      </c>
      <c r="V1066" s="7" t="n">
        <v>0</v>
      </c>
    </row>
    <row r="1067" spans="1:22">
      <c r="A1067" t="s">
        <v>4</v>
      </c>
      <c r="B1067" s="4" t="s">
        <v>5</v>
      </c>
      <c r="C1067" s="4" t="s">
        <v>10</v>
      </c>
      <c r="D1067" s="4" t="s">
        <v>6</v>
      </c>
      <c r="E1067" s="4" t="s">
        <v>6</v>
      </c>
      <c r="F1067" s="4" t="s">
        <v>6</v>
      </c>
      <c r="G1067" s="4" t="s">
        <v>13</v>
      </c>
      <c r="H1067" s="4" t="s">
        <v>9</v>
      </c>
      <c r="I1067" s="4" t="s">
        <v>19</v>
      </c>
      <c r="J1067" s="4" t="s">
        <v>19</v>
      </c>
      <c r="K1067" s="4" t="s">
        <v>19</v>
      </c>
      <c r="L1067" s="4" t="s">
        <v>19</v>
      </c>
      <c r="M1067" s="4" t="s">
        <v>19</v>
      </c>
      <c r="N1067" s="4" t="s">
        <v>19</v>
      </c>
      <c r="O1067" s="4" t="s">
        <v>19</v>
      </c>
      <c r="P1067" s="4" t="s">
        <v>6</v>
      </c>
      <c r="Q1067" s="4" t="s">
        <v>6</v>
      </c>
      <c r="R1067" s="4" t="s">
        <v>9</v>
      </c>
      <c r="S1067" s="4" t="s">
        <v>13</v>
      </c>
      <c r="T1067" s="4" t="s">
        <v>9</v>
      </c>
      <c r="U1067" s="4" t="s">
        <v>9</v>
      </c>
      <c r="V1067" s="4" t="s">
        <v>10</v>
      </c>
    </row>
    <row r="1068" spans="1:22">
      <c r="A1068" t="n">
        <v>12161</v>
      </c>
      <c r="B1068" s="46" t="n">
        <v>19</v>
      </c>
      <c r="C1068" s="7" t="n">
        <v>18</v>
      </c>
      <c r="D1068" s="7" t="s">
        <v>179</v>
      </c>
      <c r="E1068" s="7" t="s">
        <v>180</v>
      </c>
      <c r="F1068" s="7" t="s">
        <v>12</v>
      </c>
      <c r="G1068" s="7" t="n">
        <v>0</v>
      </c>
      <c r="H1068" s="7" t="n">
        <v>1</v>
      </c>
      <c r="I1068" s="7" t="n">
        <v>0</v>
      </c>
      <c r="J1068" s="7" t="n">
        <v>0</v>
      </c>
      <c r="K1068" s="7" t="n">
        <v>0</v>
      </c>
      <c r="L1068" s="7" t="n">
        <v>0</v>
      </c>
      <c r="M1068" s="7" t="n">
        <v>1</v>
      </c>
      <c r="N1068" s="7" t="n">
        <v>1.60000002384186</v>
      </c>
      <c r="O1068" s="7" t="n">
        <v>0.0900000035762787</v>
      </c>
      <c r="P1068" s="7" t="s">
        <v>12</v>
      </c>
      <c r="Q1068" s="7" t="s">
        <v>12</v>
      </c>
      <c r="R1068" s="7" t="n">
        <v>-1</v>
      </c>
      <c r="S1068" s="7" t="n">
        <v>0</v>
      </c>
      <c r="T1068" s="7" t="n">
        <v>0</v>
      </c>
      <c r="U1068" s="7" t="n">
        <v>0</v>
      </c>
      <c r="V1068" s="7" t="n">
        <v>0</v>
      </c>
    </row>
    <row r="1069" spans="1:22">
      <c r="A1069" t="s">
        <v>4</v>
      </c>
      <c r="B1069" s="4" t="s">
        <v>5</v>
      </c>
      <c r="C1069" s="4" t="s">
        <v>10</v>
      </c>
      <c r="D1069" s="4" t="s">
        <v>6</v>
      </c>
      <c r="E1069" s="4" t="s">
        <v>6</v>
      </c>
      <c r="F1069" s="4" t="s">
        <v>6</v>
      </c>
      <c r="G1069" s="4" t="s">
        <v>13</v>
      </c>
      <c r="H1069" s="4" t="s">
        <v>9</v>
      </c>
      <c r="I1069" s="4" t="s">
        <v>19</v>
      </c>
      <c r="J1069" s="4" t="s">
        <v>19</v>
      </c>
      <c r="K1069" s="4" t="s">
        <v>19</v>
      </c>
      <c r="L1069" s="4" t="s">
        <v>19</v>
      </c>
      <c r="M1069" s="4" t="s">
        <v>19</v>
      </c>
      <c r="N1069" s="4" t="s">
        <v>19</v>
      </c>
      <c r="O1069" s="4" t="s">
        <v>19</v>
      </c>
      <c r="P1069" s="4" t="s">
        <v>6</v>
      </c>
      <c r="Q1069" s="4" t="s">
        <v>6</v>
      </c>
      <c r="R1069" s="4" t="s">
        <v>9</v>
      </c>
      <c r="S1069" s="4" t="s">
        <v>13</v>
      </c>
      <c r="T1069" s="4" t="s">
        <v>9</v>
      </c>
      <c r="U1069" s="4" t="s">
        <v>9</v>
      </c>
      <c r="V1069" s="4" t="s">
        <v>10</v>
      </c>
    </row>
    <row r="1070" spans="1:22">
      <c r="A1070" t="n">
        <v>12239</v>
      </c>
      <c r="B1070" s="46" t="n">
        <v>19</v>
      </c>
      <c r="C1070" s="7" t="n">
        <v>7032</v>
      </c>
      <c r="D1070" s="7" t="s">
        <v>181</v>
      </c>
      <c r="E1070" s="7" t="s">
        <v>182</v>
      </c>
      <c r="F1070" s="7" t="s">
        <v>12</v>
      </c>
      <c r="G1070" s="7" t="n">
        <v>0</v>
      </c>
      <c r="H1070" s="7" t="n">
        <v>1</v>
      </c>
      <c r="I1070" s="7" t="n">
        <v>0</v>
      </c>
      <c r="J1070" s="7" t="n">
        <v>0</v>
      </c>
      <c r="K1070" s="7" t="n">
        <v>0</v>
      </c>
      <c r="L1070" s="7" t="n">
        <v>0</v>
      </c>
      <c r="M1070" s="7" t="n">
        <v>1</v>
      </c>
      <c r="N1070" s="7" t="n">
        <v>1.60000002384186</v>
      </c>
      <c r="O1070" s="7" t="n">
        <v>0.0900000035762787</v>
      </c>
      <c r="P1070" s="7" t="s">
        <v>12</v>
      </c>
      <c r="Q1070" s="7" t="s">
        <v>12</v>
      </c>
      <c r="R1070" s="7" t="n">
        <v>-1</v>
      </c>
      <c r="S1070" s="7" t="n">
        <v>0</v>
      </c>
      <c r="T1070" s="7" t="n">
        <v>0</v>
      </c>
      <c r="U1070" s="7" t="n">
        <v>0</v>
      </c>
      <c r="V1070" s="7" t="n">
        <v>0</v>
      </c>
    </row>
    <row r="1071" spans="1:22">
      <c r="A1071" t="s">
        <v>4</v>
      </c>
      <c r="B1071" s="4" t="s">
        <v>5</v>
      </c>
      <c r="C1071" s="4" t="s">
        <v>10</v>
      </c>
      <c r="D1071" s="4" t="s">
        <v>6</v>
      </c>
      <c r="E1071" s="4" t="s">
        <v>6</v>
      </c>
      <c r="F1071" s="4" t="s">
        <v>6</v>
      </c>
      <c r="G1071" s="4" t="s">
        <v>13</v>
      </c>
      <c r="H1071" s="4" t="s">
        <v>9</v>
      </c>
      <c r="I1071" s="4" t="s">
        <v>19</v>
      </c>
      <c r="J1071" s="4" t="s">
        <v>19</v>
      </c>
      <c r="K1071" s="4" t="s">
        <v>19</v>
      </c>
      <c r="L1071" s="4" t="s">
        <v>19</v>
      </c>
      <c r="M1071" s="4" t="s">
        <v>19</v>
      </c>
      <c r="N1071" s="4" t="s">
        <v>19</v>
      </c>
      <c r="O1071" s="4" t="s">
        <v>19</v>
      </c>
      <c r="P1071" s="4" t="s">
        <v>6</v>
      </c>
      <c r="Q1071" s="4" t="s">
        <v>6</v>
      </c>
      <c r="R1071" s="4" t="s">
        <v>9</v>
      </c>
      <c r="S1071" s="4" t="s">
        <v>13</v>
      </c>
      <c r="T1071" s="4" t="s">
        <v>9</v>
      </c>
      <c r="U1071" s="4" t="s">
        <v>9</v>
      </c>
      <c r="V1071" s="4" t="s">
        <v>10</v>
      </c>
    </row>
    <row r="1072" spans="1:22">
      <c r="A1072" t="n">
        <v>12309</v>
      </c>
      <c r="B1072" s="46" t="n">
        <v>19</v>
      </c>
      <c r="C1072" s="7" t="n">
        <v>7033</v>
      </c>
      <c r="D1072" s="7" t="s">
        <v>183</v>
      </c>
      <c r="E1072" s="7" t="s">
        <v>184</v>
      </c>
      <c r="F1072" s="7" t="s">
        <v>12</v>
      </c>
      <c r="G1072" s="7" t="n">
        <v>0</v>
      </c>
      <c r="H1072" s="7" t="n">
        <v>1</v>
      </c>
      <c r="I1072" s="7" t="n">
        <v>0</v>
      </c>
      <c r="J1072" s="7" t="n">
        <v>0</v>
      </c>
      <c r="K1072" s="7" t="n">
        <v>0</v>
      </c>
      <c r="L1072" s="7" t="n">
        <v>0</v>
      </c>
      <c r="M1072" s="7" t="n">
        <v>1</v>
      </c>
      <c r="N1072" s="7" t="n">
        <v>1.60000002384186</v>
      </c>
      <c r="O1072" s="7" t="n">
        <v>0.0900000035762787</v>
      </c>
      <c r="P1072" s="7" t="s">
        <v>12</v>
      </c>
      <c r="Q1072" s="7" t="s">
        <v>12</v>
      </c>
      <c r="R1072" s="7" t="n">
        <v>-1</v>
      </c>
      <c r="S1072" s="7" t="n">
        <v>0</v>
      </c>
      <c r="T1072" s="7" t="n">
        <v>0</v>
      </c>
      <c r="U1072" s="7" t="n">
        <v>0</v>
      </c>
      <c r="V1072" s="7" t="n">
        <v>0</v>
      </c>
    </row>
    <row r="1073" spans="1:22">
      <c r="A1073" t="s">
        <v>4</v>
      </c>
      <c r="B1073" s="4" t="s">
        <v>5</v>
      </c>
      <c r="C1073" s="4" t="s">
        <v>10</v>
      </c>
      <c r="D1073" s="4" t="s">
        <v>6</v>
      </c>
      <c r="E1073" s="4" t="s">
        <v>6</v>
      </c>
      <c r="F1073" s="4" t="s">
        <v>6</v>
      </c>
      <c r="G1073" s="4" t="s">
        <v>13</v>
      </c>
      <c r="H1073" s="4" t="s">
        <v>9</v>
      </c>
      <c r="I1073" s="4" t="s">
        <v>19</v>
      </c>
      <c r="J1073" s="4" t="s">
        <v>19</v>
      </c>
      <c r="K1073" s="4" t="s">
        <v>19</v>
      </c>
      <c r="L1073" s="4" t="s">
        <v>19</v>
      </c>
      <c r="M1073" s="4" t="s">
        <v>19</v>
      </c>
      <c r="N1073" s="4" t="s">
        <v>19</v>
      </c>
      <c r="O1073" s="4" t="s">
        <v>19</v>
      </c>
      <c r="P1073" s="4" t="s">
        <v>6</v>
      </c>
      <c r="Q1073" s="4" t="s">
        <v>6</v>
      </c>
      <c r="R1073" s="4" t="s">
        <v>9</v>
      </c>
      <c r="S1073" s="4" t="s">
        <v>13</v>
      </c>
      <c r="T1073" s="4" t="s">
        <v>9</v>
      </c>
      <c r="U1073" s="4" t="s">
        <v>9</v>
      </c>
      <c r="V1073" s="4" t="s">
        <v>10</v>
      </c>
    </row>
    <row r="1074" spans="1:22">
      <c r="A1074" t="n">
        <v>12380</v>
      </c>
      <c r="B1074" s="46" t="n">
        <v>19</v>
      </c>
      <c r="C1074" s="7" t="n">
        <v>7036</v>
      </c>
      <c r="D1074" s="7" t="s">
        <v>185</v>
      </c>
      <c r="E1074" s="7" t="s">
        <v>186</v>
      </c>
      <c r="F1074" s="7" t="s">
        <v>12</v>
      </c>
      <c r="G1074" s="7" t="n">
        <v>0</v>
      </c>
      <c r="H1074" s="7" t="n">
        <v>1</v>
      </c>
      <c r="I1074" s="7" t="n">
        <v>0</v>
      </c>
      <c r="J1074" s="7" t="n">
        <v>0</v>
      </c>
      <c r="K1074" s="7" t="n">
        <v>0</v>
      </c>
      <c r="L1074" s="7" t="n">
        <v>0</v>
      </c>
      <c r="M1074" s="7" t="n">
        <v>1</v>
      </c>
      <c r="N1074" s="7" t="n">
        <v>1.60000002384186</v>
      </c>
      <c r="O1074" s="7" t="n">
        <v>0.0900000035762787</v>
      </c>
      <c r="P1074" s="7" t="s">
        <v>12</v>
      </c>
      <c r="Q1074" s="7" t="s">
        <v>12</v>
      </c>
      <c r="R1074" s="7" t="n">
        <v>-1</v>
      </c>
      <c r="S1074" s="7" t="n">
        <v>0</v>
      </c>
      <c r="T1074" s="7" t="n">
        <v>0</v>
      </c>
      <c r="U1074" s="7" t="n">
        <v>0</v>
      </c>
      <c r="V1074" s="7" t="n">
        <v>0</v>
      </c>
    </row>
    <row r="1075" spans="1:22">
      <c r="A1075" t="s">
        <v>4</v>
      </c>
      <c r="B1075" s="4" t="s">
        <v>5</v>
      </c>
      <c r="C1075" s="4" t="s">
        <v>10</v>
      </c>
    </row>
    <row r="1076" spans="1:22">
      <c r="A1076" t="n">
        <v>12453</v>
      </c>
      <c r="B1076" s="13" t="n">
        <v>13</v>
      </c>
      <c r="C1076" s="7" t="n">
        <v>6675</v>
      </c>
    </row>
    <row r="1077" spans="1:22">
      <c r="A1077" t="s">
        <v>4</v>
      </c>
      <c r="B1077" s="4" t="s">
        <v>5</v>
      </c>
      <c r="C1077" s="4" t="s">
        <v>10</v>
      </c>
    </row>
    <row r="1078" spans="1:22">
      <c r="A1078" t="n">
        <v>12456</v>
      </c>
      <c r="B1078" s="13" t="n">
        <v>13</v>
      </c>
      <c r="C1078" s="7" t="n">
        <v>6674</v>
      </c>
    </row>
    <row r="1079" spans="1:22">
      <c r="A1079" t="s">
        <v>4</v>
      </c>
      <c r="B1079" s="4" t="s">
        <v>5</v>
      </c>
      <c r="C1079" s="4" t="s">
        <v>10</v>
      </c>
      <c r="D1079" s="4" t="s">
        <v>6</v>
      </c>
      <c r="E1079" s="4" t="s">
        <v>6</v>
      </c>
      <c r="F1079" s="4" t="s">
        <v>6</v>
      </c>
      <c r="G1079" s="4" t="s">
        <v>13</v>
      </c>
      <c r="H1079" s="4" t="s">
        <v>9</v>
      </c>
      <c r="I1079" s="4" t="s">
        <v>19</v>
      </c>
      <c r="J1079" s="4" t="s">
        <v>19</v>
      </c>
      <c r="K1079" s="4" t="s">
        <v>19</v>
      </c>
      <c r="L1079" s="4" t="s">
        <v>19</v>
      </c>
      <c r="M1079" s="4" t="s">
        <v>19</v>
      </c>
      <c r="N1079" s="4" t="s">
        <v>19</v>
      </c>
      <c r="O1079" s="4" t="s">
        <v>19</v>
      </c>
      <c r="P1079" s="4" t="s">
        <v>6</v>
      </c>
      <c r="Q1079" s="4" t="s">
        <v>6</v>
      </c>
      <c r="R1079" s="4" t="s">
        <v>9</v>
      </c>
      <c r="S1079" s="4" t="s">
        <v>13</v>
      </c>
      <c r="T1079" s="4" t="s">
        <v>9</v>
      </c>
      <c r="U1079" s="4" t="s">
        <v>9</v>
      </c>
      <c r="V1079" s="4" t="s">
        <v>10</v>
      </c>
    </row>
    <row r="1080" spans="1:22">
      <c r="A1080" t="n">
        <v>12459</v>
      </c>
      <c r="B1080" s="46" t="n">
        <v>19</v>
      </c>
      <c r="C1080" s="7" t="n">
        <v>12</v>
      </c>
      <c r="D1080" s="7" t="s">
        <v>187</v>
      </c>
      <c r="E1080" s="7" t="s">
        <v>188</v>
      </c>
      <c r="F1080" s="7" t="s">
        <v>12</v>
      </c>
      <c r="G1080" s="7" t="n">
        <v>0</v>
      </c>
      <c r="H1080" s="7" t="n">
        <v>1</v>
      </c>
      <c r="I1080" s="7" t="n">
        <v>0</v>
      </c>
      <c r="J1080" s="7" t="n">
        <v>0</v>
      </c>
      <c r="K1080" s="7" t="n">
        <v>0</v>
      </c>
      <c r="L1080" s="7" t="n">
        <v>0</v>
      </c>
      <c r="M1080" s="7" t="n">
        <v>1</v>
      </c>
      <c r="N1080" s="7" t="n">
        <v>1.60000002384186</v>
      </c>
      <c r="O1080" s="7" t="n">
        <v>0.0900000035762787</v>
      </c>
      <c r="P1080" s="7" t="s">
        <v>12</v>
      </c>
      <c r="Q1080" s="7" t="s">
        <v>12</v>
      </c>
      <c r="R1080" s="7" t="n">
        <v>-1</v>
      </c>
      <c r="S1080" s="7" t="n">
        <v>0</v>
      </c>
      <c r="T1080" s="7" t="n">
        <v>0</v>
      </c>
      <c r="U1080" s="7" t="n">
        <v>0</v>
      </c>
      <c r="V1080" s="7" t="n">
        <v>0</v>
      </c>
    </row>
    <row r="1081" spans="1:22">
      <c r="A1081" t="s">
        <v>4</v>
      </c>
      <c r="B1081" s="4" t="s">
        <v>5</v>
      </c>
      <c r="C1081" s="4" t="s">
        <v>10</v>
      </c>
      <c r="D1081" s="4" t="s">
        <v>6</v>
      </c>
      <c r="E1081" s="4" t="s">
        <v>6</v>
      </c>
      <c r="F1081" s="4" t="s">
        <v>6</v>
      </c>
      <c r="G1081" s="4" t="s">
        <v>13</v>
      </c>
      <c r="H1081" s="4" t="s">
        <v>9</v>
      </c>
      <c r="I1081" s="4" t="s">
        <v>19</v>
      </c>
      <c r="J1081" s="4" t="s">
        <v>19</v>
      </c>
      <c r="K1081" s="4" t="s">
        <v>19</v>
      </c>
      <c r="L1081" s="4" t="s">
        <v>19</v>
      </c>
      <c r="M1081" s="4" t="s">
        <v>19</v>
      </c>
      <c r="N1081" s="4" t="s">
        <v>19</v>
      </c>
      <c r="O1081" s="4" t="s">
        <v>19</v>
      </c>
      <c r="P1081" s="4" t="s">
        <v>6</v>
      </c>
      <c r="Q1081" s="4" t="s">
        <v>6</v>
      </c>
      <c r="R1081" s="4" t="s">
        <v>9</v>
      </c>
      <c r="S1081" s="4" t="s">
        <v>13</v>
      </c>
      <c r="T1081" s="4" t="s">
        <v>9</v>
      </c>
      <c r="U1081" s="4" t="s">
        <v>9</v>
      </c>
      <c r="V1081" s="4" t="s">
        <v>10</v>
      </c>
    </row>
    <row r="1082" spans="1:22">
      <c r="A1082" t="n">
        <v>12531</v>
      </c>
      <c r="B1082" s="46" t="n">
        <v>19</v>
      </c>
      <c r="C1082" s="7" t="n">
        <v>1600</v>
      </c>
      <c r="D1082" s="7" t="s">
        <v>189</v>
      </c>
      <c r="E1082" s="7" t="s">
        <v>190</v>
      </c>
      <c r="F1082" s="7" t="s">
        <v>12</v>
      </c>
      <c r="G1082" s="7" t="n">
        <v>0</v>
      </c>
      <c r="H1082" s="7" t="n">
        <v>1</v>
      </c>
      <c r="I1082" s="7" t="n">
        <v>0</v>
      </c>
      <c r="J1082" s="7" t="n">
        <v>0</v>
      </c>
      <c r="K1082" s="7" t="n">
        <v>0</v>
      </c>
      <c r="L1082" s="7" t="n">
        <v>0</v>
      </c>
      <c r="M1082" s="7" t="n">
        <v>1</v>
      </c>
      <c r="N1082" s="7" t="n">
        <v>1.60000002384186</v>
      </c>
      <c r="O1082" s="7" t="n">
        <v>0.0900000035762787</v>
      </c>
      <c r="P1082" s="7" t="s">
        <v>191</v>
      </c>
      <c r="Q1082" s="7" t="s">
        <v>12</v>
      </c>
      <c r="R1082" s="7" t="n">
        <v>-1</v>
      </c>
      <c r="S1082" s="7" t="n">
        <v>0</v>
      </c>
      <c r="T1082" s="7" t="n">
        <v>0</v>
      </c>
      <c r="U1082" s="7" t="n">
        <v>0</v>
      </c>
      <c r="V1082" s="7" t="n">
        <v>0</v>
      </c>
    </row>
    <row r="1083" spans="1:22">
      <c r="A1083" t="s">
        <v>4</v>
      </c>
      <c r="B1083" s="4" t="s">
        <v>5</v>
      </c>
      <c r="C1083" s="4" t="s">
        <v>10</v>
      </c>
      <c r="D1083" s="4" t="s">
        <v>6</v>
      </c>
      <c r="E1083" s="4" t="s">
        <v>6</v>
      </c>
      <c r="F1083" s="4" t="s">
        <v>6</v>
      </c>
      <c r="G1083" s="4" t="s">
        <v>13</v>
      </c>
      <c r="H1083" s="4" t="s">
        <v>9</v>
      </c>
      <c r="I1083" s="4" t="s">
        <v>19</v>
      </c>
      <c r="J1083" s="4" t="s">
        <v>19</v>
      </c>
      <c r="K1083" s="4" t="s">
        <v>19</v>
      </c>
      <c r="L1083" s="4" t="s">
        <v>19</v>
      </c>
      <c r="M1083" s="4" t="s">
        <v>19</v>
      </c>
      <c r="N1083" s="4" t="s">
        <v>19</v>
      </c>
      <c r="O1083" s="4" t="s">
        <v>19</v>
      </c>
      <c r="P1083" s="4" t="s">
        <v>6</v>
      </c>
      <c r="Q1083" s="4" t="s">
        <v>6</v>
      </c>
      <c r="R1083" s="4" t="s">
        <v>9</v>
      </c>
      <c r="S1083" s="4" t="s">
        <v>13</v>
      </c>
      <c r="T1083" s="4" t="s">
        <v>9</v>
      </c>
      <c r="U1083" s="4" t="s">
        <v>9</v>
      </c>
      <c r="V1083" s="4" t="s">
        <v>10</v>
      </c>
    </row>
    <row r="1084" spans="1:22">
      <c r="A1084" t="n">
        <v>12609</v>
      </c>
      <c r="B1084" s="46" t="n">
        <v>19</v>
      </c>
      <c r="C1084" s="7" t="n">
        <v>1601</v>
      </c>
      <c r="D1084" s="7" t="s">
        <v>192</v>
      </c>
      <c r="E1084" s="7" t="s">
        <v>190</v>
      </c>
      <c r="F1084" s="7" t="s">
        <v>12</v>
      </c>
      <c r="G1084" s="7" t="n">
        <v>0</v>
      </c>
      <c r="H1084" s="7" t="n">
        <v>1</v>
      </c>
      <c r="I1084" s="7" t="n">
        <v>0</v>
      </c>
      <c r="J1084" s="7" t="n">
        <v>0</v>
      </c>
      <c r="K1084" s="7" t="n">
        <v>0</v>
      </c>
      <c r="L1084" s="7" t="n">
        <v>0</v>
      </c>
      <c r="M1084" s="7" t="n">
        <v>1</v>
      </c>
      <c r="N1084" s="7" t="n">
        <v>1.60000002384186</v>
      </c>
      <c r="O1084" s="7" t="n">
        <v>0.0900000035762787</v>
      </c>
      <c r="P1084" s="7" t="s">
        <v>193</v>
      </c>
      <c r="Q1084" s="7" t="s">
        <v>12</v>
      </c>
      <c r="R1084" s="7" t="n">
        <v>-1</v>
      </c>
      <c r="S1084" s="7" t="n">
        <v>0</v>
      </c>
      <c r="T1084" s="7" t="n">
        <v>0</v>
      </c>
      <c r="U1084" s="7" t="n">
        <v>0</v>
      </c>
      <c r="V1084" s="7" t="n">
        <v>0</v>
      </c>
    </row>
    <row r="1085" spans="1:22">
      <c r="A1085" t="s">
        <v>4</v>
      </c>
      <c r="B1085" s="4" t="s">
        <v>5</v>
      </c>
      <c r="C1085" s="4" t="s">
        <v>10</v>
      </c>
      <c r="D1085" s="4" t="s">
        <v>6</v>
      </c>
      <c r="E1085" s="4" t="s">
        <v>6</v>
      </c>
      <c r="F1085" s="4" t="s">
        <v>6</v>
      </c>
      <c r="G1085" s="4" t="s">
        <v>13</v>
      </c>
      <c r="H1085" s="4" t="s">
        <v>9</v>
      </c>
      <c r="I1085" s="4" t="s">
        <v>19</v>
      </c>
      <c r="J1085" s="4" t="s">
        <v>19</v>
      </c>
      <c r="K1085" s="4" t="s">
        <v>19</v>
      </c>
      <c r="L1085" s="4" t="s">
        <v>19</v>
      </c>
      <c r="M1085" s="4" t="s">
        <v>19</v>
      </c>
      <c r="N1085" s="4" t="s">
        <v>19</v>
      </c>
      <c r="O1085" s="4" t="s">
        <v>19</v>
      </c>
      <c r="P1085" s="4" t="s">
        <v>6</v>
      </c>
      <c r="Q1085" s="4" t="s">
        <v>6</v>
      </c>
      <c r="R1085" s="4" t="s">
        <v>9</v>
      </c>
      <c r="S1085" s="4" t="s">
        <v>13</v>
      </c>
      <c r="T1085" s="4" t="s">
        <v>9</v>
      </c>
      <c r="U1085" s="4" t="s">
        <v>9</v>
      </c>
      <c r="V1085" s="4" t="s">
        <v>10</v>
      </c>
    </row>
    <row r="1086" spans="1:22">
      <c r="A1086" t="n">
        <v>12695</v>
      </c>
      <c r="B1086" s="46" t="n">
        <v>19</v>
      </c>
      <c r="C1086" s="7" t="n">
        <v>1602</v>
      </c>
      <c r="D1086" s="7" t="s">
        <v>194</v>
      </c>
      <c r="E1086" s="7" t="s">
        <v>190</v>
      </c>
      <c r="F1086" s="7" t="s">
        <v>12</v>
      </c>
      <c r="G1086" s="7" t="n">
        <v>0</v>
      </c>
      <c r="H1086" s="7" t="n">
        <v>1</v>
      </c>
      <c r="I1086" s="7" t="n">
        <v>0</v>
      </c>
      <c r="J1086" s="7" t="n">
        <v>0</v>
      </c>
      <c r="K1086" s="7" t="n">
        <v>0</v>
      </c>
      <c r="L1086" s="7" t="n">
        <v>0</v>
      </c>
      <c r="M1086" s="7" t="n">
        <v>1</v>
      </c>
      <c r="N1086" s="7" t="n">
        <v>1.60000002384186</v>
      </c>
      <c r="O1086" s="7" t="n">
        <v>0.0900000035762787</v>
      </c>
      <c r="P1086" s="7" t="s">
        <v>195</v>
      </c>
      <c r="Q1086" s="7" t="s">
        <v>12</v>
      </c>
      <c r="R1086" s="7" t="n">
        <v>-1</v>
      </c>
      <c r="S1086" s="7" t="n">
        <v>0</v>
      </c>
      <c r="T1086" s="7" t="n">
        <v>0</v>
      </c>
      <c r="U1086" s="7" t="n">
        <v>0</v>
      </c>
      <c r="V1086" s="7" t="n">
        <v>0</v>
      </c>
    </row>
    <row r="1087" spans="1:22">
      <c r="A1087" t="s">
        <v>4</v>
      </c>
      <c r="B1087" s="4" t="s">
        <v>5</v>
      </c>
      <c r="C1087" s="4" t="s">
        <v>10</v>
      </c>
      <c r="D1087" s="4" t="s">
        <v>6</v>
      </c>
      <c r="E1087" s="4" t="s">
        <v>6</v>
      </c>
      <c r="F1087" s="4" t="s">
        <v>6</v>
      </c>
      <c r="G1087" s="4" t="s">
        <v>13</v>
      </c>
      <c r="H1087" s="4" t="s">
        <v>9</v>
      </c>
      <c r="I1087" s="4" t="s">
        <v>19</v>
      </c>
      <c r="J1087" s="4" t="s">
        <v>19</v>
      </c>
      <c r="K1087" s="4" t="s">
        <v>19</v>
      </c>
      <c r="L1087" s="4" t="s">
        <v>19</v>
      </c>
      <c r="M1087" s="4" t="s">
        <v>19</v>
      </c>
      <c r="N1087" s="4" t="s">
        <v>19</v>
      </c>
      <c r="O1087" s="4" t="s">
        <v>19</v>
      </c>
      <c r="P1087" s="4" t="s">
        <v>6</v>
      </c>
      <c r="Q1087" s="4" t="s">
        <v>6</v>
      </c>
      <c r="R1087" s="4" t="s">
        <v>9</v>
      </c>
      <c r="S1087" s="4" t="s">
        <v>13</v>
      </c>
      <c r="T1087" s="4" t="s">
        <v>9</v>
      </c>
      <c r="U1087" s="4" t="s">
        <v>9</v>
      </c>
      <c r="V1087" s="4" t="s">
        <v>10</v>
      </c>
    </row>
    <row r="1088" spans="1:22">
      <c r="A1088" t="n">
        <v>12781</v>
      </c>
      <c r="B1088" s="46" t="n">
        <v>19</v>
      </c>
      <c r="C1088" s="7" t="n">
        <v>1603</v>
      </c>
      <c r="D1088" s="7" t="s">
        <v>196</v>
      </c>
      <c r="E1088" s="7" t="s">
        <v>197</v>
      </c>
      <c r="F1088" s="7" t="s">
        <v>12</v>
      </c>
      <c r="G1088" s="7" t="n">
        <v>0</v>
      </c>
      <c r="H1088" s="7" t="n">
        <v>1</v>
      </c>
      <c r="I1088" s="7" t="n">
        <v>0</v>
      </c>
      <c r="J1088" s="7" t="n">
        <v>0</v>
      </c>
      <c r="K1088" s="7" t="n">
        <v>0</v>
      </c>
      <c r="L1088" s="7" t="n">
        <v>0</v>
      </c>
      <c r="M1088" s="7" t="n">
        <v>1</v>
      </c>
      <c r="N1088" s="7" t="n">
        <v>1.60000002384186</v>
      </c>
      <c r="O1088" s="7" t="n">
        <v>0.0900000035762787</v>
      </c>
      <c r="P1088" s="7" t="s">
        <v>198</v>
      </c>
      <c r="Q1088" s="7" t="s">
        <v>12</v>
      </c>
      <c r="R1088" s="7" t="n">
        <v>-1</v>
      </c>
      <c r="S1088" s="7" t="n">
        <v>0</v>
      </c>
      <c r="T1088" s="7" t="n">
        <v>0</v>
      </c>
      <c r="U1088" s="7" t="n">
        <v>0</v>
      </c>
      <c r="V1088" s="7" t="n">
        <v>0</v>
      </c>
    </row>
    <row r="1089" spans="1:22">
      <c r="A1089" t="s">
        <v>4</v>
      </c>
      <c r="B1089" s="4" t="s">
        <v>5</v>
      </c>
      <c r="C1089" s="4" t="s">
        <v>10</v>
      </c>
      <c r="D1089" s="4" t="s">
        <v>6</v>
      </c>
      <c r="E1089" s="4" t="s">
        <v>6</v>
      </c>
      <c r="F1089" s="4" t="s">
        <v>6</v>
      </c>
      <c r="G1089" s="4" t="s">
        <v>13</v>
      </c>
      <c r="H1089" s="4" t="s">
        <v>9</v>
      </c>
      <c r="I1089" s="4" t="s">
        <v>19</v>
      </c>
      <c r="J1089" s="4" t="s">
        <v>19</v>
      </c>
      <c r="K1089" s="4" t="s">
        <v>19</v>
      </c>
      <c r="L1089" s="4" t="s">
        <v>19</v>
      </c>
      <c r="M1089" s="4" t="s">
        <v>19</v>
      </c>
      <c r="N1089" s="4" t="s">
        <v>19</v>
      </c>
      <c r="O1089" s="4" t="s">
        <v>19</v>
      </c>
      <c r="P1089" s="4" t="s">
        <v>6</v>
      </c>
      <c r="Q1089" s="4" t="s">
        <v>6</v>
      </c>
      <c r="R1089" s="4" t="s">
        <v>9</v>
      </c>
      <c r="S1089" s="4" t="s">
        <v>13</v>
      </c>
      <c r="T1089" s="4" t="s">
        <v>9</v>
      </c>
      <c r="U1089" s="4" t="s">
        <v>9</v>
      </c>
      <c r="V1089" s="4" t="s">
        <v>10</v>
      </c>
    </row>
    <row r="1090" spans="1:22">
      <c r="A1090" t="n">
        <v>12866</v>
      </c>
      <c r="B1090" s="46" t="n">
        <v>19</v>
      </c>
      <c r="C1090" s="7" t="n">
        <v>1640</v>
      </c>
      <c r="D1090" s="7" t="s">
        <v>199</v>
      </c>
      <c r="E1090" s="7" t="s">
        <v>200</v>
      </c>
      <c r="F1090" s="7" t="s">
        <v>12</v>
      </c>
      <c r="G1090" s="7" t="n">
        <v>0</v>
      </c>
      <c r="H1090" s="7" t="n">
        <v>1</v>
      </c>
      <c r="I1090" s="7" t="n">
        <v>0</v>
      </c>
      <c r="J1090" s="7" t="n">
        <v>0</v>
      </c>
      <c r="K1090" s="7" t="n">
        <v>0</v>
      </c>
      <c r="L1090" s="7" t="n">
        <v>0</v>
      </c>
      <c r="M1090" s="7" t="n">
        <v>1</v>
      </c>
      <c r="N1090" s="7" t="n">
        <v>1.60000002384186</v>
      </c>
      <c r="O1090" s="7" t="n">
        <v>0.0900000035762787</v>
      </c>
      <c r="P1090" s="7" t="s">
        <v>12</v>
      </c>
      <c r="Q1090" s="7" t="s">
        <v>12</v>
      </c>
      <c r="R1090" s="7" t="n">
        <v>-1</v>
      </c>
      <c r="S1090" s="7" t="n">
        <v>0</v>
      </c>
      <c r="T1090" s="7" t="n">
        <v>0</v>
      </c>
      <c r="U1090" s="7" t="n">
        <v>0</v>
      </c>
      <c r="V1090" s="7" t="n">
        <v>0</v>
      </c>
    </row>
    <row r="1091" spans="1:22">
      <c r="A1091" t="s">
        <v>4</v>
      </c>
      <c r="B1091" s="4" t="s">
        <v>5</v>
      </c>
      <c r="C1091" s="4" t="s">
        <v>10</v>
      </c>
      <c r="D1091" s="4" t="s">
        <v>6</v>
      </c>
      <c r="E1091" s="4" t="s">
        <v>6</v>
      </c>
      <c r="F1091" s="4" t="s">
        <v>6</v>
      </c>
      <c r="G1091" s="4" t="s">
        <v>13</v>
      </c>
      <c r="H1091" s="4" t="s">
        <v>9</v>
      </c>
      <c r="I1091" s="4" t="s">
        <v>19</v>
      </c>
      <c r="J1091" s="4" t="s">
        <v>19</v>
      </c>
      <c r="K1091" s="4" t="s">
        <v>19</v>
      </c>
      <c r="L1091" s="4" t="s">
        <v>19</v>
      </c>
      <c r="M1091" s="4" t="s">
        <v>19</v>
      </c>
      <c r="N1091" s="4" t="s">
        <v>19</v>
      </c>
      <c r="O1091" s="4" t="s">
        <v>19</v>
      </c>
      <c r="P1091" s="4" t="s">
        <v>6</v>
      </c>
      <c r="Q1091" s="4" t="s">
        <v>6</v>
      </c>
      <c r="R1091" s="4" t="s">
        <v>9</v>
      </c>
      <c r="S1091" s="4" t="s">
        <v>13</v>
      </c>
      <c r="T1091" s="4" t="s">
        <v>9</v>
      </c>
      <c r="U1091" s="4" t="s">
        <v>9</v>
      </c>
      <c r="V1091" s="4" t="s">
        <v>10</v>
      </c>
    </row>
    <row r="1092" spans="1:22">
      <c r="A1092" t="n">
        <v>12956</v>
      </c>
      <c r="B1092" s="46" t="n">
        <v>19</v>
      </c>
      <c r="C1092" s="7" t="n">
        <v>1641</v>
      </c>
      <c r="D1092" s="7" t="s">
        <v>199</v>
      </c>
      <c r="E1092" s="7" t="s">
        <v>200</v>
      </c>
      <c r="F1092" s="7" t="s">
        <v>12</v>
      </c>
      <c r="G1092" s="7" t="n">
        <v>0</v>
      </c>
      <c r="H1092" s="7" t="n">
        <v>1</v>
      </c>
      <c r="I1092" s="7" t="n">
        <v>0</v>
      </c>
      <c r="J1092" s="7" t="n">
        <v>0</v>
      </c>
      <c r="K1092" s="7" t="n">
        <v>0</v>
      </c>
      <c r="L1092" s="7" t="n">
        <v>0</v>
      </c>
      <c r="M1092" s="7" t="n">
        <v>1</v>
      </c>
      <c r="N1092" s="7" t="n">
        <v>1.60000002384186</v>
      </c>
      <c r="O1092" s="7" t="n">
        <v>0.0900000035762787</v>
      </c>
      <c r="P1092" s="7" t="s">
        <v>12</v>
      </c>
      <c r="Q1092" s="7" t="s">
        <v>12</v>
      </c>
      <c r="R1092" s="7" t="n">
        <v>-1</v>
      </c>
      <c r="S1092" s="7" t="n">
        <v>0</v>
      </c>
      <c r="T1092" s="7" t="n">
        <v>0</v>
      </c>
      <c r="U1092" s="7" t="n">
        <v>0</v>
      </c>
      <c r="V1092" s="7" t="n">
        <v>0</v>
      </c>
    </row>
    <row r="1093" spans="1:22">
      <c r="A1093" t="s">
        <v>4</v>
      </c>
      <c r="B1093" s="4" t="s">
        <v>5</v>
      </c>
      <c r="C1093" s="4" t="s">
        <v>10</v>
      </c>
      <c r="D1093" s="4" t="s">
        <v>6</v>
      </c>
      <c r="E1093" s="4" t="s">
        <v>6</v>
      </c>
      <c r="F1093" s="4" t="s">
        <v>6</v>
      </c>
      <c r="G1093" s="4" t="s">
        <v>13</v>
      </c>
      <c r="H1093" s="4" t="s">
        <v>9</v>
      </c>
      <c r="I1093" s="4" t="s">
        <v>19</v>
      </c>
      <c r="J1093" s="4" t="s">
        <v>19</v>
      </c>
      <c r="K1093" s="4" t="s">
        <v>19</v>
      </c>
      <c r="L1093" s="4" t="s">
        <v>19</v>
      </c>
      <c r="M1093" s="4" t="s">
        <v>19</v>
      </c>
      <c r="N1093" s="4" t="s">
        <v>19</v>
      </c>
      <c r="O1093" s="4" t="s">
        <v>19</v>
      </c>
      <c r="P1093" s="4" t="s">
        <v>6</v>
      </c>
      <c r="Q1093" s="4" t="s">
        <v>6</v>
      </c>
      <c r="R1093" s="4" t="s">
        <v>9</v>
      </c>
      <c r="S1093" s="4" t="s">
        <v>13</v>
      </c>
      <c r="T1093" s="4" t="s">
        <v>9</v>
      </c>
      <c r="U1093" s="4" t="s">
        <v>9</v>
      </c>
      <c r="V1093" s="4" t="s">
        <v>10</v>
      </c>
    </row>
    <row r="1094" spans="1:22">
      <c r="A1094" t="n">
        <v>13046</v>
      </c>
      <c r="B1094" s="46" t="n">
        <v>19</v>
      </c>
      <c r="C1094" s="7" t="n">
        <v>7042</v>
      </c>
      <c r="D1094" s="7" t="s">
        <v>93</v>
      </c>
      <c r="E1094" s="7" t="s">
        <v>94</v>
      </c>
      <c r="F1094" s="7" t="s">
        <v>12</v>
      </c>
      <c r="G1094" s="7" t="n">
        <v>0</v>
      </c>
      <c r="H1094" s="7" t="n">
        <v>1</v>
      </c>
      <c r="I1094" s="7" t="n">
        <v>0</v>
      </c>
      <c r="J1094" s="7" t="n">
        <v>0</v>
      </c>
      <c r="K1094" s="7" t="n">
        <v>0</v>
      </c>
      <c r="L1094" s="7" t="n">
        <v>0</v>
      </c>
      <c r="M1094" s="7" t="n">
        <v>1</v>
      </c>
      <c r="N1094" s="7" t="n">
        <v>1.60000002384186</v>
      </c>
      <c r="O1094" s="7" t="n">
        <v>0.0900000035762787</v>
      </c>
      <c r="P1094" s="7" t="s">
        <v>12</v>
      </c>
      <c r="Q1094" s="7" t="s">
        <v>12</v>
      </c>
      <c r="R1094" s="7" t="n">
        <v>-1</v>
      </c>
      <c r="S1094" s="7" t="n">
        <v>0</v>
      </c>
      <c r="T1094" s="7" t="n">
        <v>0</v>
      </c>
      <c r="U1094" s="7" t="n">
        <v>0</v>
      </c>
      <c r="V1094" s="7" t="n">
        <v>0</v>
      </c>
    </row>
    <row r="1095" spans="1:22">
      <c r="A1095" t="s">
        <v>4</v>
      </c>
      <c r="B1095" s="4" t="s">
        <v>5</v>
      </c>
      <c r="C1095" s="4" t="s">
        <v>10</v>
      </c>
      <c r="D1095" s="4" t="s">
        <v>6</v>
      </c>
      <c r="E1095" s="4" t="s">
        <v>6</v>
      </c>
      <c r="F1095" s="4" t="s">
        <v>6</v>
      </c>
      <c r="G1095" s="4" t="s">
        <v>13</v>
      </c>
      <c r="H1095" s="4" t="s">
        <v>9</v>
      </c>
      <c r="I1095" s="4" t="s">
        <v>19</v>
      </c>
      <c r="J1095" s="4" t="s">
        <v>19</v>
      </c>
      <c r="K1095" s="4" t="s">
        <v>19</v>
      </c>
      <c r="L1095" s="4" t="s">
        <v>19</v>
      </c>
      <c r="M1095" s="4" t="s">
        <v>19</v>
      </c>
      <c r="N1095" s="4" t="s">
        <v>19</v>
      </c>
      <c r="O1095" s="4" t="s">
        <v>19</v>
      </c>
      <c r="P1095" s="4" t="s">
        <v>6</v>
      </c>
      <c r="Q1095" s="4" t="s">
        <v>6</v>
      </c>
      <c r="R1095" s="4" t="s">
        <v>9</v>
      </c>
      <c r="S1095" s="4" t="s">
        <v>13</v>
      </c>
      <c r="T1095" s="4" t="s">
        <v>9</v>
      </c>
      <c r="U1095" s="4" t="s">
        <v>9</v>
      </c>
      <c r="V1095" s="4" t="s">
        <v>10</v>
      </c>
    </row>
    <row r="1096" spans="1:22">
      <c r="A1096" t="n">
        <v>13124</v>
      </c>
      <c r="B1096" s="46" t="n">
        <v>19</v>
      </c>
      <c r="C1096" s="7" t="n">
        <v>1610</v>
      </c>
      <c r="D1096" s="7" t="s">
        <v>189</v>
      </c>
      <c r="E1096" s="7" t="s">
        <v>190</v>
      </c>
      <c r="F1096" s="7" t="s">
        <v>12</v>
      </c>
      <c r="G1096" s="7" t="n">
        <v>0</v>
      </c>
      <c r="H1096" s="7" t="n">
        <v>1</v>
      </c>
      <c r="I1096" s="7" t="n">
        <v>0</v>
      </c>
      <c r="J1096" s="7" t="n">
        <v>0</v>
      </c>
      <c r="K1096" s="7" t="n">
        <v>0</v>
      </c>
      <c r="L1096" s="7" t="n">
        <v>0</v>
      </c>
      <c r="M1096" s="7" t="n">
        <v>1</v>
      </c>
      <c r="N1096" s="7" t="n">
        <v>1.60000002384186</v>
      </c>
      <c r="O1096" s="7" t="n">
        <v>0.0900000035762787</v>
      </c>
      <c r="P1096" s="7" t="s">
        <v>191</v>
      </c>
      <c r="Q1096" s="7" t="s">
        <v>12</v>
      </c>
      <c r="R1096" s="7" t="n">
        <v>-1</v>
      </c>
      <c r="S1096" s="7" t="n">
        <v>0</v>
      </c>
      <c r="T1096" s="7" t="n">
        <v>0</v>
      </c>
      <c r="U1096" s="7" t="n">
        <v>0</v>
      </c>
      <c r="V1096" s="7" t="n">
        <v>0</v>
      </c>
    </row>
    <row r="1097" spans="1:22">
      <c r="A1097" t="s">
        <v>4</v>
      </c>
      <c r="B1097" s="4" t="s">
        <v>5</v>
      </c>
      <c r="C1097" s="4" t="s">
        <v>10</v>
      </c>
      <c r="D1097" s="4" t="s">
        <v>6</v>
      </c>
      <c r="E1097" s="4" t="s">
        <v>6</v>
      </c>
      <c r="F1097" s="4" t="s">
        <v>6</v>
      </c>
      <c r="G1097" s="4" t="s">
        <v>13</v>
      </c>
      <c r="H1097" s="4" t="s">
        <v>9</v>
      </c>
      <c r="I1097" s="4" t="s">
        <v>19</v>
      </c>
      <c r="J1097" s="4" t="s">
        <v>19</v>
      </c>
      <c r="K1097" s="4" t="s">
        <v>19</v>
      </c>
      <c r="L1097" s="4" t="s">
        <v>19</v>
      </c>
      <c r="M1097" s="4" t="s">
        <v>19</v>
      </c>
      <c r="N1097" s="4" t="s">
        <v>19</v>
      </c>
      <c r="O1097" s="4" t="s">
        <v>19</v>
      </c>
      <c r="P1097" s="4" t="s">
        <v>6</v>
      </c>
      <c r="Q1097" s="4" t="s">
        <v>6</v>
      </c>
      <c r="R1097" s="4" t="s">
        <v>9</v>
      </c>
      <c r="S1097" s="4" t="s">
        <v>13</v>
      </c>
      <c r="T1097" s="4" t="s">
        <v>9</v>
      </c>
      <c r="U1097" s="4" t="s">
        <v>9</v>
      </c>
      <c r="V1097" s="4" t="s">
        <v>10</v>
      </c>
    </row>
    <row r="1098" spans="1:22">
      <c r="A1098" t="n">
        <v>13202</v>
      </c>
      <c r="B1098" s="46" t="n">
        <v>19</v>
      </c>
      <c r="C1098" s="7" t="n">
        <v>1611</v>
      </c>
      <c r="D1098" s="7" t="s">
        <v>192</v>
      </c>
      <c r="E1098" s="7" t="s">
        <v>190</v>
      </c>
      <c r="F1098" s="7" t="s">
        <v>12</v>
      </c>
      <c r="G1098" s="7" t="n">
        <v>0</v>
      </c>
      <c r="H1098" s="7" t="n">
        <v>1</v>
      </c>
      <c r="I1098" s="7" t="n">
        <v>0</v>
      </c>
      <c r="J1098" s="7" t="n">
        <v>0</v>
      </c>
      <c r="K1098" s="7" t="n">
        <v>0</v>
      </c>
      <c r="L1098" s="7" t="n">
        <v>0</v>
      </c>
      <c r="M1098" s="7" t="n">
        <v>1</v>
      </c>
      <c r="N1098" s="7" t="n">
        <v>1.60000002384186</v>
      </c>
      <c r="O1098" s="7" t="n">
        <v>0.0900000035762787</v>
      </c>
      <c r="P1098" s="7" t="s">
        <v>193</v>
      </c>
      <c r="Q1098" s="7" t="s">
        <v>12</v>
      </c>
      <c r="R1098" s="7" t="n">
        <v>-1</v>
      </c>
      <c r="S1098" s="7" t="n">
        <v>0</v>
      </c>
      <c r="T1098" s="7" t="n">
        <v>0</v>
      </c>
      <c r="U1098" s="7" t="n">
        <v>0</v>
      </c>
      <c r="V1098" s="7" t="n">
        <v>0</v>
      </c>
    </row>
    <row r="1099" spans="1:22">
      <c r="A1099" t="s">
        <v>4</v>
      </c>
      <c r="B1099" s="4" t="s">
        <v>5</v>
      </c>
      <c r="C1099" s="4" t="s">
        <v>10</v>
      </c>
      <c r="D1099" s="4" t="s">
        <v>6</v>
      </c>
      <c r="E1099" s="4" t="s">
        <v>6</v>
      </c>
      <c r="F1099" s="4" t="s">
        <v>6</v>
      </c>
      <c r="G1099" s="4" t="s">
        <v>13</v>
      </c>
      <c r="H1099" s="4" t="s">
        <v>9</v>
      </c>
      <c r="I1099" s="4" t="s">
        <v>19</v>
      </c>
      <c r="J1099" s="4" t="s">
        <v>19</v>
      </c>
      <c r="K1099" s="4" t="s">
        <v>19</v>
      </c>
      <c r="L1099" s="4" t="s">
        <v>19</v>
      </c>
      <c r="M1099" s="4" t="s">
        <v>19</v>
      </c>
      <c r="N1099" s="4" t="s">
        <v>19</v>
      </c>
      <c r="O1099" s="4" t="s">
        <v>19</v>
      </c>
      <c r="P1099" s="4" t="s">
        <v>6</v>
      </c>
      <c r="Q1099" s="4" t="s">
        <v>6</v>
      </c>
      <c r="R1099" s="4" t="s">
        <v>9</v>
      </c>
      <c r="S1099" s="4" t="s">
        <v>13</v>
      </c>
      <c r="T1099" s="4" t="s">
        <v>9</v>
      </c>
      <c r="U1099" s="4" t="s">
        <v>9</v>
      </c>
      <c r="V1099" s="4" t="s">
        <v>10</v>
      </c>
    </row>
    <row r="1100" spans="1:22">
      <c r="A1100" t="n">
        <v>13288</v>
      </c>
      <c r="B1100" s="46" t="n">
        <v>19</v>
      </c>
      <c r="C1100" s="7" t="n">
        <v>1612</v>
      </c>
      <c r="D1100" s="7" t="s">
        <v>194</v>
      </c>
      <c r="E1100" s="7" t="s">
        <v>190</v>
      </c>
      <c r="F1100" s="7" t="s">
        <v>12</v>
      </c>
      <c r="G1100" s="7" t="n">
        <v>0</v>
      </c>
      <c r="H1100" s="7" t="n">
        <v>1</v>
      </c>
      <c r="I1100" s="7" t="n">
        <v>0</v>
      </c>
      <c r="J1100" s="7" t="n">
        <v>0</v>
      </c>
      <c r="K1100" s="7" t="n">
        <v>0</v>
      </c>
      <c r="L1100" s="7" t="n">
        <v>0</v>
      </c>
      <c r="M1100" s="7" t="n">
        <v>1</v>
      </c>
      <c r="N1100" s="7" t="n">
        <v>1.60000002384186</v>
      </c>
      <c r="O1100" s="7" t="n">
        <v>0.0900000035762787</v>
      </c>
      <c r="P1100" s="7" t="s">
        <v>195</v>
      </c>
      <c r="Q1100" s="7" t="s">
        <v>12</v>
      </c>
      <c r="R1100" s="7" t="n">
        <v>-1</v>
      </c>
      <c r="S1100" s="7" t="n">
        <v>0</v>
      </c>
      <c r="T1100" s="7" t="n">
        <v>0</v>
      </c>
      <c r="U1100" s="7" t="n">
        <v>0</v>
      </c>
      <c r="V1100" s="7" t="n">
        <v>0</v>
      </c>
    </row>
    <row r="1101" spans="1:22">
      <c r="A1101" t="s">
        <v>4</v>
      </c>
      <c r="B1101" s="4" t="s">
        <v>5</v>
      </c>
      <c r="C1101" s="4" t="s">
        <v>10</v>
      </c>
      <c r="D1101" s="4" t="s">
        <v>6</v>
      </c>
      <c r="E1101" s="4" t="s">
        <v>6</v>
      </c>
      <c r="F1101" s="4" t="s">
        <v>6</v>
      </c>
      <c r="G1101" s="4" t="s">
        <v>13</v>
      </c>
      <c r="H1101" s="4" t="s">
        <v>9</v>
      </c>
      <c r="I1101" s="4" t="s">
        <v>19</v>
      </c>
      <c r="J1101" s="4" t="s">
        <v>19</v>
      </c>
      <c r="K1101" s="4" t="s">
        <v>19</v>
      </c>
      <c r="L1101" s="4" t="s">
        <v>19</v>
      </c>
      <c r="M1101" s="4" t="s">
        <v>19</v>
      </c>
      <c r="N1101" s="4" t="s">
        <v>19</v>
      </c>
      <c r="O1101" s="4" t="s">
        <v>19</v>
      </c>
      <c r="P1101" s="4" t="s">
        <v>6</v>
      </c>
      <c r="Q1101" s="4" t="s">
        <v>6</v>
      </c>
      <c r="R1101" s="4" t="s">
        <v>9</v>
      </c>
      <c r="S1101" s="4" t="s">
        <v>13</v>
      </c>
      <c r="T1101" s="4" t="s">
        <v>9</v>
      </c>
      <c r="U1101" s="4" t="s">
        <v>9</v>
      </c>
      <c r="V1101" s="4" t="s">
        <v>10</v>
      </c>
    </row>
    <row r="1102" spans="1:22">
      <c r="A1102" t="n">
        <v>13374</v>
      </c>
      <c r="B1102" s="46" t="n">
        <v>19</v>
      </c>
      <c r="C1102" s="7" t="n">
        <v>1613</v>
      </c>
      <c r="D1102" s="7" t="s">
        <v>189</v>
      </c>
      <c r="E1102" s="7" t="s">
        <v>190</v>
      </c>
      <c r="F1102" s="7" t="s">
        <v>12</v>
      </c>
      <c r="G1102" s="7" t="n">
        <v>0</v>
      </c>
      <c r="H1102" s="7" t="n">
        <v>1</v>
      </c>
      <c r="I1102" s="7" t="n">
        <v>0</v>
      </c>
      <c r="J1102" s="7" t="n">
        <v>0</v>
      </c>
      <c r="K1102" s="7" t="n">
        <v>0</v>
      </c>
      <c r="L1102" s="7" t="n">
        <v>0</v>
      </c>
      <c r="M1102" s="7" t="n">
        <v>1</v>
      </c>
      <c r="N1102" s="7" t="n">
        <v>1.60000002384186</v>
      </c>
      <c r="O1102" s="7" t="n">
        <v>0.0900000035762787</v>
      </c>
      <c r="P1102" s="7" t="s">
        <v>191</v>
      </c>
      <c r="Q1102" s="7" t="s">
        <v>12</v>
      </c>
      <c r="R1102" s="7" t="n">
        <v>-1</v>
      </c>
      <c r="S1102" s="7" t="n">
        <v>0</v>
      </c>
      <c r="T1102" s="7" t="n">
        <v>0</v>
      </c>
      <c r="U1102" s="7" t="n">
        <v>0</v>
      </c>
      <c r="V1102" s="7" t="n">
        <v>0</v>
      </c>
    </row>
    <row r="1103" spans="1:22">
      <c r="A1103" t="s">
        <v>4</v>
      </c>
      <c r="B1103" s="4" t="s">
        <v>5</v>
      </c>
      <c r="C1103" s="4" t="s">
        <v>10</v>
      </c>
      <c r="D1103" s="4" t="s">
        <v>6</v>
      </c>
      <c r="E1103" s="4" t="s">
        <v>6</v>
      </c>
      <c r="F1103" s="4" t="s">
        <v>6</v>
      </c>
      <c r="G1103" s="4" t="s">
        <v>13</v>
      </c>
      <c r="H1103" s="4" t="s">
        <v>9</v>
      </c>
      <c r="I1103" s="4" t="s">
        <v>19</v>
      </c>
      <c r="J1103" s="4" t="s">
        <v>19</v>
      </c>
      <c r="K1103" s="4" t="s">
        <v>19</v>
      </c>
      <c r="L1103" s="4" t="s">
        <v>19</v>
      </c>
      <c r="M1103" s="4" t="s">
        <v>19</v>
      </c>
      <c r="N1103" s="4" t="s">
        <v>19</v>
      </c>
      <c r="O1103" s="4" t="s">
        <v>19</v>
      </c>
      <c r="P1103" s="4" t="s">
        <v>6</v>
      </c>
      <c r="Q1103" s="4" t="s">
        <v>6</v>
      </c>
      <c r="R1103" s="4" t="s">
        <v>9</v>
      </c>
      <c r="S1103" s="4" t="s">
        <v>13</v>
      </c>
      <c r="T1103" s="4" t="s">
        <v>9</v>
      </c>
      <c r="U1103" s="4" t="s">
        <v>9</v>
      </c>
      <c r="V1103" s="4" t="s">
        <v>10</v>
      </c>
    </row>
    <row r="1104" spans="1:22">
      <c r="A1104" t="n">
        <v>13452</v>
      </c>
      <c r="B1104" s="46" t="n">
        <v>19</v>
      </c>
      <c r="C1104" s="7" t="n">
        <v>1614</v>
      </c>
      <c r="D1104" s="7" t="s">
        <v>192</v>
      </c>
      <c r="E1104" s="7" t="s">
        <v>190</v>
      </c>
      <c r="F1104" s="7" t="s">
        <v>12</v>
      </c>
      <c r="G1104" s="7" t="n">
        <v>0</v>
      </c>
      <c r="H1104" s="7" t="n">
        <v>1</v>
      </c>
      <c r="I1104" s="7" t="n">
        <v>0</v>
      </c>
      <c r="J1104" s="7" t="n">
        <v>0</v>
      </c>
      <c r="K1104" s="7" t="n">
        <v>0</v>
      </c>
      <c r="L1104" s="7" t="n">
        <v>0</v>
      </c>
      <c r="M1104" s="7" t="n">
        <v>1</v>
      </c>
      <c r="N1104" s="7" t="n">
        <v>1.60000002384186</v>
      </c>
      <c r="O1104" s="7" t="n">
        <v>0.0900000035762787</v>
      </c>
      <c r="P1104" s="7" t="s">
        <v>193</v>
      </c>
      <c r="Q1104" s="7" t="s">
        <v>12</v>
      </c>
      <c r="R1104" s="7" t="n">
        <v>-1</v>
      </c>
      <c r="S1104" s="7" t="n">
        <v>0</v>
      </c>
      <c r="T1104" s="7" t="n">
        <v>0</v>
      </c>
      <c r="U1104" s="7" t="n">
        <v>0</v>
      </c>
      <c r="V1104" s="7" t="n">
        <v>0</v>
      </c>
    </row>
    <row r="1105" spans="1:22">
      <c r="A1105" t="s">
        <v>4</v>
      </c>
      <c r="B1105" s="4" t="s">
        <v>5</v>
      </c>
      <c r="C1105" s="4" t="s">
        <v>10</v>
      </c>
      <c r="D1105" s="4" t="s">
        <v>6</v>
      </c>
      <c r="E1105" s="4" t="s">
        <v>6</v>
      </c>
      <c r="F1105" s="4" t="s">
        <v>6</v>
      </c>
      <c r="G1105" s="4" t="s">
        <v>13</v>
      </c>
      <c r="H1105" s="4" t="s">
        <v>9</v>
      </c>
      <c r="I1105" s="4" t="s">
        <v>19</v>
      </c>
      <c r="J1105" s="4" t="s">
        <v>19</v>
      </c>
      <c r="K1105" s="4" t="s">
        <v>19</v>
      </c>
      <c r="L1105" s="4" t="s">
        <v>19</v>
      </c>
      <c r="M1105" s="4" t="s">
        <v>19</v>
      </c>
      <c r="N1105" s="4" t="s">
        <v>19</v>
      </c>
      <c r="O1105" s="4" t="s">
        <v>19</v>
      </c>
      <c r="P1105" s="4" t="s">
        <v>6</v>
      </c>
      <c r="Q1105" s="4" t="s">
        <v>6</v>
      </c>
      <c r="R1105" s="4" t="s">
        <v>9</v>
      </c>
      <c r="S1105" s="4" t="s">
        <v>13</v>
      </c>
      <c r="T1105" s="4" t="s">
        <v>9</v>
      </c>
      <c r="U1105" s="4" t="s">
        <v>9</v>
      </c>
      <c r="V1105" s="4" t="s">
        <v>10</v>
      </c>
    </row>
    <row r="1106" spans="1:22">
      <c r="A1106" t="n">
        <v>13538</v>
      </c>
      <c r="B1106" s="46" t="n">
        <v>19</v>
      </c>
      <c r="C1106" s="7" t="n">
        <v>1615</v>
      </c>
      <c r="D1106" s="7" t="s">
        <v>201</v>
      </c>
      <c r="E1106" s="7" t="s">
        <v>202</v>
      </c>
      <c r="F1106" s="7" t="s">
        <v>12</v>
      </c>
      <c r="G1106" s="7" t="n">
        <v>0</v>
      </c>
      <c r="H1106" s="7" t="n">
        <v>1</v>
      </c>
      <c r="I1106" s="7" t="n">
        <v>0</v>
      </c>
      <c r="J1106" s="7" t="n">
        <v>0</v>
      </c>
      <c r="K1106" s="7" t="n">
        <v>0</v>
      </c>
      <c r="L1106" s="7" t="n">
        <v>0</v>
      </c>
      <c r="M1106" s="7" t="n">
        <v>1</v>
      </c>
      <c r="N1106" s="7" t="n">
        <v>1.60000002384186</v>
      </c>
      <c r="O1106" s="7" t="n">
        <v>0.0900000035762787</v>
      </c>
      <c r="P1106" s="7" t="s">
        <v>203</v>
      </c>
      <c r="Q1106" s="7" t="s">
        <v>12</v>
      </c>
      <c r="R1106" s="7" t="n">
        <v>-1</v>
      </c>
      <c r="S1106" s="7" t="n">
        <v>0</v>
      </c>
      <c r="T1106" s="7" t="n">
        <v>0</v>
      </c>
      <c r="U1106" s="7" t="n">
        <v>0</v>
      </c>
      <c r="V1106" s="7" t="n">
        <v>0</v>
      </c>
    </row>
    <row r="1107" spans="1:22">
      <c r="A1107" t="s">
        <v>4</v>
      </c>
      <c r="B1107" s="4" t="s">
        <v>5</v>
      </c>
      <c r="C1107" s="4" t="s">
        <v>10</v>
      </c>
      <c r="D1107" s="4" t="s">
        <v>6</v>
      </c>
      <c r="E1107" s="4" t="s">
        <v>6</v>
      </c>
      <c r="F1107" s="4" t="s">
        <v>6</v>
      </c>
      <c r="G1107" s="4" t="s">
        <v>13</v>
      </c>
      <c r="H1107" s="4" t="s">
        <v>9</v>
      </c>
      <c r="I1107" s="4" t="s">
        <v>19</v>
      </c>
      <c r="J1107" s="4" t="s">
        <v>19</v>
      </c>
      <c r="K1107" s="4" t="s">
        <v>19</v>
      </c>
      <c r="L1107" s="4" t="s">
        <v>19</v>
      </c>
      <c r="M1107" s="4" t="s">
        <v>19</v>
      </c>
      <c r="N1107" s="4" t="s">
        <v>19</v>
      </c>
      <c r="O1107" s="4" t="s">
        <v>19</v>
      </c>
      <c r="P1107" s="4" t="s">
        <v>6</v>
      </c>
      <c r="Q1107" s="4" t="s">
        <v>6</v>
      </c>
      <c r="R1107" s="4" t="s">
        <v>9</v>
      </c>
      <c r="S1107" s="4" t="s">
        <v>13</v>
      </c>
      <c r="T1107" s="4" t="s">
        <v>9</v>
      </c>
      <c r="U1107" s="4" t="s">
        <v>9</v>
      </c>
      <c r="V1107" s="4" t="s">
        <v>10</v>
      </c>
    </row>
    <row r="1108" spans="1:22">
      <c r="A1108" t="n">
        <v>13618</v>
      </c>
      <c r="B1108" s="46" t="n">
        <v>19</v>
      </c>
      <c r="C1108" s="7" t="n">
        <v>1616</v>
      </c>
      <c r="D1108" s="7" t="s">
        <v>204</v>
      </c>
      <c r="E1108" s="7" t="s">
        <v>205</v>
      </c>
      <c r="F1108" s="7" t="s">
        <v>12</v>
      </c>
      <c r="G1108" s="7" t="n">
        <v>0</v>
      </c>
      <c r="H1108" s="7" t="n">
        <v>1</v>
      </c>
      <c r="I1108" s="7" t="n">
        <v>0</v>
      </c>
      <c r="J1108" s="7" t="n">
        <v>0</v>
      </c>
      <c r="K1108" s="7" t="n">
        <v>0</v>
      </c>
      <c r="L1108" s="7" t="n">
        <v>0</v>
      </c>
      <c r="M1108" s="7" t="n">
        <v>1</v>
      </c>
      <c r="N1108" s="7" t="n">
        <v>1.60000002384186</v>
      </c>
      <c r="O1108" s="7" t="n">
        <v>0.0900000035762787</v>
      </c>
      <c r="P1108" s="7" t="s">
        <v>11</v>
      </c>
      <c r="Q1108" s="7" t="s">
        <v>12</v>
      </c>
      <c r="R1108" s="7" t="n">
        <v>-1</v>
      </c>
      <c r="S1108" s="7" t="n">
        <v>0</v>
      </c>
      <c r="T1108" s="7" t="n">
        <v>0</v>
      </c>
      <c r="U1108" s="7" t="n">
        <v>0</v>
      </c>
      <c r="V1108" s="7" t="n">
        <v>0</v>
      </c>
    </row>
    <row r="1109" spans="1:22">
      <c r="A1109" t="s">
        <v>4</v>
      </c>
      <c r="B1109" s="4" t="s">
        <v>5</v>
      </c>
      <c r="C1109" s="4" t="s">
        <v>10</v>
      </c>
      <c r="D1109" s="4" t="s">
        <v>6</v>
      </c>
      <c r="E1109" s="4" t="s">
        <v>6</v>
      </c>
      <c r="F1109" s="4" t="s">
        <v>6</v>
      </c>
      <c r="G1109" s="4" t="s">
        <v>13</v>
      </c>
      <c r="H1109" s="4" t="s">
        <v>9</v>
      </c>
      <c r="I1109" s="4" t="s">
        <v>19</v>
      </c>
      <c r="J1109" s="4" t="s">
        <v>19</v>
      </c>
      <c r="K1109" s="4" t="s">
        <v>19</v>
      </c>
      <c r="L1109" s="4" t="s">
        <v>19</v>
      </c>
      <c r="M1109" s="4" t="s">
        <v>19</v>
      </c>
      <c r="N1109" s="4" t="s">
        <v>19</v>
      </c>
      <c r="O1109" s="4" t="s">
        <v>19</v>
      </c>
      <c r="P1109" s="4" t="s">
        <v>6</v>
      </c>
      <c r="Q1109" s="4" t="s">
        <v>6</v>
      </c>
      <c r="R1109" s="4" t="s">
        <v>9</v>
      </c>
      <c r="S1109" s="4" t="s">
        <v>13</v>
      </c>
      <c r="T1109" s="4" t="s">
        <v>9</v>
      </c>
      <c r="U1109" s="4" t="s">
        <v>9</v>
      </c>
      <c r="V1109" s="4" t="s">
        <v>10</v>
      </c>
    </row>
    <row r="1110" spans="1:22">
      <c r="A1110" t="n">
        <v>13695</v>
      </c>
      <c r="B1110" s="46" t="n">
        <v>19</v>
      </c>
      <c r="C1110" s="7" t="n">
        <v>1645</v>
      </c>
      <c r="D1110" s="7" t="s">
        <v>199</v>
      </c>
      <c r="E1110" s="7" t="s">
        <v>200</v>
      </c>
      <c r="F1110" s="7" t="s">
        <v>12</v>
      </c>
      <c r="G1110" s="7" t="n">
        <v>0</v>
      </c>
      <c r="H1110" s="7" t="n">
        <v>1</v>
      </c>
      <c r="I1110" s="7" t="n">
        <v>0</v>
      </c>
      <c r="J1110" s="7" t="n">
        <v>0</v>
      </c>
      <c r="K1110" s="7" t="n">
        <v>0</v>
      </c>
      <c r="L1110" s="7" t="n">
        <v>0</v>
      </c>
      <c r="M1110" s="7" t="n">
        <v>1</v>
      </c>
      <c r="N1110" s="7" t="n">
        <v>1.60000002384186</v>
      </c>
      <c r="O1110" s="7" t="n">
        <v>0.0900000035762787</v>
      </c>
      <c r="P1110" s="7" t="s">
        <v>12</v>
      </c>
      <c r="Q1110" s="7" t="s">
        <v>12</v>
      </c>
      <c r="R1110" s="7" t="n">
        <v>-1</v>
      </c>
      <c r="S1110" s="7" t="n">
        <v>0</v>
      </c>
      <c r="T1110" s="7" t="n">
        <v>0</v>
      </c>
      <c r="U1110" s="7" t="n">
        <v>0</v>
      </c>
      <c r="V1110" s="7" t="n">
        <v>0</v>
      </c>
    </row>
    <row r="1111" spans="1:22">
      <c r="A1111" t="s">
        <v>4</v>
      </c>
      <c r="B1111" s="4" t="s">
        <v>5</v>
      </c>
      <c r="C1111" s="4" t="s">
        <v>10</v>
      </c>
      <c r="D1111" s="4" t="s">
        <v>6</v>
      </c>
      <c r="E1111" s="4" t="s">
        <v>6</v>
      </c>
      <c r="F1111" s="4" t="s">
        <v>6</v>
      </c>
      <c r="G1111" s="4" t="s">
        <v>13</v>
      </c>
      <c r="H1111" s="4" t="s">
        <v>9</v>
      </c>
      <c r="I1111" s="4" t="s">
        <v>19</v>
      </c>
      <c r="J1111" s="4" t="s">
        <v>19</v>
      </c>
      <c r="K1111" s="4" t="s">
        <v>19</v>
      </c>
      <c r="L1111" s="4" t="s">
        <v>19</v>
      </c>
      <c r="M1111" s="4" t="s">
        <v>19</v>
      </c>
      <c r="N1111" s="4" t="s">
        <v>19</v>
      </c>
      <c r="O1111" s="4" t="s">
        <v>19</v>
      </c>
      <c r="P1111" s="4" t="s">
        <v>6</v>
      </c>
      <c r="Q1111" s="4" t="s">
        <v>6</v>
      </c>
      <c r="R1111" s="4" t="s">
        <v>9</v>
      </c>
      <c r="S1111" s="4" t="s">
        <v>13</v>
      </c>
      <c r="T1111" s="4" t="s">
        <v>9</v>
      </c>
      <c r="U1111" s="4" t="s">
        <v>9</v>
      </c>
      <c r="V1111" s="4" t="s">
        <v>10</v>
      </c>
    </row>
    <row r="1112" spans="1:22">
      <c r="A1112" t="n">
        <v>13785</v>
      </c>
      <c r="B1112" s="46" t="n">
        <v>19</v>
      </c>
      <c r="C1112" s="7" t="n">
        <v>1646</v>
      </c>
      <c r="D1112" s="7" t="s">
        <v>199</v>
      </c>
      <c r="E1112" s="7" t="s">
        <v>200</v>
      </c>
      <c r="F1112" s="7" t="s">
        <v>12</v>
      </c>
      <c r="G1112" s="7" t="n">
        <v>0</v>
      </c>
      <c r="H1112" s="7" t="n">
        <v>1</v>
      </c>
      <c r="I1112" s="7" t="n">
        <v>0</v>
      </c>
      <c r="J1112" s="7" t="n">
        <v>0</v>
      </c>
      <c r="K1112" s="7" t="n">
        <v>0</v>
      </c>
      <c r="L1112" s="7" t="n">
        <v>0</v>
      </c>
      <c r="M1112" s="7" t="n">
        <v>1</v>
      </c>
      <c r="N1112" s="7" t="n">
        <v>1.60000002384186</v>
      </c>
      <c r="O1112" s="7" t="n">
        <v>0.0900000035762787</v>
      </c>
      <c r="P1112" s="7" t="s">
        <v>12</v>
      </c>
      <c r="Q1112" s="7" t="s">
        <v>12</v>
      </c>
      <c r="R1112" s="7" t="n">
        <v>-1</v>
      </c>
      <c r="S1112" s="7" t="n">
        <v>0</v>
      </c>
      <c r="T1112" s="7" t="n">
        <v>0</v>
      </c>
      <c r="U1112" s="7" t="n">
        <v>0</v>
      </c>
      <c r="V1112" s="7" t="n">
        <v>0</v>
      </c>
    </row>
    <row r="1113" spans="1:22">
      <c r="A1113" t="s">
        <v>4</v>
      </c>
      <c r="B1113" s="4" t="s">
        <v>5</v>
      </c>
      <c r="C1113" s="4" t="s">
        <v>10</v>
      </c>
      <c r="D1113" s="4" t="s">
        <v>6</v>
      </c>
      <c r="E1113" s="4" t="s">
        <v>6</v>
      </c>
      <c r="F1113" s="4" t="s">
        <v>6</v>
      </c>
      <c r="G1113" s="4" t="s">
        <v>13</v>
      </c>
      <c r="H1113" s="4" t="s">
        <v>9</v>
      </c>
      <c r="I1113" s="4" t="s">
        <v>19</v>
      </c>
      <c r="J1113" s="4" t="s">
        <v>19</v>
      </c>
      <c r="K1113" s="4" t="s">
        <v>19</v>
      </c>
      <c r="L1113" s="4" t="s">
        <v>19</v>
      </c>
      <c r="M1113" s="4" t="s">
        <v>19</v>
      </c>
      <c r="N1113" s="4" t="s">
        <v>19</v>
      </c>
      <c r="O1113" s="4" t="s">
        <v>19</v>
      </c>
      <c r="P1113" s="4" t="s">
        <v>6</v>
      </c>
      <c r="Q1113" s="4" t="s">
        <v>6</v>
      </c>
      <c r="R1113" s="4" t="s">
        <v>9</v>
      </c>
      <c r="S1113" s="4" t="s">
        <v>13</v>
      </c>
      <c r="T1113" s="4" t="s">
        <v>9</v>
      </c>
      <c r="U1113" s="4" t="s">
        <v>9</v>
      </c>
      <c r="V1113" s="4" t="s">
        <v>10</v>
      </c>
    </row>
    <row r="1114" spans="1:22">
      <c r="A1114" t="n">
        <v>13875</v>
      </c>
      <c r="B1114" s="46" t="n">
        <v>19</v>
      </c>
      <c r="C1114" s="7" t="n">
        <v>1647</v>
      </c>
      <c r="D1114" s="7" t="s">
        <v>199</v>
      </c>
      <c r="E1114" s="7" t="s">
        <v>200</v>
      </c>
      <c r="F1114" s="7" t="s">
        <v>12</v>
      </c>
      <c r="G1114" s="7" t="n">
        <v>0</v>
      </c>
      <c r="H1114" s="7" t="n">
        <v>1</v>
      </c>
      <c r="I1114" s="7" t="n">
        <v>0</v>
      </c>
      <c r="J1114" s="7" t="n">
        <v>0</v>
      </c>
      <c r="K1114" s="7" t="n">
        <v>0</v>
      </c>
      <c r="L1114" s="7" t="n">
        <v>0</v>
      </c>
      <c r="M1114" s="7" t="n">
        <v>1</v>
      </c>
      <c r="N1114" s="7" t="n">
        <v>1.60000002384186</v>
      </c>
      <c r="O1114" s="7" t="n">
        <v>0.0900000035762787</v>
      </c>
      <c r="P1114" s="7" t="s">
        <v>12</v>
      </c>
      <c r="Q1114" s="7" t="s">
        <v>12</v>
      </c>
      <c r="R1114" s="7" t="n">
        <v>-1</v>
      </c>
      <c r="S1114" s="7" t="n">
        <v>0</v>
      </c>
      <c r="T1114" s="7" t="n">
        <v>0</v>
      </c>
      <c r="U1114" s="7" t="n">
        <v>0</v>
      </c>
      <c r="V1114" s="7" t="n">
        <v>0</v>
      </c>
    </row>
    <row r="1115" spans="1:22">
      <c r="A1115" t="s">
        <v>4</v>
      </c>
      <c r="B1115" s="4" t="s">
        <v>5</v>
      </c>
      <c r="C1115" s="4" t="s">
        <v>10</v>
      </c>
      <c r="D1115" s="4" t="s">
        <v>6</v>
      </c>
      <c r="E1115" s="4" t="s">
        <v>6</v>
      </c>
      <c r="F1115" s="4" t="s">
        <v>6</v>
      </c>
      <c r="G1115" s="4" t="s">
        <v>13</v>
      </c>
      <c r="H1115" s="4" t="s">
        <v>9</v>
      </c>
      <c r="I1115" s="4" t="s">
        <v>19</v>
      </c>
      <c r="J1115" s="4" t="s">
        <v>19</v>
      </c>
      <c r="K1115" s="4" t="s">
        <v>19</v>
      </c>
      <c r="L1115" s="4" t="s">
        <v>19</v>
      </c>
      <c r="M1115" s="4" t="s">
        <v>19</v>
      </c>
      <c r="N1115" s="4" t="s">
        <v>19</v>
      </c>
      <c r="O1115" s="4" t="s">
        <v>19</v>
      </c>
      <c r="P1115" s="4" t="s">
        <v>6</v>
      </c>
      <c r="Q1115" s="4" t="s">
        <v>6</v>
      </c>
      <c r="R1115" s="4" t="s">
        <v>9</v>
      </c>
      <c r="S1115" s="4" t="s">
        <v>13</v>
      </c>
      <c r="T1115" s="4" t="s">
        <v>9</v>
      </c>
      <c r="U1115" s="4" t="s">
        <v>9</v>
      </c>
      <c r="V1115" s="4" t="s">
        <v>10</v>
      </c>
    </row>
    <row r="1116" spans="1:22">
      <c r="A1116" t="n">
        <v>13965</v>
      </c>
      <c r="B1116" s="46" t="n">
        <v>19</v>
      </c>
      <c r="C1116" s="7" t="n">
        <v>1648</v>
      </c>
      <c r="D1116" s="7" t="s">
        <v>199</v>
      </c>
      <c r="E1116" s="7" t="s">
        <v>200</v>
      </c>
      <c r="F1116" s="7" t="s">
        <v>12</v>
      </c>
      <c r="G1116" s="7" t="n">
        <v>0</v>
      </c>
      <c r="H1116" s="7" t="n">
        <v>1</v>
      </c>
      <c r="I1116" s="7" t="n">
        <v>0</v>
      </c>
      <c r="J1116" s="7" t="n">
        <v>0</v>
      </c>
      <c r="K1116" s="7" t="n">
        <v>0</v>
      </c>
      <c r="L1116" s="7" t="n">
        <v>0</v>
      </c>
      <c r="M1116" s="7" t="n">
        <v>1</v>
      </c>
      <c r="N1116" s="7" t="n">
        <v>1.60000002384186</v>
      </c>
      <c r="O1116" s="7" t="n">
        <v>0.0900000035762787</v>
      </c>
      <c r="P1116" s="7" t="s">
        <v>12</v>
      </c>
      <c r="Q1116" s="7" t="s">
        <v>12</v>
      </c>
      <c r="R1116" s="7" t="n">
        <v>-1</v>
      </c>
      <c r="S1116" s="7" t="n">
        <v>0</v>
      </c>
      <c r="T1116" s="7" t="n">
        <v>0</v>
      </c>
      <c r="U1116" s="7" t="n">
        <v>0</v>
      </c>
      <c r="V1116" s="7" t="n">
        <v>0</v>
      </c>
    </row>
    <row r="1117" spans="1:22">
      <c r="A1117" t="s">
        <v>4</v>
      </c>
      <c r="B1117" s="4" t="s">
        <v>5</v>
      </c>
      <c r="C1117" s="4" t="s">
        <v>10</v>
      </c>
      <c r="D1117" s="4" t="s">
        <v>13</v>
      </c>
      <c r="E1117" s="4" t="s">
        <v>13</v>
      </c>
      <c r="F1117" s="4" t="s">
        <v>6</v>
      </c>
    </row>
    <row r="1118" spans="1:22">
      <c r="A1118" t="n">
        <v>14055</v>
      </c>
      <c r="B1118" s="36" t="n">
        <v>20</v>
      </c>
      <c r="C1118" s="7" t="n">
        <v>0</v>
      </c>
      <c r="D1118" s="7" t="n">
        <v>3</v>
      </c>
      <c r="E1118" s="7" t="n">
        <v>10</v>
      </c>
      <c r="F1118" s="7" t="s">
        <v>99</v>
      </c>
    </row>
    <row r="1119" spans="1:22">
      <c r="A1119" t="s">
        <v>4</v>
      </c>
      <c r="B1119" s="4" t="s">
        <v>5</v>
      </c>
      <c r="C1119" s="4" t="s">
        <v>10</v>
      </c>
    </row>
    <row r="1120" spans="1:22">
      <c r="A1120" t="n">
        <v>14073</v>
      </c>
      <c r="B1120" s="25" t="n">
        <v>16</v>
      </c>
      <c r="C1120" s="7" t="n">
        <v>0</v>
      </c>
    </row>
    <row r="1121" spans="1:22">
      <c r="A1121" t="s">
        <v>4</v>
      </c>
      <c r="B1121" s="4" t="s">
        <v>5</v>
      </c>
      <c r="C1121" s="4" t="s">
        <v>10</v>
      </c>
      <c r="D1121" s="4" t="s">
        <v>13</v>
      </c>
      <c r="E1121" s="4" t="s">
        <v>13</v>
      </c>
      <c r="F1121" s="4" t="s">
        <v>6</v>
      </c>
    </row>
    <row r="1122" spans="1:22">
      <c r="A1122" t="n">
        <v>14076</v>
      </c>
      <c r="B1122" s="36" t="n">
        <v>20</v>
      </c>
      <c r="C1122" s="7" t="n">
        <v>1</v>
      </c>
      <c r="D1122" s="7" t="n">
        <v>3</v>
      </c>
      <c r="E1122" s="7" t="n">
        <v>10</v>
      </c>
      <c r="F1122" s="7" t="s">
        <v>99</v>
      </c>
    </row>
    <row r="1123" spans="1:22">
      <c r="A1123" t="s">
        <v>4</v>
      </c>
      <c r="B1123" s="4" t="s">
        <v>5</v>
      </c>
      <c r="C1123" s="4" t="s">
        <v>10</v>
      </c>
    </row>
    <row r="1124" spans="1:22">
      <c r="A1124" t="n">
        <v>14094</v>
      </c>
      <c r="B1124" s="25" t="n">
        <v>16</v>
      </c>
      <c r="C1124" s="7" t="n">
        <v>0</v>
      </c>
    </row>
    <row r="1125" spans="1:22">
      <c r="A1125" t="s">
        <v>4</v>
      </c>
      <c r="B1125" s="4" t="s">
        <v>5</v>
      </c>
      <c r="C1125" s="4" t="s">
        <v>10</v>
      </c>
      <c r="D1125" s="4" t="s">
        <v>13</v>
      </c>
      <c r="E1125" s="4" t="s">
        <v>13</v>
      </c>
      <c r="F1125" s="4" t="s">
        <v>6</v>
      </c>
    </row>
    <row r="1126" spans="1:22">
      <c r="A1126" t="n">
        <v>14097</v>
      </c>
      <c r="B1126" s="36" t="n">
        <v>20</v>
      </c>
      <c r="C1126" s="7" t="n">
        <v>2</v>
      </c>
      <c r="D1126" s="7" t="n">
        <v>3</v>
      </c>
      <c r="E1126" s="7" t="n">
        <v>10</v>
      </c>
      <c r="F1126" s="7" t="s">
        <v>99</v>
      </c>
    </row>
    <row r="1127" spans="1:22">
      <c r="A1127" t="s">
        <v>4</v>
      </c>
      <c r="B1127" s="4" t="s">
        <v>5</v>
      </c>
      <c r="C1127" s="4" t="s">
        <v>10</v>
      </c>
    </row>
    <row r="1128" spans="1:22">
      <c r="A1128" t="n">
        <v>14115</v>
      </c>
      <c r="B1128" s="25" t="n">
        <v>16</v>
      </c>
      <c r="C1128" s="7" t="n">
        <v>0</v>
      </c>
    </row>
    <row r="1129" spans="1:22">
      <c r="A1129" t="s">
        <v>4</v>
      </c>
      <c r="B1129" s="4" t="s">
        <v>5</v>
      </c>
      <c r="C1129" s="4" t="s">
        <v>10</v>
      </c>
      <c r="D1129" s="4" t="s">
        <v>13</v>
      </c>
      <c r="E1129" s="4" t="s">
        <v>13</v>
      </c>
      <c r="F1129" s="4" t="s">
        <v>6</v>
      </c>
    </row>
    <row r="1130" spans="1:22">
      <c r="A1130" t="n">
        <v>14118</v>
      </c>
      <c r="B1130" s="36" t="n">
        <v>20</v>
      </c>
      <c r="C1130" s="7" t="n">
        <v>3</v>
      </c>
      <c r="D1130" s="7" t="n">
        <v>3</v>
      </c>
      <c r="E1130" s="7" t="n">
        <v>10</v>
      </c>
      <c r="F1130" s="7" t="s">
        <v>99</v>
      </c>
    </row>
    <row r="1131" spans="1:22">
      <c r="A1131" t="s">
        <v>4</v>
      </c>
      <c r="B1131" s="4" t="s">
        <v>5</v>
      </c>
      <c r="C1131" s="4" t="s">
        <v>10</v>
      </c>
    </row>
    <row r="1132" spans="1:22">
      <c r="A1132" t="n">
        <v>14136</v>
      </c>
      <c r="B1132" s="25" t="n">
        <v>16</v>
      </c>
      <c r="C1132" s="7" t="n">
        <v>0</v>
      </c>
    </row>
    <row r="1133" spans="1:22">
      <c r="A1133" t="s">
        <v>4</v>
      </c>
      <c r="B1133" s="4" t="s">
        <v>5</v>
      </c>
      <c r="C1133" s="4" t="s">
        <v>10</v>
      </c>
      <c r="D1133" s="4" t="s">
        <v>13</v>
      </c>
      <c r="E1133" s="4" t="s">
        <v>13</v>
      </c>
      <c r="F1133" s="4" t="s">
        <v>6</v>
      </c>
    </row>
    <row r="1134" spans="1:22">
      <c r="A1134" t="n">
        <v>14139</v>
      </c>
      <c r="B1134" s="36" t="n">
        <v>20</v>
      </c>
      <c r="C1134" s="7" t="n">
        <v>4</v>
      </c>
      <c r="D1134" s="7" t="n">
        <v>3</v>
      </c>
      <c r="E1134" s="7" t="n">
        <v>10</v>
      </c>
      <c r="F1134" s="7" t="s">
        <v>99</v>
      </c>
    </row>
    <row r="1135" spans="1:22">
      <c r="A1135" t="s">
        <v>4</v>
      </c>
      <c r="B1135" s="4" t="s">
        <v>5</v>
      </c>
      <c r="C1135" s="4" t="s">
        <v>10</v>
      </c>
    </row>
    <row r="1136" spans="1:22">
      <c r="A1136" t="n">
        <v>14157</v>
      </c>
      <c r="B1136" s="25" t="n">
        <v>16</v>
      </c>
      <c r="C1136" s="7" t="n">
        <v>0</v>
      </c>
    </row>
    <row r="1137" spans="1:6">
      <c r="A1137" t="s">
        <v>4</v>
      </c>
      <c r="B1137" s="4" t="s">
        <v>5</v>
      </c>
      <c r="C1137" s="4" t="s">
        <v>10</v>
      </c>
      <c r="D1137" s="4" t="s">
        <v>13</v>
      </c>
      <c r="E1137" s="4" t="s">
        <v>13</v>
      </c>
      <c r="F1137" s="4" t="s">
        <v>6</v>
      </c>
    </row>
    <row r="1138" spans="1:6">
      <c r="A1138" t="n">
        <v>14160</v>
      </c>
      <c r="B1138" s="36" t="n">
        <v>20</v>
      </c>
      <c r="C1138" s="7" t="n">
        <v>5</v>
      </c>
      <c r="D1138" s="7" t="n">
        <v>3</v>
      </c>
      <c r="E1138" s="7" t="n">
        <v>10</v>
      </c>
      <c r="F1138" s="7" t="s">
        <v>99</v>
      </c>
    </row>
    <row r="1139" spans="1:6">
      <c r="A1139" t="s">
        <v>4</v>
      </c>
      <c r="B1139" s="4" t="s">
        <v>5</v>
      </c>
      <c r="C1139" s="4" t="s">
        <v>10</v>
      </c>
    </row>
    <row r="1140" spans="1:6">
      <c r="A1140" t="n">
        <v>14178</v>
      </c>
      <c r="B1140" s="25" t="n">
        <v>16</v>
      </c>
      <c r="C1140" s="7" t="n">
        <v>0</v>
      </c>
    </row>
    <row r="1141" spans="1:6">
      <c r="A1141" t="s">
        <v>4</v>
      </c>
      <c r="B1141" s="4" t="s">
        <v>5</v>
      </c>
      <c r="C1141" s="4" t="s">
        <v>10</v>
      </c>
      <c r="D1141" s="4" t="s">
        <v>13</v>
      </c>
      <c r="E1141" s="4" t="s">
        <v>13</v>
      </c>
      <c r="F1141" s="4" t="s">
        <v>6</v>
      </c>
    </row>
    <row r="1142" spans="1:6">
      <c r="A1142" t="n">
        <v>14181</v>
      </c>
      <c r="B1142" s="36" t="n">
        <v>20</v>
      </c>
      <c r="C1142" s="7" t="n">
        <v>6</v>
      </c>
      <c r="D1142" s="7" t="n">
        <v>3</v>
      </c>
      <c r="E1142" s="7" t="n">
        <v>10</v>
      </c>
      <c r="F1142" s="7" t="s">
        <v>99</v>
      </c>
    </row>
    <row r="1143" spans="1:6">
      <c r="A1143" t="s">
        <v>4</v>
      </c>
      <c r="B1143" s="4" t="s">
        <v>5</v>
      </c>
      <c r="C1143" s="4" t="s">
        <v>10</v>
      </c>
    </row>
    <row r="1144" spans="1:6">
      <c r="A1144" t="n">
        <v>14199</v>
      </c>
      <c r="B1144" s="25" t="n">
        <v>16</v>
      </c>
      <c r="C1144" s="7" t="n">
        <v>0</v>
      </c>
    </row>
    <row r="1145" spans="1:6">
      <c r="A1145" t="s">
        <v>4</v>
      </c>
      <c r="B1145" s="4" t="s">
        <v>5</v>
      </c>
      <c r="C1145" s="4" t="s">
        <v>10</v>
      </c>
      <c r="D1145" s="4" t="s">
        <v>13</v>
      </c>
      <c r="E1145" s="4" t="s">
        <v>13</v>
      </c>
      <c r="F1145" s="4" t="s">
        <v>6</v>
      </c>
    </row>
    <row r="1146" spans="1:6">
      <c r="A1146" t="n">
        <v>14202</v>
      </c>
      <c r="B1146" s="36" t="n">
        <v>20</v>
      </c>
      <c r="C1146" s="7" t="n">
        <v>7</v>
      </c>
      <c r="D1146" s="7" t="n">
        <v>3</v>
      </c>
      <c r="E1146" s="7" t="n">
        <v>10</v>
      </c>
      <c r="F1146" s="7" t="s">
        <v>99</v>
      </c>
    </row>
    <row r="1147" spans="1:6">
      <c r="A1147" t="s">
        <v>4</v>
      </c>
      <c r="B1147" s="4" t="s">
        <v>5</v>
      </c>
      <c r="C1147" s="4" t="s">
        <v>10</v>
      </c>
    </row>
    <row r="1148" spans="1:6">
      <c r="A1148" t="n">
        <v>14220</v>
      </c>
      <c r="B1148" s="25" t="n">
        <v>16</v>
      </c>
      <c r="C1148" s="7" t="n">
        <v>0</v>
      </c>
    </row>
    <row r="1149" spans="1:6">
      <c r="A1149" t="s">
        <v>4</v>
      </c>
      <c r="B1149" s="4" t="s">
        <v>5</v>
      </c>
      <c r="C1149" s="4" t="s">
        <v>10</v>
      </c>
      <c r="D1149" s="4" t="s">
        <v>13</v>
      </c>
      <c r="E1149" s="4" t="s">
        <v>13</v>
      </c>
      <c r="F1149" s="4" t="s">
        <v>6</v>
      </c>
    </row>
    <row r="1150" spans="1:6">
      <c r="A1150" t="n">
        <v>14223</v>
      </c>
      <c r="B1150" s="36" t="n">
        <v>20</v>
      </c>
      <c r="C1150" s="7" t="n">
        <v>8</v>
      </c>
      <c r="D1150" s="7" t="n">
        <v>3</v>
      </c>
      <c r="E1150" s="7" t="n">
        <v>10</v>
      </c>
      <c r="F1150" s="7" t="s">
        <v>99</v>
      </c>
    </row>
    <row r="1151" spans="1:6">
      <c r="A1151" t="s">
        <v>4</v>
      </c>
      <c r="B1151" s="4" t="s">
        <v>5</v>
      </c>
      <c r="C1151" s="4" t="s">
        <v>10</v>
      </c>
    </row>
    <row r="1152" spans="1:6">
      <c r="A1152" t="n">
        <v>14241</v>
      </c>
      <c r="B1152" s="25" t="n">
        <v>16</v>
      </c>
      <c r="C1152" s="7" t="n">
        <v>0</v>
      </c>
    </row>
    <row r="1153" spans="1:6">
      <c r="A1153" t="s">
        <v>4</v>
      </c>
      <c r="B1153" s="4" t="s">
        <v>5</v>
      </c>
      <c r="C1153" s="4" t="s">
        <v>10</v>
      </c>
      <c r="D1153" s="4" t="s">
        <v>13</v>
      </c>
      <c r="E1153" s="4" t="s">
        <v>13</v>
      </c>
      <c r="F1153" s="4" t="s">
        <v>6</v>
      </c>
    </row>
    <row r="1154" spans="1:6">
      <c r="A1154" t="n">
        <v>14244</v>
      </c>
      <c r="B1154" s="36" t="n">
        <v>20</v>
      </c>
      <c r="C1154" s="7" t="n">
        <v>9</v>
      </c>
      <c r="D1154" s="7" t="n">
        <v>3</v>
      </c>
      <c r="E1154" s="7" t="n">
        <v>10</v>
      </c>
      <c r="F1154" s="7" t="s">
        <v>99</v>
      </c>
    </row>
    <row r="1155" spans="1:6">
      <c r="A1155" t="s">
        <v>4</v>
      </c>
      <c r="B1155" s="4" t="s">
        <v>5</v>
      </c>
      <c r="C1155" s="4" t="s">
        <v>10</v>
      </c>
    </row>
    <row r="1156" spans="1:6">
      <c r="A1156" t="n">
        <v>14262</v>
      </c>
      <c r="B1156" s="25" t="n">
        <v>16</v>
      </c>
      <c r="C1156" s="7" t="n">
        <v>0</v>
      </c>
    </row>
    <row r="1157" spans="1:6">
      <c r="A1157" t="s">
        <v>4</v>
      </c>
      <c r="B1157" s="4" t="s">
        <v>5</v>
      </c>
      <c r="C1157" s="4" t="s">
        <v>10</v>
      </c>
      <c r="D1157" s="4" t="s">
        <v>13</v>
      </c>
      <c r="E1157" s="4" t="s">
        <v>13</v>
      </c>
      <c r="F1157" s="4" t="s">
        <v>6</v>
      </c>
    </row>
    <row r="1158" spans="1:6">
      <c r="A1158" t="n">
        <v>14265</v>
      </c>
      <c r="B1158" s="36" t="n">
        <v>20</v>
      </c>
      <c r="C1158" s="7" t="n">
        <v>11</v>
      </c>
      <c r="D1158" s="7" t="n">
        <v>3</v>
      </c>
      <c r="E1158" s="7" t="n">
        <v>10</v>
      </c>
      <c r="F1158" s="7" t="s">
        <v>99</v>
      </c>
    </row>
    <row r="1159" spans="1:6">
      <c r="A1159" t="s">
        <v>4</v>
      </c>
      <c r="B1159" s="4" t="s">
        <v>5</v>
      </c>
      <c r="C1159" s="4" t="s">
        <v>10</v>
      </c>
    </row>
    <row r="1160" spans="1:6">
      <c r="A1160" t="n">
        <v>14283</v>
      </c>
      <c r="B1160" s="25" t="n">
        <v>16</v>
      </c>
      <c r="C1160" s="7" t="n">
        <v>0</v>
      </c>
    </row>
    <row r="1161" spans="1:6">
      <c r="A1161" t="s">
        <v>4</v>
      </c>
      <c r="B1161" s="4" t="s">
        <v>5</v>
      </c>
      <c r="C1161" s="4" t="s">
        <v>10</v>
      </c>
      <c r="D1161" s="4" t="s">
        <v>13</v>
      </c>
      <c r="E1161" s="4" t="s">
        <v>13</v>
      </c>
      <c r="F1161" s="4" t="s">
        <v>6</v>
      </c>
    </row>
    <row r="1162" spans="1:6">
      <c r="A1162" t="n">
        <v>14286</v>
      </c>
      <c r="B1162" s="36" t="n">
        <v>20</v>
      </c>
      <c r="C1162" s="7" t="n">
        <v>13</v>
      </c>
      <c r="D1162" s="7" t="n">
        <v>3</v>
      </c>
      <c r="E1162" s="7" t="n">
        <v>10</v>
      </c>
      <c r="F1162" s="7" t="s">
        <v>99</v>
      </c>
    </row>
    <row r="1163" spans="1:6">
      <c r="A1163" t="s">
        <v>4</v>
      </c>
      <c r="B1163" s="4" t="s">
        <v>5</v>
      </c>
      <c r="C1163" s="4" t="s">
        <v>10</v>
      </c>
    </row>
    <row r="1164" spans="1:6">
      <c r="A1164" t="n">
        <v>14304</v>
      </c>
      <c r="B1164" s="25" t="n">
        <v>16</v>
      </c>
      <c r="C1164" s="7" t="n">
        <v>0</v>
      </c>
    </row>
    <row r="1165" spans="1:6">
      <c r="A1165" t="s">
        <v>4</v>
      </c>
      <c r="B1165" s="4" t="s">
        <v>5</v>
      </c>
      <c r="C1165" s="4" t="s">
        <v>10</v>
      </c>
      <c r="D1165" s="4" t="s">
        <v>13</v>
      </c>
      <c r="E1165" s="4" t="s">
        <v>13</v>
      </c>
      <c r="F1165" s="4" t="s">
        <v>6</v>
      </c>
    </row>
    <row r="1166" spans="1:6">
      <c r="A1166" t="n">
        <v>14307</v>
      </c>
      <c r="B1166" s="36" t="n">
        <v>20</v>
      </c>
      <c r="C1166" s="7" t="n">
        <v>80</v>
      </c>
      <c r="D1166" s="7" t="n">
        <v>3</v>
      </c>
      <c r="E1166" s="7" t="n">
        <v>10</v>
      </c>
      <c r="F1166" s="7" t="s">
        <v>99</v>
      </c>
    </row>
    <row r="1167" spans="1:6">
      <c r="A1167" t="s">
        <v>4</v>
      </c>
      <c r="B1167" s="4" t="s">
        <v>5</v>
      </c>
      <c r="C1167" s="4" t="s">
        <v>10</v>
      </c>
    </row>
    <row r="1168" spans="1:6">
      <c r="A1168" t="n">
        <v>14325</v>
      </c>
      <c r="B1168" s="25" t="n">
        <v>16</v>
      </c>
      <c r="C1168" s="7" t="n">
        <v>0</v>
      </c>
    </row>
    <row r="1169" spans="1:6">
      <c r="A1169" t="s">
        <v>4</v>
      </c>
      <c r="B1169" s="4" t="s">
        <v>5</v>
      </c>
      <c r="C1169" s="4" t="s">
        <v>10</v>
      </c>
      <c r="D1169" s="4" t="s">
        <v>13</v>
      </c>
      <c r="E1169" s="4" t="s">
        <v>13</v>
      </c>
      <c r="F1169" s="4" t="s">
        <v>6</v>
      </c>
    </row>
    <row r="1170" spans="1:6">
      <c r="A1170" t="n">
        <v>14328</v>
      </c>
      <c r="B1170" s="36" t="n">
        <v>20</v>
      </c>
      <c r="C1170" s="7" t="n">
        <v>18</v>
      </c>
      <c r="D1170" s="7" t="n">
        <v>3</v>
      </c>
      <c r="E1170" s="7" t="n">
        <v>10</v>
      </c>
      <c r="F1170" s="7" t="s">
        <v>99</v>
      </c>
    </row>
    <row r="1171" spans="1:6">
      <c r="A1171" t="s">
        <v>4</v>
      </c>
      <c r="B1171" s="4" t="s">
        <v>5</v>
      </c>
      <c r="C1171" s="4" t="s">
        <v>10</v>
      </c>
    </row>
    <row r="1172" spans="1:6">
      <c r="A1172" t="n">
        <v>14346</v>
      </c>
      <c r="B1172" s="25" t="n">
        <v>16</v>
      </c>
      <c r="C1172" s="7" t="n">
        <v>0</v>
      </c>
    </row>
    <row r="1173" spans="1:6">
      <c r="A1173" t="s">
        <v>4</v>
      </c>
      <c r="B1173" s="4" t="s">
        <v>5</v>
      </c>
      <c r="C1173" s="4" t="s">
        <v>10</v>
      </c>
      <c r="D1173" s="4" t="s">
        <v>13</v>
      </c>
      <c r="E1173" s="4" t="s">
        <v>13</v>
      </c>
      <c r="F1173" s="4" t="s">
        <v>6</v>
      </c>
    </row>
    <row r="1174" spans="1:6">
      <c r="A1174" t="n">
        <v>14349</v>
      </c>
      <c r="B1174" s="36" t="n">
        <v>20</v>
      </c>
      <c r="C1174" s="7" t="n">
        <v>7032</v>
      </c>
      <c r="D1174" s="7" t="n">
        <v>3</v>
      </c>
      <c r="E1174" s="7" t="n">
        <v>10</v>
      </c>
      <c r="F1174" s="7" t="s">
        <v>99</v>
      </c>
    </row>
    <row r="1175" spans="1:6">
      <c r="A1175" t="s">
        <v>4</v>
      </c>
      <c r="B1175" s="4" t="s">
        <v>5</v>
      </c>
      <c r="C1175" s="4" t="s">
        <v>10</v>
      </c>
    </row>
    <row r="1176" spans="1:6">
      <c r="A1176" t="n">
        <v>14367</v>
      </c>
      <c r="B1176" s="25" t="n">
        <v>16</v>
      </c>
      <c r="C1176" s="7" t="n">
        <v>0</v>
      </c>
    </row>
    <row r="1177" spans="1:6">
      <c r="A1177" t="s">
        <v>4</v>
      </c>
      <c r="B1177" s="4" t="s">
        <v>5</v>
      </c>
      <c r="C1177" s="4" t="s">
        <v>10</v>
      </c>
      <c r="D1177" s="4" t="s">
        <v>13</v>
      </c>
      <c r="E1177" s="4" t="s">
        <v>13</v>
      </c>
      <c r="F1177" s="4" t="s">
        <v>6</v>
      </c>
    </row>
    <row r="1178" spans="1:6">
      <c r="A1178" t="n">
        <v>14370</v>
      </c>
      <c r="B1178" s="36" t="n">
        <v>20</v>
      </c>
      <c r="C1178" s="7" t="n">
        <v>7033</v>
      </c>
      <c r="D1178" s="7" t="n">
        <v>3</v>
      </c>
      <c r="E1178" s="7" t="n">
        <v>10</v>
      </c>
      <c r="F1178" s="7" t="s">
        <v>99</v>
      </c>
    </row>
    <row r="1179" spans="1:6">
      <c r="A1179" t="s">
        <v>4</v>
      </c>
      <c r="B1179" s="4" t="s">
        <v>5</v>
      </c>
      <c r="C1179" s="4" t="s">
        <v>10</v>
      </c>
    </row>
    <row r="1180" spans="1:6">
      <c r="A1180" t="n">
        <v>14388</v>
      </c>
      <c r="B1180" s="25" t="n">
        <v>16</v>
      </c>
      <c r="C1180" s="7" t="n">
        <v>0</v>
      </c>
    </row>
    <row r="1181" spans="1:6">
      <c r="A1181" t="s">
        <v>4</v>
      </c>
      <c r="B1181" s="4" t="s">
        <v>5</v>
      </c>
      <c r="C1181" s="4" t="s">
        <v>10</v>
      </c>
      <c r="D1181" s="4" t="s">
        <v>13</v>
      </c>
      <c r="E1181" s="4" t="s">
        <v>13</v>
      </c>
      <c r="F1181" s="4" t="s">
        <v>6</v>
      </c>
    </row>
    <row r="1182" spans="1:6">
      <c r="A1182" t="n">
        <v>14391</v>
      </c>
      <c r="B1182" s="36" t="n">
        <v>20</v>
      </c>
      <c r="C1182" s="7" t="n">
        <v>7036</v>
      </c>
      <c r="D1182" s="7" t="n">
        <v>3</v>
      </c>
      <c r="E1182" s="7" t="n">
        <v>10</v>
      </c>
      <c r="F1182" s="7" t="s">
        <v>99</v>
      </c>
    </row>
    <row r="1183" spans="1:6">
      <c r="A1183" t="s">
        <v>4</v>
      </c>
      <c r="B1183" s="4" t="s">
        <v>5</v>
      </c>
      <c r="C1183" s="4" t="s">
        <v>10</v>
      </c>
    </row>
    <row r="1184" spans="1:6">
      <c r="A1184" t="n">
        <v>14409</v>
      </c>
      <c r="B1184" s="25" t="n">
        <v>16</v>
      </c>
      <c r="C1184" s="7" t="n">
        <v>0</v>
      </c>
    </row>
    <row r="1185" spans="1:6">
      <c r="A1185" t="s">
        <v>4</v>
      </c>
      <c r="B1185" s="4" t="s">
        <v>5</v>
      </c>
      <c r="C1185" s="4" t="s">
        <v>10</v>
      </c>
      <c r="D1185" s="4" t="s">
        <v>13</v>
      </c>
      <c r="E1185" s="4" t="s">
        <v>13</v>
      </c>
      <c r="F1185" s="4" t="s">
        <v>6</v>
      </c>
    </row>
    <row r="1186" spans="1:6">
      <c r="A1186" t="n">
        <v>14412</v>
      </c>
      <c r="B1186" s="36" t="n">
        <v>20</v>
      </c>
      <c r="C1186" s="7" t="n">
        <v>12</v>
      </c>
      <c r="D1186" s="7" t="n">
        <v>3</v>
      </c>
      <c r="E1186" s="7" t="n">
        <v>10</v>
      </c>
      <c r="F1186" s="7" t="s">
        <v>99</v>
      </c>
    </row>
    <row r="1187" spans="1:6">
      <c r="A1187" t="s">
        <v>4</v>
      </c>
      <c r="B1187" s="4" t="s">
        <v>5</v>
      </c>
      <c r="C1187" s="4" t="s">
        <v>10</v>
      </c>
    </row>
    <row r="1188" spans="1:6">
      <c r="A1188" t="n">
        <v>14430</v>
      </c>
      <c r="B1188" s="25" t="n">
        <v>16</v>
      </c>
      <c r="C1188" s="7" t="n">
        <v>0</v>
      </c>
    </row>
    <row r="1189" spans="1:6">
      <c r="A1189" t="s">
        <v>4</v>
      </c>
      <c r="B1189" s="4" t="s">
        <v>5</v>
      </c>
      <c r="C1189" s="4" t="s">
        <v>10</v>
      </c>
      <c r="D1189" s="4" t="s">
        <v>13</v>
      </c>
      <c r="E1189" s="4" t="s">
        <v>13</v>
      </c>
      <c r="F1189" s="4" t="s">
        <v>6</v>
      </c>
    </row>
    <row r="1190" spans="1:6">
      <c r="A1190" t="n">
        <v>14433</v>
      </c>
      <c r="B1190" s="36" t="n">
        <v>20</v>
      </c>
      <c r="C1190" s="7" t="n">
        <v>1600</v>
      </c>
      <c r="D1190" s="7" t="n">
        <v>3</v>
      </c>
      <c r="E1190" s="7" t="n">
        <v>10</v>
      </c>
      <c r="F1190" s="7" t="s">
        <v>99</v>
      </c>
    </row>
    <row r="1191" spans="1:6">
      <c r="A1191" t="s">
        <v>4</v>
      </c>
      <c r="B1191" s="4" t="s">
        <v>5</v>
      </c>
      <c r="C1191" s="4" t="s">
        <v>10</v>
      </c>
    </row>
    <row r="1192" spans="1:6">
      <c r="A1192" t="n">
        <v>14451</v>
      </c>
      <c r="B1192" s="25" t="n">
        <v>16</v>
      </c>
      <c r="C1192" s="7" t="n">
        <v>0</v>
      </c>
    </row>
    <row r="1193" spans="1:6">
      <c r="A1193" t="s">
        <v>4</v>
      </c>
      <c r="B1193" s="4" t="s">
        <v>5</v>
      </c>
      <c r="C1193" s="4" t="s">
        <v>10</v>
      </c>
      <c r="D1193" s="4" t="s">
        <v>13</v>
      </c>
      <c r="E1193" s="4" t="s">
        <v>13</v>
      </c>
      <c r="F1193" s="4" t="s">
        <v>6</v>
      </c>
    </row>
    <row r="1194" spans="1:6">
      <c r="A1194" t="n">
        <v>14454</v>
      </c>
      <c r="B1194" s="36" t="n">
        <v>20</v>
      </c>
      <c r="C1194" s="7" t="n">
        <v>1601</v>
      </c>
      <c r="D1194" s="7" t="n">
        <v>3</v>
      </c>
      <c r="E1194" s="7" t="n">
        <v>10</v>
      </c>
      <c r="F1194" s="7" t="s">
        <v>99</v>
      </c>
    </row>
    <row r="1195" spans="1:6">
      <c r="A1195" t="s">
        <v>4</v>
      </c>
      <c r="B1195" s="4" t="s">
        <v>5</v>
      </c>
      <c r="C1195" s="4" t="s">
        <v>10</v>
      </c>
    </row>
    <row r="1196" spans="1:6">
      <c r="A1196" t="n">
        <v>14472</v>
      </c>
      <c r="B1196" s="25" t="n">
        <v>16</v>
      </c>
      <c r="C1196" s="7" t="n">
        <v>0</v>
      </c>
    </row>
    <row r="1197" spans="1:6">
      <c r="A1197" t="s">
        <v>4</v>
      </c>
      <c r="B1197" s="4" t="s">
        <v>5</v>
      </c>
      <c r="C1197" s="4" t="s">
        <v>10</v>
      </c>
      <c r="D1197" s="4" t="s">
        <v>13</v>
      </c>
      <c r="E1197" s="4" t="s">
        <v>13</v>
      </c>
      <c r="F1197" s="4" t="s">
        <v>6</v>
      </c>
    </row>
    <row r="1198" spans="1:6">
      <c r="A1198" t="n">
        <v>14475</v>
      </c>
      <c r="B1198" s="36" t="n">
        <v>20</v>
      </c>
      <c r="C1198" s="7" t="n">
        <v>1602</v>
      </c>
      <c r="D1198" s="7" t="n">
        <v>3</v>
      </c>
      <c r="E1198" s="7" t="n">
        <v>10</v>
      </c>
      <c r="F1198" s="7" t="s">
        <v>99</v>
      </c>
    </row>
    <row r="1199" spans="1:6">
      <c r="A1199" t="s">
        <v>4</v>
      </c>
      <c r="B1199" s="4" t="s">
        <v>5</v>
      </c>
      <c r="C1199" s="4" t="s">
        <v>10</v>
      </c>
    </row>
    <row r="1200" spans="1:6">
      <c r="A1200" t="n">
        <v>14493</v>
      </c>
      <c r="B1200" s="25" t="n">
        <v>16</v>
      </c>
      <c r="C1200" s="7" t="n">
        <v>0</v>
      </c>
    </row>
    <row r="1201" spans="1:6">
      <c r="A1201" t="s">
        <v>4</v>
      </c>
      <c r="B1201" s="4" t="s">
        <v>5</v>
      </c>
      <c r="C1201" s="4" t="s">
        <v>10</v>
      </c>
      <c r="D1201" s="4" t="s">
        <v>13</v>
      </c>
      <c r="E1201" s="4" t="s">
        <v>13</v>
      </c>
      <c r="F1201" s="4" t="s">
        <v>6</v>
      </c>
    </row>
    <row r="1202" spans="1:6">
      <c r="A1202" t="n">
        <v>14496</v>
      </c>
      <c r="B1202" s="36" t="n">
        <v>20</v>
      </c>
      <c r="C1202" s="7" t="n">
        <v>1603</v>
      </c>
      <c r="D1202" s="7" t="n">
        <v>3</v>
      </c>
      <c r="E1202" s="7" t="n">
        <v>10</v>
      </c>
      <c r="F1202" s="7" t="s">
        <v>99</v>
      </c>
    </row>
    <row r="1203" spans="1:6">
      <c r="A1203" t="s">
        <v>4</v>
      </c>
      <c r="B1203" s="4" t="s">
        <v>5</v>
      </c>
      <c r="C1203" s="4" t="s">
        <v>10</v>
      </c>
    </row>
    <row r="1204" spans="1:6">
      <c r="A1204" t="n">
        <v>14514</v>
      </c>
      <c r="B1204" s="25" t="n">
        <v>16</v>
      </c>
      <c r="C1204" s="7" t="n">
        <v>0</v>
      </c>
    </row>
    <row r="1205" spans="1:6">
      <c r="A1205" t="s">
        <v>4</v>
      </c>
      <c r="B1205" s="4" t="s">
        <v>5</v>
      </c>
      <c r="C1205" s="4" t="s">
        <v>10</v>
      </c>
      <c r="D1205" s="4" t="s">
        <v>13</v>
      </c>
      <c r="E1205" s="4" t="s">
        <v>13</v>
      </c>
      <c r="F1205" s="4" t="s">
        <v>6</v>
      </c>
    </row>
    <row r="1206" spans="1:6">
      <c r="A1206" t="n">
        <v>14517</v>
      </c>
      <c r="B1206" s="36" t="n">
        <v>20</v>
      </c>
      <c r="C1206" s="7" t="n">
        <v>1640</v>
      </c>
      <c r="D1206" s="7" t="n">
        <v>3</v>
      </c>
      <c r="E1206" s="7" t="n">
        <v>10</v>
      </c>
      <c r="F1206" s="7" t="s">
        <v>99</v>
      </c>
    </row>
    <row r="1207" spans="1:6">
      <c r="A1207" t="s">
        <v>4</v>
      </c>
      <c r="B1207" s="4" t="s">
        <v>5</v>
      </c>
      <c r="C1207" s="4" t="s">
        <v>10</v>
      </c>
    </row>
    <row r="1208" spans="1:6">
      <c r="A1208" t="n">
        <v>14535</v>
      </c>
      <c r="B1208" s="25" t="n">
        <v>16</v>
      </c>
      <c r="C1208" s="7" t="n">
        <v>0</v>
      </c>
    </row>
    <row r="1209" spans="1:6">
      <c r="A1209" t="s">
        <v>4</v>
      </c>
      <c r="B1209" s="4" t="s">
        <v>5</v>
      </c>
      <c r="C1209" s="4" t="s">
        <v>10</v>
      </c>
      <c r="D1209" s="4" t="s">
        <v>13</v>
      </c>
      <c r="E1209" s="4" t="s">
        <v>13</v>
      </c>
      <c r="F1209" s="4" t="s">
        <v>6</v>
      </c>
    </row>
    <row r="1210" spans="1:6">
      <c r="A1210" t="n">
        <v>14538</v>
      </c>
      <c r="B1210" s="36" t="n">
        <v>20</v>
      </c>
      <c r="C1210" s="7" t="n">
        <v>1641</v>
      </c>
      <c r="D1210" s="7" t="n">
        <v>3</v>
      </c>
      <c r="E1210" s="7" t="n">
        <v>10</v>
      </c>
      <c r="F1210" s="7" t="s">
        <v>99</v>
      </c>
    </row>
    <row r="1211" spans="1:6">
      <c r="A1211" t="s">
        <v>4</v>
      </c>
      <c r="B1211" s="4" t="s">
        <v>5</v>
      </c>
      <c r="C1211" s="4" t="s">
        <v>10</v>
      </c>
    </row>
    <row r="1212" spans="1:6">
      <c r="A1212" t="n">
        <v>14556</v>
      </c>
      <c r="B1212" s="25" t="n">
        <v>16</v>
      </c>
      <c r="C1212" s="7" t="n">
        <v>0</v>
      </c>
    </row>
    <row r="1213" spans="1:6">
      <c r="A1213" t="s">
        <v>4</v>
      </c>
      <c r="B1213" s="4" t="s">
        <v>5</v>
      </c>
      <c r="C1213" s="4" t="s">
        <v>10</v>
      </c>
      <c r="D1213" s="4" t="s">
        <v>13</v>
      </c>
      <c r="E1213" s="4" t="s">
        <v>13</v>
      </c>
      <c r="F1213" s="4" t="s">
        <v>6</v>
      </c>
    </row>
    <row r="1214" spans="1:6">
      <c r="A1214" t="n">
        <v>14559</v>
      </c>
      <c r="B1214" s="36" t="n">
        <v>20</v>
      </c>
      <c r="C1214" s="7" t="n">
        <v>7042</v>
      </c>
      <c r="D1214" s="7" t="n">
        <v>3</v>
      </c>
      <c r="E1214" s="7" t="n">
        <v>10</v>
      </c>
      <c r="F1214" s="7" t="s">
        <v>99</v>
      </c>
    </row>
    <row r="1215" spans="1:6">
      <c r="A1215" t="s">
        <v>4</v>
      </c>
      <c r="B1215" s="4" t="s">
        <v>5</v>
      </c>
      <c r="C1215" s="4" t="s">
        <v>10</v>
      </c>
    </row>
    <row r="1216" spans="1:6">
      <c r="A1216" t="n">
        <v>14577</v>
      </c>
      <c r="B1216" s="25" t="n">
        <v>16</v>
      </c>
      <c r="C1216" s="7" t="n">
        <v>0</v>
      </c>
    </row>
    <row r="1217" spans="1:6">
      <c r="A1217" t="s">
        <v>4</v>
      </c>
      <c r="B1217" s="4" t="s">
        <v>5</v>
      </c>
      <c r="C1217" s="4" t="s">
        <v>10</v>
      </c>
      <c r="D1217" s="4" t="s">
        <v>13</v>
      </c>
      <c r="E1217" s="4" t="s">
        <v>13</v>
      </c>
      <c r="F1217" s="4" t="s">
        <v>6</v>
      </c>
    </row>
    <row r="1218" spans="1:6">
      <c r="A1218" t="n">
        <v>14580</v>
      </c>
      <c r="B1218" s="36" t="n">
        <v>20</v>
      </c>
      <c r="C1218" s="7" t="n">
        <v>1610</v>
      </c>
      <c r="D1218" s="7" t="n">
        <v>3</v>
      </c>
      <c r="E1218" s="7" t="n">
        <v>10</v>
      </c>
      <c r="F1218" s="7" t="s">
        <v>99</v>
      </c>
    </row>
    <row r="1219" spans="1:6">
      <c r="A1219" t="s">
        <v>4</v>
      </c>
      <c r="B1219" s="4" t="s">
        <v>5</v>
      </c>
      <c r="C1219" s="4" t="s">
        <v>10</v>
      </c>
    </row>
    <row r="1220" spans="1:6">
      <c r="A1220" t="n">
        <v>14598</v>
      </c>
      <c r="B1220" s="25" t="n">
        <v>16</v>
      </c>
      <c r="C1220" s="7" t="n">
        <v>0</v>
      </c>
    </row>
    <row r="1221" spans="1:6">
      <c r="A1221" t="s">
        <v>4</v>
      </c>
      <c r="B1221" s="4" t="s">
        <v>5</v>
      </c>
      <c r="C1221" s="4" t="s">
        <v>10</v>
      </c>
      <c r="D1221" s="4" t="s">
        <v>13</v>
      </c>
      <c r="E1221" s="4" t="s">
        <v>13</v>
      </c>
      <c r="F1221" s="4" t="s">
        <v>6</v>
      </c>
    </row>
    <row r="1222" spans="1:6">
      <c r="A1222" t="n">
        <v>14601</v>
      </c>
      <c r="B1222" s="36" t="n">
        <v>20</v>
      </c>
      <c r="C1222" s="7" t="n">
        <v>1611</v>
      </c>
      <c r="D1222" s="7" t="n">
        <v>3</v>
      </c>
      <c r="E1222" s="7" t="n">
        <v>10</v>
      </c>
      <c r="F1222" s="7" t="s">
        <v>99</v>
      </c>
    </row>
    <row r="1223" spans="1:6">
      <c r="A1223" t="s">
        <v>4</v>
      </c>
      <c r="B1223" s="4" t="s">
        <v>5</v>
      </c>
      <c r="C1223" s="4" t="s">
        <v>10</v>
      </c>
    </row>
    <row r="1224" spans="1:6">
      <c r="A1224" t="n">
        <v>14619</v>
      </c>
      <c r="B1224" s="25" t="n">
        <v>16</v>
      </c>
      <c r="C1224" s="7" t="n">
        <v>0</v>
      </c>
    </row>
    <row r="1225" spans="1:6">
      <c r="A1225" t="s">
        <v>4</v>
      </c>
      <c r="B1225" s="4" t="s">
        <v>5</v>
      </c>
      <c r="C1225" s="4" t="s">
        <v>10</v>
      </c>
      <c r="D1225" s="4" t="s">
        <v>13</v>
      </c>
      <c r="E1225" s="4" t="s">
        <v>13</v>
      </c>
      <c r="F1225" s="4" t="s">
        <v>6</v>
      </c>
    </row>
    <row r="1226" spans="1:6">
      <c r="A1226" t="n">
        <v>14622</v>
      </c>
      <c r="B1226" s="36" t="n">
        <v>20</v>
      </c>
      <c r="C1226" s="7" t="n">
        <v>1612</v>
      </c>
      <c r="D1226" s="7" t="n">
        <v>3</v>
      </c>
      <c r="E1226" s="7" t="n">
        <v>10</v>
      </c>
      <c r="F1226" s="7" t="s">
        <v>99</v>
      </c>
    </row>
    <row r="1227" spans="1:6">
      <c r="A1227" t="s">
        <v>4</v>
      </c>
      <c r="B1227" s="4" t="s">
        <v>5</v>
      </c>
      <c r="C1227" s="4" t="s">
        <v>10</v>
      </c>
    </row>
    <row r="1228" spans="1:6">
      <c r="A1228" t="n">
        <v>14640</v>
      </c>
      <c r="B1228" s="25" t="n">
        <v>16</v>
      </c>
      <c r="C1228" s="7" t="n">
        <v>0</v>
      </c>
    </row>
    <row r="1229" spans="1:6">
      <c r="A1229" t="s">
        <v>4</v>
      </c>
      <c r="B1229" s="4" t="s">
        <v>5</v>
      </c>
      <c r="C1229" s="4" t="s">
        <v>10</v>
      </c>
      <c r="D1229" s="4" t="s">
        <v>13</v>
      </c>
      <c r="E1229" s="4" t="s">
        <v>13</v>
      </c>
      <c r="F1229" s="4" t="s">
        <v>6</v>
      </c>
    </row>
    <row r="1230" spans="1:6">
      <c r="A1230" t="n">
        <v>14643</v>
      </c>
      <c r="B1230" s="36" t="n">
        <v>20</v>
      </c>
      <c r="C1230" s="7" t="n">
        <v>1613</v>
      </c>
      <c r="D1230" s="7" t="n">
        <v>3</v>
      </c>
      <c r="E1230" s="7" t="n">
        <v>10</v>
      </c>
      <c r="F1230" s="7" t="s">
        <v>99</v>
      </c>
    </row>
    <row r="1231" spans="1:6">
      <c r="A1231" t="s">
        <v>4</v>
      </c>
      <c r="B1231" s="4" t="s">
        <v>5</v>
      </c>
      <c r="C1231" s="4" t="s">
        <v>10</v>
      </c>
    </row>
    <row r="1232" spans="1:6">
      <c r="A1232" t="n">
        <v>14661</v>
      </c>
      <c r="B1232" s="25" t="n">
        <v>16</v>
      </c>
      <c r="C1232" s="7" t="n">
        <v>0</v>
      </c>
    </row>
    <row r="1233" spans="1:6">
      <c r="A1233" t="s">
        <v>4</v>
      </c>
      <c r="B1233" s="4" t="s">
        <v>5</v>
      </c>
      <c r="C1233" s="4" t="s">
        <v>10</v>
      </c>
      <c r="D1233" s="4" t="s">
        <v>13</v>
      </c>
      <c r="E1233" s="4" t="s">
        <v>13</v>
      </c>
      <c r="F1233" s="4" t="s">
        <v>6</v>
      </c>
    </row>
    <row r="1234" spans="1:6">
      <c r="A1234" t="n">
        <v>14664</v>
      </c>
      <c r="B1234" s="36" t="n">
        <v>20</v>
      </c>
      <c r="C1234" s="7" t="n">
        <v>1614</v>
      </c>
      <c r="D1234" s="7" t="n">
        <v>3</v>
      </c>
      <c r="E1234" s="7" t="n">
        <v>10</v>
      </c>
      <c r="F1234" s="7" t="s">
        <v>99</v>
      </c>
    </row>
    <row r="1235" spans="1:6">
      <c r="A1235" t="s">
        <v>4</v>
      </c>
      <c r="B1235" s="4" t="s">
        <v>5</v>
      </c>
      <c r="C1235" s="4" t="s">
        <v>10</v>
      </c>
    </row>
    <row r="1236" spans="1:6">
      <c r="A1236" t="n">
        <v>14682</v>
      </c>
      <c r="B1236" s="25" t="n">
        <v>16</v>
      </c>
      <c r="C1236" s="7" t="n">
        <v>0</v>
      </c>
    </row>
    <row r="1237" spans="1:6">
      <c r="A1237" t="s">
        <v>4</v>
      </c>
      <c r="B1237" s="4" t="s">
        <v>5</v>
      </c>
      <c r="C1237" s="4" t="s">
        <v>10</v>
      </c>
      <c r="D1237" s="4" t="s">
        <v>13</v>
      </c>
      <c r="E1237" s="4" t="s">
        <v>13</v>
      </c>
      <c r="F1237" s="4" t="s">
        <v>6</v>
      </c>
    </row>
    <row r="1238" spans="1:6">
      <c r="A1238" t="n">
        <v>14685</v>
      </c>
      <c r="B1238" s="36" t="n">
        <v>20</v>
      </c>
      <c r="C1238" s="7" t="n">
        <v>1615</v>
      </c>
      <c r="D1238" s="7" t="n">
        <v>3</v>
      </c>
      <c r="E1238" s="7" t="n">
        <v>10</v>
      </c>
      <c r="F1238" s="7" t="s">
        <v>99</v>
      </c>
    </row>
    <row r="1239" spans="1:6">
      <c r="A1239" t="s">
        <v>4</v>
      </c>
      <c r="B1239" s="4" t="s">
        <v>5</v>
      </c>
      <c r="C1239" s="4" t="s">
        <v>10</v>
      </c>
    </row>
    <row r="1240" spans="1:6">
      <c r="A1240" t="n">
        <v>14703</v>
      </c>
      <c r="B1240" s="25" t="n">
        <v>16</v>
      </c>
      <c r="C1240" s="7" t="n">
        <v>0</v>
      </c>
    </row>
    <row r="1241" spans="1:6">
      <c r="A1241" t="s">
        <v>4</v>
      </c>
      <c r="B1241" s="4" t="s">
        <v>5</v>
      </c>
      <c r="C1241" s="4" t="s">
        <v>10</v>
      </c>
      <c r="D1241" s="4" t="s">
        <v>13</v>
      </c>
      <c r="E1241" s="4" t="s">
        <v>13</v>
      </c>
      <c r="F1241" s="4" t="s">
        <v>6</v>
      </c>
    </row>
    <row r="1242" spans="1:6">
      <c r="A1242" t="n">
        <v>14706</v>
      </c>
      <c r="B1242" s="36" t="n">
        <v>20</v>
      </c>
      <c r="C1242" s="7" t="n">
        <v>1616</v>
      </c>
      <c r="D1242" s="7" t="n">
        <v>3</v>
      </c>
      <c r="E1242" s="7" t="n">
        <v>10</v>
      </c>
      <c r="F1242" s="7" t="s">
        <v>99</v>
      </c>
    </row>
    <row r="1243" spans="1:6">
      <c r="A1243" t="s">
        <v>4</v>
      </c>
      <c r="B1243" s="4" t="s">
        <v>5</v>
      </c>
      <c r="C1243" s="4" t="s">
        <v>10</v>
      </c>
    </row>
    <row r="1244" spans="1:6">
      <c r="A1244" t="n">
        <v>14724</v>
      </c>
      <c r="B1244" s="25" t="n">
        <v>16</v>
      </c>
      <c r="C1244" s="7" t="n">
        <v>0</v>
      </c>
    </row>
    <row r="1245" spans="1:6">
      <c r="A1245" t="s">
        <v>4</v>
      </c>
      <c r="B1245" s="4" t="s">
        <v>5</v>
      </c>
      <c r="C1245" s="4" t="s">
        <v>10</v>
      </c>
      <c r="D1245" s="4" t="s">
        <v>13</v>
      </c>
      <c r="E1245" s="4" t="s">
        <v>13</v>
      </c>
      <c r="F1245" s="4" t="s">
        <v>6</v>
      </c>
    </row>
    <row r="1246" spans="1:6">
      <c r="A1246" t="n">
        <v>14727</v>
      </c>
      <c r="B1246" s="36" t="n">
        <v>20</v>
      </c>
      <c r="C1246" s="7" t="n">
        <v>1645</v>
      </c>
      <c r="D1246" s="7" t="n">
        <v>3</v>
      </c>
      <c r="E1246" s="7" t="n">
        <v>10</v>
      </c>
      <c r="F1246" s="7" t="s">
        <v>99</v>
      </c>
    </row>
    <row r="1247" spans="1:6">
      <c r="A1247" t="s">
        <v>4</v>
      </c>
      <c r="B1247" s="4" t="s">
        <v>5</v>
      </c>
      <c r="C1247" s="4" t="s">
        <v>10</v>
      </c>
    </row>
    <row r="1248" spans="1:6">
      <c r="A1248" t="n">
        <v>14745</v>
      </c>
      <c r="B1248" s="25" t="n">
        <v>16</v>
      </c>
      <c r="C1248" s="7" t="n">
        <v>0</v>
      </c>
    </row>
    <row r="1249" spans="1:6">
      <c r="A1249" t="s">
        <v>4</v>
      </c>
      <c r="B1249" s="4" t="s">
        <v>5</v>
      </c>
      <c r="C1249" s="4" t="s">
        <v>10</v>
      </c>
      <c r="D1249" s="4" t="s">
        <v>13</v>
      </c>
      <c r="E1249" s="4" t="s">
        <v>13</v>
      </c>
      <c r="F1249" s="4" t="s">
        <v>6</v>
      </c>
    </row>
    <row r="1250" spans="1:6">
      <c r="A1250" t="n">
        <v>14748</v>
      </c>
      <c r="B1250" s="36" t="n">
        <v>20</v>
      </c>
      <c r="C1250" s="7" t="n">
        <v>1646</v>
      </c>
      <c r="D1250" s="7" t="n">
        <v>3</v>
      </c>
      <c r="E1250" s="7" t="n">
        <v>10</v>
      </c>
      <c r="F1250" s="7" t="s">
        <v>99</v>
      </c>
    </row>
    <row r="1251" spans="1:6">
      <c r="A1251" t="s">
        <v>4</v>
      </c>
      <c r="B1251" s="4" t="s">
        <v>5</v>
      </c>
      <c r="C1251" s="4" t="s">
        <v>10</v>
      </c>
    </row>
    <row r="1252" spans="1:6">
      <c r="A1252" t="n">
        <v>14766</v>
      </c>
      <c r="B1252" s="25" t="n">
        <v>16</v>
      </c>
      <c r="C1252" s="7" t="n">
        <v>0</v>
      </c>
    </row>
    <row r="1253" spans="1:6">
      <c r="A1253" t="s">
        <v>4</v>
      </c>
      <c r="B1253" s="4" t="s">
        <v>5</v>
      </c>
      <c r="C1253" s="4" t="s">
        <v>10</v>
      </c>
      <c r="D1253" s="4" t="s">
        <v>13</v>
      </c>
      <c r="E1253" s="4" t="s">
        <v>13</v>
      </c>
      <c r="F1253" s="4" t="s">
        <v>6</v>
      </c>
    </row>
    <row r="1254" spans="1:6">
      <c r="A1254" t="n">
        <v>14769</v>
      </c>
      <c r="B1254" s="36" t="n">
        <v>20</v>
      </c>
      <c r="C1254" s="7" t="n">
        <v>1647</v>
      </c>
      <c r="D1254" s="7" t="n">
        <v>3</v>
      </c>
      <c r="E1254" s="7" t="n">
        <v>10</v>
      </c>
      <c r="F1254" s="7" t="s">
        <v>99</v>
      </c>
    </row>
    <row r="1255" spans="1:6">
      <c r="A1255" t="s">
        <v>4</v>
      </c>
      <c r="B1255" s="4" t="s">
        <v>5</v>
      </c>
      <c r="C1255" s="4" t="s">
        <v>10</v>
      </c>
    </row>
    <row r="1256" spans="1:6">
      <c r="A1256" t="n">
        <v>14787</v>
      </c>
      <c r="B1256" s="25" t="n">
        <v>16</v>
      </c>
      <c r="C1256" s="7" t="n">
        <v>0</v>
      </c>
    </row>
    <row r="1257" spans="1:6">
      <c r="A1257" t="s">
        <v>4</v>
      </c>
      <c r="B1257" s="4" t="s">
        <v>5</v>
      </c>
      <c r="C1257" s="4" t="s">
        <v>10</v>
      </c>
      <c r="D1257" s="4" t="s">
        <v>13</v>
      </c>
      <c r="E1257" s="4" t="s">
        <v>13</v>
      </c>
      <c r="F1257" s="4" t="s">
        <v>6</v>
      </c>
    </row>
    <row r="1258" spans="1:6">
      <c r="A1258" t="n">
        <v>14790</v>
      </c>
      <c r="B1258" s="36" t="n">
        <v>20</v>
      </c>
      <c r="C1258" s="7" t="n">
        <v>1648</v>
      </c>
      <c r="D1258" s="7" t="n">
        <v>3</v>
      </c>
      <c r="E1258" s="7" t="n">
        <v>10</v>
      </c>
      <c r="F1258" s="7" t="s">
        <v>99</v>
      </c>
    </row>
    <row r="1259" spans="1:6">
      <c r="A1259" t="s">
        <v>4</v>
      </c>
      <c r="B1259" s="4" t="s">
        <v>5</v>
      </c>
      <c r="C1259" s="4" t="s">
        <v>10</v>
      </c>
    </row>
    <row r="1260" spans="1:6">
      <c r="A1260" t="n">
        <v>14808</v>
      </c>
      <c r="B1260" s="25" t="n">
        <v>16</v>
      </c>
      <c r="C1260" s="7" t="n">
        <v>0</v>
      </c>
    </row>
    <row r="1261" spans="1:6">
      <c r="A1261" t="s">
        <v>4</v>
      </c>
      <c r="B1261" s="4" t="s">
        <v>5</v>
      </c>
      <c r="C1261" s="4" t="s">
        <v>10</v>
      </c>
      <c r="D1261" s="4" t="s">
        <v>9</v>
      </c>
    </row>
    <row r="1262" spans="1:6">
      <c r="A1262" t="n">
        <v>14811</v>
      </c>
      <c r="B1262" s="34" t="n">
        <v>43</v>
      </c>
      <c r="C1262" s="7" t="n">
        <v>0</v>
      </c>
      <c r="D1262" s="7" t="n">
        <v>512</v>
      </c>
    </row>
    <row r="1263" spans="1:6">
      <c r="A1263" t="s">
        <v>4</v>
      </c>
      <c r="B1263" s="4" t="s">
        <v>5</v>
      </c>
      <c r="C1263" s="4" t="s">
        <v>10</v>
      </c>
      <c r="D1263" s="4" t="s">
        <v>9</v>
      </c>
    </row>
    <row r="1264" spans="1:6">
      <c r="A1264" t="n">
        <v>14818</v>
      </c>
      <c r="B1264" s="34" t="n">
        <v>43</v>
      </c>
      <c r="C1264" s="7" t="n">
        <v>7036</v>
      </c>
      <c r="D1264" s="7" t="n">
        <v>256</v>
      </c>
    </row>
    <row r="1265" spans="1:6">
      <c r="A1265" t="s">
        <v>4</v>
      </c>
      <c r="B1265" s="4" t="s">
        <v>5</v>
      </c>
      <c r="C1265" s="4" t="s">
        <v>10</v>
      </c>
      <c r="D1265" s="4" t="s">
        <v>9</v>
      </c>
    </row>
    <row r="1266" spans="1:6">
      <c r="A1266" t="n">
        <v>14825</v>
      </c>
      <c r="B1266" s="34" t="n">
        <v>43</v>
      </c>
      <c r="C1266" s="7" t="n">
        <v>12</v>
      </c>
      <c r="D1266" s="7" t="n">
        <v>256</v>
      </c>
    </row>
    <row r="1267" spans="1:6">
      <c r="A1267" t="s">
        <v>4</v>
      </c>
      <c r="B1267" s="4" t="s">
        <v>5</v>
      </c>
      <c r="C1267" s="4" t="s">
        <v>10</v>
      </c>
      <c r="D1267" s="4" t="s">
        <v>9</v>
      </c>
    </row>
    <row r="1268" spans="1:6">
      <c r="A1268" t="n">
        <v>14832</v>
      </c>
      <c r="B1268" s="34" t="n">
        <v>43</v>
      </c>
      <c r="C1268" s="7" t="n">
        <v>7042</v>
      </c>
      <c r="D1268" s="7" t="n">
        <v>256</v>
      </c>
    </row>
    <row r="1269" spans="1:6">
      <c r="A1269" t="s">
        <v>4</v>
      </c>
      <c r="B1269" s="4" t="s">
        <v>5</v>
      </c>
      <c r="C1269" s="4" t="s">
        <v>13</v>
      </c>
      <c r="D1269" s="4" t="s">
        <v>13</v>
      </c>
      <c r="E1269" s="4" t="s">
        <v>13</v>
      </c>
      <c r="F1269" s="4" t="s">
        <v>13</v>
      </c>
    </row>
    <row r="1270" spans="1:6">
      <c r="A1270" t="n">
        <v>14839</v>
      </c>
      <c r="B1270" s="8" t="n">
        <v>14</v>
      </c>
      <c r="C1270" s="7" t="n">
        <v>0</v>
      </c>
      <c r="D1270" s="7" t="n">
        <v>0</v>
      </c>
      <c r="E1270" s="7" t="n">
        <v>32</v>
      </c>
      <c r="F1270" s="7" t="n">
        <v>0</v>
      </c>
    </row>
    <row r="1271" spans="1:6">
      <c r="A1271" t="s">
        <v>4</v>
      </c>
      <c r="B1271" s="4" t="s">
        <v>5</v>
      </c>
      <c r="C1271" s="4" t="s">
        <v>13</v>
      </c>
      <c r="D1271" s="4" t="s">
        <v>13</v>
      </c>
      <c r="E1271" s="4" t="s">
        <v>13</v>
      </c>
      <c r="F1271" s="4" t="s">
        <v>13</v>
      </c>
    </row>
    <row r="1272" spans="1:6">
      <c r="A1272" t="n">
        <v>14844</v>
      </c>
      <c r="B1272" s="8" t="n">
        <v>14</v>
      </c>
      <c r="C1272" s="7" t="n">
        <v>0</v>
      </c>
      <c r="D1272" s="7" t="n">
        <v>64</v>
      </c>
      <c r="E1272" s="7" t="n">
        <v>0</v>
      </c>
      <c r="F1272" s="7" t="n">
        <v>0</v>
      </c>
    </row>
    <row r="1273" spans="1:6">
      <c r="A1273" t="s">
        <v>4</v>
      </c>
      <c r="B1273" s="4" t="s">
        <v>5</v>
      </c>
      <c r="C1273" s="4" t="s">
        <v>13</v>
      </c>
      <c r="D1273" s="4" t="s">
        <v>10</v>
      </c>
      <c r="E1273" s="4" t="s">
        <v>13</v>
      </c>
      <c r="F1273" s="4" t="s">
        <v>6</v>
      </c>
      <c r="G1273" s="4" t="s">
        <v>6</v>
      </c>
      <c r="H1273" s="4" t="s">
        <v>6</v>
      </c>
      <c r="I1273" s="4" t="s">
        <v>6</v>
      </c>
      <c r="J1273" s="4" t="s">
        <v>6</v>
      </c>
      <c r="K1273" s="4" t="s">
        <v>6</v>
      </c>
      <c r="L1273" s="4" t="s">
        <v>6</v>
      </c>
      <c r="M1273" s="4" t="s">
        <v>6</v>
      </c>
      <c r="N1273" s="4" t="s">
        <v>6</v>
      </c>
      <c r="O1273" s="4" t="s">
        <v>6</v>
      </c>
      <c r="P1273" s="4" t="s">
        <v>6</v>
      </c>
      <c r="Q1273" s="4" t="s">
        <v>6</v>
      </c>
      <c r="R1273" s="4" t="s">
        <v>6</v>
      </c>
      <c r="S1273" s="4" t="s">
        <v>6</v>
      </c>
      <c r="T1273" s="4" t="s">
        <v>6</v>
      </c>
      <c r="U1273" s="4" t="s">
        <v>6</v>
      </c>
    </row>
    <row r="1274" spans="1:6">
      <c r="A1274" t="n">
        <v>14849</v>
      </c>
      <c r="B1274" s="32" t="n">
        <v>36</v>
      </c>
      <c r="C1274" s="7" t="n">
        <v>8</v>
      </c>
      <c r="D1274" s="7" t="n">
        <v>0</v>
      </c>
      <c r="E1274" s="7" t="n">
        <v>0</v>
      </c>
      <c r="F1274" s="7" t="s">
        <v>206</v>
      </c>
      <c r="G1274" s="7" t="s">
        <v>207</v>
      </c>
      <c r="H1274" s="7" t="s">
        <v>12</v>
      </c>
      <c r="I1274" s="7" t="s">
        <v>12</v>
      </c>
      <c r="J1274" s="7" t="s">
        <v>12</v>
      </c>
      <c r="K1274" s="7" t="s">
        <v>12</v>
      </c>
      <c r="L1274" s="7" t="s">
        <v>12</v>
      </c>
      <c r="M1274" s="7" t="s">
        <v>12</v>
      </c>
      <c r="N1274" s="7" t="s">
        <v>12</v>
      </c>
      <c r="O1274" s="7" t="s">
        <v>12</v>
      </c>
      <c r="P1274" s="7" t="s">
        <v>12</v>
      </c>
      <c r="Q1274" s="7" t="s">
        <v>12</v>
      </c>
      <c r="R1274" s="7" t="s">
        <v>12</v>
      </c>
      <c r="S1274" s="7" t="s">
        <v>12</v>
      </c>
      <c r="T1274" s="7" t="s">
        <v>12</v>
      </c>
      <c r="U1274" s="7" t="s">
        <v>12</v>
      </c>
    </row>
    <row r="1275" spans="1:6">
      <c r="A1275" t="s">
        <v>4</v>
      </c>
      <c r="B1275" s="4" t="s">
        <v>5</v>
      </c>
      <c r="C1275" s="4" t="s">
        <v>13</v>
      </c>
      <c r="D1275" s="4" t="s">
        <v>10</v>
      </c>
      <c r="E1275" s="4" t="s">
        <v>13</v>
      </c>
      <c r="F1275" s="4" t="s">
        <v>6</v>
      </c>
      <c r="G1275" s="4" t="s">
        <v>6</v>
      </c>
      <c r="H1275" s="4" t="s">
        <v>6</v>
      </c>
      <c r="I1275" s="4" t="s">
        <v>6</v>
      </c>
      <c r="J1275" s="4" t="s">
        <v>6</v>
      </c>
      <c r="K1275" s="4" t="s">
        <v>6</v>
      </c>
      <c r="L1275" s="4" t="s">
        <v>6</v>
      </c>
      <c r="M1275" s="4" t="s">
        <v>6</v>
      </c>
      <c r="N1275" s="4" t="s">
        <v>6</v>
      </c>
      <c r="O1275" s="4" t="s">
        <v>6</v>
      </c>
      <c r="P1275" s="4" t="s">
        <v>6</v>
      </c>
      <c r="Q1275" s="4" t="s">
        <v>6</v>
      </c>
      <c r="R1275" s="4" t="s">
        <v>6</v>
      </c>
      <c r="S1275" s="4" t="s">
        <v>6</v>
      </c>
      <c r="T1275" s="4" t="s">
        <v>6</v>
      </c>
      <c r="U1275" s="4" t="s">
        <v>6</v>
      </c>
    </row>
    <row r="1276" spans="1:6">
      <c r="A1276" t="n">
        <v>14887</v>
      </c>
      <c r="B1276" s="32" t="n">
        <v>36</v>
      </c>
      <c r="C1276" s="7" t="n">
        <v>8</v>
      </c>
      <c r="D1276" s="7" t="n">
        <v>12</v>
      </c>
      <c r="E1276" s="7" t="n">
        <v>0</v>
      </c>
      <c r="F1276" s="7" t="s">
        <v>206</v>
      </c>
      <c r="G1276" s="7" t="s">
        <v>12</v>
      </c>
      <c r="H1276" s="7" t="s">
        <v>12</v>
      </c>
      <c r="I1276" s="7" t="s">
        <v>12</v>
      </c>
      <c r="J1276" s="7" t="s">
        <v>12</v>
      </c>
      <c r="K1276" s="7" t="s">
        <v>12</v>
      </c>
      <c r="L1276" s="7" t="s">
        <v>12</v>
      </c>
      <c r="M1276" s="7" t="s">
        <v>12</v>
      </c>
      <c r="N1276" s="7" t="s">
        <v>12</v>
      </c>
      <c r="O1276" s="7" t="s">
        <v>12</v>
      </c>
      <c r="P1276" s="7" t="s">
        <v>12</v>
      </c>
      <c r="Q1276" s="7" t="s">
        <v>12</v>
      </c>
      <c r="R1276" s="7" t="s">
        <v>12</v>
      </c>
      <c r="S1276" s="7" t="s">
        <v>12</v>
      </c>
      <c r="T1276" s="7" t="s">
        <v>12</v>
      </c>
      <c r="U1276" s="7" t="s">
        <v>12</v>
      </c>
    </row>
    <row r="1277" spans="1:6">
      <c r="A1277" t="s">
        <v>4</v>
      </c>
      <c r="B1277" s="4" t="s">
        <v>5</v>
      </c>
      <c r="C1277" s="4" t="s">
        <v>13</v>
      </c>
      <c r="D1277" s="4" t="s">
        <v>10</v>
      </c>
      <c r="E1277" s="4" t="s">
        <v>13</v>
      </c>
      <c r="F1277" s="4" t="s">
        <v>6</v>
      </c>
      <c r="G1277" s="4" t="s">
        <v>6</v>
      </c>
      <c r="H1277" s="4" t="s">
        <v>6</v>
      </c>
      <c r="I1277" s="4" t="s">
        <v>6</v>
      </c>
      <c r="J1277" s="4" t="s">
        <v>6</v>
      </c>
      <c r="K1277" s="4" t="s">
        <v>6</v>
      </c>
      <c r="L1277" s="4" t="s">
        <v>6</v>
      </c>
      <c r="M1277" s="4" t="s">
        <v>6</v>
      </c>
      <c r="N1277" s="4" t="s">
        <v>6</v>
      </c>
      <c r="O1277" s="4" t="s">
        <v>6</v>
      </c>
      <c r="P1277" s="4" t="s">
        <v>6</v>
      </c>
      <c r="Q1277" s="4" t="s">
        <v>6</v>
      </c>
      <c r="R1277" s="4" t="s">
        <v>6</v>
      </c>
      <c r="S1277" s="4" t="s">
        <v>6</v>
      </c>
      <c r="T1277" s="4" t="s">
        <v>6</v>
      </c>
      <c r="U1277" s="4" t="s">
        <v>6</v>
      </c>
    </row>
    <row r="1278" spans="1:6">
      <c r="A1278" t="n">
        <v>14917</v>
      </c>
      <c r="B1278" s="32" t="n">
        <v>36</v>
      </c>
      <c r="C1278" s="7" t="n">
        <v>8</v>
      </c>
      <c r="D1278" s="7" t="n">
        <v>7042</v>
      </c>
      <c r="E1278" s="7" t="n">
        <v>0</v>
      </c>
      <c r="F1278" s="7" t="s">
        <v>206</v>
      </c>
      <c r="G1278" s="7" t="s">
        <v>12</v>
      </c>
      <c r="H1278" s="7" t="s">
        <v>12</v>
      </c>
      <c r="I1278" s="7" t="s">
        <v>12</v>
      </c>
      <c r="J1278" s="7" t="s">
        <v>12</v>
      </c>
      <c r="K1278" s="7" t="s">
        <v>12</v>
      </c>
      <c r="L1278" s="7" t="s">
        <v>12</v>
      </c>
      <c r="M1278" s="7" t="s">
        <v>12</v>
      </c>
      <c r="N1278" s="7" t="s">
        <v>12</v>
      </c>
      <c r="O1278" s="7" t="s">
        <v>12</v>
      </c>
      <c r="P1278" s="7" t="s">
        <v>12</v>
      </c>
      <c r="Q1278" s="7" t="s">
        <v>12</v>
      </c>
      <c r="R1278" s="7" t="s">
        <v>12</v>
      </c>
      <c r="S1278" s="7" t="s">
        <v>12</v>
      </c>
      <c r="T1278" s="7" t="s">
        <v>12</v>
      </c>
      <c r="U1278" s="7" t="s">
        <v>12</v>
      </c>
    </row>
    <row r="1279" spans="1:6">
      <c r="A1279" t="s">
        <v>4</v>
      </c>
      <c r="B1279" s="4" t="s">
        <v>5</v>
      </c>
      <c r="C1279" s="4" t="s">
        <v>13</v>
      </c>
      <c r="D1279" s="4" t="s">
        <v>10</v>
      </c>
      <c r="E1279" s="4" t="s">
        <v>13</v>
      </c>
      <c r="F1279" s="4" t="s">
        <v>6</v>
      </c>
      <c r="G1279" s="4" t="s">
        <v>6</v>
      </c>
      <c r="H1279" s="4" t="s">
        <v>6</v>
      </c>
      <c r="I1279" s="4" t="s">
        <v>6</v>
      </c>
      <c r="J1279" s="4" t="s">
        <v>6</v>
      </c>
      <c r="K1279" s="4" t="s">
        <v>6</v>
      </c>
      <c r="L1279" s="4" t="s">
        <v>6</v>
      </c>
      <c r="M1279" s="4" t="s">
        <v>6</v>
      </c>
      <c r="N1279" s="4" t="s">
        <v>6</v>
      </c>
      <c r="O1279" s="4" t="s">
        <v>6</v>
      </c>
      <c r="P1279" s="4" t="s">
        <v>6</v>
      </c>
      <c r="Q1279" s="4" t="s">
        <v>6</v>
      </c>
      <c r="R1279" s="4" t="s">
        <v>6</v>
      </c>
      <c r="S1279" s="4" t="s">
        <v>6</v>
      </c>
      <c r="T1279" s="4" t="s">
        <v>6</v>
      </c>
      <c r="U1279" s="4" t="s">
        <v>6</v>
      </c>
    </row>
    <row r="1280" spans="1:6">
      <c r="A1280" t="n">
        <v>14947</v>
      </c>
      <c r="B1280" s="32" t="n">
        <v>36</v>
      </c>
      <c r="C1280" s="7" t="n">
        <v>8</v>
      </c>
      <c r="D1280" s="7" t="n">
        <v>7033</v>
      </c>
      <c r="E1280" s="7" t="n">
        <v>0</v>
      </c>
      <c r="F1280" s="7" t="s">
        <v>208</v>
      </c>
      <c r="G1280" s="7" t="s">
        <v>209</v>
      </c>
      <c r="H1280" s="7" t="s">
        <v>210</v>
      </c>
      <c r="I1280" s="7" t="s">
        <v>211</v>
      </c>
      <c r="J1280" s="7" t="s">
        <v>212</v>
      </c>
      <c r="K1280" s="7" t="s">
        <v>213</v>
      </c>
      <c r="L1280" s="7" t="s">
        <v>12</v>
      </c>
      <c r="M1280" s="7" t="s">
        <v>12</v>
      </c>
      <c r="N1280" s="7" t="s">
        <v>12</v>
      </c>
      <c r="O1280" s="7" t="s">
        <v>12</v>
      </c>
      <c r="P1280" s="7" t="s">
        <v>12</v>
      </c>
      <c r="Q1280" s="7" t="s">
        <v>12</v>
      </c>
      <c r="R1280" s="7" t="s">
        <v>12</v>
      </c>
      <c r="S1280" s="7" t="s">
        <v>12</v>
      </c>
      <c r="T1280" s="7" t="s">
        <v>12</v>
      </c>
      <c r="U1280" s="7" t="s">
        <v>12</v>
      </c>
    </row>
    <row r="1281" spans="1:21">
      <c r="A1281" t="s">
        <v>4</v>
      </c>
      <c r="B1281" s="4" t="s">
        <v>5</v>
      </c>
      <c r="C1281" s="4" t="s">
        <v>13</v>
      </c>
      <c r="D1281" s="4" t="s">
        <v>10</v>
      </c>
      <c r="E1281" s="4" t="s">
        <v>13</v>
      </c>
      <c r="F1281" s="4" t="s">
        <v>6</v>
      </c>
      <c r="G1281" s="4" t="s">
        <v>6</v>
      </c>
      <c r="H1281" s="4" t="s">
        <v>6</v>
      </c>
      <c r="I1281" s="4" t="s">
        <v>6</v>
      </c>
      <c r="J1281" s="4" t="s">
        <v>6</v>
      </c>
      <c r="K1281" s="4" t="s">
        <v>6</v>
      </c>
      <c r="L1281" s="4" t="s">
        <v>6</v>
      </c>
      <c r="M1281" s="4" t="s">
        <v>6</v>
      </c>
      <c r="N1281" s="4" t="s">
        <v>6</v>
      </c>
      <c r="O1281" s="4" t="s">
        <v>6</v>
      </c>
      <c r="P1281" s="4" t="s">
        <v>6</v>
      </c>
      <c r="Q1281" s="4" t="s">
        <v>6</v>
      </c>
      <c r="R1281" s="4" t="s">
        <v>6</v>
      </c>
      <c r="S1281" s="4" t="s">
        <v>6</v>
      </c>
      <c r="T1281" s="4" t="s">
        <v>6</v>
      </c>
      <c r="U1281" s="4" t="s">
        <v>6</v>
      </c>
    </row>
    <row r="1282" spans="1:21">
      <c r="A1282" t="n">
        <v>15028</v>
      </c>
      <c r="B1282" s="32" t="n">
        <v>36</v>
      </c>
      <c r="C1282" s="7" t="n">
        <v>8</v>
      </c>
      <c r="D1282" s="7" t="n">
        <v>1600</v>
      </c>
      <c r="E1282" s="7" t="n">
        <v>0</v>
      </c>
      <c r="F1282" s="7" t="s">
        <v>214</v>
      </c>
      <c r="G1282" s="7" t="s">
        <v>215</v>
      </c>
      <c r="H1282" s="7" t="s">
        <v>12</v>
      </c>
      <c r="I1282" s="7" t="s">
        <v>12</v>
      </c>
      <c r="J1282" s="7" t="s">
        <v>12</v>
      </c>
      <c r="K1282" s="7" t="s">
        <v>12</v>
      </c>
      <c r="L1282" s="7" t="s">
        <v>12</v>
      </c>
      <c r="M1282" s="7" t="s">
        <v>12</v>
      </c>
      <c r="N1282" s="7" t="s">
        <v>12</v>
      </c>
      <c r="O1282" s="7" t="s">
        <v>12</v>
      </c>
      <c r="P1282" s="7" t="s">
        <v>12</v>
      </c>
      <c r="Q1282" s="7" t="s">
        <v>12</v>
      </c>
      <c r="R1282" s="7" t="s">
        <v>12</v>
      </c>
      <c r="S1282" s="7" t="s">
        <v>12</v>
      </c>
      <c r="T1282" s="7" t="s">
        <v>12</v>
      </c>
      <c r="U1282" s="7" t="s">
        <v>12</v>
      </c>
    </row>
    <row r="1283" spans="1:21">
      <c r="A1283" t="s">
        <v>4</v>
      </c>
      <c r="B1283" s="4" t="s">
        <v>5</v>
      </c>
      <c r="C1283" s="4" t="s">
        <v>13</v>
      </c>
      <c r="D1283" s="4" t="s">
        <v>10</v>
      </c>
      <c r="E1283" s="4" t="s">
        <v>13</v>
      </c>
      <c r="F1283" s="4" t="s">
        <v>6</v>
      </c>
      <c r="G1283" s="4" t="s">
        <v>6</v>
      </c>
      <c r="H1283" s="4" t="s">
        <v>6</v>
      </c>
      <c r="I1283" s="4" t="s">
        <v>6</v>
      </c>
      <c r="J1283" s="4" t="s">
        <v>6</v>
      </c>
      <c r="K1283" s="4" t="s">
        <v>6</v>
      </c>
      <c r="L1283" s="4" t="s">
        <v>6</v>
      </c>
      <c r="M1283" s="4" t="s">
        <v>6</v>
      </c>
      <c r="N1283" s="4" t="s">
        <v>6</v>
      </c>
      <c r="O1283" s="4" t="s">
        <v>6</v>
      </c>
      <c r="P1283" s="4" t="s">
        <v>6</v>
      </c>
      <c r="Q1283" s="4" t="s">
        <v>6</v>
      </c>
      <c r="R1283" s="4" t="s">
        <v>6</v>
      </c>
      <c r="S1283" s="4" t="s">
        <v>6</v>
      </c>
      <c r="T1283" s="4" t="s">
        <v>6</v>
      </c>
      <c r="U1283" s="4" t="s">
        <v>6</v>
      </c>
    </row>
    <row r="1284" spans="1:21">
      <c r="A1284" t="n">
        <v>15073</v>
      </c>
      <c r="B1284" s="32" t="n">
        <v>36</v>
      </c>
      <c r="C1284" s="7" t="n">
        <v>8</v>
      </c>
      <c r="D1284" s="7" t="n">
        <v>1613</v>
      </c>
      <c r="E1284" s="7" t="n">
        <v>0</v>
      </c>
      <c r="F1284" s="7" t="s">
        <v>216</v>
      </c>
      <c r="G1284" s="7" t="s">
        <v>214</v>
      </c>
      <c r="H1284" s="7" t="s">
        <v>215</v>
      </c>
      <c r="I1284" s="7" t="s">
        <v>12</v>
      </c>
      <c r="J1284" s="7" t="s">
        <v>12</v>
      </c>
      <c r="K1284" s="7" t="s">
        <v>12</v>
      </c>
      <c r="L1284" s="7" t="s">
        <v>12</v>
      </c>
      <c r="M1284" s="7" t="s">
        <v>12</v>
      </c>
      <c r="N1284" s="7" t="s">
        <v>12</v>
      </c>
      <c r="O1284" s="7" t="s">
        <v>12</v>
      </c>
      <c r="P1284" s="7" t="s">
        <v>12</v>
      </c>
      <c r="Q1284" s="7" t="s">
        <v>12</v>
      </c>
      <c r="R1284" s="7" t="s">
        <v>12</v>
      </c>
      <c r="S1284" s="7" t="s">
        <v>12</v>
      </c>
      <c r="T1284" s="7" t="s">
        <v>12</v>
      </c>
      <c r="U1284" s="7" t="s">
        <v>12</v>
      </c>
    </row>
    <row r="1285" spans="1:21">
      <c r="A1285" t="s">
        <v>4</v>
      </c>
      <c r="B1285" s="4" t="s">
        <v>5</v>
      </c>
      <c r="C1285" s="4" t="s">
        <v>13</v>
      </c>
      <c r="D1285" s="4" t="s">
        <v>10</v>
      </c>
      <c r="E1285" s="4" t="s">
        <v>13</v>
      </c>
      <c r="F1285" s="4" t="s">
        <v>6</v>
      </c>
      <c r="G1285" s="4" t="s">
        <v>6</v>
      </c>
      <c r="H1285" s="4" t="s">
        <v>6</v>
      </c>
      <c r="I1285" s="4" t="s">
        <v>6</v>
      </c>
      <c r="J1285" s="4" t="s">
        <v>6</v>
      </c>
      <c r="K1285" s="4" t="s">
        <v>6</v>
      </c>
      <c r="L1285" s="4" t="s">
        <v>6</v>
      </c>
      <c r="M1285" s="4" t="s">
        <v>6</v>
      </c>
      <c r="N1285" s="4" t="s">
        <v>6</v>
      </c>
      <c r="O1285" s="4" t="s">
        <v>6</v>
      </c>
      <c r="P1285" s="4" t="s">
        <v>6</v>
      </c>
      <c r="Q1285" s="4" t="s">
        <v>6</v>
      </c>
      <c r="R1285" s="4" t="s">
        <v>6</v>
      </c>
      <c r="S1285" s="4" t="s">
        <v>6</v>
      </c>
      <c r="T1285" s="4" t="s">
        <v>6</v>
      </c>
      <c r="U1285" s="4" t="s">
        <v>6</v>
      </c>
    </row>
    <row r="1286" spans="1:21">
      <c r="A1286" t="n">
        <v>15130</v>
      </c>
      <c r="B1286" s="32" t="n">
        <v>36</v>
      </c>
      <c r="C1286" s="7" t="n">
        <v>8</v>
      </c>
      <c r="D1286" s="7" t="n">
        <v>1615</v>
      </c>
      <c r="E1286" s="7" t="n">
        <v>0</v>
      </c>
      <c r="F1286" s="7" t="s">
        <v>217</v>
      </c>
      <c r="G1286" s="7" t="s">
        <v>218</v>
      </c>
      <c r="H1286" s="7" t="s">
        <v>219</v>
      </c>
      <c r="I1286" s="7" t="s">
        <v>220</v>
      </c>
      <c r="J1286" s="7" t="s">
        <v>221</v>
      </c>
      <c r="K1286" s="7" t="s">
        <v>222</v>
      </c>
      <c r="L1286" s="7" t="s">
        <v>223</v>
      </c>
      <c r="M1286" s="7" t="s">
        <v>224</v>
      </c>
      <c r="N1286" s="7" t="s">
        <v>225</v>
      </c>
      <c r="O1286" s="7" t="s">
        <v>226</v>
      </c>
      <c r="P1286" s="7" t="s">
        <v>12</v>
      </c>
      <c r="Q1286" s="7" t="s">
        <v>12</v>
      </c>
      <c r="R1286" s="7" t="s">
        <v>12</v>
      </c>
      <c r="S1286" s="7" t="s">
        <v>12</v>
      </c>
      <c r="T1286" s="7" t="s">
        <v>12</v>
      </c>
      <c r="U1286" s="7" t="s">
        <v>12</v>
      </c>
    </row>
    <row r="1287" spans="1:21">
      <c r="A1287" t="s">
        <v>4</v>
      </c>
      <c r="B1287" s="4" t="s">
        <v>5</v>
      </c>
      <c r="C1287" s="4" t="s">
        <v>13</v>
      </c>
      <c r="D1287" s="4" t="s">
        <v>10</v>
      </c>
      <c r="E1287" s="4" t="s">
        <v>13</v>
      </c>
      <c r="F1287" s="4" t="s">
        <v>6</v>
      </c>
      <c r="G1287" s="4" t="s">
        <v>6</v>
      </c>
      <c r="H1287" s="4" t="s">
        <v>6</v>
      </c>
      <c r="I1287" s="4" t="s">
        <v>6</v>
      </c>
      <c r="J1287" s="4" t="s">
        <v>6</v>
      </c>
      <c r="K1287" s="4" t="s">
        <v>6</v>
      </c>
      <c r="L1287" s="4" t="s">
        <v>6</v>
      </c>
      <c r="M1287" s="4" t="s">
        <v>6</v>
      </c>
      <c r="N1287" s="4" t="s">
        <v>6</v>
      </c>
      <c r="O1287" s="4" t="s">
        <v>6</v>
      </c>
      <c r="P1287" s="4" t="s">
        <v>6</v>
      </c>
      <c r="Q1287" s="4" t="s">
        <v>6</v>
      </c>
      <c r="R1287" s="4" t="s">
        <v>6</v>
      </c>
      <c r="S1287" s="4" t="s">
        <v>6</v>
      </c>
      <c r="T1287" s="4" t="s">
        <v>6</v>
      </c>
      <c r="U1287" s="4" t="s">
        <v>6</v>
      </c>
    </row>
    <row r="1288" spans="1:21">
      <c r="A1288" t="n">
        <v>15251</v>
      </c>
      <c r="B1288" s="32" t="n">
        <v>36</v>
      </c>
      <c r="C1288" s="7" t="n">
        <v>8</v>
      </c>
      <c r="D1288" s="7" t="n">
        <v>1616</v>
      </c>
      <c r="E1288" s="7" t="n">
        <v>0</v>
      </c>
      <c r="F1288" s="7" t="s">
        <v>227</v>
      </c>
      <c r="G1288" s="7" t="s">
        <v>211</v>
      </c>
      <c r="H1288" s="7" t="s">
        <v>228</v>
      </c>
      <c r="I1288" s="7" t="s">
        <v>229</v>
      </c>
      <c r="J1288" s="7" t="s">
        <v>213</v>
      </c>
      <c r="K1288" s="7" t="s">
        <v>230</v>
      </c>
      <c r="L1288" s="7" t="s">
        <v>12</v>
      </c>
      <c r="M1288" s="7" t="s">
        <v>12</v>
      </c>
      <c r="N1288" s="7" t="s">
        <v>12</v>
      </c>
      <c r="O1288" s="7" t="s">
        <v>12</v>
      </c>
      <c r="P1288" s="7" t="s">
        <v>12</v>
      </c>
      <c r="Q1288" s="7" t="s">
        <v>12</v>
      </c>
      <c r="R1288" s="7" t="s">
        <v>12</v>
      </c>
      <c r="S1288" s="7" t="s">
        <v>12</v>
      </c>
      <c r="T1288" s="7" t="s">
        <v>12</v>
      </c>
      <c r="U1288" s="7" t="s">
        <v>12</v>
      </c>
    </row>
    <row r="1289" spans="1:21">
      <c r="A1289" t="s">
        <v>4</v>
      </c>
      <c r="B1289" s="4" t="s">
        <v>5</v>
      </c>
      <c r="C1289" s="4" t="s">
        <v>13</v>
      </c>
      <c r="D1289" s="4" t="s">
        <v>10</v>
      </c>
      <c r="E1289" s="4" t="s">
        <v>9</v>
      </c>
    </row>
    <row r="1290" spans="1:21">
      <c r="A1290" t="n">
        <v>15332</v>
      </c>
      <c r="B1290" s="32" t="n">
        <v>36</v>
      </c>
      <c r="C1290" s="7" t="n">
        <v>6</v>
      </c>
      <c r="D1290" s="7" t="n">
        <v>1603</v>
      </c>
      <c r="E1290" s="7" t="n">
        <v>2</v>
      </c>
    </row>
    <row r="1291" spans="1:21">
      <c r="A1291" t="s">
        <v>4</v>
      </c>
      <c r="B1291" s="4" t="s">
        <v>5</v>
      </c>
      <c r="C1291" s="4" t="s">
        <v>13</v>
      </c>
      <c r="D1291" s="4" t="s">
        <v>10</v>
      </c>
      <c r="E1291" s="4" t="s">
        <v>13</v>
      </c>
      <c r="F1291" s="4" t="s">
        <v>6</v>
      </c>
      <c r="G1291" s="4" t="s">
        <v>6</v>
      </c>
      <c r="H1291" s="4" t="s">
        <v>6</v>
      </c>
      <c r="I1291" s="4" t="s">
        <v>6</v>
      </c>
      <c r="J1291" s="4" t="s">
        <v>6</v>
      </c>
      <c r="K1291" s="4" t="s">
        <v>6</v>
      </c>
      <c r="L1291" s="4" t="s">
        <v>6</v>
      </c>
      <c r="M1291" s="4" t="s">
        <v>6</v>
      </c>
      <c r="N1291" s="4" t="s">
        <v>6</v>
      </c>
      <c r="O1291" s="4" t="s">
        <v>6</v>
      </c>
      <c r="P1291" s="4" t="s">
        <v>6</v>
      </c>
      <c r="Q1291" s="4" t="s">
        <v>6</v>
      </c>
      <c r="R1291" s="4" t="s">
        <v>6</v>
      </c>
      <c r="S1291" s="4" t="s">
        <v>6</v>
      </c>
      <c r="T1291" s="4" t="s">
        <v>6</v>
      </c>
      <c r="U1291" s="4" t="s">
        <v>6</v>
      </c>
    </row>
    <row r="1292" spans="1:21">
      <c r="A1292" t="n">
        <v>15340</v>
      </c>
      <c r="B1292" s="32" t="n">
        <v>36</v>
      </c>
      <c r="C1292" s="7" t="n">
        <v>8</v>
      </c>
      <c r="D1292" s="7" t="n">
        <v>4</v>
      </c>
      <c r="E1292" s="7" t="n">
        <v>0</v>
      </c>
      <c r="F1292" s="7" t="s">
        <v>231</v>
      </c>
      <c r="G1292" s="7" t="s">
        <v>12</v>
      </c>
      <c r="H1292" s="7" t="s">
        <v>12</v>
      </c>
      <c r="I1292" s="7" t="s">
        <v>12</v>
      </c>
      <c r="J1292" s="7" t="s">
        <v>12</v>
      </c>
      <c r="K1292" s="7" t="s">
        <v>12</v>
      </c>
      <c r="L1292" s="7" t="s">
        <v>12</v>
      </c>
      <c r="M1292" s="7" t="s">
        <v>12</v>
      </c>
      <c r="N1292" s="7" t="s">
        <v>12</v>
      </c>
      <c r="O1292" s="7" t="s">
        <v>12</v>
      </c>
      <c r="P1292" s="7" t="s">
        <v>12</v>
      </c>
      <c r="Q1292" s="7" t="s">
        <v>12</v>
      </c>
      <c r="R1292" s="7" t="s">
        <v>12</v>
      </c>
      <c r="S1292" s="7" t="s">
        <v>12</v>
      </c>
      <c r="T1292" s="7" t="s">
        <v>12</v>
      </c>
      <c r="U1292" s="7" t="s">
        <v>12</v>
      </c>
    </row>
    <row r="1293" spans="1:21">
      <c r="A1293" t="s">
        <v>4</v>
      </c>
      <c r="B1293" s="4" t="s">
        <v>5</v>
      </c>
      <c r="C1293" s="4" t="s">
        <v>13</v>
      </c>
      <c r="D1293" s="4" t="s">
        <v>10</v>
      </c>
      <c r="E1293" s="4" t="s">
        <v>13</v>
      </c>
      <c r="F1293" s="4" t="s">
        <v>6</v>
      </c>
      <c r="G1293" s="4" t="s">
        <v>6</v>
      </c>
      <c r="H1293" s="4" t="s">
        <v>6</v>
      </c>
      <c r="I1293" s="4" t="s">
        <v>6</v>
      </c>
      <c r="J1293" s="4" t="s">
        <v>6</v>
      </c>
      <c r="K1293" s="4" t="s">
        <v>6</v>
      </c>
      <c r="L1293" s="4" t="s">
        <v>6</v>
      </c>
      <c r="M1293" s="4" t="s">
        <v>6</v>
      </c>
      <c r="N1293" s="4" t="s">
        <v>6</v>
      </c>
      <c r="O1293" s="4" t="s">
        <v>6</v>
      </c>
      <c r="P1293" s="4" t="s">
        <v>6</v>
      </c>
      <c r="Q1293" s="4" t="s">
        <v>6</v>
      </c>
      <c r="R1293" s="4" t="s">
        <v>6</v>
      </c>
      <c r="S1293" s="4" t="s">
        <v>6</v>
      </c>
      <c r="T1293" s="4" t="s">
        <v>6</v>
      </c>
      <c r="U1293" s="4" t="s">
        <v>6</v>
      </c>
    </row>
    <row r="1294" spans="1:21">
      <c r="A1294" t="n">
        <v>15372</v>
      </c>
      <c r="B1294" s="32" t="n">
        <v>36</v>
      </c>
      <c r="C1294" s="7" t="n">
        <v>8</v>
      </c>
      <c r="D1294" s="7" t="n">
        <v>2</v>
      </c>
      <c r="E1294" s="7" t="n">
        <v>0</v>
      </c>
      <c r="F1294" s="7" t="s">
        <v>232</v>
      </c>
      <c r="G1294" s="7" t="s">
        <v>12</v>
      </c>
      <c r="H1294" s="7" t="s">
        <v>12</v>
      </c>
      <c r="I1294" s="7" t="s">
        <v>12</v>
      </c>
      <c r="J1294" s="7" t="s">
        <v>12</v>
      </c>
      <c r="K1294" s="7" t="s">
        <v>12</v>
      </c>
      <c r="L1294" s="7" t="s">
        <v>12</v>
      </c>
      <c r="M1294" s="7" t="s">
        <v>12</v>
      </c>
      <c r="N1294" s="7" t="s">
        <v>12</v>
      </c>
      <c r="O1294" s="7" t="s">
        <v>12</v>
      </c>
      <c r="P1294" s="7" t="s">
        <v>12</v>
      </c>
      <c r="Q1294" s="7" t="s">
        <v>12</v>
      </c>
      <c r="R1294" s="7" t="s">
        <v>12</v>
      </c>
      <c r="S1294" s="7" t="s">
        <v>12</v>
      </c>
      <c r="T1294" s="7" t="s">
        <v>12</v>
      </c>
      <c r="U1294" s="7" t="s">
        <v>12</v>
      </c>
    </row>
    <row r="1295" spans="1:21">
      <c r="A1295" t="s">
        <v>4</v>
      </c>
      <c r="B1295" s="4" t="s">
        <v>5</v>
      </c>
      <c r="C1295" s="4" t="s">
        <v>13</v>
      </c>
      <c r="D1295" s="4" t="s">
        <v>10</v>
      </c>
      <c r="E1295" s="4" t="s">
        <v>13</v>
      </c>
      <c r="F1295" s="4" t="s">
        <v>6</v>
      </c>
      <c r="G1295" s="4" t="s">
        <v>6</v>
      </c>
      <c r="H1295" s="4" t="s">
        <v>6</v>
      </c>
      <c r="I1295" s="4" t="s">
        <v>6</v>
      </c>
      <c r="J1295" s="4" t="s">
        <v>6</v>
      </c>
      <c r="K1295" s="4" t="s">
        <v>6</v>
      </c>
      <c r="L1295" s="4" t="s">
        <v>6</v>
      </c>
      <c r="M1295" s="4" t="s">
        <v>6</v>
      </c>
      <c r="N1295" s="4" t="s">
        <v>6</v>
      </c>
      <c r="O1295" s="4" t="s">
        <v>6</v>
      </c>
      <c r="P1295" s="4" t="s">
        <v>6</v>
      </c>
      <c r="Q1295" s="4" t="s">
        <v>6</v>
      </c>
      <c r="R1295" s="4" t="s">
        <v>6</v>
      </c>
      <c r="S1295" s="4" t="s">
        <v>6</v>
      </c>
      <c r="T1295" s="4" t="s">
        <v>6</v>
      </c>
      <c r="U1295" s="4" t="s">
        <v>6</v>
      </c>
    </row>
    <row r="1296" spans="1:21">
      <c r="A1296" t="n">
        <v>15405</v>
      </c>
      <c r="B1296" s="32" t="n">
        <v>36</v>
      </c>
      <c r="C1296" s="7" t="n">
        <v>8</v>
      </c>
      <c r="D1296" s="7" t="n">
        <v>13</v>
      </c>
      <c r="E1296" s="7" t="n">
        <v>0</v>
      </c>
      <c r="F1296" s="7" t="s">
        <v>233</v>
      </c>
      <c r="G1296" s="7" t="s">
        <v>234</v>
      </c>
      <c r="H1296" s="7" t="s">
        <v>12</v>
      </c>
      <c r="I1296" s="7" t="s">
        <v>12</v>
      </c>
      <c r="J1296" s="7" t="s">
        <v>12</v>
      </c>
      <c r="K1296" s="7" t="s">
        <v>12</v>
      </c>
      <c r="L1296" s="7" t="s">
        <v>12</v>
      </c>
      <c r="M1296" s="7" t="s">
        <v>12</v>
      </c>
      <c r="N1296" s="7" t="s">
        <v>12</v>
      </c>
      <c r="O1296" s="7" t="s">
        <v>12</v>
      </c>
      <c r="P1296" s="7" t="s">
        <v>12</v>
      </c>
      <c r="Q1296" s="7" t="s">
        <v>12</v>
      </c>
      <c r="R1296" s="7" t="s">
        <v>12</v>
      </c>
      <c r="S1296" s="7" t="s">
        <v>12</v>
      </c>
      <c r="T1296" s="7" t="s">
        <v>12</v>
      </c>
      <c r="U1296" s="7" t="s">
        <v>12</v>
      </c>
    </row>
    <row r="1297" spans="1:21">
      <c r="A1297" t="s">
        <v>4</v>
      </c>
      <c r="B1297" s="4" t="s">
        <v>5</v>
      </c>
      <c r="C1297" s="4" t="s">
        <v>13</v>
      </c>
      <c r="D1297" s="4" t="s">
        <v>10</v>
      </c>
      <c r="E1297" s="4" t="s">
        <v>13</v>
      </c>
      <c r="F1297" s="4" t="s">
        <v>6</v>
      </c>
      <c r="G1297" s="4" t="s">
        <v>6</v>
      </c>
      <c r="H1297" s="4" t="s">
        <v>6</v>
      </c>
      <c r="I1297" s="4" t="s">
        <v>6</v>
      </c>
      <c r="J1297" s="4" t="s">
        <v>6</v>
      </c>
      <c r="K1297" s="4" t="s">
        <v>6</v>
      </c>
      <c r="L1297" s="4" t="s">
        <v>6</v>
      </c>
      <c r="M1297" s="4" t="s">
        <v>6</v>
      </c>
      <c r="N1297" s="4" t="s">
        <v>6</v>
      </c>
      <c r="O1297" s="4" t="s">
        <v>6</v>
      </c>
      <c r="P1297" s="4" t="s">
        <v>6</v>
      </c>
      <c r="Q1297" s="4" t="s">
        <v>6</v>
      </c>
      <c r="R1297" s="4" t="s">
        <v>6</v>
      </c>
      <c r="S1297" s="4" t="s">
        <v>6</v>
      </c>
      <c r="T1297" s="4" t="s">
        <v>6</v>
      </c>
      <c r="U1297" s="4" t="s">
        <v>6</v>
      </c>
    </row>
    <row r="1298" spans="1:21">
      <c r="A1298" t="n">
        <v>15448</v>
      </c>
      <c r="B1298" s="32" t="n">
        <v>36</v>
      </c>
      <c r="C1298" s="7" t="n">
        <v>8</v>
      </c>
      <c r="D1298" s="7" t="n">
        <v>6</v>
      </c>
      <c r="E1298" s="7" t="n">
        <v>0</v>
      </c>
      <c r="F1298" s="7" t="s">
        <v>235</v>
      </c>
      <c r="G1298" s="7" t="s">
        <v>12</v>
      </c>
      <c r="H1298" s="7" t="s">
        <v>12</v>
      </c>
      <c r="I1298" s="7" t="s">
        <v>12</v>
      </c>
      <c r="J1298" s="7" t="s">
        <v>12</v>
      </c>
      <c r="K1298" s="7" t="s">
        <v>12</v>
      </c>
      <c r="L1298" s="7" t="s">
        <v>12</v>
      </c>
      <c r="M1298" s="7" t="s">
        <v>12</v>
      </c>
      <c r="N1298" s="7" t="s">
        <v>12</v>
      </c>
      <c r="O1298" s="7" t="s">
        <v>12</v>
      </c>
      <c r="P1298" s="7" t="s">
        <v>12</v>
      </c>
      <c r="Q1298" s="7" t="s">
        <v>12</v>
      </c>
      <c r="R1298" s="7" t="s">
        <v>12</v>
      </c>
      <c r="S1298" s="7" t="s">
        <v>12</v>
      </c>
      <c r="T1298" s="7" t="s">
        <v>12</v>
      </c>
      <c r="U1298" s="7" t="s">
        <v>12</v>
      </c>
    </row>
    <row r="1299" spans="1:21">
      <c r="A1299" t="s">
        <v>4</v>
      </c>
      <c r="B1299" s="4" t="s">
        <v>5</v>
      </c>
      <c r="C1299" s="4" t="s">
        <v>10</v>
      </c>
      <c r="D1299" s="4" t="s">
        <v>13</v>
      </c>
      <c r="E1299" s="4" t="s">
        <v>13</v>
      </c>
      <c r="F1299" s="4" t="s">
        <v>6</v>
      </c>
    </row>
    <row r="1300" spans="1:21">
      <c r="A1300" t="n">
        <v>15481</v>
      </c>
      <c r="B1300" s="36" t="n">
        <v>20</v>
      </c>
      <c r="C1300" s="7" t="n">
        <v>7033</v>
      </c>
      <c r="D1300" s="7" t="n">
        <v>3</v>
      </c>
      <c r="E1300" s="7" t="n">
        <v>11</v>
      </c>
      <c r="F1300" s="7" t="s">
        <v>236</v>
      </c>
    </row>
    <row r="1301" spans="1:21">
      <c r="A1301" t="s">
        <v>4</v>
      </c>
      <c r="B1301" s="4" t="s">
        <v>5</v>
      </c>
      <c r="C1301" s="4" t="s">
        <v>10</v>
      </c>
      <c r="D1301" s="4" t="s">
        <v>13</v>
      </c>
    </row>
    <row r="1302" spans="1:21">
      <c r="A1302" t="n">
        <v>15510</v>
      </c>
      <c r="B1302" s="62" t="n">
        <v>67</v>
      </c>
      <c r="C1302" s="7" t="n">
        <v>7033</v>
      </c>
      <c r="D1302" s="7" t="n">
        <v>3</v>
      </c>
    </row>
    <row r="1303" spans="1:21">
      <c r="A1303" t="s">
        <v>4</v>
      </c>
      <c r="B1303" s="4" t="s">
        <v>5</v>
      </c>
      <c r="C1303" s="4" t="s">
        <v>10</v>
      </c>
      <c r="D1303" s="4" t="s">
        <v>13</v>
      </c>
      <c r="E1303" s="4" t="s">
        <v>6</v>
      </c>
      <c r="F1303" s="4" t="s">
        <v>19</v>
      </c>
      <c r="G1303" s="4" t="s">
        <v>19</v>
      </c>
      <c r="H1303" s="4" t="s">
        <v>19</v>
      </c>
    </row>
    <row r="1304" spans="1:21">
      <c r="A1304" t="n">
        <v>15514</v>
      </c>
      <c r="B1304" s="35" t="n">
        <v>48</v>
      </c>
      <c r="C1304" s="7" t="n">
        <v>7033</v>
      </c>
      <c r="D1304" s="7" t="n">
        <v>0</v>
      </c>
      <c r="E1304" s="7" t="s">
        <v>208</v>
      </c>
      <c r="F1304" s="7" t="n">
        <v>-1</v>
      </c>
      <c r="G1304" s="7" t="n">
        <v>1</v>
      </c>
      <c r="H1304" s="7" t="n">
        <v>0</v>
      </c>
    </row>
    <row r="1305" spans="1:21">
      <c r="A1305" t="s">
        <v>4</v>
      </c>
      <c r="B1305" s="4" t="s">
        <v>5</v>
      </c>
      <c r="C1305" s="4" t="s">
        <v>10</v>
      </c>
      <c r="D1305" s="4" t="s">
        <v>13</v>
      </c>
      <c r="E1305" s="4" t="s">
        <v>6</v>
      </c>
      <c r="F1305" s="4" t="s">
        <v>19</v>
      </c>
      <c r="G1305" s="4" t="s">
        <v>19</v>
      </c>
      <c r="H1305" s="4" t="s">
        <v>19</v>
      </c>
    </row>
    <row r="1306" spans="1:21">
      <c r="A1306" t="n">
        <v>15541</v>
      </c>
      <c r="B1306" s="35" t="n">
        <v>48</v>
      </c>
      <c r="C1306" s="7" t="n">
        <v>12</v>
      </c>
      <c r="D1306" s="7" t="n">
        <v>0</v>
      </c>
      <c r="E1306" s="7" t="s">
        <v>206</v>
      </c>
      <c r="F1306" s="7" t="n">
        <v>-1</v>
      </c>
      <c r="G1306" s="7" t="n">
        <v>1</v>
      </c>
      <c r="H1306" s="7" t="n">
        <v>0</v>
      </c>
    </row>
    <row r="1307" spans="1:21">
      <c r="A1307" t="s">
        <v>4</v>
      </c>
      <c r="B1307" s="4" t="s">
        <v>5</v>
      </c>
      <c r="C1307" s="4" t="s">
        <v>10</v>
      </c>
      <c r="D1307" s="4" t="s">
        <v>13</v>
      </c>
      <c r="E1307" s="4" t="s">
        <v>6</v>
      </c>
      <c r="F1307" s="4" t="s">
        <v>19</v>
      </c>
      <c r="G1307" s="4" t="s">
        <v>19</v>
      </c>
      <c r="H1307" s="4" t="s">
        <v>19</v>
      </c>
    </row>
    <row r="1308" spans="1:21">
      <c r="A1308" t="n">
        <v>15567</v>
      </c>
      <c r="B1308" s="35" t="n">
        <v>48</v>
      </c>
      <c r="C1308" s="7" t="n">
        <v>7042</v>
      </c>
      <c r="D1308" s="7" t="n">
        <v>0</v>
      </c>
      <c r="E1308" s="7" t="s">
        <v>206</v>
      </c>
      <c r="F1308" s="7" t="n">
        <v>-1</v>
      </c>
      <c r="G1308" s="7" t="n">
        <v>1</v>
      </c>
      <c r="H1308" s="7" t="n">
        <v>0</v>
      </c>
    </row>
    <row r="1309" spans="1:21">
      <c r="A1309" t="s">
        <v>4</v>
      </c>
      <c r="B1309" s="4" t="s">
        <v>5</v>
      </c>
      <c r="C1309" s="4" t="s">
        <v>13</v>
      </c>
      <c r="D1309" s="4" t="s">
        <v>6</v>
      </c>
    </row>
    <row r="1310" spans="1:21">
      <c r="A1310" t="n">
        <v>15593</v>
      </c>
      <c r="B1310" s="69" t="n">
        <v>38</v>
      </c>
      <c r="C1310" s="7" t="n">
        <v>0</v>
      </c>
      <c r="D1310" s="7" t="s">
        <v>237</v>
      </c>
    </row>
    <row r="1311" spans="1:21">
      <c r="A1311" t="s">
        <v>4</v>
      </c>
      <c r="B1311" s="4" t="s">
        <v>5</v>
      </c>
      <c r="C1311" s="4" t="s">
        <v>13</v>
      </c>
      <c r="D1311" s="4" t="s">
        <v>10</v>
      </c>
      <c r="E1311" s="4" t="s">
        <v>6</v>
      </c>
      <c r="F1311" s="4" t="s">
        <v>6</v>
      </c>
      <c r="G1311" s="4" t="s">
        <v>9</v>
      </c>
      <c r="H1311" s="4" t="s">
        <v>9</v>
      </c>
      <c r="I1311" s="4" t="s">
        <v>9</v>
      </c>
      <c r="J1311" s="4" t="s">
        <v>9</v>
      </c>
      <c r="K1311" s="4" t="s">
        <v>9</v>
      </c>
      <c r="L1311" s="4" t="s">
        <v>9</v>
      </c>
      <c r="M1311" s="4" t="s">
        <v>9</v>
      </c>
      <c r="N1311" s="4" t="s">
        <v>9</v>
      </c>
      <c r="O1311" s="4" t="s">
        <v>9</v>
      </c>
    </row>
    <row r="1312" spans="1:21">
      <c r="A1312" t="n">
        <v>15603</v>
      </c>
      <c r="B1312" s="70" t="n">
        <v>37</v>
      </c>
      <c r="C1312" s="7" t="n">
        <v>0</v>
      </c>
      <c r="D1312" s="7" t="n">
        <v>12</v>
      </c>
      <c r="E1312" s="7" t="s">
        <v>237</v>
      </c>
      <c r="F1312" s="7" t="s">
        <v>238</v>
      </c>
      <c r="G1312" s="7" t="n">
        <v>0</v>
      </c>
      <c r="H1312" s="7" t="n">
        <v>0</v>
      </c>
      <c r="I1312" s="7" t="n">
        <v>0</v>
      </c>
      <c r="J1312" s="7" t="n">
        <v>0</v>
      </c>
      <c r="K1312" s="7" t="n">
        <v>0</v>
      </c>
      <c r="L1312" s="7" t="n">
        <v>0</v>
      </c>
      <c r="M1312" s="7" t="n">
        <v>1065353216</v>
      </c>
      <c r="N1312" s="7" t="n">
        <v>1065353216</v>
      </c>
      <c r="O1312" s="7" t="n">
        <v>1065353216</v>
      </c>
    </row>
    <row r="1313" spans="1:21">
      <c r="A1313" t="s">
        <v>4</v>
      </c>
      <c r="B1313" s="4" t="s">
        <v>5</v>
      </c>
      <c r="C1313" s="4" t="s">
        <v>13</v>
      </c>
      <c r="D1313" s="4" t="s">
        <v>10</v>
      </c>
      <c r="E1313" s="4" t="s">
        <v>6</v>
      </c>
      <c r="F1313" s="4" t="s">
        <v>6</v>
      </c>
      <c r="G1313" s="4" t="s">
        <v>13</v>
      </c>
    </row>
    <row r="1314" spans="1:21">
      <c r="A1314" t="n">
        <v>15660</v>
      </c>
      <c r="B1314" s="19" t="n">
        <v>32</v>
      </c>
      <c r="C1314" s="7" t="n">
        <v>0</v>
      </c>
      <c r="D1314" s="7" t="n">
        <v>12</v>
      </c>
      <c r="E1314" s="7" t="s">
        <v>12</v>
      </c>
      <c r="F1314" s="7" t="s">
        <v>238</v>
      </c>
      <c r="G1314" s="7" t="n">
        <v>1</v>
      </c>
    </row>
    <row r="1315" spans="1:21">
      <c r="A1315" t="s">
        <v>4</v>
      </c>
      <c r="B1315" s="4" t="s">
        <v>5</v>
      </c>
      <c r="C1315" s="4" t="s">
        <v>10</v>
      </c>
      <c r="D1315" s="4" t="s">
        <v>9</v>
      </c>
    </row>
    <row r="1316" spans="1:21">
      <c r="A1316" t="n">
        <v>15675</v>
      </c>
      <c r="B1316" s="34" t="n">
        <v>43</v>
      </c>
      <c r="C1316" s="7" t="n">
        <v>12</v>
      </c>
      <c r="D1316" s="7" t="n">
        <v>64</v>
      </c>
    </row>
    <row r="1317" spans="1:21">
      <c r="A1317" t="s">
        <v>4</v>
      </c>
      <c r="B1317" s="4" t="s">
        <v>5</v>
      </c>
      <c r="C1317" s="4" t="s">
        <v>10</v>
      </c>
      <c r="D1317" s="4" t="s">
        <v>6</v>
      </c>
      <c r="E1317" s="4" t="s">
        <v>6</v>
      </c>
      <c r="F1317" s="4" t="s">
        <v>13</v>
      </c>
    </row>
    <row r="1318" spans="1:21">
      <c r="A1318" t="n">
        <v>15682</v>
      </c>
      <c r="B1318" s="71" t="n">
        <v>108</v>
      </c>
      <c r="C1318" s="7" t="n">
        <v>12</v>
      </c>
      <c r="D1318" s="7" t="s">
        <v>238</v>
      </c>
      <c r="E1318" s="7" t="s">
        <v>239</v>
      </c>
      <c r="F1318" s="7" t="n">
        <v>0</v>
      </c>
    </row>
    <row r="1319" spans="1:21">
      <c r="A1319" t="s">
        <v>4</v>
      </c>
      <c r="B1319" s="4" t="s">
        <v>5</v>
      </c>
      <c r="C1319" s="4" t="s">
        <v>13</v>
      </c>
      <c r="D1319" s="4" t="s">
        <v>10</v>
      </c>
      <c r="E1319" s="4" t="s">
        <v>6</v>
      </c>
      <c r="F1319" s="4" t="s">
        <v>6</v>
      </c>
      <c r="G1319" s="4" t="s">
        <v>9</v>
      </c>
      <c r="H1319" s="4" t="s">
        <v>9</v>
      </c>
      <c r="I1319" s="4" t="s">
        <v>9</v>
      </c>
      <c r="J1319" s="4" t="s">
        <v>9</v>
      </c>
      <c r="K1319" s="4" t="s">
        <v>9</v>
      </c>
      <c r="L1319" s="4" t="s">
        <v>9</v>
      </c>
      <c r="M1319" s="4" t="s">
        <v>9</v>
      </c>
      <c r="N1319" s="4" t="s">
        <v>9</v>
      </c>
      <c r="O1319" s="4" t="s">
        <v>9</v>
      </c>
    </row>
    <row r="1320" spans="1:21">
      <c r="A1320" t="n">
        <v>15701</v>
      </c>
      <c r="B1320" s="70" t="n">
        <v>37</v>
      </c>
      <c r="C1320" s="7" t="n">
        <v>0</v>
      </c>
      <c r="D1320" s="7" t="n">
        <v>7042</v>
      </c>
      <c r="E1320" s="7" t="s">
        <v>237</v>
      </c>
      <c r="F1320" s="7" t="s">
        <v>238</v>
      </c>
      <c r="G1320" s="7" t="n">
        <v>0</v>
      </c>
      <c r="H1320" s="7" t="n">
        <v>0</v>
      </c>
      <c r="I1320" s="7" t="n">
        <v>0</v>
      </c>
      <c r="J1320" s="7" t="n">
        <v>0</v>
      </c>
      <c r="K1320" s="7" t="n">
        <v>0</v>
      </c>
      <c r="L1320" s="7" t="n">
        <v>0</v>
      </c>
      <c r="M1320" s="7" t="n">
        <v>1065353216</v>
      </c>
      <c r="N1320" s="7" t="n">
        <v>1065353216</v>
      </c>
      <c r="O1320" s="7" t="n">
        <v>1065353216</v>
      </c>
    </row>
    <row r="1321" spans="1:21">
      <c r="A1321" t="s">
        <v>4</v>
      </c>
      <c r="B1321" s="4" t="s">
        <v>5</v>
      </c>
      <c r="C1321" s="4" t="s">
        <v>13</v>
      </c>
      <c r="D1321" s="4" t="s">
        <v>10</v>
      </c>
      <c r="E1321" s="4" t="s">
        <v>6</v>
      </c>
      <c r="F1321" s="4" t="s">
        <v>6</v>
      </c>
      <c r="G1321" s="4" t="s">
        <v>13</v>
      </c>
    </row>
    <row r="1322" spans="1:21">
      <c r="A1322" t="n">
        <v>15758</v>
      </c>
      <c r="B1322" s="19" t="n">
        <v>32</v>
      </c>
      <c r="C1322" s="7" t="n">
        <v>0</v>
      </c>
      <c r="D1322" s="7" t="n">
        <v>7042</v>
      </c>
      <c r="E1322" s="7" t="s">
        <v>12</v>
      </c>
      <c r="F1322" s="7" t="s">
        <v>238</v>
      </c>
      <c r="G1322" s="7" t="n">
        <v>1</v>
      </c>
    </row>
    <row r="1323" spans="1:21">
      <c r="A1323" t="s">
        <v>4</v>
      </c>
      <c r="B1323" s="4" t="s">
        <v>5</v>
      </c>
      <c r="C1323" s="4" t="s">
        <v>10</v>
      </c>
      <c r="D1323" s="4" t="s">
        <v>9</v>
      </c>
    </row>
    <row r="1324" spans="1:21">
      <c r="A1324" t="n">
        <v>15773</v>
      </c>
      <c r="B1324" s="34" t="n">
        <v>43</v>
      </c>
      <c r="C1324" s="7" t="n">
        <v>7042</v>
      </c>
      <c r="D1324" s="7" t="n">
        <v>64</v>
      </c>
    </row>
    <row r="1325" spans="1:21">
      <c r="A1325" t="s">
        <v>4</v>
      </c>
      <c r="B1325" s="4" t="s">
        <v>5</v>
      </c>
      <c r="C1325" s="4" t="s">
        <v>10</v>
      </c>
      <c r="D1325" s="4" t="s">
        <v>6</v>
      </c>
      <c r="E1325" s="4" t="s">
        <v>6</v>
      </c>
      <c r="F1325" s="4" t="s">
        <v>13</v>
      </c>
    </row>
    <row r="1326" spans="1:21">
      <c r="A1326" t="n">
        <v>15780</v>
      </c>
      <c r="B1326" s="71" t="n">
        <v>108</v>
      </c>
      <c r="C1326" s="7" t="n">
        <v>7042</v>
      </c>
      <c r="D1326" s="7" t="s">
        <v>238</v>
      </c>
      <c r="E1326" s="7" t="s">
        <v>239</v>
      </c>
      <c r="F1326" s="7" t="n">
        <v>0</v>
      </c>
    </row>
    <row r="1327" spans="1:21">
      <c r="A1327" t="s">
        <v>4</v>
      </c>
      <c r="B1327" s="4" t="s">
        <v>5</v>
      </c>
      <c r="C1327" s="4" t="s">
        <v>13</v>
      </c>
      <c r="D1327" s="4" t="s">
        <v>6</v>
      </c>
    </row>
    <row r="1328" spans="1:21">
      <c r="A1328" t="n">
        <v>15799</v>
      </c>
      <c r="B1328" s="69" t="n">
        <v>38</v>
      </c>
      <c r="C1328" s="7" t="n">
        <v>0</v>
      </c>
      <c r="D1328" s="7" t="s">
        <v>240</v>
      </c>
    </row>
    <row r="1329" spans="1:15">
      <c r="A1329" t="s">
        <v>4</v>
      </c>
      <c r="B1329" s="4" t="s">
        <v>5</v>
      </c>
      <c r="C1329" s="4" t="s">
        <v>13</v>
      </c>
      <c r="D1329" s="4" t="s">
        <v>13</v>
      </c>
      <c r="E1329" s="4" t="s">
        <v>13</v>
      </c>
      <c r="F1329" s="4" t="s">
        <v>19</v>
      </c>
      <c r="G1329" s="4" t="s">
        <v>19</v>
      </c>
      <c r="H1329" s="4" t="s">
        <v>19</v>
      </c>
      <c r="I1329" s="4" t="s">
        <v>19</v>
      </c>
      <c r="J1329" s="4" t="s">
        <v>19</v>
      </c>
      <c r="K1329" s="4" t="s">
        <v>19</v>
      </c>
    </row>
    <row r="1330" spans="1:15">
      <c r="A1330" t="n">
        <v>15809</v>
      </c>
      <c r="B1330" s="72" t="n">
        <v>178</v>
      </c>
      <c r="C1330" s="7" t="n">
        <v>6</v>
      </c>
      <c r="D1330" s="7" t="n">
        <v>0</v>
      </c>
      <c r="E1330" s="7" t="n">
        <v>0</v>
      </c>
      <c r="F1330" s="7" t="n">
        <v>0</v>
      </c>
      <c r="G1330" s="7" t="n">
        <v>1</v>
      </c>
      <c r="H1330" s="7" t="n">
        <v>0</v>
      </c>
      <c r="I1330" s="7" t="n">
        <v>0</v>
      </c>
      <c r="J1330" s="7" t="n">
        <v>0</v>
      </c>
      <c r="K1330" s="7" t="n">
        <v>1</v>
      </c>
    </row>
    <row r="1331" spans="1:15">
      <c r="A1331" t="s">
        <v>4</v>
      </c>
      <c r="B1331" s="4" t="s">
        <v>5</v>
      </c>
      <c r="C1331" s="4" t="s">
        <v>13</v>
      </c>
      <c r="D1331" s="4" t="s">
        <v>13</v>
      </c>
      <c r="E1331" s="4" t="s">
        <v>13</v>
      </c>
      <c r="F1331" s="4" t="s">
        <v>19</v>
      </c>
      <c r="G1331" s="4" t="s">
        <v>19</v>
      </c>
      <c r="H1331" s="4" t="s">
        <v>19</v>
      </c>
      <c r="I1331" s="4" t="s">
        <v>19</v>
      </c>
      <c r="J1331" s="4" t="s">
        <v>19</v>
      </c>
      <c r="K1331" s="4" t="s">
        <v>19</v>
      </c>
    </row>
    <row r="1332" spans="1:15">
      <c r="A1332" t="n">
        <v>15837</v>
      </c>
      <c r="B1332" s="72" t="n">
        <v>178</v>
      </c>
      <c r="C1332" s="7" t="n">
        <v>6</v>
      </c>
      <c r="D1332" s="7" t="n">
        <v>0</v>
      </c>
      <c r="E1332" s="7" t="n">
        <v>1</v>
      </c>
      <c r="F1332" s="7" t="n">
        <v>0.75</v>
      </c>
      <c r="G1332" s="7" t="n">
        <v>1</v>
      </c>
      <c r="H1332" s="7" t="n">
        <v>0</v>
      </c>
      <c r="I1332" s="7" t="n">
        <v>0</v>
      </c>
      <c r="J1332" s="7" t="n">
        <v>0</v>
      </c>
      <c r="K1332" s="7" t="n">
        <v>1</v>
      </c>
    </row>
    <row r="1333" spans="1:15">
      <c r="A1333" t="s">
        <v>4</v>
      </c>
      <c r="B1333" s="4" t="s">
        <v>5</v>
      </c>
      <c r="C1333" s="4" t="s">
        <v>13</v>
      </c>
      <c r="D1333" s="4" t="s">
        <v>13</v>
      </c>
      <c r="E1333" s="4" t="s">
        <v>13</v>
      </c>
      <c r="F1333" s="4" t="s">
        <v>19</v>
      </c>
      <c r="G1333" s="4" t="s">
        <v>19</v>
      </c>
      <c r="H1333" s="4" t="s">
        <v>19</v>
      </c>
      <c r="I1333" s="4" t="s">
        <v>19</v>
      </c>
      <c r="J1333" s="4" t="s">
        <v>19</v>
      </c>
      <c r="K1333" s="4" t="s">
        <v>19</v>
      </c>
    </row>
    <row r="1334" spans="1:15">
      <c r="A1334" t="n">
        <v>15865</v>
      </c>
      <c r="B1334" s="72" t="n">
        <v>178</v>
      </c>
      <c r="C1334" s="7" t="n">
        <v>6</v>
      </c>
      <c r="D1334" s="7" t="n">
        <v>0</v>
      </c>
      <c r="E1334" s="7" t="n">
        <v>2</v>
      </c>
      <c r="F1334" s="7" t="n">
        <v>0</v>
      </c>
      <c r="G1334" s="7" t="n">
        <v>0.349999994039536</v>
      </c>
      <c r="H1334" s="7" t="n">
        <v>0</v>
      </c>
      <c r="I1334" s="7" t="n">
        <v>0</v>
      </c>
      <c r="J1334" s="7" t="n">
        <v>0</v>
      </c>
      <c r="K1334" s="7" t="n">
        <v>1</v>
      </c>
    </row>
    <row r="1335" spans="1:15">
      <c r="A1335" t="s">
        <v>4</v>
      </c>
      <c r="B1335" s="4" t="s">
        <v>5</v>
      </c>
      <c r="C1335" s="4" t="s">
        <v>13</v>
      </c>
      <c r="D1335" s="4" t="s">
        <v>13</v>
      </c>
      <c r="E1335" s="4" t="s">
        <v>13</v>
      </c>
      <c r="F1335" s="4" t="s">
        <v>19</v>
      </c>
      <c r="G1335" s="4" t="s">
        <v>19</v>
      </c>
      <c r="H1335" s="4" t="s">
        <v>19</v>
      </c>
      <c r="I1335" s="4" t="s">
        <v>19</v>
      </c>
      <c r="J1335" s="4" t="s">
        <v>19</v>
      </c>
      <c r="K1335" s="4" t="s">
        <v>19</v>
      </c>
    </row>
    <row r="1336" spans="1:15">
      <c r="A1336" t="n">
        <v>15893</v>
      </c>
      <c r="B1336" s="72" t="n">
        <v>178</v>
      </c>
      <c r="C1336" s="7" t="n">
        <v>6</v>
      </c>
      <c r="D1336" s="7" t="n">
        <v>0</v>
      </c>
      <c r="E1336" s="7" t="n">
        <v>3</v>
      </c>
      <c r="F1336" s="7" t="n">
        <v>0.75</v>
      </c>
      <c r="G1336" s="7" t="n">
        <v>1</v>
      </c>
      <c r="H1336" s="7" t="n">
        <v>0</v>
      </c>
      <c r="I1336" s="7" t="n">
        <v>0</v>
      </c>
      <c r="J1336" s="7" t="n">
        <v>0</v>
      </c>
      <c r="K1336" s="7" t="n">
        <v>1</v>
      </c>
    </row>
    <row r="1337" spans="1:15">
      <c r="A1337" t="s">
        <v>4</v>
      </c>
      <c r="B1337" s="4" t="s">
        <v>5</v>
      </c>
      <c r="C1337" s="4" t="s">
        <v>13</v>
      </c>
      <c r="D1337" s="4" t="s">
        <v>13</v>
      </c>
      <c r="E1337" s="4" t="s">
        <v>10</v>
      </c>
      <c r="F1337" s="4" t="s">
        <v>19</v>
      </c>
      <c r="G1337" s="4" t="s">
        <v>19</v>
      </c>
      <c r="H1337" s="4" t="s">
        <v>19</v>
      </c>
      <c r="I1337" s="4" t="s">
        <v>19</v>
      </c>
      <c r="J1337" s="4" t="s">
        <v>19</v>
      </c>
      <c r="K1337" s="4" t="s">
        <v>19</v>
      </c>
      <c r="L1337" s="4" t="s">
        <v>19</v>
      </c>
    </row>
    <row r="1338" spans="1:15">
      <c r="A1338" t="n">
        <v>15921</v>
      </c>
      <c r="B1338" s="72" t="n">
        <v>178</v>
      </c>
      <c r="C1338" s="7" t="n">
        <v>1</v>
      </c>
      <c r="D1338" s="7" t="n">
        <v>0</v>
      </c>
      <c r="E1338" s="7" t="n">
        <v>12</v>
      </c>
      <c r="F1338" s="7" t="n">
        <v>0.300000011920929</v>
      </c>
      <c r="G1338" s="7" t="n">
        <v>-0.0799999982118607</v>
      </c>
      <c r="H1338" s="7" t="n">
        <v>0</v>
      </c>
      <c r="I1338" s="7" t="n">
        <v>325</v>
      </c>
      <c r="J1338" s="7" t="n">
        <v>0</v>
      </c>
      <c r="K1338" s="7" t="n">
        <v>2</v>
      </c>
      <c r="L1338" s="7" t="n">
        <v>0</v>
      </c>
    </row>
    <row r="1339" spans="1:15">
      <c r="A1339" t="s">
        <v>4</v>
      </c>
      <c r="B1339" s="4" t="s">
        <v>5</v>
      </c>
      <c r="C1339" s="4" t="s">
        <v>13</v>
      </c>
      <c r="D1339" s="4" t="s">
        <v>13</v>
      </c>
      <c r="E1339" s="4" t="s">
        <v>13</v>
      </c>
      <c r="F1339" s="4" t="s">
        <v>19</v>
      </c>
      <c r="G1339" s="4" t="s">
        <v>19</v>
      </c>
      <c r="H1339" s="4" t="s">
        <v>19</v>
      </c>
      <c r="I1339" s="4" t="s">
        <v>19</v>
      </c>
      <c r="J1339" s="4" t="s">
        <v>19</v>
      </c>
      <c r="K1339" s="4" t="s">
        <v>19</v>
      </c>
    </row>
    <row r="1340" spans="1:15">
      <c r="A1340" t="n">
        <v>15954</v>
      </c>
      <c r="B1340" s="72" t="n">
        <v>178</v>
      </c>
      <c r="C1340" s="7" t="n">
        <v>6</v>
      </c>
      <c r="D1340" s="7" t="n">
        <v>1</v>
      </c>
      <c r="E1340" s="7" t="n">
        <v>0</v>
      </c>
      <c r="F1340" s="7" t="n">
        <v>0.25</v>
      </c>
      <c r="G1340" s="7" t="n">
        <v>0</v>
      </c>
      <c r="H1340" s="7" t="n">
        <v>0</v>
      </c>
      <c r="I1340" s="7" t="n">
        <v>0</v>
      </c>
      <c r="J1340" s="7" t="n">
        <v>0</v>
      </c>
      <c r="K1340" s="7" t="n">
        <v>1</v>
      </c>
    </row>
    <row r="1341" spans="1:15">
      <c r="A1341" t="s">
        <v>4</v>
      </c>
      <c r="B1341" s="4" t="s">
        <v>5</v>
      </c>
      <c r="C1341" s="4" t="s">
        <v>13</v>
      </c>
      <c r="D1341" s="4" t="s">
        <v>13</v>
      </c>
      <c r="E1341" s="4" t="s">
        <v>13</v>
      </c>
      <c r="F1341" s="4" t="s">
        <v>19</v>
      </c>
      <c r="G1341" s="4" t="s">
        <v>19</v>
      </c>
      <c r="H1341" s="4" t="s">
        <v>19</v>
      </c>
      <c r="I1341" s="4" t="s">
        <v>19</v>
      </c>
      <c r="J1341" s="4" t="s">
        <v>19</v>
      </c>
      <c r="K1341" s="4" t="s">
        <v>19</v>
      </c>
    </row>
    <row r="1342" spans="1:15">
      <c r="A1342" t="n">
        <v>15982</v>
      </c>
      <c r="B1342" s="72" t="n">
        <v>178</v>
      </c>
      <c r="C1342" s="7" t="n">
        <v>6</v>
      </c>
      <c r="D1342" s="7" t="n">
        <v>1</v>
      </c>
      <c r="E1342" s="7" t="n">
        <v>1</v>
      </c>
      <c r="F1342" s="7" t="n">
        <v>1</v>
      </c>
      <c r="G1342" s="7" t="n">
        <v>0.649999976158142</v>
      </c>
      <c r="H1342" s="7" t="n">
        <v>0</v>
      </c>
      <c r="I1342" s="7" t="n">
        <v>0</v>
      </c>
      <c r="J1342" s="7" t="n">
        <v>0</v>
      </c>
      <c r="K1342" s="7" t="n">
        <v>1</v>
      </c>
    </row>
    <row r="1343" spans="1:15">
      <c r="A1343" t="s">
        <v>4</v>
      </c>
      <c r="B1343" s="4" t="s">
        <v>5</v>
      </c>
      <c r="C1343" s="4" t="s">
        <v>13</v>
      </c>
      <c r="D1343" s="4" t="s">
        <v>13</v>
      </c>
      <c r="E1343" s="4" t="s">
        <v>13</v>
      </c>
      <c r="F1343" s="4" t="s">
        <v>19</v>
      </c>
      <c r="G1343" s="4" t="s">
        <v>19</v>
      </c>
      <c r="H1343" s="4" t="s">
        <v>19</v>
      </c>
      <c r="I1343" s="4" t="s">
        <v>19</v>
      </c>
      <c r="J1343" s="4" t="s">
        <v>19</v>
      </c>
      <c r="K1343" s="4" t="s">
        <v>19</v>
      </c>
    </row>
    <row r="1344" spans="1:15">
      <c r="A1344" t="n">
        <v>16010</v>
      </c>
      <c r="B1344" s="72" t="n">
        <v>178</v>
      </c>
      <c r="C1344" s="7" t="n">
        <v>6</v>
      </c>
      <c r="D1344" s="7" t="n">
        <v>1</v>
      </c>
      <c r="E1344" s="7" t="n">
        <v>2</v>
      </c>
      <c r="F1344" s="7" t="n">
        <v>0.25</v>
      </c>
      <c r="G1344" s="7" t="n">
        <v>0</v>
      </c>
      <c r="H1344" s="7" t="n">
        <v>0</v>
      </c>
      <c r="I1344" s="7" t="n">
        <v>0</v>
      </c>
      <c r="J1344" s="7" t="n">
        <v>0</v>
      </c>
      <c r="K1344" s="7" t="n">
        <v>1</v>
      </c>
    </row>
    <row r="1345" spans="1:12">
      <c r="A1345" t="s">
        <v>4</v>
      </c>
      <c r="B1345" s="4" t="s">
        <v>5</v>
      </c>
      <c r="C1345" s="4" t="s">
        <v>13</v>
      </c>
      <c r="D1345" s="4" t="s">
        <v>13</v>
      </c>
      <c r="E1345" s="4" t="s">
        <v>13</v>
      </c>
      <c r="F1345" s="4" t="s">
        <v>19</v>
      </c>
      <c r="G1345" s="4" t="s">
        <v>19</v>
      </c>
      <c r="H1345" s="4" t="s">
        <v>19</v>
      </c>
      <c r="I1345" s="4" t="s">
        <v>19</v>
      </c>
      <c r="J1345" s="4" t="s">
        <v>19</v>
      </c>
      <c r="K1345" s="4" t="s">
        <v>19</v>
      </c>
    </row>
    <row r="1346" spans="1:12">
      <c r="A1346" t="n">
        <v>16038</v>
      </c>
      <c r="B1346" s="72" t="n">
        <v>178</v>
      </c>
      <c r="C1346" s="7" t="n">
        <v>6</v>
      </c>
      <c r="D1346" s="7" t="n">
        <v>1</v>
      </c>
      <c r="E1346" s="7" t="n">
        <v>3</v>
      </c>
      <c r="F1346" s="7" t="n">
        <v>1</v>
      </c>
      <c r="G1346" s="7" t="n">
        <v>0</v>
      </c>
      <c r="H1346" s="7" t="n">
        <v>0</v>
      </c>
      <c r="I1346" s="7" t="n">
        <v>0</v>
      </c>
      <c r="J1346" s="7" t="n">
        <v>0</v>
      </c>
      <c r="K1346" s="7" t="n">
        <v>1</v>
      </c>
    </row>
    <row r="1347" spans="1:12">
      <c r="A1347" t="s">
        <v>4</v>
      </c>
      <c r="B1347" s="4" t="s">
        <v>5</v>
      </c>
      <c r="C1347" s="4" t="s">
        <v>13</v>
      </c>
      <c r="D1347" s="4" t="s">
        <v>13</v>
      </c>
      <c r="E1347" s="4" t="s">
        <v>10</v>
      </c>
      <c r="F1347" s="4" t="s">
        <v>19</v>
      </c>
      <c r="G1347" s="4" t="s">
        <v>19</v>
      </c>
      <c r="H1347" s="4" t="s">
        <v>19</v>
      </c>
      <c r="I1347" s="4" t="s">
        <v>19</v>
      </c>
      <c r="J1347" s="4" t="s">
        <v>19</v>
      </c>
      <c r="K1347" s="4" t="s">
        <v>19</v>
      </c>
      <c r="L1347" s="4" t="s">
        <v>19</v>
      </c>
    </row>
    <row r="1348" spans="1:12">
      <c r="A1348" t="n">
        <v>16066</v>
      </c>
      <c r="B1348" s="72" t="n">
        <v>178</v>
      </c>
      <c r="C1348" s="7" t="n">
        <v>1</v>
      </c>
      <c r="D1348" s="7" t="n">
        <v>1</v>
      </c>
      <c r="E1348" s="7" t="n">
        <v>7042</v>
      </c>
      <c r="F1348" s="7" t="n">
        <v>-0.300000011920929</v>
      </c>
      <c r="G1348" s="7" t="n">
        <v>0.0299999993294477</v>
      </c>
      <c r="H1348" s="7" t="n">
        <v>0</v>
      </c>
      <c r="I1348" s="7" t="n">
        <v>35</v>
      </c>
      <c r="J1348" s="7" t="n">
        <v>0</v>
      </c>
      <c r="K1348" s="7" t="n">
        <v>2</v>
      </c>
      <c r="L1348" s="7" t="n">
        <v>0</v>
      </c>
    </row>
    <row r="1349" spans="1:12">
      <c r="A1349" t="s">
        <v>4</v>
      </c>
      <c r="B1349" s="4" t="s">
        <v>5</v>
      </c>
      <c r="C1349" s="4" t="s">
        <v>13</v>
      </c>
      <c r="D1349" s="4" t="s">
        <v>10</v>
      </c>
      <c r="E1349" s="4" t="s">
        <v>6</v>
      </c>
      <c r="F1349" s="4" t="s">
        <v>6</v>
      </c>
      <c r="G1349" s="4" t="s">
        <v>13</v>
      </c>
    </row>
    <row r="1350" spans="1:12">
      <c r="A1350" t="n">
        <v>16099</v>
      </c>
      <c r="B1350" s="19" t="n">
        <v>32</v>
      </c>
      <c r="C1350" s="7" t="n">
        <v>0</v>
      </c>
      <c r="D1350" s="7" t="n">
        <v>1640</v>
      </c>
      <c r="E1350" s="7" t="s">
        <v>12</v>
      </c>
      <c r="F1350" s="7" t="s">
        <v>241</v>
      </c>
      <c r="G1350" s="7" t="n">
        <v>0</v>
      </c>
    </row>
    <row r="1351" spans="1:12">
      <c r="A1351" t="s">
        <v>4</v>
      </c>
      <c r="B1351" s="4" t="s">
        <v>5</v>
      </c>
      <c r="C1351" s="4" t="s">
        <v>13</v>
      </c>
      <c r="D1351" s="4" t="s">
        <v>10</v>
      </c>
      <c r="E1351" s="4" t="s">
        <v>6</v>
      </c>
      <c r="F1351" s="4" t="s">
        <v>6</v>
      </c>
      <c r="G1351" s="4" t="s">
        <v>13</v>
      </c>
    </row>
    <row r="1352" spans="1:12">
      <c r="A1352" t="n">
        <v>16114</v>
      </c>
      <c r="B1352" s="19" t="n">
        <v>32</v>
      </c>
      <c r="C1352" s="7" t="n">
        <v>0</v>
      </c>
      <c r="D1352" s="7" t="n">
        <v>1640</v>
      </c>
      <c r="E1352" s="7" t="s">
        <v>12</v>
      </c>
      <c r="F1352" s="7" t="s">
        <v>242</v>
      </c>
      <c r="G1352" s="7" t="n">
        <v>0</v>
      </c>
    </row>
    <row r="1353" spans="1:12">
      <c r="A1353" t="s">
        <v>4</v>
      </c>
      <c r="B1353" s="4" t="s">
        <v>5</v>
      </c>
      <c r="C1353" s="4" t="s">
        <v>13</v>
      </c>
      <c r="D1353" s="4" t="s">
        <v>10</v>
      </c>
      <c r="E1353" s="4" t="s">
        <v>6</v>
      </c>
      <c r="F1353" s="4" t="s">
        <v>6</v>
      </c>
      <c r="G1353" s="4" t="s">
        <v>13</v>
      </c>
    </row>
    <row r="1354" spans="1:12">
      <c r="A1354" t="n">
        <v>16129</v>
      </c>
      <c r="B1354" s="19" t="n">
        <v>32</v>
      </c>
      <c r="C1354" s="7" t="n">
        <v>0</v>
      </c>
      <c r="D1354" s="7" t="n">
        <v>1640</v>
      </c>
      <c r="E1354" s="7" t="s">
        <v>12</v>
      </c>
      <c r="F1354" s="7" t="s">
        <v>243</v>
      </c>
      <c r="G1354" s="7" t="n">
        <v>1</v>
      </c>
    </row>
    <row r="1355" spans="1:12">
      <c r="A1355" t="s">
        <v>4</v>
      </c>
      <c r="B1355" s="4" t="s">
        <v>5</v>
      </c>
      <c r="C1355" s="4" t="s">
        <v>13</v>
      </c>
      <c r="D1355" s="4" t="s">
        <v>10</v>
      </c>
      <c r="E1355" s="4" t="s">
        <v>6</v>
      </c>
      <c r="F1355" s="4" t="s">
        <v>6</v>
      </c>
      <c r="G1355" s="4" t="s">
        <v>13</v>
      </c>
    </row>
    <row r="1356" spans="1:12">
      <c r="A1356" t="n">
        <v>16144</v>
      </c>
      <c r="B1356" s="19" t="n">
        <v>32</v>
      </c>
      <c r="C1356" s="7" t="n">
        <v>0</v>
      </c>
      <c r="D1356" s="7" t="n">
        <v>1640</v>
      </c>
      <c r="E1356" s="7" t="s">
        <v>12</v>
      </c>
      <c r="F1356" s="7" t="s">
        <v>244</v>
      </c>
      <c r="G1356" s="7" t="n">
        <v>0</v>
      </c>
    </row>
    <row r="1357" spans="1:12">
      <c r="A1357" t="s">
        <v>4</v>
      </c>
      <c r="B1357" s="4" t="s">
        <v>5</v>
      </c>
      <c r="C1357" s="4" t="s">
        <v>13</v>
      </c>
      <c r="D1357" s="4" t="s">
        <v>10</v>
      </c>
      <c r="E1357" s="4" t="s">
        <v>6</v>
      </c>
      <c r="F1357" s="4" t="s">
        <v>6</v>
      </c>
      <c r="G1357" s="4" t="s">
        <v>13</v>
      </c>
    </row>
    <row r="1358" spans="1:12">
      <c r="A1358" t="n">
        <v>16159</v>
      </c>
      <c r="B1358" s="19" t="n">
        <v>32</v>
      </c>
      <c r="C1358" s="7" t="n">
        <v>0</v>
      </c>
      <c r="D1358" s="7" t="n">
        <v>1640</v>
      </c>
      <c r="E1358" s="7" t="s">
        <v>12</v>
      </c>
      <c r="F1358" s="7" t="s">
        <v>245</v>
      </c>
      <c r="G1358" s="7" t="n">
        <v>1</v>
      </c>
    </row>
    <row r="1359" spans="1:12">
      <c r="A1359" t="s">
        <v>4</v>
      </c>
      <c r="B1359" s="4" t="s">
        <v>5</v>
      </c>
      <c r="C1359" s="4" t="s">
        <v>13</v>
      </c>
      <c r="D1359" s="4" t="s">
        <v>10</v>
      </c>
      <c r="E1359" s="4" t="s">
        <v>6</v>
      </c>
      <c r="F1359" s="4" t="s">
        <v>6</v>
      </c>
      <c r="G1359" s="4" t="s">
        <v>13</v>
      </c>
    </row>
    <row r="1360" spans="1:12">
      <c r="A1360" t="n">
        <v>16174</v>
      </c>
      <c r="B1360" s="19" t="n">
        <v>32</v>
      </c>
      <c r="C1360" s="7" t="n">
        <v>0</v>
      </c>
      <c r="D1360" s="7" t="n">
        <v>1640</v>
      </c>
      <c r="E1360" s="7" t="s">
        <v>12</v>
      </c>
      <c r="F1360" s="7" t="s">
        <v>246</v>
      </c>
      <c r="G1360" s="7" t="n">
        <v>0</v>
      </c>
    </row>
    <row r="1361" spans="1:12">
      <c r="A1361" t="s">
        <v>4</v>
      </c>
      <c r="B1361" s="4" t="s">
        <v>5</v>
      </c>
      <c r="C1361" s="4" t="s">
        <v>13</v>
      </c>
      <c r="D1361" s="4" t="s">
        <v>10</v>
      </c>
      <c r="E1361" s="4" t="s">
        <v>6</v>
      </c>
      <c r="F1361" s="4" t="s">
        <v>6</v>
      </c>
      <c r="G1361" s="4" t="s">
        <v>13</v>
      </c>
    </row>
    <row r="1362" spans="1:12">
      <c r="A1362" t="n">
        <v>16189</v>
      </c>
      <c r="B1362" s="19" t="n">
        <v>32</v>
      </c>
      <c r="C1362" s="7" t="n">
        <v>0</v>
      </c>
      <c r="D1362" s="7" t="n">
        <v>1641</v>
      </c>
      <c r="E1362" s="7" t="s">
        <v>12</v>
      </c>
      <c r="F1362" s="7" t="s">
        <v>241</v>
      </c>
      <c r="G1362" s="7" t="n">
        <v>0</v>
      </c>
    </row>
    <row r="1363" spans="1:12">
      <c r="A1363" t="s">
        <v>4</v>
      </c>
      <c r="B1363" s="4" t="s">
        <v>5</v>
      </c>
      <c r="C1363" s="4" t="s">
        <v>13</v>
      </c>
      <c r="D1363" s="4" t="s">
        <v>10</v>
      </c>
      <c r="E1363" s="4" t="s">
        <v>6</v>
      </c>
      <c r="F1363" s="4" t="s">
        <v>6</v>
      </c>
      <c r="G1363" s="4" t="s">
        <v>13</v>
      </c>
    </row>
    <row r="1364" spans="1:12">
      <c r="A1364" t="n">
        <v>16204</v>
      </c>
      <c r="B1364" s="19" t="n">
        <v>32</v>
      </c>
      <c r="C1364" s="7" t="n">
        <v>0</v>
      </c>
      <c r="D1364" s="7" t="n">
        <v>1641</v>
      </c>
      <c r="E1364" s="7" t="s">
        <v>12</v>
      </c>
      <c r="F1364" s="7" t="s">
        <v>242</v>
      </c>
      <c r="G1364" s="7" t="n">
        <v>0</v>
      </c>
    </row>
    <row r="1365" spans="1:12">
      <c r="A1365" t="s">
        <v>4</v>
      </c>
      <c r="B1365" s="4" t="s">
        <v>5</v>
      </c>
      <c r="C1365" s="4" t="s">
        <v>13</v>
      </c>
      <c r="D1365" s="4" t="s">
        <v>10</v>
      </c>
      <c r="E1365" s="4" t="s">
        <v>6</v>
      </c>
      <c r="F1365" s="4" t="s">
        <v>6</v>
      </c>
      <c r="G1365" s="4" t="s">
        <v>13</v>
      </c>
    </row>
    <row r="1366" spans="1:12">
      <c r="A1366" t="n">
        <v>16219</v>
      </c>
      <c r="B1366" s="19" t="n">
        <v>32</v>
      </c>
      <c r="C1366" s="7" t="n">
        <v>0</v>
      </c>
      <c r="D1366" s="7" t="n">
        <v>1641</v>
      </c>
      <c r="E1366" s="7" t="s">
        <v>12</v>
      </c>
      <c r="F1366" s="7" t="s">
        <v>243</v>
      </c>
      <c r="G1366" s="7" t="n">
        <v>1</v>
      </c>
    </row>
    <row r="1367" spans="1:12">
      <c r="A1367" t="s">
        <v>4</v>
      </c>
      <c r="B1367" s="4" t="s">
        <v>5</v>
      </c>
      <c r="C1367" s="4" t="s">
        <v>13</v>
      </c>
      <c r="D1367" s="4" t="s">
        <v>10</v>
      </c>
      <c r="E1367" s="4" t="s">
        <v>6</v>
      </c>
      <c r="F1367" s="4" t="s">
        <v>6</v>
      </c>
      <c r="G1367" s="4" t="s">
        <v>13</v>
      </c>
    </row>
    <row r="1368" spans="1:12">
      <c r="A1368" t="n">
        <v>16234</v>
      </c>
      <c r="B1368" s="19" t="n">
        <v>32</v>
      </c>
      <c r="C1368" s="7" t="n">
        <v>0</v>
      </c>
      <c r="D1368" s="7" t="n">
        <v>1641</v>
      </c>
      <c r="E1368" s="7" t="s">
        <v>12</v>
      </c>
      <c r="F1368" s="7" t="s">
        <v>244</v>
      </c>
      <c r="G1368" s="7" t="n">
        <v>0</v>
      </c>
    </row>
    <row r="1369" spans="1:12">
      <c r="A1369" t="s">
        <v>4</v>
      </c>
      <c r="B1369" s="4" t="s">
        <v>5</v>
      </c>
      <c r="C1369" s="4" t="s">
        <v>13</v>
      </c>
      <c r="D1369" s="4" t="s">
        <v>10</v>
      </c>
      <c r="E1369" s="4" t="s">
        <v>6</v>
      </c>
      <c r="F1369" s="4" t="s">
        <v>6</v>
      </c>
      <c r="G1369" s="4" t="s">
        <v>13</v>
      </c>
    </row>
    <row r="1370" spans="1:12">
      <c r="A1370" t="n">
        <v>16249</v>
      </c>
      <c r="B1370" s="19" t="n">
        <v>32</v>
      </c>
      <c r="C1370" s="7" t="n">
        <v>0</v>
      </c>
      <c r="D1370" s="7" t="n">
        <v>1641</v>
      </c>
      <c r="E1370" s="7" t="s">
        <v>12</v>
      </c>
      <c r="F1370" s="7" t="s">
        <v>245</v>
      </c>
      <c r="G1370" s="7" t="n">
        <v>1</v>
      </c>
    </row>
    <row r="1371" spans="1:12">
      <c r="A1371" t="s">
        <v>4</v>
      </c>
      <c r="B1371" s="4" t="s">
        <v>5</v>
      </c>
      <c r="C1371" s="4" t="s">
        <v>13</v>
      </c>
      <c r="D1371" s="4" t="s">
        <v>10</v>
      </c>
      <c r="E1371" s="4" t="s">
        <v>6</v>
      </c>
      <c r="F1371" s="4" t="s">
        <v>6</v>
      </c>
      <c r="G1371" s="4" t="s">
        <v>13</v>
      </c>
    </row>
    <row r="1372" spans="1:12">
      <c r="A1372" t="n">
        <v>16264</v>
      </c>
      <c r="B1372" s="19" t="n">
        <v>32</v>
      </c>
      <c r="C1372" s="7" t="n">
        <v>0</v>
      </c>
      <c r="D1372" s="7" t="n">
        <v>1641</v>
      </c>
      <c r="E1372" s="7" t="s">
        <v>12</v>
      </c>
      <c r="F1372" s="7" t="s">
        <v>246</v>
      </c>
      <c r="G1372" s="7" t="n">
        <v>0</v>
      </c>
    </row>
    <row r="1373" spans="1:12">
      <c r="A1373" t="s">
        <v>4</v>
      </c>
      <c r="B1373" s="4" t="s">
        <v>5</v>
      </c>
      <c r="C1373" s="4" t="s">
        <v>13</v>
      </c>
      <c r="D1373" s="4" t="s">
        <v>10</v>
      </c>
      <c r="E1373" s="4" t="s">
        <v>6</v>
      </c>
      <c r="F1373" s="4" t="s">
        <v>6</v>
      </c>
      <c r="G1373" s="4" t="s">
        <v>13</v>
      </c>
    </row>
    <row r="1374" spans="1:12">
      <c r="A1374" t="n">
        <v>16279</v>
      </c>
      <c r="B1374" s="19" t="n">
        <v>32</v>
      </c>
      <c r="C1374" s="7" t="n">
        <v>0</v>
      </c>
      <c r="D1374" s="7" t="n">
        <v>1645</v>
      </c>
      <c r="E1374" s="7" t="s">
        <v>12</v>
      </c>
      <c r="F1374" s="7" t="s">
        <v>241</v>
      </c>
      <c r="G1374" s="7" t="n">
        <v>0</v>
      </c>
    </row>
    <row r="1375" spans="1:12">
      <c r="A1375" t="s">
        <v>4</v>
      </c>
      <c r="B1375" s="4" t="s">
        <v>5</v>
      </c>
      <c r="C1375" s="4" t="s">
        <v>13</v>
      </c>
      <c r="D1375" s="4" t="s">
        <v>10</v>
      </c>
      <c r="E1375" s="4" t="s">
        <v>6</v>
      </c>
      <c r="F1375" s="4" t="s">
        <v>6</v>
      </c>
      <c r="G1375" s="4" t="s">
        <v>13</v>
      </c>
    </row>
    <row r="1376" spans="1:12">
      <c r="A1376" t="n">
        <v>16294</v>
      </c>
      <c r="B1376" s="19" t="n">
        <v>32</v>
      </c>
      <c r="C1376" s="7" t="n">
        <v>0</v>
      </c>
      <c r="D1376" s="7" t="n">
        <v>1645</v>
      </c>
      <c r="E1376" s="7" t="s">
        <v>12</v>
      </c>
      <c r="F1376" s="7" t="s">
        <v>242</v>
      </c>
      <c r="G1376" s="7" t="n">
        <v>0</v>
      </c>
    </row>
    <row r="1377" spans="1:7">
      <c r="A1377" t="s">
        <v>4</v>
      </c>
      <c r="B1377" s="4" t="s">
        <v>5</v>
      </c>
      <c r="C1377" s="4" t="s">
        <v>13</v>
      </c>
      <c r="D1377" s="4" t="s">
        <v>10</v>
      </c>
      <c r="E1377" s="4" t="s">
        <v>6</v>
      </c>
      <c r="F1377" s="4" t="s">
        <v>6</v>
      </c>
      <c r="G1377" s="4" t="s">
        <v>13</v>
      </c>
    </row>
    <row r="1378" spans="1:7">
      <c r="A1378" t="n">
        <v>16309</v>
      </c>
      <c r="B1378" s="19" t="n">
        <v>32</v>
      </c>
      <c r="C1378" s="7" t="n">
        <v>0</v>
      </c>
      <c r="D1378" s="7" t="n">
        <v>1645</v>
      </c>
      <c r="E1378" s="7" t="s">
        <v>12</v>
      </c>
      <c r="F1378" s="7" t="s">
        <v>243</v>
      </c>
      <c r="G1378" s="7" t="n">
        <v>1</v>
      </c>
    </row>
    <row r="1379" spans="1:7">
      <c r="A1379" t="s">
        <v>4</v>
      </c>
      <c r="B1379" s="4" t="s">
        <v>5</v>
      </c>
      <c r="C1379" s="4" t="s">
        <v>13</v>
      </c>
      <c r="D1379" s="4" t="s">
        <v>10</v>
      </c>
      <c r="E1379" s="4" t="s">
        <v>6</v>
      </c>
      <c r="F1379" s="4" t="s">
        <v>6</v>
      </c>
      <c r="G1379" s="4" t="s">
        <v>13</v>
      </c>
    </row>
    <row r="1380" spans="1:7">
      <c r="A1380" t="n">
        <v>16324</v>
      </c>
      <c r="B1380" s="19" t="n">
        <v>32</v>
      </c>
      <c r="C1380" s="7" t="n">
        <v>0</v>
      </c>
      <c r="D1380" s="7" t="n">
        <v>1645</v>
      </c>
      <c r="E1380" s="7" t="s">
        <v>12</v>
      </c>
      <c r="F1380" s="7" t="s">
        <v>244</v>
      </c>
      <c r="G1380" s="7" t="n">
        <v>0</v>
      </c>
    </row>
    <row r="1381" spans="1:7">
      <c r="A1381" t="s">
        <v>4</v>
      </c>
      <c r="B1381" s="4" t="s">
        <v>5</v>
      </c>
      <c r="C1381" s="4" t="s">
        <v>13</v>
      </c>
      <c r="D1381" s="4" t="s">
        <v>10</v>
      </c>
      <c r="E1381" s="4" t="s">
        <v>6</v>
      </c>
      <c r="F1381" s="4" t="s">
        <v>6</v>
      </c>
      <c r="G1381" s="4" t="s">
        <v>13</v>
      </c>
    </row>
    <row r="1382" spans="1:7">
      <c r="A1382" t="n">
        <v>16339</v>
      </c>
      <c r="B1382" s="19" t="n">
        <v>32</v>
      </c>
      <c r="C1382" s="7" t="n">
        <v>0</v>
      </c>
      <c r="D1382" s="7" t="n">
        <v>1645</v>
      </c>
      <c r="E1382" s="7" t="s">
        <v>12</v>
      </c>
      <c r="F1382" s="7" t="s">
        <v>245</v>
      </c>
      <c r="G1382" s="7" t="n">
        <v>1</v>
      </c>
    </row>
    <row r="1383" spans="1:7">
      <c r="A1383" t="s">
        <v>4</v>
      </c>
      <c r="B1383" s="4" t="s">
        <v>5</v>
      </c>
      <c r="C1383" s="4" t="s">
        <v>13</v>
      </c>
      <c r="D1383" s="4" t="s">
        <v>10</v>
      </c>
      <c r="E1383" s="4" t="s">
        <v>6</v>
      </c>
      <c r="F1383" s="4" t="s">
        <v>6</v>
      </c>
      <c r="G1383" s="4" t="s">
        <v>13</v>
      </c>
    </row>
    <row r="1384" spans="1:7">
      <c r="A1384" t="n">
        <v>16354</v>
      </c>
      <c r="B1384" s="19" t="n">
        <v>32</v>
      </c>
      <c r="C1384" s="7" t="n">
        <v>0</v>
      </c>
      <c r="D1384" s="7" t="n">
        <v>1645</v>
      </c>
      <c r="E1384" s="7" t="s">
        <v>12</v>
      </c>
      <c r="F1384" s="7" t="s">
        <v>246</v>
      </c>
      <c r="G1384" s="7" t="n">
        <v>0</v>
      </c>
    </row>
    <row r="1385" spans="1:7">
      <c r="A1385" t="s">
        <v>4</v>
      </c>
      <c r="B1385" s="4" t="s">
        <v>5</v>
      </c>
      <c r="C1385" s="4" t="s">
        <v>13</v>
      </c>
      <c r="D1385" s="4" t="s">
        <v>10</v>
      </c>
      <c r="E1385" s="4" t="s">
        <v>6</v>
      </c>
      <c r="F1385" s="4" t="s">
        <v>6</v>
      </c>
      <c r="G1385" s="4" t="s">
        <v>13</v>
      </c>
    </row>
    <row r="1386" spans="1:7">
      <c r="A1386" t="n">
        <v>16369</v>
      </c>
      <c r="B1386" s="19" t="n">
        <v>32</v>
      </c>
      <c r="C1386" s="7" t="n">
        <v>0</v>
      </c>
      <c r="D1386" s="7" t="n">
        <v>1646</v>
      </c>
      <c r="E1386" s="7" t="s">
        <v>12</v>
      </c>
      <c r="F1386" s="7" t="s">
        <v>241</v>
      </c>
      <c r="G1386" s="7" t="n">
        <v>0</v>
      </c>
    </row>
    <row r="1387" spans="1:7">
      <c r="A1387" t="s">
        <v>4</v>
      </c>
      <c r="B1387" s="4" t="s">
        <v>5</v>
      </c>
      <c r="C1387" s="4" t="s">
        <v>13</v>
      </c>
      <c r="D1387" s="4" t="s">
        <v>10</v>
      </c>
      <c r="E1387" s="4" t="s">
        <v>6</v>
      </c>
      <c r="F1387" s="4" t="s">
        <v>6</v>
      </c>
      <c r="G1387" s="4" t="s">
        <v>13</v>
      </c>
    </row>
    <row r="1388" spans="1:7">
      <c r="A1388" t="n">
        <v>16384</v>
      </c>
      <c r="B1388" s="19" t="n">
        <v>32</v>
      </c>
      <c r="C1388" s="7" t="n">
        <v>0</v>
      </c>
      <c r="D1388" s="7" t="n">
        <v>1646</v>
      </c>
      <c r="E1388" s="7" t="s">
        <v>12</v>
      </c>
      <c r="F1388" s="7" t="s">
        <v>242</v>
      </c>
      <c r="G1388" s="7" t="n">
        <v>0</v>
      </c>
    </row>
    <row r="1389" spans="1:7">
      <c r="A1389" t="s">
        <v>4</v>
      </c>
      <c r="B1389" s="4" t="s">
        <v>5</v>
      </c>
      <c r="C1389" s="4" t="s">
        <v>13</v>
      </c>
      <c r="D1389" s="4" t="s">
        <v>10</v>
      </c>
      <c r="E1389" s="4" t="s">
        <v>6</v>
      </c>
      <c r="F1389" s="4" t="s">
        <v>6</v>
      </c>
      <c r="G1389" s="4" t="s">
        <v>13</v>
      </c>
    </row>
    <row r="1390" spans="1:7">
      <c r="A1390" t="n">
        <v>16399</v>
      </c>
      <c r="B1390" s="19" t="n">
        <v>32</v>
      </c>
      <c r="C1390" s="7" t="n">
        <v>0</v>
      </c>
      <c r="D1390" s="7" t="n">
        <v>1646</v>
      </c>
      <c r="E1390" s="7" t="s">
        <v>12</v>
      </c>
      <c r="F1390" s="7" t="s">
        <v>243</v>
      </c>
      <c r="G1390" s="7" t="n">
        <v>1</v>
      </c>
    </row>
    <row r="1391" spans="1:7">
      <c r="A1391" t="s">
        <v>4</v>
      </c>
      <c r="B1391" s="4" t="s">
        <v>5</v>
      </c>
      <c r="C1391" s="4" t="s">
        <v>13</v>
      </c>
      <c r="D1391" s="4" t="s">
        <v>10</v>
      </c>
      <c r="E1391" s="4" t="s">
        <v>6</v>
      </c>
      <c r="F1391" s="4" t="s">
        <v>6</v>
      </c>
      <c r="G1391" s="4" t="s">
        <v>13</v>
      </c>
    </row>
    <row r="1392" spans="1:7">
      <c r="A1392" t="n">
        <v>16414</v>
      </c>
      <c r="B1392" s="19" t="n">
        <v>32</v>
      </c>
      <c r="C1392" s="7" t="n">
        <v>0</v>
      </c>
      <c r="D1392" s="7" t="n">
        <v>1646</v>
      </c>
      <c r="E1392" s="7" t="s">
        <v>12</v>
      </c>
      <c r="F1392" s="7" t="s">
        <v>244</v>
      </c>
      <c r="G1392" s="7" t="n">
        <v>0</v>
      </c>
    </row>
    <row r="1393" spans="1:7">
      <c r="A1393" t="s">
        <v>4</v>
      </c>
      <c r="B1393" s="4" t="s">
        <v>5</v>
      </c>
      <c r="C1393" s="4" t="s">
        <v>13</v>
      </c>
      <c r="D1393" s="4" t="s">
        <v>10</v>
      </c>
      <c r="E1393" s="4" t="s">
        <v>6</v>
      </c>
      <c r="F1393" s="4" t="s">
        <v>6</v>
      </c>
      <c r="G1393" s="4" t="s">
        <v>13</v>
      </c>
    </row>
    <row r="1394" spans="1:7">
      <c r="A1394" t="n">
        <v>16429</v>
      </c>
      <c r="B1394" s="19" t="n">
        <v>32</v>
      </c>
      <c r="C1394" s="7" t="n">
        <v>0</v>
      </c>
      <c r="D1394" s="7" t="n">
        <v>1646</v>
      </c>
      <c r="E1394" s="7" t="s">
        <v>12</v>
      </c>
      <c r="F1394" s="7" t="s">
        <v>245</v>
      </c>
      <c r="G1394" s="7" t="n">
        <v>1</v>
      </c>
    </row>
    <row r="1395" spans="1:7">
      <c r="A1395" t="s">
        <v>4</v>
      </c>
      <c r="B1395" s="4" t="s">
        <v>5</v>
      </c>
      <c r="C1395" s="4" t="s">
        <v>13</v>
      </c>
      <c r="D1395" s="4" t="s">
        <v>10</v>
      </c>
      <c r="E1395" s="4" t="s">
        <v>6</v>
      </c>
      <c r="F1395" s="4" t="s">
        <v>6</v>
      </c>
      <c r="G1395" s="4" t="s">
        <v>13</v>
      </c>
    </row>
    <row r="1396" spans="1:7">
      <c r="A1396" t="n">
        <v>16444</v>
      </c>
      <c r="B1396" s="19" t="n">
        <v>32</v>
      </c>
      <c r="C1396" s="7" t="n">
        <v>0</v>
      </c>
      <c r="D1396" s="7" t="n">
        <v>1646</v>
      </c>
      <c r="E1396" s="7" t="s">
        <v>12</v>
      </c>
      <c r="F1396" s="7" t="s">
        <v>246</v>
      </c>
      <c r="G1396" s="7" t="n">
        <v>0</v>
      </c>
    </row>
    <row r="1397" spans="1:7">
      <c r="A1397" t="s">
        <v>4</v>
      </c>
      <c r="B1397" s="4" t="s">
        <v>5</v>
      </c>
      <c r="C1397" s="4" t="s">
        <v>13</v>
      </c>
      <c r="D1397" s="4" t="s">
        <v>10</v>
      </c>
      <c r="E1397" s="4" t="s">
        <v>6</v>
      </c>
      <c r="F1397" s="4" t="s">
        <v>6</v>
      </c>
      <c r="G1397" s="4" t="s">
        <v>13</v>
      </c>
    </row>
    <row r="1398" spans="1:7">
      <c r="A1398" t="n">
        <v>16459</v>
      </c>
      <c r="B1398" s="19" t="n">
        <v>32</v>
      </c>
      <c r="C1398" s="7" t="n">
        <v>0</v>
      </c>
      <c r="D1398" s="7" t="n">
        <v>1647</v>
      </c>
      <c r="E1398" s="7" t="s">
        <v>12</v>
      </c>
      <c r="F1398" s="7" t="s">
        <v>241</v>
      </c>
      <c r="G1398" s="7" t="n">
        <v>0</v>
      </c>
    </row>
    <row r="1399" spans="1:7">
      <c r="A1399" t="s">
        <v>4</v>
      </c>
      <c r="B1399" s="4" t="s">
        <v>5</v>
      </c>
      <c r="C1399" s="4" t="s">
        <v>13</v>
      </c>
      <c r="D1399" s="4" t="s">
        <v>10</v>
      </c>
      <c r="E1399" s="4" t="s">
        <v>6</v>
      </c>
      <c r="F1399" s="4" t="s">
        <v>6</v>
      </c>
      <c r="G1399" s="4" t="s">
        <v>13</v>
      </c>
    </row>
    <row r="1400" spans="1:7">
      <c r="A1400" t="n">
        <v>16474</v>
      </c>
      <c r="B1400" s="19" t="n">
        <v>32</v>
      </c>
      <c r="C1400" s="7" t="n">
        <v>0</v>
      </c>
      <c r="D1400" s="7" t="n">
        <v>1647</v>
      </c>
      <c r="E1400" s="7" t="s">
        <v>12</v>
      </c>
      <c r="F1400" s="7" t="s">
        <v>242</v>
      </c>
      <c r="G1400" s="7" t="n">
        <v>0</v>
      </c>
    </row>
    <row r="1401" spans="1:7">
      <c r="A1401" t="s">
        <v>4</v>
      </c>
      <c r="B1401" s="4" t="s">
        <v>5</v>
      </c>
      <c r="C1401" s="4" t="s">
        <v>13</v>
      </c>
      <c r="D1401" s="4" t="s">
        <v>10</v>
      </c>
      <c r="E1401" s="4" t="s">
        <v>6</v>
      </c>
      <c r="F1401" s="4" t="s">
        <v>6</v>
      </c>
      <c r="G1401" s="4" t="s">
        <v>13</v>
      </c>
    </row>
    <row r="1402" spans="1:7">
      <c r="A1402" t="n">
        <v>16489</v>
      </c>
      <c r="B1402" s="19" t="n">
        <v>32</v>
      </c>
      <c r="C1402" s="7" t="n">
        <v>0</v>
      </c>
      <c r="D1402" s="7" t="n">
        <v>1647</v>
      </c>
      <c r="E1402" s="7" t="s">
        <v>12</v>
      </c>
      <c r="F1402" s="7" t="s">
        <v>243</v>
      </c>
      <c r="G1402" s="7" t="n">
        <v>1</v>
      </c>
    </row>
    <row r="1403" spans="1:7">
      <c r="A1403" t="s">
        <v>4</v>
      </c>
      <c r="B1403" s="4" t="s">
        <v>5</v>
      </c>
      <c r="C1403" s="4" t="s">
        <v>13</v>
      </c>
      <c r="D1403" s="4" t="s">
        <v>10</v>
      </c>
      <c r="E1403" s="4" t="s">
        <v>6</v>
      </c>
      <c r="F1403" s="4" t="s">
        <v>6</v>
      </c>
      <c r="G1403" s="4" t="s">
        <v>13</v>
      </c>
    </row>
    <row r="1404" spans="1:7">
      <c r="A1404" t="n">
        <v>16504</v>
      </c>
      <c r="B1404" s="19" t="n">
        <v>32</v>
      </c>
      <c r="C1404" s="7" t="n">
        <v>0</v>
      </c>
      <c r="D1404" s="7" t="n">
        <v>1647</v>
      </c>
      <c r="E1404" s="7" t="s">
        <v>12</v>
      </c>
      <c r="F1404" s="7" t="s">
        <v>244</v>
      </c>
      <c r="G1404" s="7" t="n">
        <v>0</v>
      </c>
    </row>
    <row r="1405" spans="1:7">
      <c r="A1405" t="s">
        <v>4</v>
      </c>
      <c r="B1405" s="4" t="s">
        <v>5</v>
      </c>
      <c r="C1405" s="4" t="s">
        <v>13</v>
      </c>
      <c r="D1405" s="4" t="s">
        <v>10</v>
      </c>
      <c r="E1405" s="4" t="s">
        <v>6</v>
      </c>
      <c r="F1405" s="4" t="s">
        <v>6</v>
      </c>
      <c r="G1405" s="4" t="s">
        <v>13</v>
      </c>
    </row>
    <row r="1406" spans="1:7">
      <c r="A1406" t="n">
        <v>16519</v>
      </c>
      <c r="B1406" s="19" t="n">
        <v>32</v>
      </c>
      <c r="C1406" s="7" t="n">
        <v>0</v>
      </c>
      <c r="D1406" s="7" t="n">
        <v>1647</v>
      </c>
      <c r="E1406" s="7" t="s">
        <v>12</v>
      </c>
      <c r="F1406" s="7" t="s">
        <v>245</v>
      </c>
      <c r="G1406" s="7" t="n">
        <v>1</v>
      </c>
    </row>
    <row r="1407" spans="1:7">
      <c r="A1407" t="s">
        <v>4</v>
      </c>
      <c r="B1407" s="4" t="s">
        <v>5</v>
      </c>
      <c r="C1407" s="4" t="s">
        <v>13</v>
      </c>
      <c r="D1407" s="4" t="s">
        <v>10</v>
      </c>
      <c r="E1407" s="4" t="s">
        <v>6</v>
      </c>
      <c r="F1407" s="4" t="s">
        <v>6</v>
      </c>
      <c r="G1407" s="4" t="s">
        <v>13</v>
      </c>
    </row>
    <row r="1408" spans="1:7">
      <c r="A1408" t="n">
        <v>16534</v>
      </c>
      <c r="B1408" s="19" t="n">
        <v>32</v>
      </c>
      <c r="C1408" s="7" t="n">
        <v>0</v>
      </c>
      <c r="D1408" s="7" t="n">
        <v>1647</v>
      </c>
      <c r="E1408" s="7" t="s">
        <v>12</v>
      </c>
      <c r="F1408" s="7" t="s">
        <v>246</v>
      </c>
      <c r="G1408" s="7" t="n">
        <v>0</v>
      </c>
    </row>
    <row r="1409" spans="1:7">
      <c r="A1409" t="s">
        <v>4</v>
      </c>
      <c r="B1409" s="4" t="s">
        <v>5</v>
      </c>
      <c r="C1409" s="4" t="s">
        <v>13</v>
      </c>
      <c r="D1409" s="4" t="s">
        <v>10</v>
      </c>
      <c r="E1409" s="4" t="s">
        <v>6</v>
      </c>
      <c r="F1409" s="4" t="s">
        <v>6</v>
      </c>
      <c r="G1409" s="4" t="s">
        <v>13</v>
      </c>
    </row>
    <row r="1410" spans="1:7">
      <c r="A1410" t="n">
        <v>16549</v>
      </c>
      <c r="B1410" s="19" t="n">
        <v>32</v>
      </c>
      <c r="C1410" s="7" t="n">
        <v>0</v>
      </c>
      <c r="D1410" s="7" t="n">
        <v>1648</v>
      </c>
      <c r="E1410" s="7" t="s">
        <v>12</v>
      </c>
      <c r="F1410" s="7" t="s">
        <v>241</v>
      </c>
      <c r="G1410" s="7" t="n">
        <v>0</v>
      </c>
    </row>
    <row r="1411" spans="1:7">
      <c r="A1411" t="s">
        <v>4</v>
      </c>
      <c r="B1411" s="4" t="s">
        <v>5</v>
      </c>
      <c r="C1411" s="4" t="s">
        <v>13</v>
      </c>
      <c r="D1411" s="4" t="s">
        <v>10</v>
      </c>
      <c r="E1411" s="4" t="s">
        <v>6</v>
      </c>
      <c r="F1411" s="4" t="s">
        <v>6</v>
      </c>
      <c r="G1411" s="4" t="s">
        <v>13</v>
      </c>
    </row>
    <row r="1412" spans="1:7">
      <c r="A1412" t="n">
        <v>16564</v>
      </c>
      <c r="B1412" s="19" t="n">
        <v>32</v>
      </c>
      <c r="C1412" s="7" t="n">
        <v>0</v>
      </c>
      <c r="D1412" s="7" t="n">
        <v>1648</v>
      </c>
      <c r="E1412" s="7" t="s">
        <v>12</v>
      </c>
      <c r="F1412" s="7" t="s">
        <v>242</v>
      </c>
      <c r="G1412" s="7" t="n">
        <v>0</v>
      </c>
    </row>
    <row r="1413" spans="1:7">
      <c r="A1413" t="s">
        <v>4</v>
      </c>
      <c r="B1413" s="4" t="s">
        <v>5</v>
      </c>
      <c r="C1413" s="4" t="s">
        <v>13</v>
      </c>
      <c r="D1413" s="4" t="s">
        <v>10</v>
      </c>
      <c r="E1413" s="4" t="s">
        <v>6</v>
      </c>
      <c r="F1413" s="4" t="s">
        <v>6</v>
      </c>
      <c r="G1413" s="4" t="s">
        <v>13</v>
      </c>
    </row>
    <row r="1414" spans="1:7">
      <c r="A1414" t="n">
        <v>16579</v>
      </c>
      <c r="B1414" s="19" t="n">
        <v>32</v>
      </c>
      <c r="C1414" s="7" t="n">
        <v>0</v>
      </c>
      <c r="D1414" s="7" t="n">
        <v>1648</v>
      </c>
      <c r="E1414" s="7" t="s">
        <v>12</v>
      </c>
      <c r="F1414" s="7" t="s">
        <v>243</v>
      </c>
      <c r="G1414" s="7" t="n">
        <v>1</v>
      </c>
    </row>
    <row r="1415" spans="1:7">
      <c r="A1415" t="s">
        <v>4</v>
      </c>
      <c r="B1415" s="4" t="s">
        <v>5</v>
      </c>
      <c r="C1415" s="4" t="s">
        <v>13</v>
      </c>
      <c r="D1415" s="4" t="s">
        <v>10</v>
      </c>
      <c r="E1415" s="4" t="s">
        <v>6</v>
      </c>
      <c r="F1415" s="4" t="s">
        <v>6</v>
      </c>
      <c r="G1415" s="4" t="s">
        <v>13</v>
      </c>
    </row>
    <row r="1416" spans="1:7">
      <c r="A1416" t="n">
        <v>16594</v>
      </c>
      <c r="B1416" s="19" t="n">
        <v>32</v>
      </c>
      <c r="C1416" s="7" t="n">
        <v>0</v>
      </c>
      <c r="D1416" s="7" t="n">
        <v>1648</v>
      </c>
      <c r="E1416" s="7" t="s">
        <v>12</v>
      </c>
      <c r="F1416" s="7" t="s">
        <v>244</v>
      </c>
      <c r="G1416" s="7" t="n">
        <v>0</v>
      </c>
    </row>
    <row r="1417" spans="1:7">
      <c r="A1417" t="s">
        <v>4</v>
      </c>
      <c r="B1417" s="4" t="s">
        <v>5</v>
      </c>
      <c r="C1417" s="4" t="s">
        <v>13</v>
      </c>
      <c r="D1417" s="4" t="s">
        <v>10</v>
      </c>
      <c r="E1417" s="4" t="s">
        <v>6</v>
      </c>
      <c r="F1417" s="4" t="s">
        <v>6</v>
      </c>
      <c r="G1417" s="4" t="s">
        <v>13</v>
      </c>
    </row>
    <row r="1418" spans="1:7">
      <c r="A1418" t="n">
        <v>16609</v>
      </c>
      <c r="B1418" s="19" t="n">
        <v>32</v>
      </c>
      <c r="C1418" s="7" t="n">
        <v>0</v>
      </c>
      <c r="D1418" s="7" t="n">
        <v>1648</v>
      </c>
      <c r="E1418" s="7" t="s">
        <v>12</v>
      </c>
      <c r="F1418" s="7" t="s">
        <v>245</v>
      </c>
      <c r="G1418" s="7" t="n">
        <v>1</v>
      </c>
    </row>
    <row r="1419" spans="1:7">
      <c r="A1419" t="s">
        <v>4</v>
      </c>
      <c r="B1419" s="4" t="s">
        <v>5</v>
      </c>
      <c r="C1419" s="4" t="s">
        <v>13</v>
      </c>
      <c r="D1419" s="4" t="s">
        <v>10</v>
      </c>
      <c r="E1419" s="4" t="s">
        <v>6</v>
      </c>
      <c r="F1419" s="4" t="s">
        <v>6</v>
      </c>
      <c r="G1419" s="4" t="s">
        <v>13</v>
      </c>
    </row>
    <row r="1420" spans="1:7">
      <c r="A1420" t="n">
        <v>16624</v>
      </c>
      <c r="B1420" s="19" t="n">
        <v>32</v>
      </c>
      <c r="C1420" s="7" t="n">
        <v>0</v>
      </c>
      <c r="D1420" s="7" t="n">
        <v>1648</v>
      </c>
      <c r="E1420" s="7" t="s">
        <v>12</v>
      </c>
      <c r="F1420" s="7" t="s">
        <v>246</v>
      </c>
      <c r="G1420" s="7" t="n">
        <v>0</v>
      </c>
    </row>
    <row r="1421" spans="1:7">
      <c r="A1421" t="s">
        <v>4</v>
      </c>
      <c r="B1421" s="4" t="s">
        <v>5</v>
      </c>
      <c r="C1421" s="4" t="s">
        <v>10</v>
      </c>
      <c r="D1421" s="4" t="s">
        <v>19</v>
      </c>
      <c r="E1421" s="4" t="s">
        <v>19</v>
      </c>
      <c r="F1421" s="4" t="s">
        <v>19</v>
      </c>
      <c r="G1421" s="4" t="s">
        <v>19</v>
      </c>
    </row>
    <row r="1422" spans="1:7">
      <c r="A1422" t="n">
        <v>16639</v>
      </c>
      <c r="B1422" s="31" t="n">
        <v>46</v>
      </c>
      <c r="C1422" s="7" t="n">
        <v>0</v>
      </c>
      <c r="D1422" s="7" t="n">
        <v>0</v>
      </c>
      <c r="E1422" s="7" t="n">
        <v>59.4199981689453</v>
      </c>
      <c r="F1422" s="7" t="n">
        <v>-12.0500001907349</v>
      </c>
      <c r="G1422" s="7" t="n">
        <v>180</v>
      </c>
    </row>
    <row r="1423" spans="1:7">
      <c r="A1423" t="s">
        <v>4</v>
      </c>
      <c r="B1423" s="4" t="s">
        <v>5</v>
      </c>
      <c r="C1423" s="4" t="s">
        <v>10</v>
      </c>
      <c r="D1423" s="4" t="s">
        <v>19</v>
      </c>
      <c r="E1423" s="4" t="s">
        <v>19</v>
      </c>
      <c r="F1423" s="4" t="s">
        <v>19</v>
      </c>
      <c r="G1423" s="4" t="s">
        <v>19</v>
      </c>
    </row>
    <row r="1424" spans="1:7">
      <c r="A1424" t="n">
        <v>16658</v>
      </c>
      <c r="B1424" s="31" t="n">
        <v>46</v>
      </c>
      <c r="C1424" s="7" t="n">
        <v>1</v>
      </c>
      <c r="D1424" s="7" t="n">
        <v>0.800000011920929</v>
      </c>
      <c r="E1424" s="7" t="n">
        <v>59.4199981689453</v>
      </c>
      <c r="F1424" s="7" t="n">
        <v>-11.5</v>
      </c>
      <c r="G1424" s="7" t="n">
        <v>180</v>
      </c>
    </row>
    <row r="1425" spans="1:7">
      <c r="A1425" t="s">
        <v>4</v>
      </c>
      <c r="B1425" s="4" t="s">
        <v>5</v>
      </c>
      <c r="C1425" s="4" t="s">
        <v>10</v>
      </c>
      <c r="D1425" s="4" t="s">
        <v>19</v>
      </c>
      <c r="E1425" s="4" t="s">
        <v>19</v>
      </c>
      <c r="F1425" s="4" t="s">
        <v>19</v>
      </c>
      <c r="G1425" s="4" t="s">
        <v>19</v>
      </c>
    </row>
    <row r="1426" spans="1:7">
      <c r="A1426" t="n">
        <v>16677</v>
      </c>
      <c r="B1426" s="31" t="n">
        <v>46</v>
      </c>
      <c r="C1426" s="7" t="n">
        <v>2</v>
      </c>
      <c r="D1426" s="7" t="n">
        <v>-0.349999994039536</v>
      </c>
      <c r="E1426" s="7" t="n">
        <v>59.4199981689453</v>
      </c>
      <c r="F1426" s="7" t="n">
        <v>-11.1999998092651</v>
      </c>
      <c r="G1426" s="7" t="n">
        <v>180</v>
      </c>
    </row>
    <row r="1427" spans="1:7">
      <c r="A1427" t="s">
        <v>4</v>
      </c>
      <c r="B1427" s="4" t="s">
        <v>5</v>
      </c>
      <c r="C1427" s="4" t="s">
        <v>10</v>
      </c>
      <c r="D1427" s="4" t="s">
        <v>19</v>
      </c>
      <c r="E1427" s="4" t="s">
        <v>19</v>
      </c>
      <c r="F1427" s="4" t="s">
        <v>19</v>
      </c>
      <c r="G1427" s="4" t="s">
        <v>19</v>
      </c>
    </row>
    <row r="1428" spans="1:7">
      <c r="A1428" t="n">
        <v>16696</v>
      </c>
      <c r="B1428" s="31" t="n">
        <v>46</v>
      </c>
      <c r="C1428" s="7" t="n">
        <v>3</v>
      </c>
      <c r="D1428" s="7" t="n">
        <v>0.25</v>
      </c>
      <c r="E1428" s="7" t="n">
        <v>59.4199981689453</v>
      </c>
      <c r="F1428" s="7" t="n">
        <v>-10.5500001907349</v>
      </c>
      <c r="G1428" s="7" t="n">
        <v>180</v>
      </c>
    </row>
    <row r="1429" spans="1:7">
      <c r="A1429" t="s">
        <v>4</v>
      </c>
      <c r="B1429" s="4" t="s">
        <v>5</v>
      </c>
      <c r="C1429" s="4" t="s">
        <v>10</v>
      </c>
      <c r="D1429" s="4" t="s">
        <v>19</v>
      </c>
      <c r="E1429" s="4" t="s">
        <v>19</v>
      </c>
      <c r="F1429" s="4" t="s">
        <v>19</v>
      </c>
      <c r="G1429" s="4" t="s">
        <v>19</v>
      </c>
    </row>
    <row r="1430" spans="1:7">
      <c r="A1430" t="n">
        <v>16715</v>
      </c>
      <c r="B1430" s="31" t="n">
        <v>46</v>
      </c>
      <c r="C1430" s="7" t="n">
        <v>4</v>
      </c>
      <c r="D1430" s="7" t="n">
        <v>1</v>
      </c>
      <c r="E1430" s="7" t="n">
        <v>59.4199981689453</v>
      </c>
      <c r="F1430" s="7" t="n">
        <v>-10.25</v>
      </c>
      <c r="G1430" s="7" t="n">
        <v>180</v>
      </c>
    </row>
    <row r="1431" spans="1:7">
      <c r="A1431" t="s">
        <v>4</v>
      </c>
      <c r="B1431" s="4" t="s">
        <v>5</v>
      </c>
      <c r="C1431" s="4" t="s">
        <v>10</v>
      </c>
      <c r="D1431" s="4" t="s">
        <v>19</v>
      </c>
      <c r="E1431" s="4" t="s">
        <v>19</v>
      </c>
      <c r="F1431" s="4" t="s">
        <v>19</v>
      </c>
      <c r="G1431" s="4" t="s">
        <v>19</v>
      </c>
    </row>
    <row r="1432" spans="1:7">
      <c r="A1432" t="n">
        <v>16734</v>
      </c>
      <c r="B1432" s="31" t="n">
        <v>46</v>
      </c>
      <c r="C1432" s="7" t="n">
        <v>5</v>
      </c>
      <c r="D1432" s="7" t="n">
        <v>1.75</v>
      </c>
      <c r="E1432" s="7" t="n">
        <v>59.4199981689453</v>
      </c>
      <c r="F1432" s="7" t="n">
        <v>-10.8500003814697</v>
      </c>
      <c r="G1432" s="7" t="n">
        <v>180</v>
      </c>
    </row>
    <row r="1433" spans="1:7">
      <c r="A1433" t="s">
        <v>4</v>
      </c>
      <c r="B1433" s="4" t="s">
        <v>5</v>
      </c>
      <c r="C1433" s="4" t="s">
        <v>10</v>
      </c>
      <c r="D1433" s="4" t="s">
        <v>19</v>
      </c>
      <c r="E1433" s="4" t="s">
        <v>19</v>
      </c>
      <c r="F1433" s="4" t="s">
        <v>19</v>
      </c>
      <c r="G1433" s="4" t="s">
        <v>19</v>
      </c>
    </row>
    <row r="1434" spans="1:7">
      <c r="A1434" t="n">
        <v>16753</v>
      </c>
      <c r="B1434" s="31" t="n">
        <v>46</v>
      </c>
      <c r="C1434" s="7" t="n">
        <v>6</v>
      </c>
      <c r="D1434" s="7" t="n">
        <v>-1.04999995231628</v>
      </c>
      <c r="E1434" s="7" t="n">
        <v>59.4199981689453</v>
      </c>
      <c r="F1434" s="7" t="n">
        <v>-10.6000003814697</v>
      </c>
      <c r="G1434" s="7" t="n">
        <v>180</v>
      </c>
    </row>
    <row r="1435" spans="1:7">
      <c r="A1435" t="s">
        <v>4</v>
      </c>
      <c r="B1435" s="4" t="s">
        <v>5</v>
      </c>
      <c r="C1435" s="4" t="s">
        <v>10</v>
      </c>
      <c r="D1435" s="4" t="s">
        <v>19</v>
      </c>
      <c r="E1435" s="4" t="s">
        <v>19</v>
      </c>
      <c r="F1435" s="4" t="s">
        <v>19</v>
      </c>
      <c r="G1435" s="4" t="s">
        <v>19</v>
      </c>
    </row>
    <row r="1436" spans="1:7">
      <c r="A1436" t="n">
        <v>16772</v>
      </c>
      <c r="B1436" s="31" t="n">
        <v>46</v>
      </c>
      <c r="C1436" s="7" t="n">
        <v>7</v>
      </c>
      <c r="D1436" s="7" t="n">
        <v>-1.60000002384186</v>
      </c>
      <c r="E1436" s="7" t="n">
        <v>59.4199981689453</v>
      </c>
      <c r="F1436" s="7" t="n">
        <v>-11.1499996185303</v>
      </c>
      <c r="G1436" s="7" t="n">
        <v>180</v>
      </c>
    </row>
    <row r="1437" spans="1:7">
      <c r="A1437" t="s">
        <v>4</v>
      </c>
      <c r="B1437" s="4" t="s">
        <v>5</v>
      </c>
      <c r="C1437" s="4" t="s">
        <v>10</v>
      </c>
      <c r="D1437" s="4" t="s">
        <v>19</v>
      </c>
      <c r="E1437" s="4" t="s">
        <v>19</v>
      </c>
      <c r="F1437" s="4" t="s">
        <v>19</v>
      </c>
      <c r="G1437" s="4" t="s">
        <v>19</v>
      </c>
    </row>
    <row r="1438" spans="1:7">
      <c r="A1438" t="n">
        <v>16791</v>
      </c>
      <c r="B1438" s="31" t="n">
        <v>46</v>
      </c>
      <c r="C1438" s="7" t="n">
        <v>8</v>
      </c>
      <c r="D1438" s="7" t="n">
        <v>-0.200000002980232</v>
      </c>
      <c r="E1438" s="7" t="n">
        <v>59.4199981689453</v>
      </c>
      <c r="F1438" s="7" t="n">
        <v>-10.1499996185303</v>
      </c>
      <c r="G1438" s="7" t="n">
        <v>180</v>
      </c>
    </row>
    <row r="1439" spans="1:7">
      <c r="A1439" t="s">
        <v>4</v>
      </c>
      <c r="B1439" s="4" t="s">
        <v>5</v>
      </c>
      <c r="C1439" s="4" t="s">
        <v>10</v>
      </c>
      <c r="D1439" s="4" t="s">
        <v>19</v>
      </c>
      <c r="E1439" s="4" t="s">
        <v>19</v>
      </c>
      <c r="F1439" s="4" t="s">
        <v>19</v>
      </c>
      <c r="G1439" s="4" t="s">
        <v>19</v>
      </c>
    </row>
    <row r="1440" spans="1:7">
      <c r="A1440" t="n">
        <v>16810</v>
      </c>
      <c r="B1440" s="31" t="n">
        <v>46</v>
      </c>
      <c r="C1440" s="7" t="n">
        <v>9</v>
      </c>
      <c r="D1440" s="7" t="n">
        <v>1.79999995231628</v>
      </c>
      <c r="E1440" s="7" t="n">
        <v>59.4199981689453</v>
      </c>
      <c r="F1440" s="7" t="n">
        <v>-13</v>
      </c>
      <c r="G1440" s="7" t="n">
        <v>180</v>
      </c>
    </row>
    <row r="1441" spans="1:7">
      <c r="A1441" t="s">
        <v>4</v>
      </c>
      <c r="B1441" s="4" t="s">
        <v>5</v>
      </c>
      <c r="C1441" s="4" t="s">
        <v>10</v>
      </c>
      <c r="D1441" s="4" t="s">
        <v>19</v>
      </c>
      <c r="E1441" s="4" t="s">
        <v>19</v>
      </c>
      <c r="F1441" s="4" t="s">
        <v>19</v>
      </c>
      <c r="G1441" s="4" t="s">
        <v>19</v>
      </c>
    </row>
    <row r="1442" spans="1:7">
      <c r="A1442" t="n">
        <v>16829</v>
      </c>
      <c r="B1442" s="31" t="n">
        <v>46</v>
      </c>
      <c r="C1442" s="7" t="n">
        <v>11</v>
      </c>
      <c r="D1442" s="7" t="n">
        <v>2.45000004768372</v>
      </c>
      <c r="E1442" s="7" t="n">
        <v>59.4199981689453</v>
      </c>
      <c r="F1442" s="7" t="n">
        <v>-11.8999996185303</v>
      </c>
      <c r="G1442" s="7" t="n">
        <v>180</v>
      </c>
    </row>
    <row r="1443" spans="1:7">
      <c r="A1443" t="s">
        <v>4</v>
      </c>
      <c r="B1443" s="4" t="s">
        <v>5</v>
      </c>
      <c r="C1443" s="4" t="s">
        <v>10</v>
      </c>
      <c r="D1443" s="4" t="s">
        <v>19</v>
      </c>
      <c r="E1443" s="4" t="s">
        <v>19</v>
      </c>
      <c r="F1443" s="4" t="s">
        <v>19</v>
      </c>
      <c r="G1443" s="4" t="s">
        <v>19</v>
      </c>
    </row>
    <row r="1444" spans="1:7">
      <c r="A1444" t="n">
        <v>16848</v>
      </c>
      <c r="B1444" s="31" t="n">
        <v>46</v>
      </c>
      <c r="C1444" s="7" t="n">
        <v>13</v>
      </c>
      <c r="D1444" s="7" t="n">
        <v>0.699999988079071</v>
      </c>
      <c r="E1444" s="7" t="n">
        <v>59.4199981689453</v>
      </c>
      <c r="F1444" s="7" t="n">
        <v>-12.8000001907349</v>
      </c>
      <c r="G1444" s="7" t="n">
        <v>180</v>
      </c>
    </row>
    <row r="1445" spans="1:7">
      <c r="A1445" t="s">
        <v>4</v>
      </c>
      <c r="B1445" s="4" t="s">
        <v>5</v>
      </c>
      <c r="C1445" s="4" t="s">
        <v>10</v>
      </c>
      <c r="D1445" s="4" t="s">
        <v>19</v>
      </c>
      <c r="E1445" s="4" t="s">
        <v>19</v>
      </c>
      <c r="F1445" s="4" t="s">
        <v>19</v>
      </c>
      <c r="G1445" s="4" t="s">
        <v>19</v>
      </c>
    </row>
    <row r="1446" spans="1:7">
      <c r="A1446" t="n">
        <v>16867</v>
      </c>
      <c r="B1446" s="31" t="n">
        <v>46</v>
      </c>
      <c r="C1446" s="7" t="n">
        <v>80</v>
      </c>
      <c r="D1446" s="7" t="n">
        <v>1.39999997615814</v>
      </c>
      <c r="E1446" s="7" t="n">
        <v>59.4199981689453</v>
      </c>
      <c r="F1446" s="7" t="n">
        <v>-12.25</v>
      </c>
      <c r="G1446" s="7" t="n">
        <v>180</v>
      </c>
    </row>
    <row r="1447" spans="1:7">
      <c r="A1447" t="s">
        <v>4</v>
      </c>
      <c r="B1447" s="4" t="s">
        <v>5</v>
      </c>
      <c r="C1447" s="4" t="s">
        <v>10</v>
      </c>
      <c r="D1447" s="4" t="s">
        <v>19</v>
      </c>
      <c r="E1447" s="4" t="s">
        <v>19</v>
      </c>
      <c r="F1447" s="4" t="s">
        <v>19</v>
      </c>
      <c r="G1447" s="4" t="s">
        <v>19</v>
      </c>
    </row>
    <row r="1448" spans="1:7">
      <c r="A1448" t="n">
        <v>16886</v>
      </c>
      <c r="B1448" s="31" t="n">
        <v>46</v>
      </c>
      <c r="C1448" s="7" t="n">
        <v>18</v>
      </c>
      <c r="D1448" s="7" t="n">
        <v>-1</v>
      </c>
      <c r="E1448" s="7" t="n">
        <v>59.4199981689453</v>
      </c>
      <c r="F1448" s="7" t="n">
        <v>-11.8999996185303</v>
      </c>
      <c r="G1448" s="7" t="n">
        <v>180</v>
      </c>
    </row>
    <row r="1449" spans="1:7">
      <c r="A1449" t="s">
        <v>4</v>
      </c>
      <c r="B1449" s="4" t="s">
        <v>5</v>
      </c>
      <c r="C1449" s="4" t="s">
        <v>10</v>
      </c>
      <c r="D1449" s="4" t="s">
        <v>19</v>
      </c>
      <c r="E1449" s="4" t="s">
        <v>19</v>
      </c>
      <c r="F1449" s="4" t="s">
        <v>19</v>
      </c>
      <c r="G1449" s="4" t="s">
        <v>19</v>
      </c>
    </row>
    <row r="1450" spans="1:7">
      <c r="A1450" t="n">
        <v>16905</v>
      </c>
      <c r="B1450" s="31" t="n">
        <v>46</v>
      </c>
      <c r="C1450" s="7" t="n">
        <v>7032</v>
      </c>
      <c r="D1450" s="7" t="n">
        <v>1.98000001907349</v>
      </c>
      <c r="E1450" s="7" t="n">
        <v>59.4199981689453</v>
      </c>
      <c r="F1450" s="7" t="n">
        <v>-9.97999954223633</v>
      </c>
      <c r="G1450" s="7" t="n">
        <v>180</v>
      </c>
    </row>
    <row r="1451" spans="1:7">
      <c r="A1451" t="s">
        <v>4</v>
      </c>
      <c r="B1451" s="4" t="s">
        <v>5</v>
      </c>
      <c r="C1451" s="4" t="s">
        <v>10</v>
      </c>
      <c r="D1451" s="4" t="s">
        <v>19</v>
      </c>
      <c r="E1451" s="4" t="s">
        <v>19</v>
      </c>
      <c r="F1451" s="4" t="s">
        <v>19</v>
      </c>
      <c r="G1451" s="4" t="s">
        <v>19</v>
      </c>
    </row>
    <row r="1452" spans="1:7">
      <c r="A1452" t="n">
        <v>16924</v>
      </c>
      <c r="B1452" s="31" t="n">
        <v>46</v>
      </c>
      <c r="C1452" s="7" t="n">
        <v>7033</v>
      </c>
      <c r="D1452" s="7" t="n">
        <v>0.850000023841858</v>
      </c>
      <c r="E1452" s="7" t="n">
        <v>59.4199981689453</v>
      </c>
      <c r="F1452" s="7" t="n">
        <v>-7.25</v>
      </c>
      <c r="G1452" s="7" t="n">
        <v>180</v>
      </c>
    </row>
    <row r="1453" spans="1:7">
      <c r="A1453" t="s">
        <v>4</v>
      </c>
      <c r="B1453" s="4" t="s">
        <v>5</v>
      </c>
      <c r="C1453" s="4" t="s">
        <v>10</v>
      </c>
      <c r="D1453" s="4" t="s">
        <v>19</v>
      </c>
      <c r="E1453" s="4" t="s">
        <v>19</v>
      </c>
      <c r="F1453" s="4" t="s">
        <v>19</v>
      </c>
      <c r="G1453" s="4" t="s">
        <v>19</v>
      </c>
    </row>
    <row r="1454" spans="1:7">
      <c r="A1454" t="n">
        <v>16943</v>
      </c>
      <c r="B1454" s="31" t="n">
        <v>46</v>
      </c>
      <c r="C1454" s="7" t="n">
        <v>7036</v>
      </c>
      <c r="D1454" s="7" t="n">
        <v>-13.75</v>
      </c>
      <c r="E1454" s="7" t="n">
        <v>71.4000015258789</v>
      </c>
      <c r="F1454" s="7" t="n">
        <v>21.1000003814697</v>
      </c>
      <c r="G1454" s="7" t="n">
        <v>110</v>
      </c>
    </row>
    <row r="1455" spans="1:7">
      <c r="A1455" t="s">
        <v>4</v>
      </c>
      <c r="B1455" s="4" t="s">
        <v>5</v>
      </c>
      <c r="C1455" s="4" t="s">
        <v>13</v>
      </c>
      <c r="D1455" s="4" t="s">
        <v>10</v>
      </c>
      <c r="E1455" s="4" t="s">
        <v>6</v>
      </c>
      <c r="F1455" s="4" t="s">
        <v>6</v>
      </c>
      <c r="G1455" s="4" t="s">
        <v>6</v>
      </c>
      <c r="H1455" s="4" t="s">
        <v>6</v>
      </c>
    </row>
    <row r="1456" spans="1:7">
      <c r="A1456" t="n">
        <v>16962</v>
      </c>
      <c r="B1456" s="37" t="n">
        <v>51</v>
      </c>
      <c r="C1456" s="7" t="n">
        <v>3</v>
      </c>
      <c r="D1456" s="7" t="n">
        <v>0</v>
      </c>
      <c r="E1456" s="7" t="s">
        <v>247</v>
      </c>
      <c r="F1456" s="7" t="s">
        <v>248</v>
      </c>
      <c r="G1456" s="7" t="s">
        <v>113</v>
      </c>
      <c r="H1456" s="7" t="s">
        <v>114</v>
      </c>
    </row>
    <row r="1457" spans="1:8">
      <c r="A1457" t="s">
        <v>4</v>
      </c>
      <c r="B1457" s="4" t="s">
        <v>5</v>
      </c>
      <c r="C1457" s="4" t="s">
        <v>13</v>
      </c>
      <c r="D1457" s="4" t="s">
        <v>10</v>
      </c>
      <c r="E1457" s="4" t="s">
        <v>6</v>
      </c>
      <c r="F1457" s="4" t="s">
        <v>6</v>
      </c>
      <c r="G1457" s="4" t="s">
        <v>6</v>
      </c>
      <c r="H1457" s="4" t="s">
        <v>6</v>
      </c>
    </row>
    <row r="1458" spans="1:8">
      <c r="A1458" t="n">
        <v>16983</v>
      </c>
      <c r="B1458" s="37" t="n">
        <v>51</v>
      </c>
      <c r="C1458" s="7" t="n">
        <v>3</v>
      </c>
      <c r="D1458" s="7" t="n">
        <v>1</v>
      </c>
      <c r="E1458" s="7" t="s">
        <v>247</v>
      </c>
      <c r="F1458" s="7" t="s">
        <v>248</v>
      </c>
      <c r="G1458" s="7" t="s">
        <v>113</v>
      </c>
      <c r="H1458" s="7" t="s">
        <v>114</v>
      </c>
    </row>
    <row r="1459" spans="1:8">
      <c r="A1459" t="s">
        <v>4</v>
      </c>
      <c r="B1459" s="4" t="s">
        <v>5</v>
      </c>
      <c r="C1459" s="4" t="s">
        <v>13</v>
      </c>
      <c r="D1459" s="4" t="s">
        <v>10</v>
      </c>
      <c r="E1459" s="4" t="s">
        <v>6</v>
      </c>
      <c r="F1459" s="4" t="s">
        <v>6</v>
      </c>
      <c r="G1459" s="4" t="s">
        <v>6</v>
      </c>
      <c r="H1459" s="4" t="s">
        <v>6</v>
      </c>
    </row>
    <row r="1460" spans="1:8">
      <c r="A1460" t="n">
        <v>17004</v>
      </c>
      <c r="B1460" s="37" t="n">
        <v>51</v>
      </c>
      <c r="C1460" s="7" t="n">
        <v>3</v>
      </c>
      <c r="D1460" s="7" t="n">
        <v>2</v>
      </c>
      <c r="E1460" s="7" t="s">
        <v>247</v>
      </c>
      <c r="F1460" s="7" t="s">
        <v>248</v>
      </c>
      <c r="G1460" s="7" t="s">
        <v>113</v>
      </c>
      <c r="H1460" s="7" t="s">
        <v>114</v>
      </c>
    </row>
    <row r="1461" spans="1:8">
      <c r="A1461" t="s">
        <v>4</v>
      </c>
      <c r="B1461" s="4" t="s">
        <v>5</v>
      </c>
      <c r="C1461" s="4" t="s">
        <v>13</v>
      </c>
      <c r="D1461" s="4" t="s">
        <v>10</v>
      </c>
      <c r="E1461" s="4" t="s">
        <v>6</v>
      </c>
      <c r="F1461" s="4" t="s">
        <v>6</v>
      </c>
      <c r="G1461" s="4" t="s">
        <v>6</v>
      </c>
      <c r="H1461" s="4" t="s">
        <v>6</v>
      </c>
    </row>
    <row r="1462" spans="1:8">
      <c r="A1462" t="n">
        <v>17025</v>
      </c>
      <c r="B1462" s="37" t="n">
        <v>51</v>
      </c>
      <c r="C1462" s="7" t="n">
        <v>3</v>
      </c>
      <c r="D1462" s="7" t="n">
        <v>3</v>
      </c>
      <c r="E1462" s="7" t="s">
        <v>247</v>
      </c>
      <c r="F1462" s="7" t="s">
        <v>248</v>
      </c>
      <c r="G1462" s="7" t="s">
        <v>113</v>
      </c>
      <c r="H1462" s="7" t="s">
        <v>114</v>
      </c>
    </row>
    <row r="1463" spans="1:8">
      <c r="A1463" t="s">
        <v>4</v>
      </c>
      <c r="B1463" s="4" t="s">
        <v>5</v>
      </c>
      <c r="C1463" s="4" t="s">
        <v>13</v>
      </c>
      <c r="D1463" s="4" t="s">
        <v>10</v>
      </c>
      <c r="E1463" s="4" t="s">
        <v>6</v>
      </c>
      <c r="F1463" s="4" t="s">
        <v>6</v>
      </c>
      <c r="G1463" s="4" t="s">
        <v>6</v>
      </c>
      <c r="H1463" s="4" t="s">
        <v>6</v>
      </c>
    </row>
    <row r="1464" spans="1:8">
      <c r="A1464" t="n">
        <v>17046</v>
      </c>
      <c r="B1464" s="37" t="n">
        <v>51</v>
      </c>
      <c r="C1464" s="7" t="n">
        <v>3</v>
      </c>
      <c r="D1464" s="7" t="n">
        <v>4</v>
      </c>
      <c r="E1464" s="7" t="s">
        <v>247</v>
      </c>
      <c r="F1464" s="7" t="s">
        <v>248</v>
      </c>
      <c r="G1464" s="7" t="s">
        <v>113</v>
      </c>
      <c r="H1464" s="7" t="s">
        <v>114</v>
      </c>
    </row>
    <row r="1465" spans="1:8">
      <c r="A1465" t="s">
        <v>4</v>
      </c>
      <c r="B1465" s="4" t="s">
        <v>5</v>
      </c>
      <c r="C1465" s="4" t="s">
        <v>13</v>
      </c>
      <c r="D1465" s="4" t="s">
        <v>10</v>
      </c>
      <c r="E1465" s="4" t="s">
        <v>6</v>
      </c>
      <c r="F1465" s="4" t="s">
        <v>6</v>
      </c>
      <c r="G1465" s="4" t="s">
        <v>6</v>
      </c>
      <c r="H1465" s="4" t="s">
        <v>6</v>
      </c>
    </row>
    <row r="1466" spans="1:8">
      <c r="A1466" t="n">
        <v>17067</v>
      </c>
      <c r="B1466" s="37" t="n">
        <v>51</v>
      </c>
      <c r="C1466" s="7" t="n">
        <v>3</v>
      </c>
      <c r="D1466" s="7" t="n">
        <v>5</v>
      </c>
      <c r="E1466" s="7" t="s">
        <v>247</v>
      </c>
      <c r="F1466" s="7" t="s">
        <v>248</v>
      </c>
      <c r="G1466" s="7" t="s">
        <v>113</v>
      </c>
      <c r="H1466" s="7" t="s">
        <v>114</v>
      </c>
    </row>
    <row r="1467" spans="1:8">
      <c r="A1467" t="s">
        <v>4</v>
      </c>
      <c r="B1467" s="4" t="s">
        <v>5</v>
      </c>
      <c r="C1467" s="4" t="s">
        <v>13</v>
      </c>
      <c r="D1467" s="4" t="s">
        <v>10</v>
      </c>
      <c r="E1467" s="4" t="s">
        <v>6</v>
      </c>
      <c r="F1467" s="4" t="s">
        <v>6</v>
      </c>
      <c r="G1467" s="4" t="s">
        <v>6</v>
      </c>
      <c r="H1467" s="4" t="s">
        <v>6</v>
      </c>
    </row>
    <row r="1468" spans="1:8">
      <c r="A1468" t="n">
        <v>17088</v>
      </c>
      <c r="B1468" s="37" t="n">
        <v>51</v>
      </c>
      <c r="C1468" s="7" t="n">
        <v>3</v>
      </c>
      <c r="D1468" s="7" t="n">
        <v>6</v>
      </c>
      <c r="E1468" s="7" t="s">
        <v>247</v>
      </c>
      <c r="F1468" s="7" t="s">
        <v>248</v>
      </c>
      <c r="G1468" s="7" t="s">
        <v>113</v>
      </c>
      <c r="H1468" s="7" t="s">
        <v>114</v>
      </c>
    </row>
    <row r="1469" spans="1:8">
      <c r="A1469" t="s">
        <v>4</v>
      </c>
      <c r="B1469" s="4" t="s">
        <v>5</v>
      </c>
      <c r="C1469" s="4" t="s">
        <v>13</v>
      </c>
      <c r="D1469" s="4" t="s">
        <v>10</v>
      </c>
      <c r="E1469" s="4" t="s">
        <v>6</v>
      </c>
      <c r="F1469" s="4" t="s">
        <v>6</v>
      </c>
      <c r="G1469" s="4" t="s">
        <v>6</v>
      </c>
      <c r="H1469" s="4" t="s">
        <v>6</v>
      </c>
    </row>
    <row r="1470" spans="1:8">
      <c r="A1470" t="n">
        <v>17109</v>
      </c>
      <c r="B1470" s="37" t="n">
        <v>51</v>
      </c>
      <c r="C1470" s="7" t="n">
        <v>3</v>
      </c>
      <c r="D1470" s="7" t="n">
        <v>7</v>
      </c>
      <c r="E1470" s="7" t="s">
        <v>247</v>
      </c>
      <c r="F1470" s="7" t="s">
        <v>248</v>
      </c>
      <c r="G1470" s="7" t="s">
        <v>113</v>
      </c>
      <c r="H1470" s="7" t="s">
        <v>114</v>
      </c>
    </row>
    <row r="1471" spans="1:8">
      <c r="A1471" t="s">
        <v>4</v>
      </c>
      <c r="B1471" s="4" t="s">
        <v>5</v>
      </c>
      <c r="C1471" s="4" t="s">
        <v>13</v>
      </c>
      <c r="D1471" s="4" t="s">
        <v>10</v>
      </c>
      <c r="E1471" s="4" t="s">
        <v>6</v>
      </c>
      <c r="F1471" s="4" t="s">
        <v>6</v>
      </c>
      <c r="G1471" s="4" t="s">
        <v>6</v>
      </c>
      <c r="H1471" s="4" t="s">
        <v>6</v>
      </c>
    </row>
    <row r="1472" spans="1:8">
      <c r="A1472" t="n">
        <v>17130</v>
      </c>
      <c r="B1472" s="37" t="n">
        <v>51</v>
      </c>
      <c r="C1472" s="7" t="n">
        <v>3</v>
      </c>
      <c r="D1472" s="7" t="n">
        <v>8</v>
      </c>
      <c r="E1472" s="7" t="s">
        <v>247</v>
      </c>
      <c r="F1472" s="7" t="s">
        <v>248</v>
      </c>
      <c r="G1472" s="7" t="s">
        <v>113</v>
      </c>
      <c r="H1472" s="7" t="s">
        <v>114</v>
      </c>
    </row>
    <row r="1473" spans="1:8">
      <c r="A1473" t="s">
        <v>4</v>
      </c>
      <c r="B1473" s="4" t="s">
        <v>5</v>
      </c>
      <c r="C1473" s="4" t="s">
        <v>13</v>
      </c>
      <c r="D1473" s="4" t="s">
        <v>10</v>
      </c>
      <c r="E1473" s="4" t="s">
        <v>6</v>
      </c>
      <c r="F1473" s="4" t="s">
        <v>6</v>
      </c>
      <c r="G1473" s="4" t="s">
        <v>6</v>
      </c>
      <c r="H1473" s="4" t="s">
        <v>6</v>
      </c>
    </row>
    <row r="1474" spans="1:8">
      <c r="A1474" t="n">
        <v>17151</v>
      </c>
      <c r="B1474" s="37" t="n">
        <v>51</v>
      </c>
      <c r="C1474" s="7" t="n">
        <v>3</v>
      </c>
      <c r="D1474" s="7" t="n">
        <v>9</v>
      </c>
      <c r="E1474" s="7" t="s">
        <v>247</v>
      </c>
      <c r="F1474" s="7" t="s">
        <v>248</v>
      </c>
      <c r="G1474" s="7" t="s">
        <v>113</v>
      </c>
      <c r="H1474" s="7" t="s">
        <v>114</v>
      </c>
    </row>
    <row r="1475" spans="1:8">
      <c r="A1475" t="s">
        <v>4</v>
      </c>
      <c r="B1475" s="4" t="s">
        <v>5</v>
      </c>
      <c r="C1475" s="4" t="s">
        <v>13</v>
      </c>
      <c r="D1475" s="4" t="s">
        <v>10</v>
      </c>
      <c r="E1475" s="4" t="s">
        <v>6</v>
      </c>
      <c r="F1475" s="4" t="s">
        <v>6</v>
      </c>
      <c r="G1475" s="4" t="s">
        <v>6</v>
      </c>
      <c r="H1475" s="4" t="s">
        <v>6</v>
      </c>
    </row>
    <row r="1476" spans="1:8">
      <c r="A1476" t="n">
        <v>17172</v>
      </c>
      <c r="B1476" s="37" t="n">
        <v>51</v>
      </c>
      <c r="C1476" s="7" t="n">
        <v>3</v>
      </c>
      <c r="D1476" s="7" t="n">
        <v>11</v>
      </c>
      <c r="E1476" s="7" t="s">
        <v>247</v>
      </c>
      <c r="F1476" s="7" t="s">
        <v>248</v>
      </c>
      <c r="G1476" s="7" t="s">
        <v>113</v>
      </c>
      <c r="H1476" s="7" t="s">
        <v>114</v>
      </c>
    </row>
    <row r="1477" spans="1:8">
      <c r="A1477" t="s">
        <v>4</v>
      </c>
      <c r="B1477" s="4" t="s">
        <v>5</v>
      </c>
      <c r="C1477" s="4" t="s">
        <v>13</v>
      </c>
      <c r="D1477" s="4" t="s">
        <v>10</v>
      </c>
      <c r="E1477" s="4" t="s">
        <v>6</v>
      </c>
      <c r="F1477" s="4" t="s">
        <v>6</v>
      </c>
      <c r="G1477" s="4" t="s">
        <v>6</v>
      </c>
      <c r="H1477" s="4" t="s">
        <v>6</v>
      </c>
    </row>
    <row r="1478" spans="1:8">
      <c r="A1478" t="n">
        <v>17193</v>
      </c>
      <c r="B1478" s="37" t="n">
        <v>51</v>
      </c>
      <c r="C1478" s="7" t="n">
        <v>3</v>
      </c>
      <c r="D1478" s="7" t="n">
        <v>13</v>
      </c>
      <c r="E1478" s="7" t="s">
        <v>249</v>
      </c>
      <c r="F1478" s="7" t="s">
        <v>248</v>
      </c>
      <c r="G1478" s="7" t="s">
        <v>113</v>
      </c>
      <c r="H1478" s="7" t="s">
        <v>114</v>
      </c>
    </row>
    <row r="1479" spans="1:8">
      <c r="A1479" t="s">
        <v>4</v>
      </c>
      <c r="B1479" s="4" t="s">
        <v>5</v>
      </c>
      <c r="C1479" s="4" t="s">
        <v>13</v>
      </c>
      <c r="D1479" s="4" t="s">
        <v>10</v>
      </c>
      <c r="E1479" s="4" t="s">
        <v>6</v>
      </c>
      <c r="F1479" s="4" t="s">
        <v>6</v>
      </c>
      <c r="G1479" s="4" t="s">
        <v>6</v>
      </c>
      <c r="H1479" s="4" t="s">
        <v>6</v>
      </c>
    </row>
    <row r="1480" spans="1:8">
      <c r="A1480" t="n">
        <v>17214</v>
      </c>
      <c r="B1480" s="37" t="n">
        <v>51</v>
      </c>
      <c r="C1480" s="7" t="n">
        <v>3</v>
      </c>
      <c r="D1480" s="7" t="n">
        <v>80</v>
      </c>
      <c r="E1480" s="7" t="s">
        <v>247</v>
      </c>
      <c r="F1480" s="7" t="s">
        <v>248</v>
      </c>
      <c r="G1480" s="7" t="s">
        <v>113</v>
      </c>
      <c r="H1480" s="7" t="s">
        <v>114</v>
      </c>
    </row>
    <row r="1481" spans="1:8">
      <c r="A1481" t="s">
        <v>4</v>
      </c>
      <c r="B1481" s="4" t="s">
        <v>5</v>
      </c>
      <c r="C1481" s="4" t="s">
        <v>13</v>
      </c>
      <c r="D1481" s="4" t="s">
        <v>10</v>
      </c>
      <c r="E1481" s="4" t="s">
        <v>6</v>
      </c>
      <c r="F1481" s="4" t="s">
        <v>6</v>
      </c>
      <c r="G1481" s="4" t="s">
        <v>6</v>
      </c>
      <c r="H1481" s="4" t="s">
        <v>6</v>
      </c>
    </row>
    <row r="1482" spans="1:8">
      <c r="A1482" t="n">
        <v>17235</v>
      </c>
      <c r="B1482" s="37" t="n">
        <v>51</v>
      </c>
      <c r="C1482" s="7" t="n">
        <v>3</v>
      </c>
      <c r="D1482" s="7" t="n">
        <v>18</v>
      </c>
      <c r="E1482" s="7" t="s">
        <v>247</v>
      </c>
      <c r="F1482" s="7" t="s">
        <v>248</v>
      </c>
      <c r="G1482" s="7" t="s">
        <v>113</v>
      </c>
      <c r="H1482" s="7" t="s">
        <v>114</v>
      </c>
    </row>
    <row r="1483" spans="1:8">
      <c r="A1483" t="s">
        <v>4</v>
      </c>
      <c r="B1483" s="4" t="s">
        <v>5</v>
      </c>
      <c r="C1483" s="4" t="s">
        <v>10</v>
      </c>
      <c r="D1483" s="4" t="s">
        <v>19</v>
      </c>
      <c r="E1483" s="4" t="s">
        <v>19</v>
      </c>
      <c r="F1483" s="4" t="s">
        <v>19</v>
      </c>
      <c r="G1483" s="4" t="s">
        <v>19</v>
      </c>
    </row>
    <row r="1484" spans="1:8">
      <c r="A1484" t="n">
        <v>17256</v>
      </c>
      <c r="B1484" s="31" t="n">
        <v>46</v>
      </c>
      <c r="C1484" s="7" t="n">
        <v>12</v>
      </c>
      <c r="D1484" s="7" t="n">
        <v>100</v>
      </c>
      <c r="E1484" s="7" t="n">
        <v>0</v>
      </c>
      <c r="F1484" s="7" t="n">
        <v>100</v>
      </c>
      <c r="G1484" s="7" t="n">
        <v>0</v>
      </c>
    </row>
    <row r="1485" spans="1:8">
      <c r="A1485" t="s">
        <v>4</v>
      </c>
      <c r="B1485" s="4" t="s">
        <v>5</v>
      </c>
      <c r="C1485" s="4" t="s">
        <v>10</v>
      </c>
      <c r="D1485" s="4" t="s">
        <v>19</v>
      </c>
      <c r="E1485" s="4" t="s">
        <v>19</v>
      </c>
      <c r="F1485" s="4" t="s">
        <v>19</v>
      </c>
      <c r="G1485" s="4" t="s">
        <v>19</v>
      </c>
    </row>
    <row r="1486" spans="1:8">
      <c r="A1486" t="n">
        <v>17275</v>
      </c>
      <c r="B1486" s="31" t="n">
        <v>46</v>
      </c>
      <c r="C1486" s="7" t="n">
        <v>1600</v>
      </c>
      <c r="D1486" s="7" t="n">
        <v>5.44999980926514</v>
      </c>
      <c r="E1486" s="7" t="n">
        <v>0</v>
      </c>
      <c r="F1486" s="7" t="n">
        <v>-32.3499984741211</v>
      </c>
      <c r="G1486" s="7" t="n">
        <v>180</v>
      </c>
    </row>
    <row r="1487" spans="1:8">
      <c r="A1487" t="s">
        <v>4</v>
      </c>
      <c r="B1487" s="4" t="s">
        <v>5</v>
      </c>
      <c r="C1487" s="4" t="s">
        <v>10</v>
      </c>
      <c r="D1487" s="4" t="s">
        <v>19</v>
      </c>
      <c r="E1487" s="4" t="s">
        <v>19</v>
      </c>
      <c r="F1487" s="4" t="s">
        <v>19</v>
      </c>
      <c r="G1487" s="4" t="s">
        <v>19</v>
      </c>
    </row>
    <row r="1488" spans="1:8">
      <c r="A1488" t="n">
        <v>17294</v>
      </c>
      <c r="B1488" s="31" t="n">
        <v>46</v>
      </c>
      <c r="C1488" s="7" t="n">
        <v>1601</v>
      </c>
      <c r="D1488" s="7" t="n">
        <v>0</v>
      </c>
      <c r="E1488" s="7" t="n">
        <v>0</v>
      </c>
      <c r="F1488" s="7" t="n">
        <v>-22.3999996185303</v>
      </c>
      <c r="G1488" s="7" t="n">
        <v>180</v>
      </c>
    </row>
    <row r="1489" spans="1:8">
      <c r="A1489" t="s">
        <v>4</v>
      </c>
      <c r="B1489" s="4" t="s">
        <v>5</v>
      </c>
      <c r="C1489" s="4" t="s">
        <v>10</v>
      </c>
      <c r="D1489" s="4" t="s">
        <v>19</v>
      </c>
      <c r="E1489" s="4" t="s">
        <v>19</v>
      </c>
      <c r="F1489" s="4" t="s">
        <v>19</v>
      </c>
      <c r="G1489" s="4" t="s">
        <v>19</v>
      </c>
    </row>
    <row r="1490" spans="1:8">
      <c r="A1490" t="n">
        <v>17313</v>
      </c>
      <c r="B1490" s="31" t="n">
        <v>46</v>
      </c>
      <c r="C1490" s="7" t="n">
        <v>1602</v>
      </c>
      <c r="D1490" s="7" t="n">
        <v>-6.84999990463257</v>
      </c>
      <c r="E1490" s="7" t="n">
        <v>0</v>
      </c>
      <c r="F1490" s="7" t="n">
        <v>-27.3999996185303</v>
      </c>
      <c r="G1490" s="7" t="n">
        <v>180</v>
      </c>
    </row>
    <row r="1491" spans="1:8">
      <c r="A1491" t="s">
        <v>4</v>
      </c>
      <c r="B1491" s="4" t="s">
        <v>5</v>
      </c>
      <c r="C1491" s="4" t="s">
        <v>10</v>
      </c>
      <c r="D1491" s="4" t="s">
        <v>19</v>
      </c>
      <c r="E1491" s="4" t="s">
        <v>19</v>
      </c>
      <c r="F1491" s="4" t="s">
        <v>19</v>
      </c>
      <c r="G1491" s="4" t="s">
        <v>19</v>
      </c>
    </row>
    <row r="1492" spans="1:8">
      <c r="A1492" t="n">
        <v>17332</v>
      </c>
      <c r="B1492" s="31" t="n">
        <v>46</v>
      </c>
      <c r="C1492" s="7" t="n">
        <v>1603</v>
      </c>
      <c r="D1492" s="7" t="n">
        <v>0</v>
      </c>
      <c r="E1492" s="7" t="n">
        <v>0</v>
      </c>
      <c r="F1492" s="7" t="n">
        <v>-38.5499992370605</v>
      </c>
      <c r="G1492" s="7" t="n">
        <v>180</v>
      </c>
    </row>
    <row r="1493" spans="1:8">
      <c r="A1493" t="s">
        <v>4</v>
      </c>
      <c r="B1493" s="4" t="s">
        <v>5</v>
      </c>
      <c r="C1493" s="4" t="s">
        <v>10</v>
      </c>
      <c r="D1493" s="4" t="s">
        <v>19</v>
      </c>
      <c r="E1493" s="4" t="s">
        <v>19</v>
      </c>
      <c r="F1493" s="4" t="s">
        <v>19</v>
      </c>
      <c r="G1493" s="4" t="s">
        <v>19</v>
      </c>
    </row>
    <row r="1494" spans="1:8">
      <c r="A1494" t="n">
        <v>17351</v>
      </c>
      <c r="B1494" s="31" t="n">
        <v>46</v>
      </c>
      <c r="C1494" s="7" t="n">
        <v>1640</v>
      </c>
      <c r="D1494" s="7" t="n">
        <v>13.3000001907349</v>
      </c>
      <c r="E1494" s="7" t="n">
        <v>0</v>
      </c>
      <c r="F1494" s="7" t="n">
        <v>-25.8500003814697</v>
      </c>
      <c r="G1494" s="7" t="n">
        <v>180</v>
      </c>
    </row>
    <row r="1495" spans="1:8">
      <c r="A1495" t="s">
        <v>4</v>
      </c>
      <c r="B1495" s="4" t="s">
        <v>5</v>
      </c>
      <c r="C1495" s="4" t="s">
        <v>10</v>
      </c>
      <c r="D1495" s="4" t="s">
        <v>19</v>
      </c>
      <c r="E1495" s="4" t="s">
        <v>19</v>
      </c>
      <c r="F1495" s="4" t="s">
        <v>19</v>
      </c>
      <c r="G1495" s="4" t="s">
        <v>19</v>
      </c>
    </row>
    <row r="1496" spans="1:8">
      <c r="A1496" t="n">
        <v>17370</v>
      </c>
      <c r="B1496" s="31" t="n">
        <v>46</v>
      </c>
      <c r="C1496" s="7" t="n">
        <v>1641</v>
      </c>
      <c r="D1496" s="7" t="n">
        <v>-13.3000001907349</v>
      </c>
      <c r="E1496" s="7" t="n">
        <v>0</v>
      </c>
      <c r="F1496" s="7" t="n">
        <v>-25.0499992370605</v>
      </c>
      <c r="G1496" s="7" t="n">
        <v>180</v>
      </c>
    </row>
    <row r="1497" spans="1:8">
      <c r="A1497" t="s">
        <v>4</v>
      </c>
      <c r="B1497" s="4" t="s">
        <v>5</v>
      </c>
      <c r="C1497" s="4" t="s">
        <v>10</v>
      </c>
      <c r="D1497" s="4" t="s">
        <v>19</v>
      </c>
      <c r="E1497" s="4" t="s">
        <v>19</v>
      </c>
      <c r="F1497" s="4" t="s">
        <v>19</v>
      </c>
      <c r="G1497" s="4" t="s">
        <v>19</v>
      </c>
    </row>
    <row r="1498" spans="1:8">
      <c r="A1498" t="n">
        <v>17389</v>
      </c>
      <c r="B1498" s="31" t="n">
        <v>46</v>
      </c>
      <c r="C1498" s="7" t="n">
        <v>7042</v>
      </c>
      <c r="D1498" s="7" t="n">
        <v>100</v>
      </c>
      <c r="E1498" s="7" t="n">
        <v>0</v>
      </c>
      <c r="F1498" s="7" t="n">
        <v>100</v>
      </c>
      <c r="G1498" s="7" t="n">
        <v>0</v>
      </c>
    </row>
    <row r="1499" spans="1:8">
      <c r="A1499" t="s">
        <v>4</v>
      </c>
      <c r="B1499" s="4" t="s">
        <v>5</v>
      </c>
      <c r="C1499" s="4" t="s">
        <v>10</v>
      </c>
      <c r="D1499" s="4" t="s">
        <v>19</v>
      </c>
      <c r="E1499" s="4" t="s">
        <v>19</v>
      </c>
      <c r="F1499" s="4" t="s">
        <v>19</v>
      </c>
      <c r="G1499" s="4" t="s">
        <v>19</v>
      </c>
    </row>
    <row r="1500" spans="1:8">
      <c r="A1500" t="n">
        <v>17408</v>
      </c>
      <c r="B1500" s="31" t="n">
        <v>46</v>
      </c>
      <c r="C1500" s="7" t="n">
        <v>1610</v>
      </c>
      <c r="D1500" s="7" t="n">
        <v>0</v>
      </c>
      <c r="E1500" s="7" t="n">
        <v>0.75</v>
      </c>
      <c r="F1500" s="7" t="n">
        <v>-136.649993896484</v>
      </c>
      <c r="G1500" s="7" t="n">
        <v>0</v>
      </c>
    </row>
    <row r="1501" spans="1:8">
      <c r="A1501" t="s">
        <v>4</v>
      </c>
      <c r="B1501" s="4" t="s">
        <v>5</v>
      </c>
      <c r="C1501" s="4" t="s">
        <v>10</v>
      </c>
      <c r="D1501" s="4" t="s">
        <v>19</v>
      </c>
      <c r="E1501" s="4" t="s">
        <v>19</v>
      </c>
      <c r="F1501" s="4" t="s">
        <v>19</v>
      </c>
      <c r="G1501" s="4" t="s">
        <v>19</v>
      </c>
    </row>
    <row r="1502" spans="1:8">
      <c r="A1502" t="n">
        <v>17427</v>
      </c>
      <c r="B1502" s="31" t="n">
        <v>46</v>
      </c>
      <c r="C1502" s="7" t="n">
        <v>1611</v>
      </c>
      <c r="D1502" s="7" t="n">
        <v>-4.40000009536743</v>
      </c>
      <c r="E1502" s="7" t="n">
        <v>0.75</v>
      </c>
      <c r="F1502" s="7" t="n">
        <v>-143.649993896484</v>
      </c>
      <c r="G1502" s="7" t="n">
        <v>0</v>
      </c>
    </row>
    <row r="1503" spans="1:8">
      <c r="A1503" t="s">
        <v>4</v>
      </c>
      <c r="B1503" s="4" t="s">
        <v>5</v>
      </c>
      <c r="C1503" s="4" t="s">
        <v>10</v>
      </c>
      <c r="D1503" s="4" t="s">
        <v>19</v>
      </c>
      <c r="E1503" s="4" t="s">
        <v>19</v>
      </c>
      <c r="F1503" s="4" t="s">
        <v>19</v>
      </c>
      <c r="G1503" s="4" t="s">
        <v>19</v>
      </c>
    </row>
    <row r="1504" spans="1:8">
      <c r="A1504" t="n">
        <v>17446</v>
      </c>
      <c r="B1504" s="31" t="n">
        <v>46</v>
      </c>
      <c r="C1504" s="7" t="n">
        <v>1612</v>
      </c>
      <c r="D1504" s="7" t="n">
        <v>5.55000019073486</v>
      </c>
      <c r="E1504" s="7" t="n">
        <v>0.75</v>
      </c>
      <c r="F1504" s="7" t="n">
        <v>-149.350006103516</v>
      </c>
      <c r="G1504" s="7" t="n">
        <v>0</v>
      </c>
    </row>
    <row r="1505" spans="1:7">
      <c r="A1505" t="s">
        <v>4</v>
      </c>
      <c r="B1505" s="4" t="s">
        <v>5</v>
      </c>
      <c r="C1505" s="4" t="s">
        <v>10</v>
      </c>
      <c r="D1505" s="4" t="s">
        <v>19</v>
      </c>
      <c r="E1505" s="4" t="s">
        <v>19</v>
      </c>
      <c r="F1505" s="4" t="s">
        <v>19</v>
      </c>
      <c r="G1505" s="4" t="s">
        <v>19</v>
      </c>
    </row>
    <row r="1506" spans="1:7">
      <c r="A1506" t="n">
        <v>17465</v>
      </c>
      <c r="B1506" s="31" t="n">
        <v>46</v>
      </c>
      <c r="C1506" s="7" t="n">
        <v>1613</v>
      </c>
      <c r="D1506" s="7" t="n">
        <v>0</v>
      </c>
      <c r="E1506" s="7" t="n">
        <v>0.75</v>
      </c>
      <c r="F1506" s="7" t="n">
        <v>-187.5</v>
      </c>
      <c r="G1506" s="7" t="n">
        <v>0</v>
      </c>
    </row>
    <row r="1507" spans="1:7">
      <c r="A1507" t="s">
        <v>4</v>
      </c>
      <c r="B1507" s="4" t="s">
        <v>5</v>
      </c>
      <c r="C1507" s="4" t="s">
        <v>10</v>
      </c>
      <c r="D1507" s="4" t="s">
        <v>19</v>
      </c>
      <c r="E1507" s="4" t="s">
        <v>19</v>
      </c>
      <c r="F1507" s="4" t="s">
        <v>19</v>
      </c>
      <c r="G1507" s="4" t="s">
        <v>19</v>
      </c>
    </row>
    <row r="1508" spans="1:7">
      <c r="A1508" t="n">
        <v>17484</v>
      </c>
      <c r="B1508" s="31" t="n">
        <v>46</v>
      </c>
      <c r="C1508" s="7" t="n">
        <v>1614</v>
      </c>
      <c r="D1508" s="7" t="n">
        <v>0</v>
      </c>
      <c r="E1508" s="7" t="n">
        <v>0.75</v>
      </c>
      <c r="F1508" s="7" t="n">
        <v>-187.5</v>
      </c>
      <c r="G1508" s="7" t="n">
        <v>0</v>
      </c>
    </row>
    <row r="1509" spans="1:7">
      <c r="A1509" t="s">
        <v>4</v>
      </c>
      <c r="B1509" s="4" t="s">
        <v>5</v>
      </c>
      <c r="C1509" s="4" t="s">
        <v>10</v>
      </c>
      <c r="D1509" s="4" t="s">
        <v>19</v>
      </c>
      <c r="E1509" s="4" t="s">
        <v>19</v>
      </c>
      <c r="F1509" s="4" t="s">
        <v>19</v>
      </c>
      <c r="G1509" s="4" t="s">
        <v>19</v>
      </c>
    </row>
    <row r="1510" spans="1:7">
      <c r="A1510" t="n">
        <v>17503</v>
      </c>
      <c r="B1510" s="31" t="n">
        <v>46</v>
      </c>
      <c r="C1510" s="7" t="n">
        <v>1615</v>
      </c>
      <c r="D1510" s="7" t="n">
        <v>0</v>
      </c>
      <c r="E1510" s="7" t="n">
        <v>0.75</v>
      </c>
      <c r="F1510" s="7" t="n">
        <v>-187.5</v>
      </c>
      <c r="G1510" s="7" t="n">
        <v>0</v>
      </c>
    </row>
    <row r="1511" spans="1:7">
      <c r="A1511" t="s">
        <v>4</v>
      </c>
      <c r="B1511" s="4" t="s">
        <v>5</v>
      </c>
      <c r="C1511" s="4" t="s">
        <v>10</v>
      </c>
      <c r="D1511" s="4" t="s">
        <v>19</v>
      </c>
      <c r="E1511" s="4" t="s">
        <v>19</v>
      </c>
      <c r="F1511" s="4" t="s">
        <v>19</v>
      </c>
      <c r="G1511" s="4" t="s">
        <v>19</v>
      </c>
    </row>
    <row r="1512" spans="1:7">
      <c r="A1512" t="n">
        <v>17522</v>
      </c>
      <c r="B1512" s="31" t="n">
        <v>46</v>
      </c>
      <c r="C1512" s="7" t="n">
        <v>1616</v>
      </c>
      <c r="D1512" s="7" t="n">
        <v>0</v>
      </c>
      <c r="E1512" s="7" t="n">
        <v>70</v>
      </c>
      <c r="F1512" s="7" t="n">
        <v>-210.5</v>
      </c>
      <c r="G1512" s="7" t="n">
        <v>0</v>
      </c>
    </row>
    <row r="1513" spans="1:7">
      <c r="A1513" t="s">
        <v>4</v>
      </c>
      <c r="B1513" s="4" t="s">
        <v>5</v>
      </c>
      <c r="C1513" s="4" t="s">
        <v>10</v>
      </c>
      <c r="D1513" s="4" t="s">
        <v>19</v>
      </c>
      <c r="E1513" s="4" t="s">
        <v>19</v>
      </c>
      <c r="F1513" s="4" t="s">
        <v>19</v>
      </c>
      <c r="G1513" s="4" t="s">
        <v>19</v>
      </c>
    </row>
    <row r="1514" spans="1:7">
      <c r="A1514" t="n">
        <v>17541</v>
      </c>
      <c r="B1514" s="31" t="n">
        <v>46</v>
      </c>
      <c r="C1514" s="7" t="n">
        <v>1645</v>
      </c>
      <c r="D1514" s="7" t="n">
        <v>11.8999996185303</v>
      </c>
      <c r="E1514" s="7" t="n">
        <v>0.75</v>
      </c>
      <c r="F1514" s="7" t="n">
        <v>-145.350006103516</v>
      </c>
      <c r="G1514" s="7" t="n">
        <v>0</v>
      </c>
    </row>
    <row r="1515" spans="1:7">
      <c r="A1515" t="s">
        <v>4</v>
      </c>
      <c r="B1515" s="4" t="s">
        <v>5</v>
      </c>
      <c r="C1515" s="4" t="s">
        <v>10</v>
      </c>
      <c r="D1515" s="4" t="s">
        <v>19</v>
      </c>
      <c r="E1515" s="4" t="s">
        <v>19</v>
      </c>
      <c r="F1515" s="4" t="s">
        <v>19</v>
      </c>
      <c r="G1515" s="4" t="s">
        <v>19</v>
      </c>
    </row>
    <row r="1516" spans="1:7">
      <c r="A1516" t="n">
        <v>17560</v>
      </c>
      <c r="B1516" s="31" t="n">
        <v>46</v>
      </c>
      <c r="C1516" s="7" t="n">
        <v>1646</v>
      </c>
      <c r="D1516" s="7" t="n">
        <v>-11.25</v>
      </c>
      <c r="E1516" s="7" t="n">
        <v>0.75</v>
      </c>
      <c r="F1516" s="7" t="n">
        <v>-145.149993896484</v>
      </c>
      <c r="G1516" s="7" t="n">
        <v>0</v>
      </c>
    </row>
    <row r="1517" spans="1:7">
      <c r="A1517" t="s">
        <v>4</v>
      </c>
      <c r="B1517" s="4" t="s">
        <v>5</v>
      </c>
      <c r="C1517" s="4" t="s">
        <v>10</v>
      </c>
      <c r="D1517" s="4" t="s">
        <v>19</v>
      </c>
      <c r="E1517" s="4" t="s">
        <v>19</v>
      </c>
      <c r="F1517" s="4" t="s">
        <v>19</v>
      </c>
      <c r="G1517" s="4" t="s">
        <v>19</v>
      </c>
    </row>
    <row r="1518" spans="1:7">
      <c r="A1518" t="n">
        <v>17579</v>
      </c>
      <c r="B1518" s="31" t="n">
        <v>46</v>
      </c>
      <c r="C1518" s="7" t="n">
        <v>1647</v>
      </c>
      <c r="D1518" s="7" t="n">
        <v>16.7999992370605</v>
      </c>
      <c r="E1518" s="7" t="n">
        <v>0.75</v>
      </c>
      <c r="F1518" s="7" t="n">
        <v>-140.75</v>
      </c>
      <c r="G1518" s="7" t="n">
        <v>0</v>
      </c>
    </row>
    <row r="1519" spans="1:7">
      <c r="A1519" t="s">
        <v>4</v>
      </c>
      <c r="B1519" s="4" t="s">
        <v>5</v>
      </c>
      <c r="C1519" s="4" t="s">
        <v>10</v>
      </c>
      <c r="D1519" s="4" t="s">
        <v>19</v>
      </c>
      <c r="E1519" s="4" t="s">
        <v>19</v>
      </c>
      <c r="F1519" s="4" t="s">
        <v>19</v>
      </c>
      <c r="G1519" s="4" t="s">
        <v>19</v>
      </c>
    </row>
    <row r="1520" spans="1:7">
      <c r="A1520" t="n">
        <v>17598</v>
      </c>
      <c r="B1520" s="31" t="n">
        <v>46</v>
      </c>
      <c r="C1520" s="7" t="n">
        <v>1648</v>
      </c>
      <c r="D1520" s="7" t="n">
        <v>-15.5</v>
      </c>
      <c r="E1520" s="7" t="n">
        <v>0.75</v>
      </c>
      <c r="F1520" s="7" t="n">
        <v>-140.800003051758</v>
      </c>
      <c r="G1520" s="7" t="n">
        <v>0</v>
      </c>
    </row>
    <row r="1521" spans="1:7">
      <c r="A1521" t="s">
        <v>4</v>
      </c>
      <c r="B1521" s="4" t="s">
        <v>5</v>
      </c>
      <c r="C1521" s="4" t="s">
        <v>13</v>
      </c>
      <c r="D1521" s="4" t="s">
        <v>13</v>
      </c>
      <c r="E1521" s="4" t="s">
        <v>13</v>
      </c>
      <c r="F1521" s="4" t="s">
        <v>19</v>
      </c>
      <c r="G1521" s="4" t="s">
        <v>19</v>
      </c>
      <c r="H1521" s="4" t="s">
        <v>19</v>
      </c>
      <c r="I1521" s="4" t="s">
        <v>19</v>
      </c>
      <c r="J1521" s="4" t="s">
        <v>19</v>
      </c>
    </row>
    <row r="1522" spans="1:7">
      <c r="A1522" t="n">
        <v>17617</v>
      </c>
      <c r="B1522" s="67" t="n">
        <v>76</v>
      </c>
      <c r="C1522" s="7" t="n">
        <v>0</v>
      </c>
      <c r="D1522" s="7" t="n">
        <v>3</v>
      </c>
      <c r="E1522" s="7" t="n">
        <v>2</v>
      </c>
      <c r="F1522" s="7" t="n">
        <v>1</v>
      </c>
      <c r="G1522" s="7" t="n">
        <v>1</v>
      </c>
      <c r="H1522" s="7" t="n">
        <v>1</v>
      </c>
      <c r="I1522" s="7" t="n">
        <v>1</v>
      </c>
      <c r="J1522" s="7" t="n">
        <v>2000</v>
      </c>
    </row>
    <row r="1523" spans="1:7">
      <c r="A1523" t="s">
        <v>4</v>
      </c>
      <c r="B1523" s="4" t="s">
        <v>5</v>
      </c>
      <c r="C1523" s="4" t="s">
        <v>13</v>
      </c>
      <c r="D1523" s="4" t="s">
        <v>13</v>
      </c>
      <c r="E1523" s="4" t="s">
        <v>13</v>
      </c>
      <c r="F1523" s="4" t="s">
        <v>19</v>
      </c>
      <c r="G1523" s="4" t="s">
        <v>19</v>
      </c>
      <c r="H1523" s="4" t="s">
        <v>19</v>
      </c>
      <c r="I1523" s="4" t="s">
        <v>19</v>
      </c>
      <c r="J1523" s="4" t="s">
        <v>19</v>
      </c>
    </row>
    <row r="1524" spans="1:7">
      <c r="A1524" t="n">
        <v>17641</v>
      </c>
      <c r="B1524" s="67" t="n">
        <v>76</v>
      </c>
      <c r="C1524" s="7" t="n">
        <v>0</v>
      </c>
      <c r="D1524" s="7" t="n">
        <v>0</v>
      </c>
      <c r="E1524" s="7" t="n">
        <v>2</v>
      </c>
      <c r="F1524" s="7" t="n">
        <v>64</v>
      </c>
      <c r="G1524" s="7" t="n">
        <v>0</v>
      </c>
      <c r="H1524" s="7" t="n">
        <v>2000</v>
      </c>
      <c r="I1524" s="7" t="n">
        <v>0</v>
      </c>
      <c r="J1524" s="7" t="n">
        <v>0</v>
      </c>
    </row>
    <row r="1525" spans="1:7">
      <c r="A1525" t="s">
        <v>4</v>
      </c>
      <c r="B1525" s="4" t="s">
        <v>5</v>
      </c>
      <c r="C1525" s="4" t="s">
        <v>13</v>
      </c>
      <c r="D1525" s="4" t="s">
        <v>13</v>
      </c>
    </row>
    <row r="1526" spans="1:7">
      <c r="A1526" t="n">
        <v>17665</v>
      </c>
      <c r="B1526" s="73" t="n">
        <v>77</v>
      </c>
      <c r="C1526" s="7" t="n">
        <v>0</v>
      </c>
      <c r="D1526" s="7" t="n">
        <v>3</v>
      </c>
    </row>
    <row r="1527" spans="1:7">
      <c r="A1527" t="s">
        <v>4</v>
      </c>
      <c r="B1527" s="4" t="s">
        <v>5</v>
      </c>
      <c r="C1527" s="4" t="s">
        <v>13</v>
      </c>
      <c r="D1527" s="4" t="s">
        <v>13</v>
      </c>
    </row>
    <row r="1528" spans="1:7">
      <c r="A1528" t="n">
        <v>17668</v>
      </c>
      <c r="B1528" s="73" t="n">
        <v>77</v>
      </c>
      <c r="C1528" s="7" t="n">
        <v>0</v>
      </c>
      <c r="D1528" s="7" t="n">
        <v>0</v>
      </c>
    </row>
    <row r="1529" spans="1:7">
      <c r="A1529" t="s">
        <v>4</v>
      </c>
      <c r="B1529" s="4" t="s">
        <v>5</v>
      </c>
      <c r="C1529" s="4" t="s">
        <v>10</v>
      </c>
    </row>
    <row r="1530" spans="1:7">
      <c r="A1530" t="n">
        <v>17671</v>
      </c>
      <c r="B1530" s="25" t="n">
        <v>16</v>
      </c>
      <c r="C1530" s="7" t="n">
        <v>2000</v>
      </c>
    </row>
    <row r="1531" spans="1:7">
      <c r="A1531" t="s">
        <v>4</v>
      </c>
      <c r="B1531" s="4" t="s">
        <v>5</v>
      </c>
      <c r="C1531" s="4" t="s">
        <v>13</v>
      </c>
      <c r="D1531" s="4" t="s">
        <v>13</v>
      </c>
      <c r="E1531" s="4" t="s">
        <v>13</v>
      </c>
      <c r="F1531" s="4" t="s">
        <v>19</v>
      </c>
      <c r="G1531" s="4" t="s">
        <v>19</v>
      </c>
      <c r="H1531" s="4" t="s">
        <v>19</v>
      </c>
      <c r="I1531" s="4" t="s">
        <v>19</v>
      </c>
      <c r="J1531" s="4" t="s">
        <v>19</v>
      </c>
    </row>
    <row r="1532" spans="1:7">
      <c r="A1532" t="n">
        <v>17674</v>
      </c>
      <c r="B1532" s="67" t="n">
        <v>76</v>
      </c>
      <c r="C1532" s="7" t="n">
        <v>0</v>
      </c>
      <c r="D1532" s="7" t="n">
        <v>3</v>
      </c>
      <c r="E1532" s="7" t="n">
        <v>1</v>
      </c>
      <c r="F1532" s="7" t="n">
        <v>1</v>
      </c>
      <c r="G1532" s="7" t="n">
        <v>1</v>
      </c>
      <c r="H1532" s="7" t="n">
        <v>1</v>
      </c>
      <c r="I1532" s="7" t="n">
        <v>0</v>
      </c>
      <c r="J1532" s="7" t="n">
        <v>2000</v>
      </c>
    </row>
    <row r="1533" spans="1:7">
      <c r="A1533" t="s">
        <v>4</v>
      </c>
      <c r="B1533" s="4" t="s">
        <v>5</v>
      </c>
      <c r="C1533" s="4" t="s">
        <v>13</v>
      </c>
      <c r="D1533" s="4" t="s">
        <v>13</v>
      </c>
      <c r="E1533" s="4" t="s">
        <v>13</v>
      </c>
      <c r="F1533" s="4" t="s">
        <v>19</v>
      </c>
      <c r="G1533" s="4" t="s">
        <v>19</v>
      </c>
      <c r="H1533" s="4" t="s">
        <v>19</v>
      </c>
      <c r="I1533" s="4" t="s">
        <v>19</v>
      </c>
      <c r="J1533" s="4" t="s">
        <v>19</v>
      </c>
    </row>
    <row r="1534" spans="1:7">
      <c r="A1534" t="n">
        <v>17698</v>
      </c>
      <c r="B1534" s="67" t="n">
        <v>76</v>
      </c>
      <c r="C1534" s="7" t="n">
        <v>0</v>
      </c>
      <c r="D1534" s="7" t="n">
        <v>0</v>
      </c>
      <c r="E1534" s="7" t="n">
        <v>1</v>
      </c>
      <c r="F1534" s="7" t="n">
        <v>128</v>
      </c>
      <c r="G1534" s="7" t="n">
        <v>0</v>
      </c>
      <c r="H1534" s="7" t="n">
        <v>2000</v>
      </c>
      <c r="I1534" s="7" t="n">
        <v>0</v>
      </c>
      <c r="J1534" s="7" t="n">
        <v>0</v>
      </c>
    </row>
    <row r="1535" spans="1:7">
      <c r="A1535" t="s">
        <v>4</v>
      </c>
      <c r="B1535" s="4" t="s">
        <v>5</v>
      </c>
      <c r="C1535" s="4" t="s">
        <v>13</v>
      </c>
      <c r="D1535" s="4" t="s">
        <v>13</v>
      </c>
    </row>
    <row r="1536" spans="1:7">
      <c r="A1536" t="n">
        <v>17722</v>
      </c>
      <c r="B1536" s="73" t="n">
        <v>77</v>
      </c>
      <c r="C1536" s="7" t="n">
        <v>0</v>
      </c>
      <c r="D1536" s="7" t="n">
        <v>3</v>
      </c>
    </row>
    <row r="1537" spans="1:10">
      <c r="A1537" t="s">
        <v>4</v>
      </c>
      <c r="B1537" s="4" t="s">
        <v>5</v>
      </c>
      <c r="C1537" s="4" t="s">
        <v>13</v>
      </c>
      <c r="D1537" s="4" t="s">
        <v>13</v>
      </c>
    </row>
    <row r="1538" spans="1:10">
      <c r="A1538" t="n">
        <v>17725</v>
      </c>
      <c r="B1538" s="73" t="n">
        <v>77</v>
      </c>
      <c r="C1538" s="7" t="n">
        <v>0</v>
      </c>
      <c r="D1538" s="7" t="n">
        <v>0</v>
      </c>
    </row>
    <row r="1539" spans="1:10">
      <c r="A1539" t="s">
        <v>4</v>
      </c>
      <c r="B1539" s="4" t="s">
        <v>5</v>
      </c>
      <c r="C1539" s="4" t="s">
        <v>13</v>
      </c>
    </row>
    <row r="1540" spans="1:10">
      <c r="A1540" t="n">
        <v>17728</v>
      </c>
      <c r="B1540" s="53" t="n">
        <v>116</v>
      </c>
      <c r="C1540" s="7" t="n">
        <v>0</v>
      </c>
    </row>
    <row r="1541" spans="1:10">
      <c r="A1541" t="s">
        <v>4</v>
      </c>
      <c r="B1541" s="4" t="s">
        <v>5</v>
      </c>
      <c r="C1541" s="4" t="s">
        <v>13</v>
      </c>
      <c r="D1541" s="4" t="s">
        <v>10</v>
      </c>
    </row>
    <row r="1542" spans="1:10">
      <c r="A1542" t="n">
        <v>17730</v>
      </c>
      <c r="B1542" s="53" t="n">
        <v>116</v>
      </c>
      <c r="C1542" s="7" t="n">
        <v>2</v>
      </c>
      <c r="D1542" s="7" t="n">
        <v>1</v>
      </c>
    </row>
    <row r="1543" spans="1:10">
      <c r="A1543" t="s">
        <v>4</v>
      </c>
      <c r="B1543" s="4" t="s">
        <v>5</v>
      </c>
      <c r="C1543" s="4" t="s">
        <v>13</v>
      </c>
      <c r="D1543" s="4" t="s">
        <v>9</v>
      </c>
    </row>
    <row r="1544" spans="1:10">
      <c r="A1544" t="n">
        <v>17734</v>
      </c>
      <c r="B1544" s="53" t="n">
        <v>116</v>
      </c>
      <c r="C1544" s="7" t="n">
        <v>5</v>
      </c>
      <c r="D1544" s="7" t="n">
        <v>1106247680</v>
      </c>
    </row>
    <row r="1545" spans="1:10">
      <c r="A1545" t="s">
        <v>4</v>
      </c>
      <c r="B1545" s="4" t="s">
        <v>5</v>
      </c>
      <c r="C1545" s="4" t="s">
        <v>13</v>
      </c>
      <c r="D1545" s="4" t="s">
        <v>10</v>
      </c>
    </row>
    <row r="1546" spans="1:10">
      <c r="A1546" t="n">
        <v>17740</v>
      </c>
      <c r="B1546" s="53" t="n">
        <v>116</v>
      </c>
      <c r="C1546" s="7" t="n">
        <v>6</v>
      </c>
      <c r="D1546" s="7" t="n">
        <v>1</v>
      </c>
    </row>
    <row r="1547" spans="1:10">
      <c r="A1547" t="s">
        <v>4</v>
      </c>
      <c r="B1547" s="4" t="s">
        <v>5</v>
      </c>
      <c r="C1547" s="4" t="s">
        <v>10</v>
      </c>
      <c r="D1547" s="4" t="s">
        <v>9</v>
      </c>
    </row>
    <row r="1548" spans="1:10">
      <c r="A1548" t="n">
        <v>17744</v>
      </c>
      <c r="B1548" s="34" t="n">
        <v>43</v>
      </c>
      <c r="C1548" s="7" t="n">
        <v>0</v>
      </c>
      <c r="D1548" s="7" t="n">
        <v>1</v>
      </c>
    </row>
    <row r="1549" spans="1:10">
      <c r="A1549" t="s">
        <v>4</v>
      </c>
      <c r="B1549" s="4" t="s">
        <v>5</v>
      </c>
      <c r="C1549" s="4" t="s">
        <v>10</v>
      </c>
      <c r="D1549" s="4" t="s">
        <v>9</v>
      </c>
    </row>
    <row r="1550" spans="1:10">
      <c r="A1550" t="n">
        <v>17751</v>
      </c>
      <c r="B1550" s="34" t="n">
        <v>43</v>
      </c>
      <c r="C1550" s="7" t="n">
        <v>1</v>
      </c>
      <c r="D1550" s="7" t="n">
        <v>1</v>
      </c>
    </row>
    <row r="1551" spans="1:10">
      <c r="A1551" t="s">
        <v>4</v>
      </c>
      <c r="B1551" s="4" t="s">
        <v>5</v>
      </c>
      <c r="C1551" s="4" t="s">
        <v>10</v>
      </c>
      <c r="D1551" s="4" t="s">
        <v>9</v>
      </c>
    </row>
    <row r="1552" spans="1:10">
      <c r="A1552" t="n">
        <v>17758</v>
      </c>
      <c r="B1552" s="34" t="n">
        <v>43</v>
      </c>
      <c r="C1552" s="7" t="n">
        <v>2</v>
      </c>
      <c r="D1552" s="7" t="n">
        <v>1</v>
      </c>
    </row>
    <row r="1553" spans="1:4">
      <c r="A1553" t="s">
        <v>4</v>
      </c>
      <c r="B1553" s="4" t="s">
        <v>5</v>
      </c>
      <c r="C1553" s="4" t="s">
        <v>10</v>
      </c>
      <c r="D1553" s="4" t="s">
        <v>9</v>
      </c>
    </row>
    <row r="1554" spans="1:4">
      <c r="A1554" t="n">
        <v>17765</v>
      </c>
      <c r="B1554" s="34" t="n">
        <v>43</v>
      </c>
      <c r="C1554" s="7" t="n">
        <v>3</v>
      </c>
      <c r="D1554" s="7" t="n">
        <v>1</v>
      </c>
    </row>
    <row r="1555" spans="1:4">
      <c r="A1555" t="s">
        <v>4</v>
      </c>
      <c r="B1555" s="4" t="s">
        <v>5</v>
      </c>
      <c r="C1555" s="4" t="s">
        <v>10</v>
      </c>
      <c r="D1555" s="4" t="s">
        <v>9</v>
      </c>
    </row>
    <row r="1556" spans="1:4">
      <c r="A1556" t="n">
        <v>17772</v>
      </c>
      <c r="B1556" s="34" t="n">
        <v>43</v>
      </c>
      <c r="C1556" s="7" t="n">
        <v>4</v>
      </c>
      <c r="D1556" s="7" t="n">
        <v>1</v>
      </c>
    </row>
    <row r="1557" spans="1:4">
      <c r="A1557" t="s">
        <v>4</v>
      </c>
      <c r="B1557" s="4" t="s">
        <v>5</v>
      </c>
      <c r="C1557" s="4" t="s">
        <v>10</v>
      </c>
      <c r="D1557" s="4" t="s">
        <v>9</v>
      </c>
    </row>
    <row r="1558" spans="1:4">
      <c r="A1558" t="n">
        <v>17779</v>
      </c>
      <c r="B1558" s="34" t="n">
        <v>43</v>
      </c>
      <c r="C1558" s="7" t="n">
        <v>5</v>
      </c>
      <c r="D1558" s="7" t="n">
        <v>1</v>
      </c>
    </row>
    <row r="1559" spans="1:4">
      <c r="A1559" t="s">
        <v>4</v>
      </c>
      <c r="B1559" s="4" t="s">
        <v>5</v>
      </c>
      <c r="C1559" s="4" t="s">
        <v>10</v>
      </c>
      <c r="D1559" s="4" t="s">
        <v>9</v>
      </c>
    </row>
    <row r="1560" spans="1:4">
      <c r="A1560" t="n">
        <v>17786</v>
      </c>
      <c r="B1560" s="34" t="n">
        <v>43</v>
      </c>
      <c r="C1560" s="7" t="n">
        <v>6</v>
      </c>
      <c r="D1560" s="7" t="n">
        <v>1</v>
      </c>
    </row>
    <row r="1561" spans="1:4">
      <c r="A1561" t="s">
        <v>4</v>
      </c>
      <c r="B1561" s="4" t="s">
        <v>5</v>
      </c>
      <c r="C1561" s="4" t="s">
        <v>10</v>
      </c>
      <c r="D1561" s="4" t="s">
        <v>9</v>
      </c>
    </row>
    <row r="1562" spans="1:4">
      <c r="A1562" t="n">
        <v>17793</v>
      </c>
      <c r="B1562" s="34" t="n">
        <v>43</v>
      </c>
      <c r="C1562" s="7" t="n">
        <v>7</v>
      </c>
      <c r="D1562" s="7" t="n">
        <v>1</v>
      </c>
    </row>
    <row r="1563" spans="1:4">
      <c r="A1563" t="s">
        <v>4</v>
      </c>
      <c r="B1563" s="4" t="s">
        <v>5</v>
      </c>
      <c r="C1563" s="4" t="s">
        <v>10</v>
      </c>
      <c r="D1563" s="4" t="s">
        <v>9</v>
      </c>
    </row>
    <row r="1564" spans="1:4">
      <c r="A1564" t="n">
        <v>17800</v>
      </c>
      <c r="B1564" s="34" t="n">
        <v>43</v>
      </c>
      <c r="C1564" s="7" t="n">
        <v>8</v>
      </c>
      <c r="D1564" s="7" t="n">
        <v>1</v>
      </c>
    </row>
    <row r="1565" spans="1:4">
      <c r="A1565" t="s">
        <v>4</v>
      </c>
      <c r="B1565" s="4" t="s">
        <v>5</v>
      </c>
      <c r="C1565" s="4" t="s">
        <v>10</v>
      </c>
      <c r="D1565" s="4" t="s">
        <v>9</v>
      </c>
    </row>
    <row r="1566" spans="1:4">
      <c r="A1566" t="n">
        <v>17807</v>
      </c>
      <c r="B1566" s="34" t="n">
        <v>43</v>
      </c>
      <c r="C1566" s="7" t="n">
        <v>9</v>
      </c>
      <c r="D1566" s="7" t="n">
        <v>1</v>
      </c>
    </row>
    <row r="1567" spans="1:4">
      <c r="A1567" t="s">
        <v>4</v>
      </c>
      <c r="B1567" s="4" t="s">
        <v>5</v>
      </c>
      <c r="C1567" s="4" t="s">
        <v>10</v>
      </c>
      <c r="D1567" s="4" t="s">
        <v>9</v>
      </c>
    </row>
    <row r="1568" spans="1:4">
      <c r="A1568" t="n">
        <v>17814</v>
      </c>
      <c r="B1568" s="34" t="n">
        <v>43</v>
      </c>
      <c r="C1568" s="7" t="n">
        <v>11</v>
      </c>
      <c r="D1568" s="7" t="n">
        <v>1</v>
      </c>
    </row>
    <row r="1569" spans="1:4">
      <c r="A1569" t="s">
        <v>4</v>
      </c>
      <c r="B1569" s="4" t="s">
        <v>5</v>
      </c>
      <c r="C1569" s="4" t="s">
        <v>10</v>
      </c>
      <c r="D1569" s="4" t="s">
        <v>9</v>
      </c>
    </row>
    <row r="1570" spans="1:4">
      <c r="A1570" t="n">
        <v>17821</v>
      </c>
      <c r="B1570" s="34" t="n">
        <v>43</v>
      </c>
      <c r="C1570" s="7" t="n">
        <v>13</v>
      </c>
      <c r="D1570" s="7" t="n">
        <v>1</v>
      </c>
    </row>
    <row r="1571" spans="1:4">
      <c r="A1571" t="s">
        <v>4</v>
      </c>
      <c r="B1571" s="4" t="s">
        <v>5</v>
      </c>
      <c r="C1571" s="4" t="s">
        <v>10</v>
      </c>
      <c r="D1571" s="4" t="s">
        <v>9</v>
      </c>
    </row>
    <row r="1572" spans="1:4">
      <c r="A1572" t="n">
        <v>17828</v>
      </c>
      <c r="B1572" s="34" t="n">
        <v>43</v>
      </c>
      <c r="C1572" s="7" t="n">
        <v>80</v>
      </c>
      <c r="D1572" s="7" t="n">
        <v>1</v>
      </c>
    </row>
    <row r="1573" spans="1:4">
      <c r="A1573" t="s">
        <v>4</v>
      </c>
      <c r="B1573" s="4" t="s">
        <v>5</v>
      </c>
      <c r="C1573" s="4" t="s">
        <v>10</v>
      </c>
      <c r="D1573" s="4" t="s">
        <v>9</v>
      </c>
    </row>
    <row r="1574" spans="1:4">
      <c r="A1574" t="n">
        <v>17835</v>
      </c>
      <c r="B1574" s="34" t="n">
        <v>43</v>
      </c>
      <c r="C1574" s="7" t="n">
        <v>18</v>
      </c>
      <c r="D1574" s="7" t="n">
        <v>1</v>
      </c>
    </row>
    <row r="1575" spans="1:4">
      <c r="A1575" t="s">
        <v>4</v>
      </c>
      <c r="B1575" s="4" t="s">
        <v>5</v>
      </c>
      <c r="C1575" s="4" t="s">
        <v>10</v>
      </c>
      <c r="D1575" s="4" t="s">
        <v>9</v>
      </c>
    </row>
    <row r="1576" spans="1:4">
      <c r="A1576" t="n">
        <v>17842</v>
      </c>
      <c r="B1576" s="34" t="n">
        <v>43</v>
      </c>
      <c r="C1576" s="7" t="n">
        <v>7032</v>
      </c>
      <c r="D1576" s="7" t="n">
        <v>1</v>
      </c>
    </row>
    <row r="1577" spans="1:4">
      <c r="A1577" t="s">
        <v>4</v>
      </c>
      <c r="B1577" s="4" t="s">
        <v>5</v>
      </c>
      <c r="C1577" s="4" t="s">
        <v>10</v>
      </c>
      <c r="D1577" s="4" t="s">
        <v>9</v>
      </c>
    </row>
    <row r="1578" spans="1:4">
      <c r="A1578" t="n">
        <v>17849</v>
      </c>
      <c r="B1578" s="34" t="n">
        <v>43</v>
      </c>
      <c r="C1578" s="7" t="n">
        <v>7033</v>
      </c>
      <c r="D1578" s="7" t="n">
        <v>1</v>
      </c>
    </row>
    <row r="1579" spans="1:4">
      <c r="A1579" t="s">
        <v>4</v>
      </c>
      <c r="B1579" s="4" t="s">
        <v>5</v>
      </c>
      <c r="C1579" s="4" t="s">
        <v>10</v>
      </c>
      <c r="D1579" s="4" t="s">
        <v>9</v>
      </c>
    </row>
    <row r="1580" spans="1:4">
      <c r="A1580" t="n">
        <v>17856</v>
      </c>
      <c r="B1580" s="34" t="n">
        <v>43</v>
      </c>
      <c r="C1580" s="7" t="n">
        <v>7036</v>
      </c>
      <c r="D1580" s="7" t="n">
        <v>1</v>
      </c>
    </row>
    <row r="1581" spans="1:4">
      <c r="A1581" t="s">
        <v>4</v>
      </c>
      <c r="B1581" s="4" t="s">
        <v>5</v>
      </c>
      <c r="C1581" s="4" t="s">
        <v>10</v>
      </c>
      <c r="D1581" s="4" t="s">
        <v>9</v>
      </c>
    </row>
    <row r="1582" spans="1:4">
      <c r="A1582" t="n">
        <v>17863</v>
      </c>
      <c r="B1582" s="34" t="n">
        <v>43</v>
      </c>
      <c r="C1582" s="7" t="n">
        <v>12</v>
      </c>
      <c r="D1582" s="7" t="n">
        <v>1</v>
      </c>
    </row>
    <row r="1583" spans="1:4">
      <c r="A1583" t="s">
        <v>4</v>
      </c>
      <c r="B1583" s="4" t="s">
        <v>5</v>
      </c>
      <c r="C1583" s="4" t="s">
        <v>10</v>
      </c>
      <c r="D1583" s="4" t="s">
        <v>9</v>
      </c>
    </row>
    <row r="1584" spans="1:4">
      <c r="A1584" t="n">
        <v>17870</v>
      </c>
      <c r="B1584" s="34" t="n">
        <v>43</v>
      </c>
      <c r="C1584" s="7" t="n">
        <v>7042</v>
      </c>
      <c r="D1584" s="7" t="n">
        <v>1</v>
      </c>
    </row>
    <row r="1585" spans="1:4">
      <c r="A1585" t="s">
        <v>4</v>
      </c>
      <c r="B1585" s="4" t="s">
        <v>5</v>
      </c>
      <c r="C1585" s="4" t="s">
        <v>10</v>
      </c>
      <c r="D1585" s="4" t="s">
        <v>9</v>
      </c>
    </row>
    <row r="1586" spans="1:4">
      <c r="A1586" t="n">
        <v>17877</v>
      </c>
      <c r="B1586" s="34" t="n">
        <v>43</v>
      </c>
      <c r="C1586" s="7" t="n">
        <v>1613</v>
      </c>
      <c r="D1586" s="7" t="n">
        <v>1</v>
      </c>
    </row>
    <row r="1587" spans="1:4">
      <c r="A1587" t="s">
        <v>4</v>
      </c>
      <c r="B1587" s="4" t="s">
        <v>5</v>
      </c>
      <c r="C1587" s="4" t="s">
        <v>10</v>
      </c>
      <c r="D1587" s="4" t="s">
        <v>9</v>
      </c>
    </row>
    <row r="1588" spans="1:4">
      <c r="A1588" t="n">
        <v>17884</v>
      </c>
      <c r="B1588" s="34" t="n">
        <v>43</v>
      </c>
      <c r="C1588" s="7" t="n">
        <v>1614</v>
      </c>
      <c r="D1588" s="7" t="n">
        <v>1</v>
      </c>
    </row>
    <row r="1589" spans="1:4">
      <c r="A1589" t="s">
        <v>4</v>
      </c>
      <c r="B1589" s="4" t="s">
        <v>5</v>
      </c>
      <c r="C1589" s="4" t="s">
        <v>10</v>
      </c>
      <c r="D1589" s="4" t="s">
        <v>9</v>
      </c>
    </row>
    <row r="1590" spans="1:4">
      <c r="A1590" t="n">
        <v>17891</v>
      </c>
      <c r="B1590" s="34" t="n">
        <v>43</v>
      </c>
      <c r="C1590" s="7" t="n">
        <v>1615</v>
      </c>
      <c r="D1590" s="7" t="n">
        <v>1</v>
      </c>
    </row>
    <row r="1591" spans="1:4">
      <c r="A1591" t="s">
        <v>4</v>
      </c>
      <c r="B1591" s="4" t="s">
        <v>5</v>
      </c>
      <c r="C1591" s="4" t="s">
        <v>10</v>
      </c>
      <c r="D1591" s="4" t="s">
        <v>9</v>
      </c>
    </row>
    <row r="1592" spans="1:4">
      <c r="A1592" t="n">
        <v>17898</v>
      </c>
      <c r="B1592" s="34" t="n">
        <v>43</v>
      </c>
      <c r="C1592" s="7" t="n">
        <v>1616</v>
      </c>
      <c r="D1592" s="7" t="n">
        <v>1</v>
      </c>
    </row>
    <row r="1593" spans="1:4">
      <c r="A1593" t="s">
        <v>4</v>
      </c>
      <c r="B1593" s="4" t="s">
        <v>5</v>
      </c>
      <c r="C1593" s="4" t="s">
        <v>13</v>
      </c>
      <c r="D1593" s="4" t="s">
        <v>13</v>
      </c>
      <c r="E1593" s="4" t="s">
        <v>19</v>
      </c>
      <c r="F1593" s="4" t="s">
        <v>19</v>
      </c>
      <c r="G1593" s="4" t="s">
        <v>19</v>
      </c>
      <c r="H1593" s="4" t="s">
        <v>10</v>
      </c>
    </row>
    <row r="1594" spans="1:4">
      <c r="A1594" t="n">
        <v>17905</v>
      </c>
      <c r="B1594" s="48" t="n">
        <v>45</v>
      </c>
      <c r="C1594" s="7" t="n">
        <v>2</v>
      </c>
      <c r="D1594" s="7" t="n">
        <v>3</v>
      </c>
      <c r="E1594" s="7" t="n">
        <v>0</v>
      </c>
      <c r="F1594" s="7" t="n">
        <v>5.30000019073486</v>
      </c>
      <c r="G1594" s="7" t="n">
        <v>-137.100006103516</v>
      </c>
      <c r="H1594" s="7" t="n">
        <v>0</v>
      </c>
    </row>
    <row r="1595" spans="1:4">
      <c r="A1595" t="s">
        <v>4</v>
      </c>
      <c r="B1595" s="4" t="s">
        <v>5</v>
      </c>
      <c r="C1595" s="4" t="s">
        <v>13</v>
      </c>
      <c r="D1595" s="4" t="s">
        <v>13</v>
      </c>
      <c r="E1595" s="4" t="s">
        <v>19</v>
      </c>
      <c r="F1595" s="4" t="s">
        <v>19</v>
      </c>
      <c r="G1595" s="4" t="s">
        <v>19</v>
      </c>
      <c r="H1595" s="4" t="s">
        <v>10</v>
      </c>
      <c r="I1595" s="4" t="s">
        <v>13</v>
      </c>
    </row>
    <row r="1596" spans="1:4">
      <c r="A1596" t="n">
        <v>17922</v>
      </c>
      <c r="B1596" s="48" t="n">
        <v>45</v>
      </c>
      <c r="C1596" s="7" t="n">
        <v>4</v>
      </c>
      <c r="D1596" s="7" t="n">
        <v>3</v>
      </c>
      <c r="E1596" s="7" t="n">
        <v>353.850006103516</v>
      </c>
      <c r="F1596" s="7" t="n">
        <v>346.350006103516</v>
      </c>
      <c r="G1596" s="7" t="n">
        <v>0</v>
      </c>
      <c r="H1596" s="7" t="n">
        <v>0</v>
      </c>
      <c r="I1596" s="7" t="n">
        <v>0</v>
      </c>
    </row>
    <row r="1597" spans="1:4">
      <c r="A1597" t="s">
        <v>4</v>
      </c>
      <c r="B1597" s="4" t="s">
        <v>5</v>
      </c>
      <c r="C1597" s="4" t="s">
        <v>13</v>
      </c>
      <c r="D1597" s="4" t="s">
        <v>13</v>
      </c>
      <c r="E1597" s="4" t="s">
        <v>19</v>
      </c>
      <c r="F1597" s="4" t="s">
        <v>10</v>
      </c>
    </row>
    <row r="1598" spans="1:4">
      <c r="A1598" t="n">
        <v>17940</v>
      </c>
      <c r="B1598" s="48" t="n">
        <v>45</v>
      </c>
      <c r="C1598" s="7" t="n">
        <v>5</v>
      </c>
      <c r="D1598" s="7" t="n">
        <v>3</v>
      </c>
      <c r="E1598" s="7" t="n">
        <v>7.5</v>
      </c>
      <c r="F1598" s="7" t="n">
        <v>0</v>
      </c>
    </row>
    <row r="1599" spans="1:4">
      <c r="A1599" t="s">
        <v>4</v>
      </c>
      <c r="B1599" s="4" t="s">
        <v>5</v>
      </c>
      <c r="C1599" s="4" t="s">
        <v>13</v>
      </c>
      <c r="D1599" s="4" t="s">
        <v>13</v>
      </c>
      <c r="E1599" s="4" t="s">
        <v>19</v>
      </c>
      <c r="F1599" s="4" t="s">
        <v>10</v>
      </c>
    </row>
    <row r="1600" spans="1:4">
      <c r="A1600" t="n">
        <v>17949</v>
      </c>
      <c r="B1600" s="48" t="n">
        <v>45</v>
      </c>
      <c r="C1600" s="7" t="n">
        <v>11</v>
      </c>
      <c r="D1600" s="7" t="n">
        <v>3</v>
      </c>
      <c r="E1600" s="7" t="n">
        <v>45.7999992370605</v>
      </c>
      <c r="F1600" s="7" t="n">
        <v>0</v>
      </c>
    </row>
    <row r="1601" spans="1:9">
      <c r="A1601" t="s">
        <v>4</v>
      </c>
      <c r="B1601" s="4" t="s">
        <v>5</v>
      </c>
      <c r="C1601" s="4" t="s">
        <v>13</v>
      </c>
      <c r="D1601" s="4" t="s">
        <v>13</v>
      </c>
      <c r="E1601" s="4" t="s">
        <v>19</v>
      </c>
      <c r="F1601" s="4" t="s">
        <v>19</v>
      </c>
      <c r="G1601" s="4" t="s">
        <v>19</v>
      </c>
      <c r="H1601" s="4" t="s">
        <v>10</v>
      </c>
    </row>
    <row r="1602" spans="1:9">
      <c r="A1602" t="n">
        <v>17958</v>
      </c>
      <c r="B1602" s="48" t="n">
        <v>45</v>
      </c>
      <c r="C1602" s="7" t="n">
        <v>2</v>
      </c>
      <c r="D1602" s="7" t="n">
        <v>3</v>
      </c>
      <c r="E1602" s="7" t="n">
        <v>-2.54999995231628</v>
      </c>
      <c r="F1602" s="7" t="n">
        <v>4.90000009536743</v>
      </c>
      <c r="G1602" s="7" t="n">
        <v>-139.300003051758</v>
      </c>
      <c r="H1602" s="7" t="n">
        <v>8000</v>
      </c>
    </row>
    <row r="1603" spans="1:9">
      <c r="A1603" t="s">
        <v>4</v>
      </c>
      <c r="B1603" s="4" t="s">
        <v>5</v>
      </c>
      <c r="C1603" s="4" t="s">
        <v>13</v>
      </c>
      <c r="D1603" s="4" t="s">
        <v>13</v>
      </c>
      <c r="E1603" s="4" t="s">
        <v>19</v>
      </c>
      <c r="F1603" s="4" t="s">
        <v>19</v>
      </c>
      <c r="G1603" s="4" t="s">
        <v>19</v>
      </c>
      <c r="H1603" s="4" t="s">
        <v>10</v>
      </c>
      <c r="I1603" s="4" t="s">
        <v>13</v>
      </c>
    </row>
    <row r="1604" spans="1:9">
      <c r="A1604" t="n">
        <v>17975</v>
      </c>
      <c r="B1604" s="48" t="n">
        <v>45</v>
      </c>
      <c r="C1604" s="7" t="n">
        <v>4</v>
      </c>
      <c r="D1604" s="7" t="n">
        <v>3</v>
      </c>
      <c r="E1604" s="7" t="n">
        <v>351.950012207031</v>
      </c>
      <c r="F1604" s="7" t="n">
        <v>326.75</v>
      </c>
      <c r="G1604" s="7" t="n">
        <v>0</v>
      </c>
      <c r="H1604" s="7" t="n">
        <v>8000</v>
      </c>
      <c r="I1604" s="7" t="n">
        <v>0</v>
      </c>
    </row>
    <row r="1605" spans="1:9">
      <c r="A1605" t="s">
        <v>4</v>
      </c>
      <c r="B1605" s="4" t="s">
        <v>5</v>
      </c>
      <c r="C1605" s="4" t="s">
        <v>13</v>
      </c>
      <c r="D1605" s="4" t="s">
        <v>13</v>
      </c>
      <c r="E1605" s="4" t="s">
        <v>19</v>
      </c>
      <c r="F1605" s="4" t="s">
        <v>10</v>
      </c>
    </row>
    <row r="1606" spans="1:9">
      <c r="A1606" t="n">
        <v>17993</v>
      </c>
      <c r="B1606" s="48" t="n">
        <v>45</v>
      </c>
      <c r="C1606" s="7" t="n">
        <v>5</v>
      </c>
      <c r="D1606" s="7" t="n">
        <v>3</v>
      </c>
      <c r="E1606" s="7" t="n">
        <v>13.5</v>
      </c>
      <c r="F1606" s="7" t="n">
        <v>8000</v>
      </c>
    </row>
    <row r="1607" spans="1:9">
      <c r="A1607" t="s">
        <v>4</v>
      </c>
      <c r="B1607" s="4" t="s">
        <v>5</v>
      </c>
      <c r="C1607" s="4" t="s">
        <v>13</v>
      </c>
      <c r="D1607" s="4" t="s">
        <v>10</v>
      </c>
      <c r="E1607" s="4" t="s">
        <v>9</v>
      </c>
      <c r="F1607" s="4" t="s">
        <v>10</v>
      </c>
      <c r="G1607" s="4" t="s">
        <v>9</v>
      </c>
      <c r="H1607" s="4" t="s">
        <v>13</v>
      </c>
    </row>
    <row r="1608" spans="1:9">
      <c r="A1608" t="n">
        <v>18002</v>
      </c>
      <c r="B1608" s="16" t="n">
        <v>49</v>
      </c>
      <c r="C1608" s="7" t="n">
        <v>0</v>
      </c>
      <c r="D1608" s="7" t="n">
        <v>559</v>
      </c>
      <c r="E1608" s="7" t="n">
        <v>1065353216</v>
      </c>
      <c r="F1608" s="7" t="n">
        <v>0</v>
      </c>
      <c r="G1608" s="7" t="n">
        <v>0</v>
      </c>
      <c r="H1608" s="7" t="n">
        <v>0</v>
      </c>
    </row>
    <row r="1609" spans="1:9">
      <c r="A1609" t="s">
        <v>4</v>
      </c>
      <c r="B1609" s="4" t="s">
        <v>5</v>
      </c>
      <c r="C1609" s="4" t="s">
        <v>9</v>
      </c>
    </row>
    <row r="1610" spans="1:9">
      <c r="A1610" t="n">
        <v>18017</v>
      </c>
      <c r="B1610" s="74" t="n">
        <v>15</v>
      </c>
      <c r="C1610" s="7" t="n">
        <v>16384</v>
      </c>
    </row>
    <row r="1611" spans="1:9">
      <c r="A1611" t="s">
        <v>4</v>
      </c>
      <c r="B1611" s="4" t="s">
        <v>5</v>
      </c>
      <c r="C1611" s="4" t="s">
        <v>13</v>
      </c>
      <c r="D1611" s="4" t="s">
        <v>10</v>
      </c>
      <c r="E1611" s="4" t="s">
        <v>9</v>
      </c>
      <c r="F1611" s="4" t="s">
        <v>10</v>
      </c>
    </row>
    <row r="1612" spans="1:9">
      <c r="A1612" t="n">
        <v>18022</v>
      </c>
      <c r="B1612" s="14" t="n">
        <v>50</v>
      </c>
      <c r="C1612" s="7" t="n">
        <v>3</v>
      </c>
      <c r="D1612" s="7" t="n">
        <v>8060</v>
      </c>
      <c r="E1612" s="7" t="n">
        <v>1053609165</v>
      </c>
      <c r="F1612" s="7" t="n">
        <v>1000</v>
      </c>
    </row>
    <row r="1613" spans="1:9">
      <c r="A1613" t="s">
        <v>4</v>
      </c>
      <c r="B1613" s="4" t="s">
        <v>5</v>
      </c>
      <c r="C1613" s="4" t="s">
        <v>13</v>
      </c>
      <c r="D1613" s="4" t="s">
        <v>10</v>
      </c>
      <c r="E1613" s="4" t="s">
        <v>19</v>
      </c>
      <c r="F1613" s="4" t="s">
        <v>10</v>
      </c>
      <c r="G1613" s="4" t="s">
        <v>9</v>
      </c>
      <c r="H1613" s="4" t="s">
        <v>9</v>
      </c>
      <c r="I1613" s="4" t="s">
        <v>10</v>
      </c>
      <c r="J1613" s="4" t="s">
        <v>10</v>
      </c>
      <c r="K1613" s="4" t="s">
        <v>9</v>
      </c>
      <c r="L1613" s="4" t="s">
        <v>9</v>
      </c>
      <c r="M1613" s="4" t="s">
        <v>9</v>
      </c>
      <c r="N1613" s="4" t="s">
        <v>9</v>
      </c>
      <c r="O1613" s="4" t="s">
        <v>6</v>
      </c>
    </row>
    <row r="1614" spans="1:9">
      <c r="A1614" t="n">
        <v>18032</v>
      </c>
      <c r="B1614" s="14" t="n">
        <v>50</v>
      </c>
      <c r="C1614" s="7" t="n">
        <v>0</v>
      </c>
      <c r="D1614" s="7" t="n">
        <v>4524</v>
      </c>
      <c r="E1614" s="7" t="n">
        <v>0.46000000834465</v>
      </c>
      <c r="F1614" s="7" t="n">
        <v>2000</v>
      </c>
      <c r="G1614" s="7" t="n">
        <v>0</v>
      </c>
      <c r="H1614" s="7" t="n">
        <v>0</v>
      </c>
      <c r="I1614" s="7" t="n">
        <v>1</v>
      </c>
      <c r="J1614" s="7" t="n">
        <v>7036</v>
      </c>
      <c r="K1614" s="7" t="n">
        <v>0</v>
      </c>
      <c r="L1614" s="7" t="n">
        <v>0</v>
      </c>
      <c r="M1614" s="7" t="n">
        <v>0</v>
      </c>
      <c r="N1614" s="7" t="n">
        <v>1128136704</v>
      </c>
      <c r="O1614" s="7" t="s">
        <v>12</v>
      </c>
    </row>
    <row r="1615" spans="1:9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9</v>
      </c>
      <c r="F1615" s="4" t="s">
        <v>10</v>
      </c>
    </row>
    <row r="1616" spans="1:9">
      <c r="A1616" t="n">
        <v>18071</v>
      </c>
      <c r="B1616" s="14" t="n">
        <v>50</v>
      </c>
      <c r="C1616" s="7" t="n">
        <v>3</v>
      </c>
      <c r="D1616" s="7" t="n">
        <v>8060</v>
      </c>
      <c r="E1616" s="7" t="n">
        <v>1053609165</v>
      </c>
      <c r="F1616" s="7" t="n">
        <v>1000</v>
      </c>
    </row>
    <row r="1617" spans="1:15">
      <c r="A1617" t="s">
        <v>4</v>
      </c>
      <c r="B1617" s="4" t="s">
        <v>5</v>
      </c>
      <c r="C1617" s="4" t="s">
        <v>13</v>
      </c>
      <c r="D1617" s="4" t="s">
        <v>10</v>
      </c>
      <c r="E1617" s="4" t="s">
        <v>9</v>
      </c>
      <c r="F1617" s="4" t="s">
        <v>10</v>
      </c>
    </row>
    <row r="1618" spans="1:15">
      <c r="A1618" t="n">
        <v>18081</v>
      </c>
      <c r="B1618" s="14" t="n">
        <v>50</v>
      </c>
      <c r="C1618" s="7" t="n">
        <v>3</v>
      </c>
      <c r="D1618" s="7" t="n">
        <v>8021</v>
      </c>
      <c r="E1618" s="7" t="n">
        <v>1050253722</v>
      </c>
      <c r="F1618" s="7" t="n">
        <v>1000</v>
      </c>
    </row>
    <row r="1619" spans="1:15">
      <c r="A1619" t="s">
        <v>4</v>
      </c>
      <c r="B1619" s="4" t="s">
        <v>5</v>
      </c>
      <c r="C1619" s="4" t="s">
        <v>13</v>
      </c>
      <c r="D1619" s="4" t="s">
        <v>10</v>
      </c>
      <c r="E1619" s="4" t="s">
        <v>19</v>
      </c>
    </row>
    <row r="1620" spans="1:15">
      <c r="A1620" t="n">
        <v>18091</v>
      </c>
      <c r="B1620" s="42" t="n">
        <v>58</v>
      </c>
      <c r="C1620" s="7" t="n">
        <v>100</v>
      </c>
      <c r="D1620" s="7" t="n">
        <v>1000</v>
      </c>
      <c r="E1620" s="7" t="n">
        <v>1</v>
      </c>
    </row>
    <row r="1621" spans="1:15">
      <c r="A1621" t="s">
        <v>4</v>
      </c>
      <c r="B1621" s="4" t="s">
        <v>5</v>
      </c>
      <c r="C1621" s="4" t="s">
        <v>13</v>
      </c>
      <c r="D1621" s="4" t="s">
        <v>10</v>
      </c>
    </row>
    <row r="1622" spans="1:15">
      <c r="A1622" t="n">
        <v>18099</v>
      </c>
      <c r="B1622" s="42" t="n">
        <v>58</v>
      </c>
      <c r="C1622" s="7" t="n">
        <v>255</v>
      </c>
      <c r="D1622" s="7" t="n">
        <v>0</v>
      </c>
    </row>
    <row r="1623" spans="1:15">
      <c r="A1623" t="s">
        <v>4</v>
      </c>
      <c r="B1623" s="4" t="s">
        <v>5</v>
      </c>
      <c r="C1623" s="4" t="s">
        <v>13</v>
      </c>
      <c r="D1623" s="4" t="s">
        <v>10</v>
      </c>
    </row>
    <row r="1624" spans="1:15">
      <c r="A1624" t="n">
        <v>18103</v>
      </c>
      <c r="B1624" s="48" t="n">
        <v>45</v>
      </c>
      <c r="C1624" s="7" t="n">
        <v>7</v>
      </c>
      <c r="D1624" s="7" t="n">
        <v>255</v>
      </c>
    </row>
    <row r="1625" spans="1:15">
      <c r="A1625" t="s">
        <v>4</v>
      </c>
      <c r="B1625" s="4" t="s">
        <v>5</v>
      </c>
      <c r="C1625" s="4" t="s">
        <v>13</v>
      </c>
      <c r="D1625" s="4" t="s">
        <v>10</v>
      </c>
      <c r="E1625" s="4" t="s">
        <v>19</v>
      </c>
    </row>
    <row r="1626" spans="1:15">
      <c r="A1626" t="n">
        <v>18107</v>
      </c>
      <c r="B1626" s="42" t="n">
        <v>58</v>
      </c>
      <c r="C1626" s="7" t="n">
        <v>101</v>
      </c>
      <c r="D1626" s="7" t="n">
        <v>300</v>
      </c>
      <c r="E1626" s="7" t="n">
        <v>1</v>
      </c>
    </row>
    <row r="1627" spans="1:15">
      <c r="A1627" t="s">
        <v>4</v>
      </c>
      <c r="B1627" s="4" t="s">
        <v>5</v>
      </c>
      <c r="C1627" s="4" t="s">
        <v>13</v>
      </c>
      <c r="D1627" s="4" t="s">
        <v>10</v>
      </c>
    </row>
    <row r="1628" spans="1:15">
      <c r="A1628" t="n">
        <v>18115</v>
      </c>
      <c r="B1628" s="42" t="n">
        <v>58</v>
      </c>
      <c r="C1628" s="7" t="n">
        <v>254</v>
      </c>
      <c r="D1628" s="7" t="n">
        <v>0</v>
      </c>
    </row>
    <row r="1629" spans="1:15">
      <c r="A1629" t="s">
        <v>4</v>
      </c>
      <c r="B1629" s="4" t="s">
        <v>5</v>
      </c>
      <c r="C1629" s="4" t="s">
        <v>13</v>
      </c>
    </row>
    <row r="1630" spans="1:15">
      <c r="A1630" t="n">
        <v>18119</v>
      </c>
      <c r="B1630" s="53" t="n">
        <v>116</v>
      </c>
      <c r="C1630" s="7" t="n">
        <v>0</v>
      </c>
    </row>
    <row r="1631" spans="1:15">
      <c r="A1631" t="s">
        <v>4</v>
      </c>
      <c r="B1631" s="4" t="s">
        <v>5</v>
      </c>
      <c r="C1631" s="4" t="s">
        <v>13</v>
      </c>
      <c r="D1631" s="4" t="s">
        <v>10</v>
      </c>
    </row>
    <row r="1632" spans="1:15">
      <c r="A1632" t="n">
        <v>18121</v>
      </c>
      <c r="B1632" s="53" t="n">
        <v>116</v>
      </c>
      <c r="C1632" s="7" t="n">
        <v>2</v>
      </c>
      <c r="D1632" s="7" t="n">
        <v>1</v>
      </c>
    </row>
    <row r="1633" spans="1:6">
      <c r="A1633" t="s">
        <v>4</v>
      </c>
      <c r="B1633" s="4" t="s">
        <v>5</v>
      </c>
      <c r="C1633" s="4" t="s">
        <v>13</v>
      </c>
      <c r="D1633" s="4" t="s">
        <v>9</v>
      </c>
    </row>
    <row r="1634" spans="1:6">
      <c r="A1634" t="n">
        <v>18125</v>
      </c>
      <c r="B1634" s="53" t="n">
        <v>116</v>
      </c>
      <c r="C1634" s="7" t="n">
        <v>5</v>
      </c>
      <c r="D1634" s="7" t="n">
        <v>1120403456</v>
      </c>
    </row>
    <row r="1635" spans="1:6">
      <c r="A1635" t="s">
        <v>4</v>
      </c>
      <c r="B1635" s="4" t="s">
        <v>5</v>
      </c>
      <c r="C1635" s="4" t="s">
        <v>13</v>
      </c>
      <c r="D1635" s="4" t="s">
        <v>10</v>
      </c>
    </row>
    <row r="1636" spans="1:6">
      <c r="A1636" t="n">
        <v>18131</v>
      </c>
      <c r="B1636" s="53" t="n">
        <v>116</v>
      </c>
      <c r="C1636" s="7" t="n">
        <v>6</v>
      </c>
      <c r="D1636" s="7" t="n">
        <v>1</v>
      </c>
    </row>
    <row r="1637" spans="1:6">
      <c r="A1637" t="s">
        <v>4</v>
      </c>
      <c r="B1637" s="4" t="s">
        <v>5</v>
      </c>
      <c r="C1637" s="4" t="s">
        <v>13</v>
      </c>
      <c r="D1637" s="4" t="s">
        <v>13</v>
      </c>
      <c r="E1637" s="4" t="s">
        <v>19</v>
      </c>
      <c r="F1637" s="4" t="s">
        <v>19</v>
      </c>
      <c r="G1637" s="4" t="s">
        <v>19</v>
      </c>
      <c r="H1637" s="4" t="s">
        <v>10</v>
      </c>
    </row>
    <row r="1638" spans="1:6">
      <c r="A1638" t="n">
        <v>18135</v>
      </c>
      <c r="B1638" s="48" t="n">
        <v>45</v>
      </c>
      <c r="C1638" s="7" t="n">
        <v>2</v>
      </c>
      <c r="D1638" s="7" t="n">
        <v>3</v>
      </c>
      <c r="E1638" s="7" t="n">
        <v>0</v>
      </c>
      <c r="F1638" s="7" t="n">
        <v>8.69999980926514</v>
      </c>
      <c r="G1638" s="7" t="n">
        <v>-30.6499996185303</v>
      </c>
      <c r="H1638" s="7" t="n">
        <v>0</v>
      </c>
    </row>
    <row r="1639" spans="1:6">
      <c r="A1639" t="s">
        <v>4</v>
      </c>
      <c r="B1639" s="4" t="s">
        <v>5</v>
      </c>
      <c r="C1639" s="4" t="s">
        <v>13</v>
      </c>
      <c r="D1639" s="4" t="s">
        <v>13</v>
      </c>
      <c r="E1639" s="4" t="s">
        <v>19</v>
      </c>
      <c r="F1639" s="4" t="s">
        <v>19</v>
      </c>
      <c r="G1639" s="4" t="s">
        <v>19</v>
      </c>
      <c r="H1639" s="4" t="s">
        <v>10</v>
      </c>
      <c r="I1639" s="4" t="s">
        <v>13</v>
      </c>
    </row>
    <row r="1640" spans="1:6">
      <c r="A1640" t="n">
        <v>18152</v>
      </c>
      <c r="B1640" s="48" t="n">
        <v>45</v>
      </c>
      <c r="C1640" s="7" t="n">
        <v>4</v>
      </c>
      <c r="D1640" s="7" t="n">
        <v>3</v>
      </c>
      <c r="E1640" s="7" t="n">
        <v>8.10000038146973</v>
      </c>
      <c r="F1640" s="7" t="n">
        <v>190</v>
      </c>
      <c r="G1640" s="7" t="n">
        <v>0</v>
      </c>
      <c r="H1640" s="7" t="n">
        <v>0</v>
      </c>
      <c r="I1640" s="7" t="n">
        <v>0</v>
      </c>
    </row>
    <row r="1641" spans="1:6">
      <c r="A1641" t="s">
        <v>4</v>
      </c>
      <c r="B1641" s="4" t="s">
        <v>5</v>
      </c>
      <c r="C1641" s="4" t="s">
        <v>13</v>
      </c>
      <c r="D1641" s="4" t="s">
        <v>13</v>
      </c>
      <c r="E1641" s="4" t="s">
        <v>19</v>
      </c>
      <c r="F1641" s="4" t="s">
        <v>10</v>
      </c>
    </row>
    <row r="1642" spans="1:6">
      <c r="A1642" t="n">
        <v>18170</v>
      </c>
      <c r="B1642" s="48" t="n">
        <v>45</v>
      </c>
      <c r="C1642" s="7" t="n">
        <v>5</v>
      </c>
      <c r="D1642" s="7" t="n">
        <v>3</v>
      </c>
      <c r="E1642" s="7" t="n">
        <v>15</v>
      </c>
      <c r="F1642" s="7" t="n">
        <v>0</v>
      </c>
    </row>
    <row r="1643" spans="1:6">
      <c r="A1643" t="s">
        <v>4</v>
      </c>
      <c r="B1643" s="4" t="s">
        <v>5</v>
      </c>
      <c r="C1643" s="4" t="s">
        <v>13</v>
      </c>
      <c r="D1643" s="4" t="s">
        <v>13</v>
      </c>
      <c r="E1643" s="4" t="s">
        <v>19</v>
      </c>
      <c r="F1643" s="4" t="s">
        <v>10</v>
      </c>
    </row>
    <row r="1644" spans="1:6">
      <c r="A1644" t="n">
        <v>18179</v>
      </c>
      <c r="B1644" s="48" t="n">
        <v>45</v>
      </c>
      <c r="C1644" s="7" t="n">
        <v>11</v>
      </c>
      <c r="D1644" s="7" t="n">
        <v>3</v>
      </c>
      <c r="E1644" s="7" t="n">
        <v>45.7000007629395</v>
      </c>
      <c r="F1644" s="7" t="n">
        <v>0</v>
      </c>
    </row>
    <row r="1645" spans="1:6">
      <c r="A1645" t="s">
        <v>4</v>
      </c>
      <c r="B1645" s="4" t="s">
        <v>5</v>
      </c>
      <c r="C1645" s="4" t="s">
        <v>13</v>
      </c>
      <c r="D1645" s="4" t="s">
        <v>13</v>
      </c>
      <c r="E1645" s="4" t="s">
        <v>19</v>
      </c>
      <c r="F1645" s="4" t="s">
        <v>19</v>
      </c>
      <c r="G1645" s="4" t="s">
        <v>19</v>
      </c>
      <c r="H1645" s="4" t="s">
        <v>10</v>
      </c>
    </row>
    <row r="1646" spans="1:6">
      <c r="A1646" t="n">
        <v>18188</v>
      </c>
      <c r="B1646" s="48" t="n">
        <v>45</v>
      </c>
      <c r="C1646" s="7" t="n">
        <v>2</v>
      </c>
      <c r="D1646" s="7" t="n">
        <v>3</v>
      </c>
      <c r="E1646" s="7" t="n">
        <v>0</v>
      </c>
      <c r="F1646" s="7" t="n">
        <v>3.70000004768372</v>
      </c>
      <c r="G1646" s="7" t="n">
        <v>-30.6499996185303</v>
      </c>
      <c r="H1646" s="7" t="n">
        <v>8000</v>
      </c>
    </row>
    <row r="1647" spans="1:6">
      <c r="A1647" t="s">
        <v>4</v>
      </c>
      <c r="B1647" s="4" t="s">
        <v>5</v>
      </c>
      <c r="C1647" s="4" t="s">
        <v>13</v>
      </c>
      <c r="D1647" s="4" t="s">
        <v>10</v>
      </c>
    </row>
    <row r="1648" spans="1:6">
      <c r="A1648" t="n">
        <v>18205</v>
      </c>
      <c r="B1648" s="42" t="n">
        <v>58</v>
      </c>
      <c r="C1648" s="7" t="n">
        <v>255</v>
      </c>
      <c r="D1648" s="7" t="n">
        <v>0</v>
      </c>
    </row>
    <row r="1649" spans="1:9">
      <c r="A1649" t="s">
        <v>4</v>
      </c>
      <c r="B1649" s="4" t="s">
        <v>5</v>
      </c>
      <c r="C1649" s="4" t="s">
        <v>13</v>
      </c>
      <c r="D1649" s="4" t="s">
        <v>10</v>
      </c>
    </row>
    <row r="1650" spans="1:9">
      <c r="A1650" t="n">
        <v>18209</v>
      </c>
      <c r="B1650" s="48" t="n">
        <v>45</v>
      </c>
      <c r="C1650" s="7" t="n">
        <v>7</v>
      </c>
      <c r="D1650" s="7" t="n">
        <v>255</v>
      </c>
    </row>
    <row r="1651" spans="1:9">
      <c r="A1651" t="s">
        <v>4</v>
      </c>
      <c r="B1651" s="4" t="s">
        <v>5</v>
      </c>
      <c r="C1651" s="4" t="s">
        <v>10</v>
      </c>
    </row>
    <row r="1652" spans="1:9">
      <c r="A1652" t="n">
        <v>18213</v>
      </c>
      <c r="B1652" s="25" t="n">
        <v>16</v>
      </c>
      <c r="C1652" s="7" t="n">
        <v>500</v>
      </c>
    </row>
    <row r="1653" spans="1:9">
      <c r="A1653" t="s">
        <v>4</v>
      </c>
      <c r="B1653" s="4" t="s">
        <v>5</v>
      </c>
      <c r="C1653" s="4" t="s">
        <v>13</v>
      </c>
      <c r="D1653" s="4" t="s">
        <v>10</v>
      </c>
      <c r="E1653" s="4" t="s">
        <v>19</v>
      </c>
    </row>
    <row r="1654" spans="1:9">
      <c r="A1654" t="n">
        <v>18216</v>
      </c>
      <c r="B1654" s="42" t="n">
        <v>58</v>
      </c>
      <c r="C1654" s="7" t="n">
        <v>101</v>
      </c>
      <c r="D1654" s="7" t="n">
        <v>300</v>
      </c>
      <c r="E1654" s="7" t="n">
        <v>1</v>
      </c>
    </row>
    <row r="1655" spans="1:9">
      <c r="A1655" t="s">
        <v>4</v>
      </c>
      <c r="B1655" s="4" t="s">
        <v>5</v>
      </c>
      <c r="C1655" s="4" t="s">
        <v>13</v>
      </c>
      <c r="D1655" s="4" t="s">
        <v>10</v>
      </c>
    </row>
    <row r="1656" spans="1:9">
      <c r="A1656" t="n">
        <v>18224</v>
      </c>
      <c r="B1656" s="42" t="n">
        <v>58</v>
      </c>
      <c r="C1656" s="7" t="n">
        <v>254</v>
      </c>
      <c r="D1656" s="7" t="n">
        <v>0</v>
      </c>
    </row>
    <row r="1657" spans="1:9">
      <c r="A1657" t="s">
        <v>4</v>
      </c>
      <c r="B1657" s="4" t="s">
        <v>5</v>
      </c>
      <c r="C1657" s="4" t="s">
        <v>13</v>
      </c>
    </row>
    <row r="1658" spans="1:9">
      <c r="A1658" t="n">
        <v>18228</v>
      </c>
      <c r="B1658" s="53" t="n">
        <v>116</v>
      </c>
      <c r="C1658" s="7" t="n">
        <v>0</v>
      </c>
    </row>
    <row r="1659" spans="1:9">
      <c r="A1659" t="s">
        <v>4</v>
      </c>
      <c r="B1659" s="4" t="s">
        <v>5</v>
      </c>
      <c r="C1659" s="4" t="s">
        <v>13</v>
      </c>
      <c r="D1659" s="4" t="s">
        <v>10</v>
      </c>
    </row>
    <row r="1660" spans="1:9">
      <c r="A1660" t="n">
        <v>18230</v>
      </c>
      <c r="B1660" s="53" t="n">
        <v>116</v>
      </c>
      <c r="C1660" s="7" t="n">
        <v>2</v>
      </c>
      <c r="D1660" s="7" t="n">
        <v>1</v>
      </c>
    </row>
    <row r="1661" spans="1:9">
      <c r="A1661" t="s">
        <v>4</v>
      </c>
      <c r="B1661" s="4" t="s">
        <v>5</v>
      </c>
      <c r="C1661" s="4" t="s">
        <v>13</v>
      </c>
      <c r="D1661" s="4" t="s">
        <v>9</v>
      </c>
    </row>
    <row r="1662" spans="1:9">
      <c r="A1662" t="n">
        <v>18234</v>
      </c>
      <c r="B1662" s="53" t="n">
        <v>116</v>
      </c>
      <c r="C1662" s="7" t="n">
        <v>5</v>
      </c>
      <c r="D1662" s="7" t="n">
        <v>1125515264</v>
      </c>
    </row>
    <row r="1663" spans="1:9">
      <c r="A1663" t="s">
        <v>4</v>
      </c>
      <c r="B1663" s="4" t="s">
        <v>5</v>
      </c>
      <c r="C1663" s="4" t="s">
        <v>13</v>
      </c>
      <c r="D1663" s="4" t="s">
        <v>10</v>
      </c>
    </row>
    <row r="1664" spans="1:9">
      <c r="A1664" t="n">
        <v>18240</v>
      </c>
      <c r="B1664" s="53" t="n">
        <v>116</v>
      </c>
      <c r="C1664" s="7" t="n">
        <v>6</v>
      </c>
      <c r="D1664" s="7" t="n">
        <v>1</v>
      </c>
    </row>
    <row r="1665" spans="1:5">
      <c r="A1665" t="s">
        <v>4</v>
      </c>
      <c r="B1665" s="4" t="s">
        <v>5</v>
      </c>
      <c r="C1665" s="4" t="s">
        <v>10</v>
      </c>
      <c r="D1665" s="4" t="s">
        <v>9</v>
      </c>
    </row>
    <row r="1666" spans="1:5">
      <c r="A1666" t="n">
        <v>18244</v>
      </c>
      <c r="B1666" s="49" t="n">
        <v>44</v>
      </c>
      <c r="C1666" s="7" t="n">
        <v>7036</v>
      </c>
      <c r="D1666" s="7" t="n">
        <v>1</v>
      </c>
    </row>
    <row r="1667" spans="1:5">
      <c r="A1667" t="s">
        <v>4</v>
      </c>
      <c r="B1667" s="4" t="s">
        <v>5</v>
      </c>
      <c r="C1667" s="4" t="s">
        <v>10</v>
      </c>
      <c r="D1667" s="4" t="s">
        <v>6</v>
      </c>
      <c r="E1667" s="4" t="s">
        <v>13</v>
      </c>
      <c r="F1667" s="4" t="s">
        <v>13</v>
      </c>
      <c r="G1667" s="4" t="s">
        <v>13</v>
      </c>
      <c r="H1667" s="4" t="s">
        <v>13</v>
      </c>
      <c r="I1667" s="4" t="s">
        <v>13</v>
      </c>
      <c r="J1667" s="4" t="s">
        <v>19</v>
      </c>
      <c r="K1667" s="4" t="s">
        <v>19</v>
      </c>
      <c r="L1667" s="4" t="s">
        <v>19</v>
      </c>
      <c r="M1667" s="4" t="s">
        <v>19</v>
      </c>
      <c r="N1667" s="4" t="s">
        <v>13</v>
      </c>
    </row>
    <row r="1668" spans="1:5">
      <c r="A1668" t="n">
        <v>18251</v>
      </c>
      <c r="B1668" s="75" t="n">
        <v>34</v>
      </c>
      <c r="C1668" s="7" t="n">
        <v>7036</v>
      </c>
      <c r="D1668" s="7" t="s">
        <v>250</v>
      </c>
      <c r="E1668" s="7" t="n">
        <v>1</v>
      </c>
      <c r="F1668" s="7" t="n">
        <v>0</v>
      </c>
      <c r="G1668" s="7" t="n">
        <v>0</v>
      </c>
      <c r="H1668" s="7" t="n">
        <v>0</v>
      </c>
      <c r="I1668" s="7" t="n">
        <v>0</v>
      </c>
      <c r="J1668" s="7" t="n">
        <v>0</v>
      </c>
      <c r="K1668" s="7" t="n">
        <v>-1</v>
      </c>
      <c r="L1668" s="7" t="n">
        <v>-1</v>
      </c>
      <c r="M1668" s="7" t="n">
        <v>-1</v>
      </c>
      <c r="N1668" s="7" t="n">
        <v>0</v>
      </c>
    </row>
    <row r="1669" spans="1:5">
      <c r="A1669" t="s">
        <v>4</v>
      </c>
      <c r="B1669" s="4" t="s">
        <v>5</v>
      </c>
      <c r="C1669" s="4" t="s">
        <v>13</v>
      </c>
      <c r="D1669" s="4" t="s">
        <v>13</v>
      </c>
      <c r="E1669" s="4" t="s">
        <v>19</v>
      </c>
      <c r="F1669" s="4" t="s">
        <v>19</v>
      </c>
      <c r="G1669" s="4" t="s">
        <v>19</v>
      </c>
      <c r="H1669" s="4" t="s">
        <v>10</v>
      </c>
    </row>
    <row r="1670" spans="1:5">
      <c r="A1670" t="n">
        <v>18283</v>
      </c>
      <c r="B1670" s="48" t="n">
        <v>45</v>
      </c>
      <c r="C1670" s="7" t="n">
        <v>2</v>
      </c>
      <c r="D1670" s="7" t="n">
        <v>3</v>
      </c>
      <c r="E1670" s="7" t="n">
        <v>0</v>
      </c>
      <c r="F1670" s="7" t="n">
        <v>6.65000009536743</v>
      </c>
      <c r="G1670" s="7" t="n">
        <v>-38.5499992370605</v>
      </c>
      <c r="H1670" s="7" t="n">
        <v>0</v>
      </c>
    </row>
    <row r="1671" spans="1:5">
      <c r="A1671" t="s">
        <v>4</v>
      </c>
      <c r="B1671" s="4" t="s">
        <v>5</v>
      </c>
      <c r="C1671" s="4" t="s">
        <v>13</v>
      </c>
      <c r="D1671" s="4" t="s">
        <v>13</v>
      </c>
      <c r="E1671" s="4" t="s">
        <v>19</v>
      </c>
      <c r="F1671" s="4" t="s">
        <v>19</v>
      </c>
      <c r="G1671" s="4" t="s">
        <v>19</v>
      </c>
      <c r="H1671" s="4" t="s">
        <v>10</v>
      </c>
      <c r="I1671" s="4" t="s">
        <v>13</v>
      </c>
    </row>
    <row r="1672" spans="1:5">
      <c r="A1672" t="n">
        <v>18300</v>
      </c>
      <c r="B1672" s="48" t="n">
        <v>45</v>
      </c>
      <c r="C1672" s="7" t="n">
        <v>4</v>
      </c>
      <c r="D1672" s="7" t="n">
        <v>3</v>
      </c>
      <c r="E1672" s="7" t="n">
        <v>320</v>
      </c>
      <c r="F1672" s="7" t="n">
        <v>165.949996948242</v>
      </c>
      <c r="G1672" s="7" t="n">
        <v>0</v>
      </c>
      <c r="H1672" s="7" t="n">
        <v>0</v>
      </c>
      <c r="I1672" s="7" t="n">
        <v>0</v>
      </c>
    </row>
    <row r="1673" spans="1:5">
      <c r="A1673" t="s">
        <v>4</v>
      </c>
      <c r="B1673" s="4" t="s">
        <v>5</v>
      </c>
      <c r="C1673" s="4" t="s">
        <v>13</v>
      </c>
      <c r="D1673" s="4" t="s">
        <v>13</v>
      </c>
      <c r="E1673" s="4" t="s">
        <v>19</v>
      </c>
      <c r="F1673" s="4" t="s">
        <v>10</v>
      </c>
    </row>
    <row r="1674" spans="1:5">
      <c r="A1674" t="n">
        <v>18318</v>
      </c>
      <c r="B1674" s="48" t="n">
        <v>45</v>
      </c>
      <c r="C1674" s="7" t="n">
        <v>5</v>
      </c>
      <c r="D1674" s="7" t="n">
        <v>3</v>
      </c>
      <c r="E1674" s="7" t="n">
        <v>5</v>
      </c>
      <c r="F1674" s="7" t="n">
        <v>0</v>
      </c>
    </row>
    <row r="1675" spans="1:5">
      <c r="A1675" t="s">
        <v>4</v>
      </c>
      <c r="B1675" s="4" t="s">
        <v>5</v>
      </c>
      <c r="C1675" s="4" t="s">
        <v>13</v>
      </c>
      <c r="D1675" s="4" t="s">
        <v>13</v>
      </c>
      <c r="E1675" s="4" t="s">
        <v>19</v>
      </c>
      <c r="F1675" s="4" t="s">
        <v>10</v>
      </c>
    </row>
    <row r="1676" spans="1:5">
      <c r="A1676" t="n">
        <v>18327</v>
      </c>
      <c r="B1676" s="48" t="n">
        <v>45</v>
      </c>
      <c r="C1676" s="7" t="n">
        <v>11</v>
      </c>
      <c r="D1676" s="7" t="n">
        <v>3</v>
      </c>
      <c r="E1676" s="7" t="n">
        <v>45.7000007629395</v>
      </c>
      <c r="F1676" s="7" t="n">
        <v>0</v>
      </c>
    </row>
    <row r="1677" spans="1:5">
      <c r="A1677" t="s">
        <v>4</v>
      </c>
      <c r="B1677" s="4" t="s">
        <v>5</v>
      </c>
      <c r="C1677" s="4" t="s">
        <v>13</v>
      </c>
      <c r="D1677" s="4" t="s">
        <v>13</v>
      </c>
      <c r="E1677" s="4" t="s">
        <v>19</v>
      </c>
      <c r="F1677" s="4" t="s">
        <v>10</v>
      </c>
    </row>
    <row r="1678" spans="1:5">
      <c r="A1678" t="n">
        <v>18336</v>
      </c>
      <c r="B1678" s="48" t="n">
        <v>45</v>
      </c>
      <c r="C1678" s="7" t="n">
        <v>5</v>
      </c>
      <c r="D1678" s="7" t="n">
        <v>3</v>
      </c>
      <c r="E1678" s="7" t="n">
        <v>6</v>
      </c>
      <c r="F1678" s="7" t="n">
        <v>3000</v>
      </c>
    </row>
    <row r="1679" spans="1:5">
      <c r="A1679" t="s">
        <v>4</v>
      </c>
      <c r="B1679" s="4" t="s">
        <v>5</v>
      </c>
      <c r="C1679" s="4" t="s">
        <v>13</v>
      </c>
      <c r="D1679" s="4" t="s">
        <v>10</v>
      </c>
    </row>
    <row r="1680" spans="1:5">
      <c r="A1680" t="n">
        <v>18345</v>
      </c>
      <c r="B1680" s="42" t="n">
        <v>58</v>
      </c>
      <c r="C1680" s="7" t="n">
        <v>255</v>
      </c>
      <c r="D1680" s="7" t="n">
        <v>0</v>
      </c>
    </row>
    <row r="1681" spans="1:14">
      <c r="A1681" t="s">
        <v>4</v>
      </c>
      <c r="B1681" s="4" t="s">
        <v>5</v>
      </c>
      <c r="C1681" s="4" t="s">
        <v>13</v>
      </c>
      <c r="D1681" s="4" t="s">
        <v>10</v>
      </c>
    </row>
    <row r="1682" spans="1:14">
      <c r="A1682" t="n">
        <v>18349</v>
      </c>
      <c r="B1682" s="48" t="n">
        <v>45</v>
      </c>
      <c r="C1682" s="7" t="n">
        <v>7</v>
      </c>
      <c r="D1682" s="7" t="n">
        <v>255</v>
      </c>
    </row>
    <row r="1683" spans="1:14">
      <c r="A1683" t="s">
        <v>4</v>
      </c>
      <c r="B1683" s="4" t="s">
        <v>5</v>
      </c>
      <c r="C1683" s="4" t="s">
        <v>13</v>
      </c>
      <c r="D1683" s="4" t="s">
        <v>10</v>
      </c>
      <c r="E1683" s="4" t="s">
        <v>19</v>
      </c>
    </row>
    <row r="1684" spans="1:14">
      <c r="A1684" t="n">
        <v>18353</v>
      </c>
      <c r="B1684" s="42" t="n">
        <v>58</v>
      </c>
      <c r="C1684" s="7" t="n">
        <v>101</v>
      </c>
      <c r="D1684" s="7" t="n">
        <v>300</v>
      </c>
      <c r="E1684" s="7" t="n">
        <v>1</v>
      </c>
    </row>
    <row r="1685" spans="1:14">
      <c r="A1685" t="s">
        <v>4</v>
      </c>
      <c r="B1685" s="4" t="s">
        <v>5</v>
      </c>
      <c r="C1685" s="4" t="s">
        <v>13</v>
      </c>
      <c r="D1685" s="4" t="s">
        <v>10</v>
      </c>
    </row>
    <row r="1686" spans="1:14">
      <c r="A1686" t="n">
        <v>18361</v>
      </c>
      <c r="B1686" s="42" t="n">
        <v>58</v>
      </c>
      <c r="C1686" s="7" t="n">
        <v>254</v>
      </c>
      <c r="D1686" s="7" t="n">
        <v>0</v>
      </c>
    </row>
    <row r="1687" spans="1:14">
      <c r="A1687" t="s">
        <v>4</v>
      </c>
      <c r="B1687" s="4" t="s">
        <v>5</v>
      </c>
      <c r="C1687" s="4" t="s">
        <v>13</v>
      </c>
    </row>
    <row r="1688" spans="1:14">
      <c r="A1688" t="n">
        <v>18365</v>
      </c>
      <c r="B1688" s="53" t="n">
        <v>116</v>
      </c>
      <c r="C1688" s="7" t="n">
        <v>0</v>
      </c>
    </row>
    <row r="1689" spans="1:14">
      <c r="A1689" t="s">
        <v>4</v>
      </c>
      <c r="B1689" s="4" t="s">
        <v>5</v>
      </c>
      <c r="C1689" s="4" t="s">
        <v>13</v>
      </c>
      <c r="D1689" s="4" t="s">
        <v>10</v>
      </c>
    </row>
    <row r="1690" spans="1:14">
      <c r="A1690" t="n">
        <v>18367</v>
      </c>
      <c r="B1690" s="53" t="n">
        <v>116</v>
      </c>
      <c r="C1690" s="7" t="n">
        <v>2</v>
      </c>
      <c r="D1690" s="7" t="n">
        <v>1</v>
      </c>
    </row>
    <row r="1691" spans="1:14">
      <c r="A1691" t="s">
        <v>4</v>
      </c>
      <c r="B1691" s="4" t="s">
        <v>5</v>
      </c>
      <c r="C1691" s="4" t="s">
        <v>13</v>
      </c>
      <c r="D1691" s="4" t="s">
        <v>9</v>
      </c>
    </row>
    <row r="1692" spans="1:14">
      <c r="A1692" t="n">
        <v>18371</v>
      </c>
      <c r="B1692" s="53" t="n">
        <v>116</v>
      </c>
      <c r="C1692" s="7" t="n">
        <v>5</v>
      </c>
      <c r="D1692" s="7" t="n">
        <v>1097859072</v>
      </c>
    </row>
    <row r="1693" spans="1:14">
      <c r="A1693" t="s">
        <v>4</v>
      </c>
      <c r="B1693" s="4" t="s">
        <v>5</v>
      </c>
      <c r="C1693" s="4" t="s">
        <v>13</v>
      </c>
      <c r="D1693" s="4" t="s">
        <v>10</v>
      </c>
    </row>
    <row r="1694" spans="1:14">
      <c r="A1694" t="n">
        <v>18377</v>
      </c>
      <c r="B1694" s="53" t="n">
        <v>116</v>
      </c>
      <c r="C1694" s="7" t="n">
        <v>6</v>
      </c>
      <c r="D1694" s="7" t="n">
        <v>1</v>
      </c>
    </row>
    <row r="1695" spans="1:14">
      <c r="A1695" t="s">
        <v>4</v>
      </c>
      <c r="B1695" s="4" t="s">
        <v>5</v>
      </c>
      <c r="C1695" s="4" t="s">
        <v>10</v>
      </c>
      <c r="D1695" s="4" t="s">
        <v>9</v>
      </c>
    </row>
    <row r="1696" spans="1:14">
      <c r="A1696" t="n">
        <v>18381</v>
      </c>
      <c r="B1696" s="49" t="n">
        <v>44</v>
      </c>
      <c r="C1696" s="7" t="n">
        <v>0</v>
      </c>
      <c r="D1696" s="7" t="n">
        <v>1</v>
      </c>
    </row>
    <row r="1697" spans="1:5">
      <c r="A1697" t="s">
        <v>4</v>
      </c>
      <c r="B1697" s="4" t="s">
        <v>5</v>
      </c>
      <c r="C1697" s="4" t="s">
        <v>10</v>
      </c>
      <c r="D1697" s="4" t="s">
        <v>9</v>
      </c>
    </row>
    <row r="1698" spans="1:5">
      <c r="A1698" t="n">
        <v>18388</v>
      </c>
      <c r="B1698" s="49" t="n">
        <v>44</v>
      </c>
      <c r="C1698" s="7" t="n">
        <v>1</v>
      </c>
      <c r="D1698" s="7" t="n">
        <v>1</v>
      </c>
    </row>
    <row r="1699" spans="1:5">
      <c r="A1699" t="s">
        <v>4</v>
      </c>
      <c r="B1699" s="4" t="s">
        <v>5</v>
      </c>
      <c r="C1699" s="4" t="s">
        <v>10</v>
      </c>
      <c r="D1699" s="4" t="s">
        <v>9</v>
      </c>
    </row>
    <row r="1700" spans="1:5">
      <c r="A1700" t="n">
        <v>18395</v>
      </c>
      <c r="B1700" s="49" t="n">
        <v>44</v>
      </c>
      <c r="C1700" s="7" t="n">
        <v>2</v>
      </c>
      <c r="D1700" s="7" t="n">
        <v>1</v>
      </c>
    </row>
    <row r="1701" spans="1:5">
      <c r="A1701" t="s">
        <v>4</v>
      </c>
      <c r="B1701" s="4" t="s">
        <v>5</v>
      </c>
      <c r="C1701" s="4" t="s">
        <v>10</v>
      </c>
      <c r="D1701" s="4" t="s">
        <v>9</v>
      </c>
    </row>
    <row r="1702" spans="1:5">
      <c r="A1702" t="n">
        <v>18402</v>
      </c>
      <c r="B1702" s="49" t="n">
        <v>44</v>
      </c>
      <c r="C1702" s="7" t="n">
        <v>3</v>
      </c>
      <c r="D1702" s="7" t="n">
        <v>1</v>
      </c>
    </row>
    <row r="1703" spans="1:5">
      <c r="A1703" t="s">
        <v>4</v>
      </c>
      <c r="B1703" s="4" t="s">
        <v>5</v>
      </c>
      <c r="C1703" s="4" t="s">
        <v>10</v>
      </c>
      <c r="D1703" s="4" t="s">
        <v>9</v>
      </c>
    </row>
    <row r="1704" spans="1:5">
      <c r="A1704" t="n">
        <v>18409</v>
      </c>
      <c r="B1704" s="49" t="n">
        <v>44</v>
      </c>
      <c r="C1704" s="7" t="n">
        <v>4</v>
      </c>
      <c r="D1704" s="7" t="n">
        <v>1</v>
      </c>
    </row>
    <row r="1705" spans="1:5">
      <c r="A1705" t="s">
        <v>4</v>
      </c>
      <c r="B1705" s="4" t="s">
        <v>5</v>
      </c>
      <c r="C1705" s="4" t="s">
        <v>10</v>
      </c>
      <c r="D1705" s="4" t="s">
        <v>9</v>
      </c>
    </row>
    <row r="1706" spans="1:5">
      <c r="A1706" t="n">
        <v>18416</v>
      </c>
      <c r="B1706" s="49" t="n">
        <v>44</v>
      </c>
      <c r="C1706" s="7" t="n">
        <v>5</v>
      </c>
      <c r="D1706" s="7" t="n">
        <v>1</v>
      </c>
    </row>
    <row r="1707" spans="1:5">
      <c r="A1707" t="s">
        <v>4</v>
      </c>
      <c r="B1707" s="4" t="s">
        <v>5</v>
      </c>
      <c r="C1707" s="4" t="s">
        <v>10</v>
      </c>
      <c r="D1707" s="4" t="s">
        <v>9</v>
      </c>
    </row>
    <row r="1708" spans="1:5">
      <c r="A1708" t="n">
        <v>18423</v>
      </c>
      <c r="B1708" s="49" t="n">
        <v>44</v>
      </c>
      <c r="C1708" s="7" t="n">
        <v>6</v>
      </c>
      <c r="D1708" s="7" t="n">
        <v>1</v>
      </c>
    </row>
    <row r="1709" spans="1:5">
      <c r="A1709" t="s">
        <v>4</v>
      </c>
      <c r="B1709" s="4" t="s">
        <v>5</v>
      </c>
      <c r="C1709" s="4" t="s">
        <v>10</v>
      </c>
      <c r="D1709" s="4" t="s">
        <v>9</v>
      </c>
    </row>
    <row r="1710" spans="1:5">
      <c r="A1710" t="n">
        <v>18430</v>
      </c>
      <c r="B1710" s="49" t="n">
        <v>44</v>
      </c>
      <c r="C1710" s="7" t="n">
        <v>7</v>
      </c>
      <c r="D1710" s="7" t="n">
        <v>1</v>
      </c>
    </row>
    <row r="1711" spans="1:5">
      <c r="A1711" t="s">
        <v>4</v>
      </c>
      <c r="B1711" s="4" t="s">
        <v>5</v>
      </c>
      <c r="C1711" s="4" t="s">
        <v>10</v>
      </c>
      <c r="D1711" s="4" t="s">
        <v>9</v>
      </c>
    </row>
    <row r="1712" spans="1:5">
      <c r="A1712" t="n">
        <v>18437</v>
      </c>
      <c r="B1712" s="49" t="n">
        <v>44</v>
      </c>
      <c r="C1712" s="7" t="n">
        <v>8</v>
      </c>
      <c r="D1712" s="7" t="n">
        <v>1</v>
      </c>
    </row>
    <row r="1713" spans="1:4">
      <c r="A1713" t="s">
        <v>4</v>
      </c>
      <c r="B1713" s="4" t="s">
        <v>5</v>
      </c>
      <c r="C1713" s="4" t="s">
        <v>10</v>
      </c>
      <c r="D1713" s="4" t="s">
        <v>9</v>
      </c>
    </row>
    <row r="1714" spans="1:4">
      <c r="A1714" t="n">
        <v>18444</v>
      </c>
      <c r="B1714" s="49" t="n">
        <v>44</v>
      </c>
      <c r="C1714" s="7" t="n">
        <v>9</v>
      </c>
      <c r="D1714" s="7" t="n">
        <v>1</v>
      </c>
    </row>
    <row r="1715" spans="1:4">
      <c r="A1715" t="s">
        <v>4</v>
      </c>
      <c r="B1715" s="4" t="s">
        <v>5</v>
      </c>
      <c r="C1715" s="4" t="s">
        <v>10</v>
      </c>
      <c r="D1715" s="4" t="s">
        <v>9</v>
      </c>
    </row>
    <row r="1716" spans="1:4">
      <c r="A1716" t="n">
        <v>18451</v>
      </c>
      <c r="B1716" s="49" t="n">
        <v>44</v>
      </c>
      <c r="C1716" s="7" t="n">
        <v>11</v>
      </c>
      <c r="D1716" s="7" t="n">
        <v>1</v>
      </c>
    </row>
    <row r="1717" spans="1:4">
      <c r="A1717" t="s">
        <v>4</v>
      </c>
      <c r="B1717" s="4" t="s">
        <v>5</v>
      </c>
      <c r="C1717" s="4" t="s">
        <v>10</v>
      </c>
      <c r="D1717" s="4" t="s">
        <v>9</v>
      </c>
    </row>
    <row r="1718" spans="1:4">
      <c r="A1718" t="n">
        <v>18458</v>
      </c>
      <c r="B1718" s="49" t="n">
        <v>44</v>
      </c>
      <c r="C1718" s="7" t="n">
        <v>13</v>
      </c>
      <c r="D1718" s="7" t="n">
        <v>1</v>
      </c>
    </row>
    <row r="1719" spans="1:4">
      <c r="A1719" t="s">
        <v>4</v>
      </c>
      <c r="B1719" s="4" t="s">
        <v>5</v>
      </c>
      <c r="C1719" s="4" t="s">
        <v>10</v>
      </c>
      <c r="D1719" s="4" t="s">
        <v>9</v>
      </c>
    </row>
    <row r="1720" spans="1:4">
      <c r="A1720" t="n">
        <v>18465</v>
      </c>
      <c r="B1720" s="49" t="n">
        <v>44</v>
      </c>
      <c r="C1720" s="7" t="n">
        <v>80</v>
      </c>
      <c r="D1720" s="7" t="n">
        <v>1</v>
      </c>
    </row>
    <row r="1721" spans="1:4">
      <c r="A1721" t="s">
        <v>4</v>
      </c>
      <c r="B1721" s="4" t="s">
        <v>5</v>
      </c>
      <c r="C1721" s="4" t="s">
        <v>10</v>
      </c>
      <c r="D1721" s="4" t="s">
        <v>9</v>
      </c>
    </row>
    <row r="1722" spans="1:4">
      <c r="A1722" t="n">
        <v>18472</v>
      </c>
      <c r="B1722" s="49" t="n">
        <v>44</v>
      </c>
      <c r="C1722" s="7" t="n">
        <v>18</v>
      </c>
      <c r="D1722" s="7" t="n">
        <v>1</v>
      </c>
    </row>
    <row r="1723" spans="1:4">
      <c r="A1723" t="s">
        <v>4</v>
      </c>
      <c r="B1723" s="4" t="s">
        <v>5</v>
      </c>
      <c r="C1723" s="4" t="s">
        <v>10</v>
      </c>
      <c r="D1723" s="4" t="s">
        <v>9</v>
      </c>
    </row>
    <row r="1724" spans="1:4">
      <c r="A1724" t="n">
        <v>18479</v>
      </c>
      <c r="B1724" s="49" t="n">
        <v>44</v>
      </c>
      <c r="C1724" s="7" t="n">
        <v>7032</v>
      </c>
      <c r="D1724" s="7" t="n">
        <v>1</v>
      </c>
    </row>
    <row r="1725" spans="1:4">
      <c r="A1725" t="s">
        <v>4</v>
      </c>
      <c r="B1725" s="4" t="s">
        <v>5</v>
      </c>
      <c r="C1725" s="4" t="s">
        <v>10</v>
      </c>
      <c r="D1725" s="4" t="s">
        <v>9</v>
      </c>
    </row>
    <row r="1726" spans="1:4">
      <c r="A1726" t="n">
        <v>18486</v>
      </c>
      <c r="B1726" s="49" t="n">
        <v>44</v>
      </c>
      <c r="C1726" s="7" t="n">
        <v>7033</v>
      </c>
      <c r="D1726" s="7" t="n">
        <v>1</v>
      </c>
    </row>
    <row r="1727" spans="1:4">
      <c r="A1727" t="s">
        <v>4</v>
      </c>
      <c r="B1727" s="4" t="s">
        <v>5</v>
      </c>
      <c r="C1727" s="4" t="s">
        <v>10</v>
      </c>
      <c r="D1727" s="4" t="s">
        <v>19</v>
      </c>
      <c r="E1727" s="4" t="s">
        <v>19</v>
      </c>
      <c r="F1727" s="4" t="s">
        <v>19</v>
      </c>
      <c r="G1727" s="4" t="s">
        <v>19</v>
      </c>
    </row>
    <row r="1728" spans="1:4">
      <c r="A1728" t="n">
        <v>18493</v>
      </c>
      <c r="B1728" s="31" t="n">
        <v>46</v>
      </c>
      <c r="C1728" s="7" t="n">
        <v>7036</v>
      </c>
      <c r="D1728" s="7" t="n">
        <v>-7.5</v>
      </c>
      <c r="E1728" s="7" t="n">
        <v>50</v>
      </c>
      <c r="F1728" s="7" t="n">
        <v>-3.5</v>
      </c>
      <c r="G1728" s="7" t="n">
        <v>120</v>
      </c>
    </row>
    <row r="1729" spans="1:7">
      <c r="A1729" t="s">
        <v>4</v>
      </c>
      <c r="B1729" s="4" t="s">
        <v>5</v>
      </c>
      <c r="C1729" s="4" t="s">
        <v>13</v>
      </c>
      <c r="D1729" s="4" t="s">
        <v>13</v>
      </c>
      <c r="E1729" s="4" t="s">
        <v>19</v>
      </c>
      <c r="F1729" s="4" t="s">
        <v>19</v>
      </c>
      <c r="G1729" s="4" t="s">
        <v>19</v>
      </c>
      <c r="H1729" s="4" t="s">
        <v>10</v>
      </c>
    </row>
    <row r="1730" spans="1:7">
      <c r="A1730" t="n">
        <v>18512</v>
      </c>
      <c r="B1730" s="48" t="n">
        <v>45</v>
      </c>
      <c r="C1730" s="7" t="n">
        <v>2</v>
      </c>
      <c r="D1730" s="7" t="n">
        <v>3</v>
      </c>
      <c r="E1730" s="7" t="n">
        <v>0</v>
      </c>
      <c r="F1730" s="7" t="n">
        <v>60.9500007629395</v>
      </c>
      <c r="G1730" s="7" t="n">
        <v>-12</v>
      </c>
      <c r="H1730" s="7" t="n">
        <v>0</v>
      </c>
    </row>
    <row r="1731" spans="1:7">
      <c r="A1731" t="s">
        <v>4</v>
      </c>
      <c r="B1731" s="4" t="s">
        <v>5</v>
      </c>
      <c r="C1731" s="4" t="s">
        <v>13</v>
      </c>
      <c r="D1731" s="4" t="s">
        <v>13</v>
      </c>
      <c r="E1731" s="4" t="s">
        <v>19</v>
      </c>
      <c r="F1731" s="4" t="s">
        <v>19</v>
      </c>
      <c r="G1731" s="4" t="s">
        <v>19</v>
      </c>
      <c r="H1731" s="4" t="s">
        <v>10</v>
      </c>
      <c r="I1731" s="4" t="s">
        <v>13</v>
      </c>
    </row>
    <row r="1732" spans="1:7">
      <c r="A1732" t="n">
        <v>18529</v>
      </c>
      <c r="B1732" s="48" t="n">
        <v>45</v>
      </c>
      <c r="C1732" s="7" t="n">
        <v>4</v>
      </c>
      <c r="D1732" s="7" t="n">
        <v>3</v>
      </c>
      <c r="E1732" s="7" t="n">
        <v>19.7000007629395</v>
      </c>
      <c r="F1732" s="7" t="n">
        <v>190</v>
      </c>
      <c r="G1732" s="7" t="n">
        <v>0</v>
      </c>
      <c r="H1732" s="7" t="n">
        <v>0</v>
      </c>
      <c r="I1732" s="7" t="n">
        <v>0</v>
      </c>
    </row>
    <row r="1733" spans="1:7">
      <c r="A1733" t="s">
        <v>4</v>
      </c>
      <c r="B1733" s="4" t="s">
        <v>5</v>
      </c>
      <c r="C1733" s="4" t="s">
        <v>13</v>
      </c>
      <c r="D1733" s="4" t="s">
        <v>13</v>
      </c>
      <c r="E1733" s="4" t="s">
        <v>19</v>
      </c>
      <c r="F1733" s="4" t="s">
        <v>10</v>
      </c>
    </row>
    <row r="1734" spans="1:7">
      <c r="A1734" t="n">
        <v>18547</v>
      </c>
      <c r="B1734" s="48" t="n">
        <v>45</v>
      </c>
      <c r="C1734" s="7" t="n">
        <v>5</v>
      </c>
      <c r="D1734" s="7" t="n">
        <v>3</v>
      </c>
      <c r="E1734" s="7" t="n">
        <v>10</v>
      </c>
      <c r="F1734" s="7" t="n">
        <v>0</v>
      </c>
    </row>
    <row r="1735" spans="1:7">
      <c r="A1735" t="s">
        <v>4</v>
      </c>
      <c r="B1735" s="4" t="s">
        <v>5</v>
      </c>
      <c r="C1735" s="4" t="s">
        <v>13</v>
      </c>
      <c r="D1735" s="4" t="s">
        <v>13</v>
      </c>
      <c r="E1735" s="4" t="s">
        <v>19</v>
      </c>
      <c r="F1735" s="4" t="s">
        <v>10</v>
      </c>
    </row>
    <row r="1736" spans="1:7">
      <c r="A1736" t="n">
        <v>18556</v>
      </c>
      <c r="B1736" s="48" t="n">
        <v>45</v>
      </c>
      <c r="C1736" s="7" t="n">
        <v>11</v>
      </c>
      <c r="D1736" s="7" t="n">
        <v>3</v>
      </c>
      <c r="E1736" s="7" t="n">
        <v>34.2999992370605</v>
      </c>
      <c r="F1736" s="7" t="n">
        <v>0</v>
      </c>
    </row>
    <row r="1737" spans="1:7">
      <c r="A1737" t="s">
        <v>4</v>
      </c>
      <c r="B1737" s="4" t="s">
        <v>5</v>
      </c>
      <c r="C1737" s="4" t="s">
        <v>13</v>
      </c>
      <c r="D1737" s="4" t="s">
        <v>13</v>
      </c>
      <c r="E1737" s="4" t="s">
        <v>19</v>
      </c>
      <c r="F1737" s="4" t="s">
        <v>19</v>
      </c>
      <c r="G1737" s="4" t="s">
        <v>19</v>
      </c>
      <c r="H1737" s="4" t="s">
        <v>10</v>
      </c>
    </row>
    <row r="1738" spans="1:7">
      <c r="A1738" t="n">
        <v>18565</v>
      </c>
      <c r="B1738" s="48" t="n">
        <v>45</v>
      </c>
      <c r="C1738" s="7" t="n">
        <v>2</v>
      </c>
      <c r="D1738" s="7" t="n">
        <v>3</v>
      </c>
      <c r="E1738" s="7" t="n">
        <v>0.150000005960464</v>
      </c>
      <c r="F1738" s="7" t="n">
        <v>60.9500007629395</v>
      </c>
      <c r="G1738" s="7" t="n">
        <v>-12.0500001907349</v>
      </c>
      <c r="H1738" s="7" t="n">
        <v>5000</v>
      </c>
    </row>
    <row r="1739" spans="1:7">
      <c r="A1739" t="s">
        <v>4</v>
      </c>
      <c r="B1739" s="4" t="s">
        <v>5</v>
      </c>
      <c r="C1739" s="4" t="s">
        <v>13</v>
      </c>
      <c r="D1739" s="4" t="s">
        <v>13</v>
      </c>
      <c r="E1739" s="4" t="s">
        <v>19</v>
      </c>
      <c r="F1739" s="4" t="s">
        <v>19</v>
      </c>
      <c r="G1739" s="4" t="s">
        <v>19</v>
      </c>
      <c r="H1739" s="4" t="s">
        <v>10</v>
      </c>
      <c r="I1739" s="4" t="s">
        <v>13</v>
      </c>
    </row>
    <row r="1740" spans="1:7">
      <c r="A1740" t="n">
        <v>18582</v>
      </c>
      <c r="B1740" s="48" t="n">
        <v>45</v>
      </c>
      <c r="C1740" s="7" t="n">
        <v>4</v>
      </c>
      <c r="D1740" s="7" t="n">
        <v>3</v>
      </c>
      <c r="E1740" s="7" t="n">
        <v>17.5</v>
      </c>
      <c r="F1740" s="7" t="n">
        <v>200</v>
      </c>
      <c r="G1740" s="7" t="n">
        <v>0</v>
      </c>
      <c r="H1740" s="7" t="n">
        <v>5000</v>
      </c>
      <c r="I1740" s="7" t="n">
        <v>0</v>
      </c>
    </row>
    <row r="1741" spans="1:7">
      <c r="A1741" t="s">
        <v>4</v>
      </c>
      <c r="B1741" s="4" t="s">
        <v>5</v>
      </c>
      <c r="C1741" s="4" t="s">
        <v>13</v>
      </c>
      <c r="D1741" s="4" t="s">
        <v>13</v>
      </c>
      <c r="E1741" s="4" t="s">
        <v>19</v>
      </c>
      <c r="F1741" s="4" t="s">
        <v>10</v>
      </c>
    </row>
    <row r="1742" spans="1:7">
      <c r="A1742" t="n">
        <v>18600</v>
      </c>
      <c r="B1742" s="48" t="n">
        <v>45</v>
      </c>
      <c r="C1742" s="7" t="n">
        <v>5</v>
      </c>
      <c r="D1742" s="7" t="n">
        <v>3</v>
      </c>
      <c r="E1742" s="7" t="n">
        <v>5</v>
      </c>
      <c r="F1742" s="7" t="n">
        <v>5000</v>
      </c>
    </row>
    <row r="1743" spans="1:7">
      <c r="A1743" t="s">
        <v>4</v>
      </c>
      <c r="B1743" s="4" t="s">
        <v>5</v>
      </c>
      <c r="C1743" s="4" t="s">
        <v>13</v>
      </c>
      <c r="D1743" s="4" t="s">
        <v>10</v>
      </c>
    </row>
    <row r="1744" spans="1:7">
      <c r="A1744" t="n">
        <v>18609</v>
      </c>
      <c r="B1744" s="42" t="n">
        <v>58</v>
      </c>
      <c r="C1744" s="7" t="n">
        <v>255</v>
      </c>
      <c r="D1744" s="7" t="n">
        <v>0</v>
      </c>
    </row>
    <row r="1745" spans="1:9">
      <c r="A1745" t="s">
        <v>4</v>
      </c>
      <c r="B1745" s="4" t="s">
        <v>5</v>
      </c>
      <c r="C1745" s="4" t="s">
        <v>13</v>
      </c>
      <c r="D1745" s="4" t="s">
        <v>10</v>
      </c>
    </row>
    <row r="1746" spans="1:9">
      <c r="A1746" t="n">
        <v>18613</v>
      </c>
      <c r="B1746" s="48" t="n">
        <v>45</v>
      </c>
      <c r="C1746" s="7" t="n">
        <v>7</v>
      </c>
      <c r="D1746" s="7" t="n">
        <v>255</v>
      </c>
    </row>
    <row r="1747" spans="1:9">
      <c r="A1747" t="s">
        <v>4</v>
      </c>
      <c r="B1747" s="4" t="s">
        <v>5</v>
      </c>
      <c r="C1747" s="4" t="s">
        <v>13</v>
      </c>
      <c r="D1747" s="4" t="s">
        <v>10</v>
      </c>
      <c r="E1747" s="4" t="s">
        <v>6</v>
      </c>
    </row>
    <row r="1748" spans="1:9">
      <c r="A1748" t="n">
        <v>18617</v>
      </c>
      <c r="B1748" s="37" t="n">
        <v>51</v>
      </c>
      <c r="C1748" s="7" t="n">
        <v>4</v>
      </c>
      <c r="D1748" s="7" t="n">
        <v>2</v>
      </c>
      <c r="E1748" s="7" t="s">
        <v>251</v>
      </c>
    </row>
    <row r="1749" spans="1:9">
      <c r="A1749" t="s">
        <v>4</v>
      </c>
      <c r="B1749" s="4" t="s">
        <v>5</v>
      </c>
      <c r="C1749" s="4" t="s">
        <v>10</v>
      </c>
    </row>
    <row r="1750" spans="1:9">
      <c r="A1750" t="n">
        <v>18631</v>
      </c>
      <c r="B1750" s="25" t="n">
        <v>16</v>
      </c>
      <c r="C1750" s="7" t="n">
        <v>0</v>
      </c>
    </row>
    <row r="1751" spans="1:9">
      <c r="A1751" t="s">
        <v>4</v>
      </c>
      <c r="B1751" s="4" t="s">
        <v>5</v>
      </c>
      <c r="C1751" s="4" t="s">
        <v>10</v>
      </c>
      <c r="D1751" s="4" t="s">
        <v>13</v>
      </c>
      <c r="E1751" s="4" t="s">
        <v>9</v>
      </c>
      <c r="F1751" s="4" t="s">
        <v>28</v>
      </c>
      <c r="G1751" s="4" t="s">
        <v>13</v>
      </c>
      <c r="H1751" s="4" t="s">
        <v>13</v>
      </c>
    </row>
    <row r="1752" spans="1:9">
      <c r="A1752" t="n">
        <v>18634</v>
      </c>
      <c r="B1752" s="38" t="n">
        <v>26</v>
      </c>
      <c r="C1752" s="7" t="n">
        <v>2</v>
      </c>
      <c r="D1752" s="7" t="n">
        <v>17</v>
      </c>
      <c r="E1752" s="7" t="n">
        <v>63163</v>
      </c>
      <c r="F1752" s="7" t="s">
        <v>252</v>
      </c>
      <c r="G1752" s="7" t="n">
        <v>2</v>
      </c>
      <c r="H1752" s="7" t="n">
        <v>0</v>
      </c>
    </row>
    <row r="1753" spans="1:9">
      <c r="A1753" t="s">
        <v>4</v>
      </c>
      <c r="B1753" s="4" t="s">
        <v>5</v>
      </c>
    </row>
    <row r="1754" spans="1:9">
      <c r="A1754" t="n">
        <v>18652</v>
      </c>
      <c r="B1754" s="23" t="n">
        <v>28</v>
      </c>
    </row>
    <row r="1755" spans="1:9">
      <c r="A1755" t="s">
        <v>4</v>
      </c>
      <c r="B1755" s="4" t="s">
        <v>5</v>
      </c>
      <c r="C1755" s="4" t="s">
        <v>10</v>
      </c>
      <c r="D1755" s="4" t="s">
        <v>13</v>
      </c>
      <c r="E1755" s="4" t="s">
        <v>6</v>
      </c>
      <c r="F1755" s="4" t="s">
        <v>19</v>
      </c>
      <c r="G1755" s="4" t="s">
        <v>19</v>
      </c>
      <c r="H1755" s="4" t="s">
        <v>19</v>
      </c>
    </row>
    <row r="1756" spans="1:9">
      <c r="A1756" t="n">
        <v>18653</v>
      </c>
      <c r="B1756" s="35" t="n">
        <v>48</v>
      </c>
      <c r="C1756" s="7" t="n">
        <v>4</v>
      </c>
      <c r="D1756" s="7" t="n">
        <v>0</v>
      </c>
      <c r="E1756" s="7" t="s">
        <v>231</v>
      </c>
      <c r="F1756" s="7" t="n">
        <v>-1</v>
      </c>
      <c r="G1756" s="7" t="n">
        <v>1</v>
      </c>
      <c r="H1756" s="7" t="n">
        <v>0</v>
      </c>
    </row>
    <row r="1757" spans="1:9">
      <c r="A1757" t="s">
        <v>4</v>
      </c>
      <c r="B1757" s="4" t="s">
        <v>5</v>
      </c>
      <c r="C1757" s="4" t="s">
        <v>10</v>
      </c>
    </row>
    <row r="1758" spans="1:9">
      <c r="A1758" t="n">
        <v>18681</v>
      </c>
      <c r="B1758" s="25" t="n">
        <v>16</v>
      </c>
      <c r="C1758" s="7" t="n">
        <v>500</v>
      </c>
    </row>
    <row r="1759" spans="1:9">
      <c r="A1759" t="s">
        <v>4</v>
      </c>
      <c r="B1759" s="4" t="s">
        <v>5</v>
      </c>
      <c r="C1759" s="4" t="s">
        <v>13</v>
      </c>
      <c r="D1759" s="4" t="s">
        <v>10</v>
      </c>
      <c r="E1759" s="4" t="s">
        <v>6</v>
      </c>
    </row>
    <row r="1760" spans="1:9">
      <c r="A1760" t="n">
        <v>18684</v>
      </c>
      <c r="B1760" s="37" t="n">
        <v>51</v>
      </c>
      <c r="C1760" s="7" t="n">
        <v>4</v>
      </c>
      <c r="D1760" s="7" t="n">
        <v>4</v>
      </c>
      <c r="E1760" s="7" t="s">
        <v>115</v>
      </c>
    </row>
    <row r="1761" spans="1:8">
      <c r="A1761" t="s">
        <v>4</v>
      </c>
      <c r="B1761" s="4" t="s">
        <v>5</v>
      </c>
      <c r="C1761" s="4" t="s">
        <v>10</v>
      </c>
    </row>
    <row r="1762" spans="1:8">
      <c r="A1762" t="n">
        <v>18697</v>
      </c>
      <c r="B1762" s="25" t="n">
        <v>16</v>
      </c>
      <c r="C1762" s="7" t="n">
        <v>0</v>
      </c>
    </row>
    <row r="1763" spans="1:8">
      <c r="A1763" t="s">
        <v>4</v>
      </c>
      <c r="B1763" s="4" t="s">
        <v>5</v>
      </c>
      <c r="C1763" s="4" t="s">
        <v>10</v>
      </c>
      <c r="D1763" s="4" t="s">
        <v>13</v>
      </c>
      <c r="E1763" s="4" t="s">
        <v>9</v>
      </c>
      <c r="F1763" s="4" t="s">
        <v>28</v>
      </c>
      <c r="G1763" s="4" t="s">
        <v>13</v>
      </c>
      <c r="H1763" s="4" t="s">
        <v>13</v>
      </c>
    </row>
    <row r="1764" spans="1:8">
      <c r="A1764" t="n">
        <v>18700</v>
      </c>
      <c r="B1764" s="38" t="n">
        <v>26</v>
      </c>
      <c r="C1764" s="7" t="n">
        <v>4</v>
      </c>
      <c r="D1764" s="7" t="n">
        <v>17</v>
      </c>
      <c r="E1764" s="7" t="n">
        <v>63164</v>
      </c>
      <c r="F1764" s="7" t="s">
        <v>253</v>
      </c>
      <c r="G1764" s="7" t="n">
        <v>2</v>
      </c>
      <c r="H1764" s="7" t="n">
        <v>0</v>
      </c>
    </row>
    <row r="1765" spans="1:8">
      <c r="A1765" t="s">
        <v>4</v>
      </c>
      <c r="B1765" s="4" t="s">
        <v>5</v>
      </c>
    </row>
    <row r="1766" spans="1:8">
      <c r="A1766" t="n">
        <v>18754</v>
      </c>
      <c r="B1766" s="23" t="n">
        <v>28</v>
      </c>
    </row>
    <row r="1767" spans="1:8">
      <c r="A1767" t="s">
        <v>4</v>
      </c>
      <c r="B1767" s="4" t="s">
        <v>5</v>
      </c>
      <c r="C1767" s="4" t="s">
        <v>13</v>
      </c>
      <c r="D1767" s="4" t="s">
        <v>10</v>
      </c>
      <c r="E1767" s="4" t="s">
        <v>6</v>
      </c>
    </row>
    <row r="1768" spans="1:8">
      <c r="A1768" t="n">
        <v>18755</v>
      </c>
      <c r="B1768" s="37" t="n">
        <v>51</v>
      </c>
      <c r="C1768" s="7" t="n">
        <v>4</v>
      </c>
      <c r="D1768" s="7" t="n">
        <v>11</v>
      </c>
      <c r="E1768" s="7" t="s">
        <v>103</v>
      </c>
    </row>
    <row r="1769" spans="1:8">
      <c r="A1769" t="s">
        <v>4</v>
      </c>
      <c r="B1769" s="4" t="s">
        <v>5</v>
      </c>
      <c r="C1769" s="4" t="s">
        <v>10</v>
      </c>
    </row>
    <row r="1770" spans="1:8">
      <c r="A1770" t="n">
        <v>18768</v>
      </c>
      <c r="B1770" s="25" t="n">
        <v>16</v>
      </c>
      <c r="C1770" s="7" t="n">
        <v>0</v>
      </c>
    </row>
    <row r="1771" spans="1:8">
      <c r="A1771" t="s">
        <v>4</v>
      </c>
      <c r="B1771" s="4" t="s">
        <v>5</v>
      </c>
      <c r="C1771" s="4" t="s">
        <v>10</v>
      </c>
      <c r="D1771" s="4" t="s">
        <v>13</v>
      </c>
      <c r="E1771" s="4" t="s">
        <v>9</v>
      </c>
      <c r="F1771" s="4" t="s">
        <v>28</v>
      </c>
      <c r="G1771" s="4" t="s">
        <v>13</v>
      </c>
      <c r="H1771" s="4" t="s">
        <v>13</v>
      </c>
    </row>
    <row r="1772" spans="1:8">
      <c r="A1772" t="n">
        <v>18771</v>
      </c>
      <c r="B1772" s="38" t="n">
        <v>26</v>
      </c>
      <c r="C1772" s="7" t="n">
        <v>11</v>
      </c>
      <c r="D1772" s="7" t="n">
        <v>17</v>
      </c>
      <c r="E1772" s="7" t="n">
        <v>63165</v>
      </c>
      <c r="F1772" s="7" t="s">
        <v>254</v>
      </c>
      <c r="G1772" s="7" t="n">
        <v>2</v>
      </c>
      <c r="H1772" s="7" t="n">
        <v>0</v>
      </c>
    </row>
    <row r="1773" spans="1:8">
      <c r="A1773" t="s">
        <v>4</v>
      </c>
      <c r="B1773" s="4" t="s">
        <v>5</v>
      </c>
    </row>
    <row r="1774" spans="1:8">
      <c r="A1774" t="n">
        <v>18838</v>
      </c>
      <c r="B1774" s="23" t="n">
        <v>28</v>
      </c>
    </row>
    <row r="1775" spans="1:8">
      <c r="A1775" t="s">
        <v>4</v>
      </c>
      <c r="B1775" s="4" t="s">
        <v>5</v>
      </c>
      <c r="C1775" s="4" t="s">
        <v>13</v>
      </c>
      <c r="D1775" s="4" t="s">
        <v>10</v>
      </c>
      <c r="E1775" s="4" t="s">
        <v>6</v>
      </c>
    </row>
    <row r="1776" spans="1:8">
      <c r="A1776" t="n">
        <v>18839</v>
      </c>
      <c r="B1776" s="37" t="n">
        <v>51</v>
      </c>
      <c r="C1776" s="7" t="n">
        <v>4</v>
      </c>
      <c r="D1776" s="7" t="n">
        <v>0</v>
      </c>
      <c r="E1776" s="7" t="s">
        <v>115</v>
      </c>
    </row>
    <row r="1777" spans="1:8">
      <c r="A1777" t="s">
        <v>4</v>
      </c>
      <c r="B1777" s="4" t="s">
        <v>5</v>
      </c>
      <c r="C1777" s="4" t="s">
        <v>10</v>
      </c>
    </row>
    <row r="1778" spans="1:8">
      <c r="A1778" t="n">
        <v>18852</v>
      </c>
      <c r="B1778" s="25" t="n">
        <v>16</v>
      </c>
      <c r="C1778" s="7" t="n">
        <v>0</v>
      </c>
    </row>
    <row r="1779" spans="1:8">
      <c r="A1779" t="s">
        <v>4</v>
      </c>
      <c r="B1779" s="4" t="s">
        <v>5</v>
      </c>
      <c r="C1779" s="4" t="s">
        <v>10</v>
      </c>
      <c r="D1779" s="4" t="s">
        <v>13</v>
      </c>
      <c r="E1779" s="4" t="s">
        <v>9</v>
      </c>
      <c r="F1779" s="4" t="s">
        <v>28</v>
      </c>
      <c r="G1779" s="4" t="s">
        <v>13</v>
      </c>
      <c r="H1779" s="4" t="s">
        <v>13</v>
      </c>
    </row>
    <row r="1780" spans="1:8">
      <c r="A1780" t="n">
        <v>18855</v>
      </c>
      <c r="B1780" s="38" t="n">
        <v>26</v>
      </c>
      <c r="C1780" s="7" t="n">
        <v>0</v>
      </c>
      <c r="D1780" s="7" t="n">
        <v>17</v>
      </c>
      <c r="E1780" s="7" t="n">
        <v>63166</v>
      </c>
      <c r="F1780" s="7" t="s">
        <v>255</v>
      </c>
      <c r="G1780" s="7" t="n">
        <v>2</v>
      </c>
      <c r="H1780" s="7" t="n">
        <v>0</v>
      </c>
    </row>
    <row r="1781" spans="1:8">
      <c r="A1781" t="s">
        <v>4</v>
      </c>
      <c r="B1781" s="4" t="s">
        <v>5</v>
      </c>
    </row>
    <row r="1782" spans="1:8">
      <c r="A1782" t="n">
        <v>18889</v>
      </c>
      <c r="B1782" s="23" t="n">
        <v>28</v>
      </c>
    </row>
    <row r="1783" spans="1:8">
      <c r="A1783" t="s">
        <v>4</v>
      </c>
      <c r="B1783" s="4" t="s">
        <v>5</v>
      </c>
      <c r="C1783" s="4" t="s">
        <v>10</v>
      </c>
      <c r="D1783" s="4" t="s">
        <v>13</v>
      </c>
    </row>
    <row r="1784" spans="1:8">
      <c r="A1784" t="n">
        <v>18890</v>
      </c>
      <c r="B1784" s="52" t="n">
        <v>89</v>
      </c>
      <c r="C1784" s="7" t="n">
        <v>65533</v>
      </c>
      <c r="D1784" s="7" t="n">
        <v>1</v>
      </c>
    </row>
    <row r="1785" spans="1:8">
      <c r="A1785" t="s">
        <v>4</v>
      </c>
      <c r="B1785" s="4" t="s">
        <v>5</v>
      </c>
      <c r="C1785" s="4" t="s">
        <v>13</v>
      </c>
      <c r="D1785" s="4" t="s">
        <v>10</v>
      </c>
      <c r="E1785" s="4" t="s">
        <v>19</v>
      </c>
    </row>
    <row r="1786" spans="1:8">
      <c r="A1786" t="n">
        <v>18894</v>
      </c>
      <c r="B1786" s="42" t="n">
        <v>58</v>
      </c>
      <c r="C1786" s="7" t="n">
        <v>101</v>
      </c>
      <c r="D1786" s="7" t="n">
        <v>300</v>
      </c>
      <c r="E1786" s="7" t="n">
        <v>1</v>
      </c>
    </row>
    <row r="1787" spans="1:8">
      <c r="A1787" t="s">
        <v>4</v>
      </c>
      <c r="B1787" s="4" t="s">
        <v>5</v>
      </c>
      <c r="C1787" s="4" t="s">
        <v>13</v>
      </c>
      <c r="D1787" s="4" t="s">
        <v>10</v>
      </c>
    </row>
    <row r="1788" spans="1:8">
      <c r="A1788" t="n">
        <v>18902</v>
      </c>
      <c r="B1788" s="42" t="n">
        <v>58</v>
      </c>
      <c r="C1788" s="7" t="n">
        <v>254</v>
      </c>
      <c r="D1788" s="7" t="n">
        <v>0</v>
      </c>
    </row>
    <row r="1789" spans="1:8">
      <c r="A1789" t="s">
        <v>4</v>
      </c>
      <c r="B1789" s="4" t="s">
        <v>5</v>
      </c>
      <c r="C1789" s="4" t="s">
        <v>13</v>
      </c>
    </row>
    <row r="1790" spans="1:8">
      <c r="A1790" t="n">
        <v>18906</v>
      </c>
      <c r="B1790" s="53" t="n">
        <v>116</v>
      </c>
      <c r="C1790" s="7" t="n">
        <v>0</v>
      </c>
    </row>
    <row r="1791" spans="1:8">
      <c r="A1791" t="s">
        <v>4</v>
      </c>
      <c r="B1791" s="4" t="s">
        <v>5</v>
      </c>
      <c r="C1791" s="4" t="s">
        <v>13</v>
      </c>
      <c r="D1791" s="4" t="s">
        <v>10</v>
      </c>
    </row>
    <row r="1792" spans="1:8">
      <c r="A1792" t="n">
        <v>18908</v>
      </c>
      <c r="B1792" s="53" t="n">
        <v>116</v>
      </c>
      <c r="C1792" s="7" t="n">
        <v>2</v>
      </c>
      <c r="D1792" s="7" t="n">
        <v>1</v>
      </c>
    </row>
    <row r="1793" spans="1:8">
      <c r="A1793" t="s">
        <v>4</v>
      </c>
      <c r="B1793" s="4" t="s">
        <v>5</v>
      </c>
      <c r="C1793" s="4" t="s">
        <v>13</v>
      </c>
      <c r="D1793" s="4" t="s">
        <v>9</v>
      </c>
    </row>
    <row r="1794" spans="1:8">
      <c r="A1794" t="n">
        <v>18912</v>
      </c>
      <c r="B1794" s="53" t="n">
        <v>116</v>
      </c>
      <c r="C1794" s="7" t="n">
        <v>5</v>
      </c>
      <c r="D1794" s="7" t="n">
        <v>1106247680</v>
      </c>
    </row>
    <row r="1795" spans="1:8">
      <c r="A1795" t="s">
        <v>4</v>
      </c>
      <c r="B1795" s="4" t="s">
        <v>5</v>
      </c>
      <c r="C1795" s="4" t="s">
        <v>13</v>
      </c>
      <c r="D1795" s="4" t="s">
        <v>10</v>
      </c>
    </row>
    <row r="1796" spans="1:8">
      <c r="A1796" t="n">
        <v>18918</v>
      </c>
      <c r="B1796" s="53" t="n">
        <v>116</v>
      </c>
      <c r="C1796" s="7" t="n">
        <v>6</v>
      </c>
      <c r="D1796" s="7" t="n">
        <v>1</v>
      </c>
    </row>
    <row r="1797" spans="1:8">
      <c r="A1797" t="s">
        <v>4</v>
      </c>
      <c r="B1797" s="4" t="s">
        <v>5</v>
      </c>
      <c r="C1797" s="4" t="s">
        <v>13</v>
      </c>
      <c r="D1797" s="4" t="s">
        <v>13</v>
      </c>
      <c r="E1797" s="4" t="s">
        <v>19</v>
      </c>
      <c r="F1797" s="4" t="s">
        <v>19</v>
      </c>
      <c r="G1797" s="4" t="s">
        <v>19</v>
      </c>
      <c r="H1797" s="4" t="s">
        <v>10</v>
      </c>
    </row>
    <row r="1798" spans="1:8">
      <c r="A1798" t="n">
        <v>18922</v>
      </c>
      <c r="B1798" s="48" t="n">
        <v>45</v>
      </c>
      <c r="C1798" s="7" t="n">
        <v>2</v>
      </c>
      <c r="D1798" s="7" t="n">
        <v>3</v>
      </c>
      <c r="E1798" s="7" t="n">
        <v>1.89999997615814</v>
      </c>
      <c r="F1798" s="7" t="n">
        <v>4.55000019073486</v>
      </c>
      <c r="G1798" s="7" t="n">
        <v>-38.0499992370605</v>
      </c>
      <c r="H1798" s="7" t="n">
        <v>0</v>
      </c>
    </row>
    <row r="1799" spans="1:8">
      <c r="A1799" t="s">
        <v>4</v>
      </c>
      <c r="B1799" s="4" t="s">
        <v>5</v>
      </c>
      <c r="C1799" s="4" t="s">
        <v>13</v>
      </c>
      <c r="D1799" s="4" t="s">
        <v>13</v>
      </c>
      <c r="E1799" s="4" t="s">
        <v>19</v>
      </c>
      <c r="F1799" s="4" t="s">
        <v>19</v>
      </c>
      <c r="G1799" s="4" t="s">
        <v>19</v>
      </c>
      <c r="H1799" s="4" t="s">
        <v>10</v>
      </c>
      <c r="I1799" s="4" t="s">
        <v>13</v>
      </c>
    </row>
    <row r="1800" spans="1:8">
      <c r="A1800" t="n">
        <v>18939</v>
      </c>
      <c r="B1800" s="48" t="n">
        <v>45</v>
      </c>
      <c r="C1800" s="7" t="n">
        <v>4</v>
      </c>
      <c r="D1800" s="7" t="n">
        <v>3</v>
      </c>
      <c r="E1800" s="7" t="n">
        <v>0.100000001490116</v>
      </c>
      <c r="F1800" s="7" t="n">
        <v>166</v>
      </c>
      <c r="G1800" s="7" t="n">
        <v>6</v>
      </c>
      <c r="H1800" s="7" t="n">
        <v>0</v>
      </c>
      <c r="I1800" s="7" t="n">
        <v>0</v>
      </c>
    </row>
    <row r="1801" spans="1:8">
      <c r="A1801" t="s">
        <v>4</v>
      </c>
      <c r="B1801" s="4" t="s">
        <v>5</v>
      </c>
      <c r="C1801" s="4" t="s">
        <v>13</v>
      </c>
      <c r="D1801" s="4" t="s">
        <v>13</v>
      </c>
      <c r="E1801" s="4" t="s">
        <v>19</v>
      </c>
      <c r="F1801" s="4" t="s">
        <v>10</v>
      </c>
    </row>
    <row r="1802" spans="1:8">
      <c r="A1802" t="n">
        <v>18957</v>
      </c>
      <c r="B1802" s="48" t="n">
        <v>45</v>
      </c>
      <c r="C1802" s="7" t="n">
        <v>5</v>
      </c>
      <c r="D1802" s="7" t="n">
        <v>3</v>
      </c>
      <c r="E1802" s="7" t="n">
        <v>6</v>
      </c>
      <c r="F1802" s="7" t="n">
        <v>0</v>
      </c>
    </row>
    <row r="1803" spans="1:8">
      <c r="A1803" t="s">
        <v>4</v>
      </c>
      <c r="B1803" s="4" t="s">
        <v>5</v>
      </c>
      <c r="C1803" s="4" t="s">
        <v>13</v>
      </c>
      <c r="D1803" s="4" t="s">
        <v>13</v>
      </c>
      <c r="E1803" s="4" t="s">
        <v>19</v>
      </c>
      <c r="F1803" s="4" t="s">
        <v>10</v>
      </c>
    </row>
    <row r="1804" spans="1:8">
      <c r="A1804" t="n">
        <v>18966</v>
      </c>
      <c r="B1804" s="48" t="n">
        <v>45</v>
      </c>
      <c r="C1804" s="7" t="n">
        <v>11</v>
      </c>
      <c r="D1804" s="7" t="n">
        <v>3</v>
      </c>
      <c r="E1804" s="7" t="n">
        <v>45.7999992370605</v>
      </c>
      <c r="F1804" s="7" t="n">
        <v>0</v>
      </c>
    </row>
    <row r="1805" spans="1:8">
      <c r="A1805" t="s">
        <v>4</v>
      </c>
      <c r="B1805" s="4" t="s">
        <v>5</v>
      </c>
      <c r="C1805" s="4" t="s">
        <v>13</v>
      </c>
      <c r="D1805" s="4" t="s">
        <v>13</v>
      </c>
      <c r="E1805" s="4" t="s">
        <v>19</v>
      </c>
      <c r="F1805" s="4" t="s">
        <v>10</v>
      </c>
    </row>
    <row r="1806" spans="1:8">
      <c r="A1806" t="n">
        <v>18975</v>
      </c>
      <c r="B1806" s="48" t="n">
        <v>45</v>
      </c>
      <c r="C1806" s="7" t="n">
        <v>5</v>
      </c>
      <c r="D1806" s="7" t="n">
        <v>3</v>
      </c>
      <c r="E1806" s="7" t="n">
        <v>6.5</v>
      </c>
      <c r="F1806" s="7" t="n">
        <v>30000</v>
      </c>
    </row>
    <row r="1807" spans="1:8">
      <c r="A1807" t="s">
        <v>4</v>
      </c>
      <c r="B1807" s="4" t="s">
        <v>5</v>
      </c>
      <c r="C1807" s="4" t="s">
        <v>13</v>
      </c>
      <c r="D1807" s="4" t="s">
        <v>10</v>
      </c>
    </row>
    <row r="1808" spans="1:8">
      <c r="A1808" t="n">
        <v>18984</v>
      </c>
      <c r="B1808" s="42" t="n">
        <v>58</v>
      </c>
      <c r="C1808" s="7" t="n">
        <v>255</v>
      </c>
      <c r="D1808" s="7" t="n">
        <v>0</v>
      </c>
    </row>
    <row r="1809" spans="1:9">
      <c r="A1809" t="s">
        <v>4</v>
      </c>
      <c r="B1809" s="4" t="s">
        <v>5</v>
      </c>
      <c r="C1809" s="4" t="s">
        <v>6</v>
      </c>
      <c r="D1809" s="4" t="s">
        <v>10</v>
      </c>
    </row>
    <row r="1810" spans="1:9">
      <c r="A1810" t="n">
        <v>18988</v>
      </c>
      <c r="B1810" s="58" t="n">
        <v>29</v>
      </c>
      <c r="C1810" s="7" t="s">
        <v>256</v>
      </c>
      <c r="D1810" s="7" t="n">
        <v>65533</v>
      </c>
    </row>
    <row r="1811" spans="1:9">
      <c r="A1811" t="s">
        <v>4</v>
      </c>
      <c r="B1811" s="4" t="s">
        <v>5</v>
      </c>
      <c r="C1811" s="4" t="s">
        <v>13</v>
      </c>
      <c r="D1811" s="4" t="s">
        <v>10</v>
      </c>
      <c r="E1811" s="4" t="s">
        <v>6</v>
      </c>
    </row>
    <row r="1812" spans="1:9">
      <c r="A1812" t="n">
        <v>19023</v>
      </c>
      <c r="B1812" s="37" t="n">
        <v>51</v>
      </c>
      <c r="C1812" s="7" t="n">
        <v>4</v>
      </c>
      <c r="D1812" s="7" t="n">
        <v>1600</v>
      </c>
      <c r="E1812" s="7" t="s">
        <v>44</v>
      </c>
    </row>
    <row r="1813" spans="1:9">
      <c r="A1813" t="s">
        <v>4</v>
      </c>
      <c r="B1813" s="4" t="s">
        <v>5</v>
      </c>
      <c r="C1813" s="4" t="s">
        <v>10</v>
      </c>
    </row>
    <row r="1814" spans="1:9">
      <c r="A1814" t="n">
        <v>19036</v>
      </c>
      <c r="B1814" s="25" t="n">
        <v>16</v>
      </c>
      <c r="C1814" s="7" t="n">
        <v>0</v>
      </c>
    </row>
    <row r="1815" spans="1:9">
      <c r="A1815" t="s">
        <v>4</v>
      </c>
      <c r="B1815" s="4" t="s">
        <v>5</v>
      </c>
      <c r="C1815" s="4" t="s">
        <v>10</v>
      </c>
      <c r="D1815" s="4" t="s">
        <v>13</v>
      </c>
      <c r="E1815" s="4" t="s">
        <v>9</v>
      </c>
      <c r="F1815" s="4" t="s">
        <v>28</v>
      </c>
      <c r="G1815" s="4" t="s">
        <v>13</v>
      </c>
      <c r="H1815" s="4" t="s">
        <v>13</v>
      </c>
    </row>
    <row r="1816" spans="1:9">
      <c r="A1816" t="n">
        <v>19039</v>
      </c>
      <c r="B1816" s="38" t="n">
        <v>26</v>
      </c>
      <c r="C1816" s="7" t="n">
        <v>1600</v>
      </c>
      <c r="D1816" s="7" t="n">
        <v>17</v>
      </c>
      <c r="E1816" s="7" t="n">
        <v>63167</v>
      </c>
      <c r="F1816" s="7" t="s">
        <v>257</v>
      </c>
      <c r="G1816" s="7" t="n">
        <v>2</v>
      </c>
      <c r="H1816" s="7" t="n">
        <v>0</v>
      </c>
    </row>
    <row r="1817" spans="1:9">
      <c r="A1817" t="s">
        <v>4</v>
      </c>
      <c r="B1817" s="4" t="s">
        <v>5</v>
      </c>
    </row>
    <row r="1818" spans="1:9">
      <c r="A1818" t="n">
        <v>19111</v>
      </c>
      <c r="B1818" s="23" t="n">
        <v>28</v>
      </c>
    </row>
    <row r="1819" spans="1:9">
      <c r="A1819" t="s">
        <v>4</v>
      </c>
      <c r="B1819" s="4" t="s">
        <v>5</v>
      </c>
      <c r="C1819" s="4" t="s">
        <v>6</v>
      </c>
      <c r="D1819" s="4" t="s">
        <v>10</v>
      </c>
    </row>
    <row r="1820" spans="1:9">
      <c r="A1820" t="n">
        <v>19112</v>
      </c>
      <c r="B1820" s="58" t="n">
        <v>29</v>
      </c>
      <c r="C1820" s="7" t="s">
        <v>12</v>
      </c>
      <c r="D1820" s="7" t="n">
        <v>65533</v>
      </c>
    </row>
    <row r="1821" spans="1:9">
      <c r="A1821" t="s">
        <v>4</v>
      </c>
      <c r="B1821" s="4" t="s">
        <v>5</v>
      </c>
      <c r="C1821" s="4" t="s">
        <v>6</v>
      </c>
      <c r="D1821" s="4" t="s">
        <v>10</v>
      </c>
    </row>
    <row r="1822" spans="1:9">
      <c r="A1822" t="n">
        <v>19116</v>
      </c>
      <c r="B1822" s="58" t="n">
        <v>29</v>
      </c>
      <c r="C1822" s="7" t="s">
        <v>258</v>
      </c>
      <c r="D1822" s="7" t="n">
        <v>65533</v>
      </c>
    </row>
    <row r="1823" spans="1:9">
      <c r="A1823" t="s">
        <v>4</v>
      </c>
      <c r="B1823" s="4" t="s">
        <v>5</v>
      </c>
      <c r="C1823" s="4" t="s">
        <v>13</v>
      </c>
      <c r="D1823" s="4" t="s">
        <v>10</v>
      </c>
      <c r="E1823" s="4" t="s">
        <v>6</v>
      </c>
    </row>
    <row r="1824" spans="1:9">
      <c r="A1824" t="n">
        <v>19136</v>
      </c>
      <c r="B1824" s="37" t="n">
        <v>51</v>
      </c>
      <c r="C1824" s="7" t="n">
        <v>4</v>
      </c>
      <c r="D1824" s="7" t="n">
        <v>1603</v>
      </c>
      <c r="E1824" s="7" t="s">
        <v>44</v>
      </c>
    </row>
    <row r="1825" spans="1:8">
      <c r="A1825" t="s">
        <v>4</v>
      </c>
      <c r="B1825" s="4" t="s">
        <v>5</v>
      </c>
      <c r="C1825" s="4" t="s">
        <v>10</v>
      </c>
    </row>
    <row r="1826" spans="1:8">
      <c r="A1826" t="n">
        <v>19149</v>
      </c>
      <c r="B1826" s="25" t="n">
        <v>16</v>
      </c>
      <c r="C1826" s="7" t="n">
        <v>0</v>
      </c>
    </row>
    <row r="1827" spans="1:8">
      <c r="A1827" t="s">
        <v>4</v>
      </c>
      <c r="B1827" s="4" t="s">
        <v>5</v>
      </c>
      <c r="C1827" s="4" t="s">
        <v>10</v>
      </c>
      <c r="D1827" s="4" t="s">
        <v>13</v>
      </c>
      <c r="E1827" s="4" t="s">
        <v>9</v>
      </c>
      <c r="F1827" s="4" t="s">
        <v>28</v>
      </c>
      <c r="G1827" s="4" t="s">
        <v>13</v>
      </c>
      <c r="H1827" s="4" t="s">
        <v>13</v>
      </c>
    </row>
    <row r="1828" spans="1:8">
      <c r="A1828" t="n">
        <v>19152</v>
      </c>
      <c r="B1828" s="38" t="n">
        <v>26</v>
      </c>
      <c r="C1828" s="7" t="n">
        <v>1603</v>
      </c>
      <c r="D1828" s="7" t="n">
        <v>17</v>
      </c>
      <c r="E1828" s="7" t="n">
        <v>63168</v>
      </c>
      <c r="F1828" s="7" t="s">
        <v>259</v>
      </c>
      <c r="G1828" s="7" t="n">
        <v>2</v>
      </c>
      <c r="H1828" s="7" t="n">
        <v>0</v>
      </c>
    </row>
    <row r="1829" spans="1:8">
      <c r="A1829" t="s">
        <v>4</v>
      </c>
      <c r="B1829" s="4" t="s">
        <v>5</v>
      </c>
    </row>
    <row r="1830" spans="1:8">
      <c r="A1830" t="n">
        <v>19189</v>
      </c>
      <c r="B1830" s="23" t="n">
        <v>28</v>
      </c>
    </row>
    <row r="1831" spans="1:8">
      <c r="A1831" t="s">
        <v>4</v>
      </c>
      <c r="B1831" s="4" t="s">
        <v>5</v>
      </c>
      <c r="C1831" s="4" t="s">
        <v>6</v>
      </c>
      <c r="D1831" s="4" t="s">
        <v>10</v>
      </c>
    </row>
    <row r="1832" spans="1:8">
      <c r="A1832" t="n">
        <v>19190</v>
      </c>
      <c r="B1832" s="58" t="n">
        <v>29</v>
      </c>
      <c r="C1832" s="7" t="s">
        <v>12</v>
      </c>
      <c r="D1832" s="7" t="n">
        <v>65533</v>
      </c>
    </row>
    <row r="1833" spans="1:8">
      <c r="A1833" t="s">
        <v>4</v>
      </c>
      <c r="B1833" s="4" t="s">
        <v>5</v>
      </c>
      <c r="C1833" s="4" t="s">
        <v>10</v>
      </c>
      <c r="D1833" s="4" t="s">
        <v>13</v>
      </c>
    </row>
    <row r="1834" spans="1:8">
      <c r="A1834" t="n">
        <v>19194</v>
      </c>
      <c r="B1834" s="52" t="n">
        <v>89</v>
      </c>
      <c r="C1834" s="7" t="n">
        <v>65533</v>
      </c>
      <c r="D1834" s="7" t="n">
        <v>1</v>
      </c>
    </row>
    <row r="1835" spans="1:8">
      <c r="A1835" t="s">
        <v>4</v>
      </c>
      <c r="B1835" s="4" t="s">
        <v>5</v>
      </c>
      <c r="C1835" s="4" t="s">
        <v>13</v>
      </c>
      <c r="D1835" s="4" t="s">
        <v>10</v>
      </c>
      <c r="E1835" s="4" t="s">
        <v>19</v>
      </c>
    </row>
    <row r="1836" spans="1:8">
      <c r="A1836" t="n">
        <v>19198</v>
      </c>
      <c r="B1836" s="42" t="n">
        <v>58</v>
      </c>
      <c r="C1836" s="7" t="n">
        <v>101</v>
      </c>
      <c r="D1836" s="7" t="n">
        <v>300</v>
      </c>
      <c r="E1836" s="7" t="n">
        <v>1</v>
      </c>
    </row>
    <row r="1837" spans="1:8">
      <c r="A1837" t="s">
        <v>4</v>
      </c>
      <c r="B1837" s="4" t="s">
        <v>5</v>
      </c>
      <c r="C1837" s="4" t="s">
        <v>13</v>
      </c>
      <c r="D1837" s="4" t="s">
        <v>10</v>
      </c>
    </row>
    <row r="1838" spans="1:8">
      <c r="A1838" t="n">
        <v>19206</v>
      </c>
      <c r="B1838" s="42" t="n">
        <v>58</v>
      </c>
      <c r="C1838" s="7" t="n">
        <v>254</v>
      </c>
      <c r="D1838" s="7" t="n">
        <v>0</v>
      </c>
    </row>
    <row r="1839" spans="1:8">
      <c r="A1839" t="s">
        <v>4</v>
      </c>
      <c r="B1839" s="4" t="s">
        <v>5</v>
      </c>
      <c r="C1839" s="4" t="s">
        <v>13</v>
      </c>
    </row>
    <row r="1840" spans="1:8">
      <c r="A1840" t="n">
        <v>19210</v>
      </c>
      <c r="B1840" s="53" t="n">
        <v>116</v>
      </c>
      <c r="C1840" s="7" t="n">
        <v>0</v>
      </c>
    </row>
    <row r="1841" spans="1:8">
      <c r="A1841" t="s">
        <v>4</v>
      </c>
      <c r="B1841" s="4" t="s">
        <v>5</v>
      </c>
      <c r="C1841" s="4" t="s">
        <v>13</v>
      </c>
      <c r="D1841" s="4" t="s">
        <v>10</v>
      </c>
    </row>
    <row r="1842" spans="1:8">
      <c r="A1842" t="n">
        <v>19212</v>
      </c>
      <c r="B1842" s="53" t="n">
        <v>116</v>
      </c>
      <c r="C1842" s="7" t="n">
        <v>2</v>
      </c>
      <c r="D1842" s="7" t="n">
        <v>1</v>
      </c>
    </row>
    <row r="1843" spans="1:8">
      <c r="A1843" t="s">
        <v>4</v>
      </c>
      <c r="B1843" s="4" t="s">
        <v>5</v>
      </c>
      <c r="C1843" s="4" t="s">
        <v>13</v>
      </c>
      <c r="D1843" s="4" t="s">
        <v>9</v>
      </c>
    </row>
    <row r="1844" spans="1:8">
      <c r="A1844" t="n">
        <v>19216</v>
      </c>
      <c r="B1844" s="53" t="n">
        <v>116</v>
      </c>
      <c r="C1844" s="7" t="n">
        <v>5</v>
      </c>
      <c r="D1844" s="7" t="n">
        <v>1106247680</v>
      </c>
    </row>
    <row r="1845" spans="1:8">
      <c r="A1845" t="s">
        <v>4</v>
      </c>
      <c r="B1845" s="4" t="s">
        <v>5</v>
      </c>
      <c r="C1845" s="4" t="s">
        <v>13</v>
      </c>
      <c r="D1845" s="4" t="s">
        <v>10</v>
      </c>
    </row>
    <row r="1846" spans="1:8">
      <c r="A1846" t="n">
        <v>19222</v>
      </c>
      <c r="B1846" s="53" t="n">
        <v>116</v>
      </c>
      <c r="C1846" s="7" t="n">
        <v>6</v>
      </c>
      <c r="D1846" s="7" t="n">
        <v>1</v>
      </c>
    </row>
    <row r="1847" spans="1:8">
      <c r="A1847" t="s">
        <v>4</v>
      </c>
      <c r="B1847" s="4" t="s">
        <v>5</v>
      </c>
      <c r="C1847" s="4" t="s">
        <v>10</v>
      </c>
      <c r="D1847" s="4" t="s">
        <v>9</v>
      </c>
    </row>
    <row r="1848" spans="1:8">
      <c r="A1848" t="n">
        <v>19226</v>
      </c>
      <c r="B1848" s="49" t="n">
        <v>44</v>
      </c>
      <c r="C1848" s="7" t="n">
        <v>1613</v>
      </c>
      <c r="D1848" s="7" t="n">
        <v>1</v>
      </c>
    </row>
    <row r="1849" spans="1:8">
      <c r="A1849" t="s">
        <v>4</v>
      </c>
      <c r="B1849" s="4" t="s">
        <v>5</v>
      </c>
      <c r="C1849" s="4" t="s">
        <v>10</v>
      </c>
      <c r="D1849" s="4" t="s">
        <v>9</v>
      </c>
    </row>
    <row r="1850" spans="1:8">
      <c r="A1850" t="n">
        <v>19233</v>
      </c>
      <c r="B1850" s="49" t="n">
        <v>44</v>
      </c>
      <c r="C1850" s="7" t="n">
        <v>1614</v>
      </c>
      <c r="D1850" s="7" t="n">
        <v>1</v>
      </c>
    </row>
    <row r="1851" spans="1:8">
      <c r="A1851" t="s">
        <v>4</v>
      </c>
      <c r="B1851" s="4" t="s">
        <v>5</v>
      </c>
      <c r="C1851" s="4" t="s">
        <v>10</v>
      </c>
      <c r="D1851" s="4" t="s">
        <v>9</v>
      </c>
    </row>
    <row r="1852" spans="1:8">
      <c r="A1852" t="n">
        <v>19240</v>
      </c>
      <c r="B1852" s="49" t="n">
        <v>44</v>
      </c>
      <c r="C1852" s="7" t="n">
        <v>1615</v>
      </c>
      <c r="D1852" s="7" t="n">
        <v>1</v>
      </c>
    </row>
    <row r="1853" spans="1:8">
      <c r="A1853" t="s">
        <v>4</v>
      </c>
      <c r="B1853" s="4" t="s">
        <v>5</v>
      </c>
      <c r="C1853" s="4" t="s">
        <v>10</v>
      </c>
      <c r="D1853" s="4" t="s">
        <v>19</v>
      </c>
      <c r="E1853" s="4" t="s">
        <v>19</v>
      </c>
      <c r="F1853" s="4" t="s">
        <v>19</v>
      </c>
      <c r="G1853" s="4" t="s">
        <v>19</v>
      </c>
    </row>
    <row r="1854" spans="1:8">
      <c r="A1854" t="n">
        <v>19247</v>
      </c>
      <c r="B1854" s="31" t="n">
        <v>46</v>
      </c>
      <c r="C1854" s="7" t="n">
        <v>1610</v>
      </c>
      <c r="D1854" s="7" t="n">
        <v>12.9499998092651</v>
      </c>
      <c r="E1854" s="7" t="n">
        <v>0.75</v>
      </c>
      <c r="F1854" s="7" t="n">
        <v>-134.5</v>
      </c>
      <c r="G1854" s="7" t="n">
        <v>0</v>
      </c>
    </row>
    <row r="1855" spans="1:8">
      <c r="A1855" t="s">
        <v>4</v>
      </c>
      <c r="B1855" s="4" t="s">
        <v>5</v>
      </c>
      <c r="C1855" s="4" t="s">
        <v>10</v>
      </c>
      <c r="D1855" s="4" t="s">
        <v>19</v>
      </c>
      <c r="E1855" s="4" t="s">
        <v>19</v>
      </c>
      <c r="F1855" s="4" t="s">
        <v>19</v>
      </c>
      <c r="G1855" s="4" t="s">
        <v>19</v>
      </c>
    </row>
    <row r="1856" spans="1:8">
      <c r="A1856" t="n">
        <v>19266</v>
      </c>
      <c r="B1856" s="31" t="n">
        <v>46</v>
      </c>
      <c r="C1856" s="7" t="n">
        <v>1611</v>
      </c>
      <c r="D1856" s="7" t="n">
        <v>-12.9499998092651</v>
      </c>
      <c r="E1856" s="7" t="n">
        <v>0.75</v>
      </c>
      <c r="F1856" s="7" t="n">
        <v>-134.949996948242</v>
      </c>
      <c r="G1856" s="7" t="n">
        <v>0</v>
      </c>
    </row>
    <row r="1857" spans="1:7">
      <c r="A1857" t="s">
        <v>4</v>
      </c>
      <c r="B1857" s="4" t="s">
        <v>5</v>
      </c>
      <c r="C1857" s="4" t="s">
        <v>10</v>
      </c>
      <c r="D1857" s="4" t="s">
        <v>19</v>
      </c>
      <c r="E1857" s="4" t="s">
        <v>19</v>
      </c>
      <c r="F1857" s="4" t="s">
        <v>19</v>
      </c>
      <c r="G1857" s="4" t="s">
        <v>19</v>
      </c>
    </row>
    <row r="1858" spans="1:7">
      <c r="A1858" t="n">
        <v>19285</v>
      </c>
      <c r="B1858" s="31" t="n">
        <v>46</v>
      </c>
      <c r="C1858" s="7" t="n">
        <v>1612</v>
      </c>
      <c r="D1858" s="7" t="n">
        <v>7.69999980926514</v>
      </c>
      <c r="E1858" s="7" t="n">
        <v>0.75</v>
      </c>
      <c r="F1858" s="7" t="n">
        <v>-144.699996948242</v>
      </c>
      <c r="G1858" s="7" t="n">
        <v>270</v>
      </c>
    </row>
    <row r="1859" spans="1:7">
      <c r="A1859" t="s">
        <v>4</v>
      </c>
      <c r="B1859" s="4" t="s">
        <v>5</v>
      </c>
      <c r="C1859" s="4" t="s">
        <v>10</v>
      </c>
      <c r="D1859" s="4" t="s">
        <v>9</v>
      </c>
      <c r="E1859" s="4" t="s">
        <v>9</v>
      </c>
      <c r="F1859" s="4" t="s">
        <v>9</v>
      </c>
      <c r="G1859" s="4" t="s">
        <v>9</v>
      </c>
      <c r="H1859" s="4" t="s">
        <v>10</v>
      </c>
      <c r="I1859" s="4" t="s">
        <v>13</v>
      </c>
    </row>
    <row r="1860" spans="1:7">
      <c r="A1860" t="n">
        <v>19304</v>
      </c>
      <c r="B1860" s="65" t="n">
        <v>66</v>
      </c>
      <c r="C1860" s="7" t="n">
        <v>1613</v>
      </c>
      <c r="D1860" s="7" t="n">
        <v>0</v>
      </c>
      <c r="E1860" s="7" t="n">
        <v>0</v>
      </c>
      <c r="F1860" s="7" t="n">
        <v>0</v>
      </c>
      <c r="G1860" s="7" t="n">
        <v>1065353216</v>
      </c>
      <c r="H1860" s="7" t="n">
        <v>0</v>
      </c>
      <c r="I1860" s="7" t="n">
        <v>3</v>
      </c>
    </row>
    <row r="1861" spans="1:7">
      <c r="A1861" t="s">
        <v>4</v>
      </c>
      <c r="B1861" s="4" t="s">
        <v>5</v>
      </c>
      <c r="C1861" s="4" t="s">
        <v>10</v>
      </c>
      <c r="D1861" s="4" t="s">
        <v>9</v>
      </c>
      <c r="E1861" s="4" t="s">
        <v>9</v>
      </c>
      <c r="F1861" s="4" t="s">
        <v>9</v>
      </c>
      <c r="G1861" s="4" t="s">
        <v>9</v>
      </c>
      <c r="H1861" s="4" t="s">
        <v>10</v>
      </c>
      <c r="I1861" s="4" t="s">
        <v>13</v>
      </c>
    </row>
    <row r="1862" spans="1:7">
      <c r="A1862" t="n">
        <v>19326</v>
      </c>
      <c r="B1862" s="65" t="n">
        <v>66</v>
      </c>
      <c r="C1862" s="7" t="n">
        <v>1614</v>
      </c>
      <c r="D1862" s="7" t="n">
        <v>0</v>
      </c>
      <c r="E1862" s="7" t="n">
        <v>0</v>
      </c>
      <c r="F1862" s="7" t="n">
        <v>0</v>
      </c>
      <c r="G1862" s="7" t="n">
        <v>1065353216</v>
      </c>
      <c r="H1862" s="7" t="n">
        <v>0</v>
      </c>
      <c r="I1862" s="7" t="n">
        <v>3</v>
      </c>
    </row>
    <row r="1863" spans="1:7">
      <c r="A1863" t="s">
        <v>4</v>
      </c>
      <c r="B1863" s="4" t="s">
        <v>5</v>
      </c>
      <c r="C1863" s="4" t="s">
        <v>10</v>
      </c>
      <c r="D1863" s="4" t="s">
        <v>9</v>
      </c>
      <c r="E1863" s="4" t="s">
        <v>9</v>
      </c>
      <c r="F1863" s="4" t="s">
        <v>9</v>
      </c>
      <c r="G1863" s="4" t="s">
        <v>9</v>
      </c>
      <c r="H1863" s="4" t="s">
        <v>10</v>
      </c>
      <c r="I1863" s="4" t="s">
        <v>13</v>
      </c>
    </row>
    <row r="1864" spans="1:7">
      <c r="A1864" t="n">
        <v>19348</v>
      </c>
      <c r="B1864" s="65" t="n">
        <v>66</v>
      </c>
      <c r="C1864" s="7" t="n">
        <v>1615</v>
      </c>
      <c r="D1864" s="7" t="n">
        <v>0</v>
      </c>
      <c r="E1864" s="7" t="n">
        <v>0</v>
      </c>
      <c r="F1864" s="7" t="n">
        <v>0</v>
      </c>
      <c r="G1864" s="7" t="n">
        <v>1065353216</v>
      </c>
      <c r="H1864" s="7" t="n">
        <v>0</v>
      </c>
      <c r="I1864" s="7" t="n">
        <v>3</v>
      </c>
    </row>
    <row r="1865" spans="1:7">
      <c r="A1865" t="s">
        <v>4</v>
      </c>
      <c r="B1865" s="4" t="s">
        <v>5</v>
      </c>
      <c r="C1865" s="4" t="s">
        <v>13</v>
      </c>
      <c r="D1865" s="4" t="s">
        <v>13</v>
      </c>
      <c r="E1865" s="4" t="s">
        <v>19</v>
      </c>
      <c r="F1865" s="4" t="s">
        <v>19</v>
      </c>
      <c r="G1865" s="4" t="s">
        <v>19</v>
      </c>
      <c r="H1865" s="4" t="s">
        <v>10</v>
      </c>
    </row>
    <row r="1866" spans="1:7">
      <c r="A1866" t="n">
        <v>19370</v>
      </c>
      <c r="B1866" s="48" t="n">
        <v>45</v>
      </c>
      <c r="C1866" s="7" t="n">
        <v>2</v>
      </c>
      <c r="D1866" s="7" t="n">
        <v>3</v>
      </c>
      <c r="E1866" s="7" t="n">
        <v>0</v>
      </c>
      <c r="F1866" s="7" t="n">
        <v>5.25</v>
      </c>
      <c r="G1866" s="7" t="n">
        <v>-161</v>
      </c>
      <c r="H1866" s="7" t="n">
        <v>0</v>
      </c>
    </row>
    <row r="1867" spans="1:7">
      <c r="A1867" t="s">
        <v>4</v>
      </c>
      <c r="B1867" s="4" t="s">
        <v>5</v>
      </c>
      <c r="C1867" s="4" t="s">
        <v>13</v>
      </c>
      <c r="D1867" s="4" t="s">
        <v>13</v>
      </c>
      <c r="E1867" s="4" t="s">
        <v>19</v>
      </c>
      <c r="F1867" s="4" t="s">
        <v>19</v>
      </c>
      <c r="G1867" s="4" t="s">
        <v>19</v>
      </c>
      <c r="H1867" s="4" t="s">
        <v>10</v>
      </c>
      <c r="I1867" s="4" t="s">
        <v>13</v>
      </c>
    </row>
    <row r="1868" spans="1:7">
      <c r="A1868" t="n">
        <v>19387</v>
      </c>
      <c r="B1868" s="48" t="n">
        <v>45</v>
      </c>
      <c r="C1868" s="7" t="n">
        <v>4</v>
      </c>
      <c r="D1868" s="7" t="n">
        <v>3</v>
      </c>
      <c r="E1868" s="7" t="n">
        <v>20.8500003814697</v>
      </c>
      <c r="F1868" s="7" t="n">
        <v>350</v>
      </c>
      <c r="G1868" s="7" t="n">
        <v>356</v>
      </c>
      <c r="H1868" s="7" t="n">
        <v>0</v>
      </c>
      <c r="I1868" s="7" t="n">
        <v>0</v>
      </c>
    </row>
    <row r="1869" spans="1:7">
      <c r="A1869" t="s">
        <v>4</v>
      </c>
      <c r="B1869" s="4" t="s">
        <v>5</v>
      </c>
      <c r="C1869" s="4" t="s">
        <v>13</v>
      </c>
      <c r="D1869" s="4" t="s">
        <v>13</v>
      </c>
      <c r="E1869" s="4" t="s">
        <v>19</v>
      </c>
      <c r="F1869" s="4" t="s">
        <v>10</v>
      </c>
    </row>
    <row r="1870" spans="1:7">
      <c r="A1870" t="n">
        <v>19405</v>
      </c>
      <c r="B1870" s="48" t="n">
        <v>45</v>
      </c>
      <c r="C1870" s="7" t="n">
        <v>5</v>
      </c>
      <c r="D1870" s="7" t="n">
        <v>3</v>
      </c>
      <c r="E1870" s="7" t="n">
        <v>12</v>
      </c>
      <c r="F1870" s="7" t="n">
        <v>0</v>
      </c>
    </row>
    <row r="1871" spans="1:7">
      <c r="A1871" t="s">
        <v>4</v>
      </c>
      <c r="B1871" s="4" t="s">
        <v>5</v>
      </c>
      <c r="C1871" s="4" t="s">
        <v>13</v>
      </c>
      <c r="D1871" s="4" t="s">
        <v>13</v>
      </c>
      <c r="E1871" s="4" t="s">
        <v>19</v>
      </c>
      <c r="F1871" s="4" t="s">
        <v>10</v>
      </c>
    </row>
    <row r="1872" spans="1:7">
      <c r="A1872" t="n">
        <v>19414</v>
      </c>
      <c r="B1872" s="48" t="n">
        <v>45</v>
      </c>
      <c r="C1872" s="7" t="n">
        <v>11</v>
      </c>
      <c r="D1872" s="7" t="n">
        <v>3</v>
      </c>
      <c r="E1872" s="7" t="n">
        <v>45.7999992370605</v>
      </c>
      <c r="F1872" s="7" t="n">
        <v>0</v>
      </c>
    </row>
    <row r="1873" spans="1:9">
      <c r="A1873" t="s">
        <v>4</v>
      </c>
      <c r="B1873" s="4" t="s">
        <v>5</v>
      </c>
      <c r="C1873" s="4" t="s">
        <v>13</v>
      </c>
      <c r="D1873" s="4" t="s">
        <v>10</v>
      </c>
    </row>
    <row r="1874" spans="1:9">
      <c r="A1874" t="n">
        <v>19423</v>
      </c>
      <c r="B1874" s="42" t="n">
        <v>58</v>
      </c>
      <c r="C1874" s="7" t="n">
        <v>255</v>
      </c>
      <c r="D1874" s="7" t="n">
        <v>0</v>
      </c>
    </row>
    <row r="1875" spans="1:9">
      <c r="A1875" t="s">
        <v>4</v>
      </c>
      <c r="B1875" s="4" t="s">
        <v>5</v>
      </c>
      <c r="C1875" s="4" t="s">
        <v>10</v>
      </c>
      <c r="D1875" s="4" t="s">
        <v>13</v>
      </c>
      <c r="E1875" s="4" t="s">
        <v>13</v>
      </c>
      <c r="F1875" s="4" t="s">
        <v>6</v>
      </c>
    </row>
    <row r="1876" spans="1:9">
      <c r="A1876" t="n">
        <v>19427</v>
      </c>
      <c r="B1876" s="36" t="n">
        <v>20</v>
      </c>
      <c r="C1876" s="7" t="n">
        <v>0</v>
      </c>
      <c r="D1876" s="7" t="n">
        <v>3</v>
      </c>
      <c r="E1876" s="7" t="n">
        <v>11</v>
      </c>
      <c r="F1876" s="7" t="s">
        <v>260</v>
      </c>
    </row>
    <row r="1877" spans="1:9">
      <c r="A1877" t="s">
        <v>4</v>
      </c>
      <c r="B1877" s="4" t="s">
        <v>5</v>
      </c>
      <c r="C1877" s="4" t="s">
        <v>10</v>
      </c>
      <c r="D1877" s="4" t="s">
        <v>13</v>
      </c>
      <c r="E1877" s="4" t="s">
        <v>13</v>
      </c>
      <c r="F1877" s="4" t="s">
        <v>6</v>
      </c>
    </row>
    <row r="1878" spans="1:9">
      <c r="A1878" t="n">
        <v>19453</v>
      </c>
      <c r="B1878" s="36" t="n">
        <v>20</v>
      </c>
      <c r="C1878" s="7" t="n">
        <v>1613</v>
      </c>
      <c r="D1878" s="7" t="n">
        <v>3</v>
      </c>
      <c r="E1878" s="7" t="n">
        <v>11</v>
      </c>
      <c r="F1878" s="7" t="s">
        <v>261</v>
      </c>
    </row>
    <row r="1879" spans="1:9">
      <c r="A1879" t="s">
        <v>4</v>
      </c>
      <c r="B1879" s="4" t="s">
        <v>5</v>
      </c>
      <c r="C1879" s="4" t="s">
        <v>10</v>
      </c>
      <c r="D1879" s="4" t="s">
        <v>13</v>
      </c>
      <c r="E1879" s="4" t="s">
        <v>13</v>
      </c>
      <c r="F1879" s="4" t="s">
        <v>6</v>
      </c>
    </row>
    <row r="1880" spans="1:9">
      <c r="A1880" t="n">
        <v>19486</v>
      </c>
      <c r="B1880" s="36" t="n">
        <v>20</v>
      </c>
      <c r="C1880" s="7" t="n">
        <v>1614</v>
      </c>
      <c r="D1880" s="7" t="n">
        <v>3</v>
      </c>
      <c r="E1880" s="7" t="n">
        <v>11</v>
      </c>
      <c r="F1880" s="7" t="s">
        <v>262</v>
      </c>
    </row>
    <row r="1881" spans="1:9">
      <c r="A1881" t="s">
        <v>4</v>
      </c>
      <c r="B1881" s="4" t="s">
        <v>5</v>
      </c>
      <c r="C1881" s="4" t="s">
        <v>10</v>
      </c>
      <c r="D1881" s="4" t="s">
        <v>13</v>
      </c>
      <c r="E1881" s="4" t="s">
        <v>13</v>
      </c>
      <c r="F1881" s="4" t="s">
        <v>6</v>
      </c>
    </row>
    <row r="1882" spans="1:9">
      <c r="A1882" t="n">
        <v>19519</v>
      </c>
      <c r="B1882" s="36" t="n">
        <v>20</v>
      </c>
      <c r="C1882" s="7" t="n">
        <v>1615</v>
      </c>
      <c r="D1882" s="7" t="n">
        <v>3</v>
      </c>
      <c r="E1882" s="7" t="n">
        <v>11</v>
      </c>
      <c r="F1882" s="7" t="s">
        <v>263</v>
      </c>
    </row>
    <row r="1883" spans="1:9">
      <c r="A1883" t="s">
        <v>4</v>
      </c>
      <c r="B1883" s="4" t="s">
        <v>5</v>
      </c>
      <c r="C1883" s="4" t="s">
        <v>10</v>
      </c>
    </row>
    <row r="1884" spans="1:9">
      <c r="A1884" t="n">
        <v>19552</v>
      </c>
      <c r="B1884" s="25" t="n">
        <v>16</v>
      </c>
      <c r="C1884" s="7" t="n">
        <v>1200</v>
      </c>
    </row>
    <row r="1885" spans="1:9">
      <c r="A1885" t="s">
        <v>4</v>
      </c>
      <c r="B1885" s="4" t="s">
        <v>5</v>
      </c>
      <c r="C1885" s="4" t="s">
        <v>13</v>
      </c>
      <c r="D1885" s="4" t="s">
        <v>13</v>
      </c>
      <c r="E1885" s="4" t="s">
        <v>19</v>
      </c>
      <c r="F1885" s="4" t="s">
        <v>19</v>
      </c>
      <c r="G1885" s="4" t="s">
        <v>19</v>
      </c>
      <c r="H1885" s="4" t="s">
        <v>10</v>
      </c>
    </row>
    <row r="1886" spans="1:9">
      <c r="A1886" t="n">
        <v>19555</v>
      </c>
      <c r="B1886" s="48" t="n">
        <v>45</v>
      </c>
      <c r="C1886" s="7" t="n">
        <v>2</v>
      </c>
      <c r="D1886" s="7" t="n">
        <v>3</v>
      </c>
      <c r="E1886" s="7" t="n">
        <v>0</v>
      </c>
      <c r="F1886" s="7" t="n">
        <v>5.75</v>
      </c>
      <c r="G1886" s="7" t="n">
        <v>-132</v>
      </c>
      <c r="H1886" s="7" t="n">
        <v>4200</v>
      </c>
    </row>
    <row r="1887" spans="1:9">
      <c r="A1887" t="s">
        <v>4</v>
      </c>
      <c r="B1887" s="4" t="s">
        <v>5</v>
      </c>
      <c r="C1887" s="4" t="s">
        <v>13</v>
      </c>
      <c r="D1887" s="4" t="s">
        <v>13</v>
      </c>
      <c r="E1887" s="4" t="s">
        <v>19</v>
      </c>
      <c r="F1887" s="4" t="s">
        <v>19</v>
      </c>
      <c r="G1887" s="4" t="s">
        <v>19</v>
      </c>
      <c r="H1887" s="4" t="s">
        <v>10</v>
      </c>
      <c r="I1887" s="4" t="s">
        <v>13</v>
      </c>
    </row>
    <row r="1888" spans="1:9">
      <c r="A1888" t="n">
        <v>19572</v>
      </c>
      <c r="B1888" s="48" t="n">
        <v>45</v>
      </c>
      <c r="C1888" s="7" t="n">
        <v>4</v>
      </c>
      <c r="D1888" s="7" t="n">
        <v>3</v>
      </c>
      <c r="E1888" s="7" t="n">
        <v>354.200012207031</v>
      </c>
      <c r="F1888" s="7" t="n">
        <v>329.100006103516</v>
      </c>
      <c r="G1888" s="7" t="n">
        <v>356</v>
      </c>
      <c r="H1888" s="7" t="n">
        <v>4200</v>
      </c>
      <c r="I1888" s="7" t="n">
        <v>1</v>
      </c>
    </row>
    <row r="1889" spans="1:9">
      <c r="A1889" t="s">
        <v>4</v>
      </c>
      <c r="B1889" s="4" t="s">
        <v>5</v>
      </c>
      <c r="C1889" s="4" t="s">
        <v>13</v>
      </c>
      <c r="D1889" s="4" t="s">
        <v>13</v>
      </c>
      <c r="E1889" s="4" t="s">
        <v>19</v>
      </c>
      <c r="F1889" s="4" t="s">
        <v>10</v>
      </c>
    </row>
    <row r="1890" spans="1:9">
      <c r="A1890" t="n">
        <v>19590</v>
      </c>
      <c r="B1890" s="48" t="n">
        <v>45</v>
      </c>
      <c r="C1890" s="7" t="n">
        <v>5</v>
      </c>
      <c r="D1890" s="7" t="n">
        <v>3</v>
      </c>
      <c r="E1890" s="7" t="n">
        <v>6</v>
      </c>
      <c r="F1890" s="7" t="n">
        <v>4200</v>
      </c>
    </row>
    <row r="1891" spans="1:9">
      <c r="A1891" t="s">
        <v>4</v>
      </c>
      <c r="B1891" s="4" t="s">
        <v>5</v>
      </c>
      <c r="C1891" s="4" t="s">
        <v>13</v>
      </c>
      <c r="D1891" s="4" t="s">
        <v>10</v>
      </c>
    </row>
    <row r="1892" spans="1:9">
      <c r="A1892" t="n">
        <v>19599</v>
      </c>
      <c r="B1892" s="48" t="n">
        <v>45</v>
      </c>
      <c r="C1892" s="7" t="n">
        <v>7</v>
      </c>
      <c r="D1892" s="7" t="n">
        <v>255</v>
      </c>
    </row>
    <row r="1893" spans="1:9">
      <c r="A1893" t="s">
        <v>4</v>
      </c>
      <c r="B1893" s="4" t="s">
        <v>5</v>
      </c>
      <c r="C1893" s="4" t="s">
        <v>10</v>
      </c>
      <c r="D1893" s="4" t="s">
        <v>13</v>
      </c>
    </row>
    <row r="1894" spans="1:9">
      <c r="A1894" t="n">
        <v>19603</v>
      </c>
      <c r="B1894" s="62" t="n">
        <v>67</v>
      </c>
      <c r="C1894" s="7" t="n">
        <v>0</v>
      </c>
      <c r="D1894" s="7" t="n">
        <v>3</v>
      </c>
    </row>
    <row r="1895" spans="1:9">
      <c r="A1895" t="s">
        <v>4</v>
      </c>
      <c r="B1895" s="4" t="s">
        <v>5</v>
      </c>
      <c r="C1895" s="4" t="s">
        <v>10</v>
      </c>
      <c r="D1895" s="4" t="s">
        <v>13</v>
      </c>
    </row>
    <row r="1896" spans="1:9">
      <c r="A1896" t="n">
        <v>19607</v>
      </c>
      <c r="B1896" s="62" t="n">
        <v>67</v>
      </c>
      <c r="C1896" s="7" t="n">
        <v>1613</v>
      </c>
      <c r="D1896" s="7" t="n">
        <v>3</v>
      </c>
    </row>
    <row r="1897" spans="1:9">
      <c r="A1897" t="s">
        <v>4</v>
      </c>
      <c r="B1897" s="4" t="s">
        <v>5</v>
      </c>
      <c r="C1897" s="4" t="s">
        <v>10</v>
      </c>
      <c r="D1897" s="4" t="s">
        <v>13</v>
      </c>
    </row>
    <row r="1898" spans="1:9">
      <c r="A1898" t="n">
        <v>19611</v>
      </c>
      <c r="B1898" s="62" t="n">
        <v>67</v>
      </c>
      <c r="C1898" s="7" t="n">
        <v>1614</v>
      </c>
      <c r="D1898" s="7" t="n">
        <v>3</v>
      </c>
    </row>
    <row r="1899" spans="1:9">
      <c r="A1899" t="s">
        <v>4</v>
      </c>
      <c r="B1899" s="4" t="s">
        <v>5</v>
      </c>
      <c r="C1899" s="4" t="s">
        <v>10</v>
      </c>
      <c r="D1899" s="4" t="s">
        <v>13</v>
      </c>
    </row>
    <row r="1900" spans="1:9">
      <c r="A1900" t="n">
        <v>19615</v>
      </c>
      <c r="B1900" s="62" t="n">
        <v>67</v>
      </c>
      <c r="C1900" s="7" t="n">
        <v>1615</v>
      </c>
      <c r="D1900" s="7" t="n">
        <v>3</v>
      </c>
    </row>
    <row r="1901" spans="1:9">
      <c r="A1901" t="s">
        <v>4</v>
      </c>
      <c r="B1901" s="4" t="s">
        <v>5</v>
      </c>
      <c r="C1901" s="4" t="s">
        <v>6</v>
      </c>
      <c r="D1901" s="4" t="s">
        <v>10</v>
      </c>
    </row>
    <row r="1902" spans="1:9">
      <c r="A1902" t="n">
        <v>19619</v>
      </c>
      <c r="B1902" s="58" t="n">
        <v>29</v>
      </c>
      <c r="C1902" s="7" t="s">
        <v>264</v>
      </c>
      <c r="D1902" s="7" t="n">
        <v>65533</v>
      </c>
    </row>
    <row r="1903" spans="1:9">
      <c r="A1903" t="s">
        <v>4</v>
      </c>
      <c r="B1903" s="4" t="s">
        <v>5</v>
      </c>
      <c r="C1903" s="4" t="s">
        <v>13</v>
      </c>
      <c r="D1903" s="4" t="s">
        <v>19</v>
      </c>
      <c r="E1903" s="4" t="s">
        <v>19</v>
      </c>
      <c r="F1903" s="4" t="s">
        <v>19</v>
      </c>
    </row>
    <row r="1904" spans="1:9">
      <c r="A1904" t="n">
        <v>19645</v>
      </c>
      <c r="B1904" s="48" t="n">
        <v>45</v>
      </c>
      <c r="C1904" s="7" t="n">
        <v>9</v>
      </c>
      <c r="D1904" s="7" t="n">
        <v>0.0500000007450581</v>
      </c>
      <c r="E1904" s="7" t="n">
        <v>0.0500000007450581</v>
      </c>
      <c r="F1904" s="7" t="n">
        <v>0.200000002980232</v>
      </c>
    </row>
    <row r="1905" spans="1:6">
      <c r="A1905" t="s">
        <v>4</v>
      </c>
      <c r="B1905" s="4" t="s">
        <v>5</v>
      </c>
      <c r="C1905" s="4" t="s">
        <v>13</v>
      </c>
      <c r="D1905" s="4" t="s">
        <v>10</v>
      </c>
      <c r="E1905" s="4" t="s">
        <v>6</v>
      </c>
    </row>
    <row r="1906" spans="1:6">
      <c r="A1906" t="n">
        <v>19659</v>
      </c>
      <c r="B1906" s="37" t="n">
        <v>51</v>
      </c>
      <c r="C1906" s="7" t="n">
        <v>4</v>
      </c>
      <c r="D1906" s="7" t="n">
        <v>1615</v>
      </c>
      <c r="E1906" s="7" t="s">
        <v>44</v>
      </c>
    </row>
    <row r="1907" spans="1:6">
      <c r="A1907" t="s">
        <v>4</v>
      </c>
      <c r="B1907" s="4" t="s">
        <v>5</v>
      </c>
      <c r="C1907" s="4" t="s">
        <v>10</v>
      </c>
    </row>
    <row r="1908" spans="1:6">
      <c r="A1908" t="n">
        <v>19672</v>
      </c>
      <c r="B1908" s="25" t="n">
        <v>16</v>
      </c>
      <c r="C1908" s="7" t="n">
        <v>0</v>
      </c>
    </row>
    <row r="1909" spans="1:6">
      <c r="A1909" t="s">
        <v>4</v>
      </c>
      <c r="B1909" s="4" t="s">
        <v>5</v>
      </c>
      <c r="C1909" s="4" t="s">
        <v>10</v>
      </c>
      <c r="D1909" s="4" t="s">
        <v>13</v>
      </c>
      <c r="E1909" s="4" t="s">
        <v>9</v>
      </c>
      <c r="F1909" s="4" t="s">
        <v>28</v>
      </c>
      <c r="G1909" s="4" t="s">
        <v>13</v>
      </c>
      <c r="H1909" s="4" t="s">
        <v>13</v>
      </c>
    </row>
    <row r="1910" spans="1:6">
      <c r="A1910" t="n">
        <v>19675</v>
      </c>
      <c r="B1910" s="38" t="n">
        <v>26</v>
      </c>
      <c r="C1910" s="7" t="n">
        <v>1615</v>
      </c>
      <c r="D1910" s="7" t="n">
        <v>17</v>
      </c>
      <c r="E1910" s="7" t="n">
        <v>63169</v>
      </c>
      <c r="F1910" s="7" t="s">
        <v>265</v>
      </c>
      <c r="G1910" s="7" t="n">
        <v>2</v>
      </c>
      <c r="H1910" s="7" t="n">
        <v>0</v>
      </c>
    </row>
    <row r="1911" spans="1:6">
      <c r="A1911" t="s">
        <v>4</v>
      </c>
      <c r="B1911" s="4" t="s">
        <v>5</v>
      </c>
    </row>
    <row r="1912" spans="1:6">
      <c r="A1912" t="n">
        <v>19721</v>
      </c>
      <c r="B1912" s="23" t="n">
        <v>28</v>
      </c>
    </row>
    <row r="1913" spans="1:6">
      <c r="A1913" t="s">
        <v>4</v>
      </c>
      <c r="B1913" s="4" t="s">
        <v>5</v>
      </c>
      <c r="C1913" s="4" t="s">
        <v>6</v>
      </c>
      <c r="D1913" s="4" t="s">
        <v>10</v>
      </c>
    </row>
    <row r="1914" spans="1:6">
      <c r="A1914" t="n">
        <v>19722</v>
      </c>
      <c r="B1914" s="58" t="n">
        <v>29</v>
      </c>
      <c r="C1914" s="7" t="s">
        <v>12</v>
      </c>
      <c r="D1914" s="7" t="n">
        <v>65533</v>
      </c>
    </row>
    <row r="1915" spans="1:6">
      <c r="A1915" t="s">
        <v>4</v>
      </c>
      <c r="B1915" s="4" t="s">
        <v>5</v>
      </c>
      <c r="C1915" s="4" t="s">
        <v>10</v>
      </c>
    </row>
    <row r="1916" spans="1:6">
      <c r="A1916" t="n">
        <v>19726</v>
      </c>
      <c r="B1916" s="25" t="n">
        <v>16</v>
      </c>
      <c r="C1916" s="7" t="n">
        <v>500</v>
      </c>
    </row>
    <row r="1917" spans="1:6">
      <c r="A1917" t="s">
        <v>4</v>
      </c>
      <c r="B1917" s="4" t="s">
        <v>5</v>
      </c>
      <c r="C1917" s="4" t="s">
        <v>13</v>
      </c>
      <c r="D1917" s="4" t="s">
        <v>19</v>
      </c>
      <c r="E1917" s="4" t="s">
        <v>19</v>
      </c>
      <c r="F1917" s="4" t="s">
        <v>19</v>
      </c>
    </row>
    <row r="1918" spans="1:6">
      <c r="A1918" t="n">
        <v>19729</v>
      </c>
      <c r="B1918" s="48" t="n">
        <v>45</v>
      </c>
      <c r="C1918" s="7" t="n">
        <v>9</v>
      </c>
      <c r="D1918" s="7" t="n">
        <v>0.0500000007450581</v>
      </c>
      <c r="E1918" s="7" t="n">
        <v>0.0500000007450581</v>
      </c>
      <c r="F1918" s="7" t="n">
        <v>0.200000002980232</v>
      </c>
    </row>
    <row r="1919" spans="1:6">
      <c r="A1919" t="s">
        <v>4</v>
      </c>
      <c r="B1919" s="4" t="s">
        <v>5</v>
      </c>
      <c r="C1919" s="4" t="s">
        <v>13</v>
      </c>
      <c r="D1919" s="4" t="s">
        <v>10</v>
      </c>
      <c r="E1919" s="4" t="s">
        <v>10</v>
      </c>
      <c r="F1919" s="4" t="s">
        <v>13</v>
      </c>
    </row>
    <row r="1920" spans="1:6">
      <c r="A1920" t="n">
        <v>19743</v>
      </c>
      <c r="B1920" s="21" t="n">
        <v>25</v>
      </c>
      <c r="C1920" s="7" t="n">
        <v>1</v>
      </c>
      <c r="D1920" s="7" t="n">
        <v>60</v>
      </c>
      <c r="E1920" s="7" t="n">
        <v>640</v>
      </c>
      <c r="F1920" s="7" t="n">
        <v>2</v>
      </c>
    </row>
    <row r="1921" spans="1:8">
      <c r="A1921" t="s">
        <v>4</v>
      </c>
      <c r="B1921" s="4" t="s">
        <v>5</v>
      </c>
      <c r="C1921" s="4" t="s">
        <v>6</v>
      </c>
      <c r="D1921" s="4" t="s">
        <v>10</v>
      </c>
    </row>
    <row r="1922" spans="1:8">
      <c r="A1922" t="n">
        <v>19750</v>
      </c>
      <c r="B1922" s="58" t="n">
        <v>29</v>
      </c>
      <c r="C1922" s="7" t="s">
        <v>258</v>
      </c>
      <c r="D1922" s="7" t="n">
        <v>65533</v>
      </c>
    </row>
    <row r="1923" spans="1:8">
      <c r="A1923" t="s">
        <v>4</v>
      </c>
      <c r="B1923" s="4" t="s">
        <v>5</v>
      </c>
      <c r="C1923" s="4" t="s">
        <v>13</v>
      </c>
      <c r="D1923" s="4" t="s">
        <v>10</v>
      </c>
      <c r="E1923" s="4" t="s">
        <v>6</v>
      </c>
    </row>
    <row r="1924" spans="1:8">
      <c r="A1924" t="n">
        <v>19770</v>
      </c>
      <c r="B1924" s="37" t="n">
        <v>51</v>
      </c>
      <c r="C1924" s="7" t="n">
        <v>4</v>
      </c>
      <c r="D1924" s="7" t="n">
        <v>12</v>
      </c>
      <c r="E1924" s="7" t="s">
        <v>44</v>
      </c>
    </row>
    <row r="1925" spans="1:8">
      <c r="A1925" t="s">
        <v>4</v>
      </c>
      <c r="B1925" s="4" t="s">
        <v>5</v>
      </c>
      <c r="C1925" s="4" t="s">
        <v>10</v>
      </c>
    </row>
    <row r="1926" spans="1:8">
      <c r="A1926" t="n">
        <v>19783</v>
      </c>
      <c r="B1926" s="25" t="n">
        <v>16</v>
      </c>
      <c r="C1926" s="7" t="n">
        <v>0</v>
      </c>
    </row>
    <row r="1927" spans="1:8">
      <c r="A1927" t="s">
        <v>4</v>
      </c>
      <c r="B1927" s="4" t="s">
        <v>5</v>
      </c>
      <c r="C1927" s="4" t="s">
        <v>10</v>
      </c>
      <c r="D1927" s="4" t="s">
        <v>13</v>
      </c>
      <c r="E1927" s="4" t="s">
        <v>9</v>
      </c>
      <c r="F1927" s="4" t="s">
        <v>28</v>
      </c>
      <c r="G1927" s="4" t="s">
        <v>13</v>
      </c>
      <c r="H1927" s="4" t="s">
        <v>13</v>
      </c>
    </row>
    <row r="1928" spans="1:8">
      <c r="A1928" t="n">
        <v>19786</v>
      </c>
      <c r="B1928" s="38" t="n">
        <v>26</v>
      </c>
      <c r="C1928" s="7" t="n">
        <v>12</v>
      </c>
      <c r="D1928" s="7" t="n">
        <v>17</v>
      </c>
      <c r="E1928" s="7" t="n">
        <v>63170</v>
      </c>
      <c r="F1928" s="7" t="s">
        <v>266</v>
      </c>
      <c r="G1928" s="7" t="n">
        <v>2</v>
      </c>
      <c r="H1928" s="7" t="n">
        <v>0</v>
      </c>
    </row>
    <row r="1929" spans="1:8">
      <c r="A1929" t="s">
        <v>4</v>
      </c>
      <c r="B1929" s="4" t="s">
        <v>5</v>
      </c>
    </row>
    <row r="1930" spans="1:8">
      <c r="A1930" t="n">
        <v>19815</v>
      </c>
      <c r="B1930" s="23" t="n">
        <v>28</v>
      </c>
    </row>
    <row r="1931" spans="1:8">
      <c r="A1931" t="s">
        <v>4</v>
      </c>
      <c r="B1931" s="4" t="s">
        <v>5</v>
      </c>
      <c r="C1931" s="4" t="s">
        <v>6</v>
      </c>
      <c r="D1931" s="4" t="s">
        <v>10</v>
      </c>
    </row>
    <row r="1932" spans="1:8">
      <c r="A1932" t="n">
        <v>19816</v>
      </c>
      <c r="B1932" s="58" t="n">
        <v>29</v>
      </c>
      <c r="C1932" s="7" t="s">
        <v>12</v>
      </c>
      <c r="D1932" s="7" t="n">
        <v>65533</v>
      </c>
    </row>
    <row r="1933" spans="1:8">
      <c r="A1933" t="s">
        <v>4</v>
      </c>
      <c r="B1933" s="4" t="s">
        <v>5</v>
      </c>
      <c r="C1933" s="4" t="s">
        <v>13</v>
      </c>
      <c r="D1933" s="4" t="s">
        <v>10</v>
      </c>
      <c r="E1933" s="4" t="s">
        <v>10</v>
      </c>
      <c r="F1933" s="4" t="s">
        <v>13</v>
      </c>
    </row>
    <row r="1934" spans="1:8">
      <c r="A1934" t="n">
        <v>19820</v>
      </c>
      <c r="B1934" s="21" t="n">
        <v>25</v>
      </c>
      <c r="C1934" s="7" t="n">
        <v>1</v>
      </c>
      <c r="D1934" s="7" t="n">
        <v>65535</v>
      </c>
      <c r="E1934" s="7" t="n">
        <v>65535</v>
      </c>
      <c r="F1934" s="7" t="n">
        <v>0</v>
      </c>
    </row>
    <row r="1935" spans="1:8">
      <c r="A1935" t="s">
        <v>4</v>
      </c>
      <c r="B1935" s="4" t="s">
        <v>5</v>
      </c>
      <c r="C1935" s="4" t="s">
        <v>10</v>
      </c>
    </row>
    <row r="1936" spans="1:8">
      <c r="A1936" t="n">
        <v>19827</v>
      </c>
      <c r="B1936" s="25" t="n">
        <v>16</v>
      </c>
      <c r="C1936" s="7" t="n">
        <v>500</v>
      </c>
    </row>
    <row r="1937" spans="1:8">
      <c r="A1937" t="s">
        <v>4</v>
      </c>
      <c r="B1937" s="4" t="s">
        <v>5</v>
      </c>
      <c r="C1937" s="4" t="s">
        <v>13</v>
      </c>
      <c r="D1937" s="4" t="s">
        <v>19</v>
      </c>
      <c r="E1937" s="4" t="s">
        <v>19</v>
      </c>
      <c r="F1937" s="4" t="s">
        <v>19</v>
      </c>
    </row>
    <row r="1938" spans="1:8">
      <c r="A1938" t="n">
        <v>19830</v>
      </c>
      <c r="B1938" s="48" t="n">
        <v>45</v>
      </c>
      <c r="C1938" s="7" t="n">
        <v>9</v>
      </c>
      <c r="D1938" s="7" t="n">
        <v>0.0500000007450581</v>
      </c>
      <c r="E1938" s="7" t="n">
        <v>0.0500000007450581</v>
      </c>
      <c r="F1938" s="7" t="n">
        <v>0.200000002980232</v>
      </c>
    </row>
    <row r="1939" spans="1:8">
      <c r="A1939" t="s">
        <v>4</v>
      </c>
      <c r="B1939" s="4" t="s">
        <v>5</v>
      </c>
      <c r="C1939" s="4" t="s">
        <v>6</v>
      </c>
      <c r="D1939" s="4" t="s">
        <v>10</v>
      </c>
    </row>
    <row r="1940" spans="1:8">
      <c r="A1940" t="n">
        <v>19844</v>
      </c>
      <c r="B1940" s="58" t="n">
        <v>29</v>
      </c>
      <c r="C1940" s="7" t="s">
        <v>264</v>
      </c>
      <c r="D1940" s="7" t="n">
        <v>65533</v>
      </c>
    </row>
    <row r="1941" spans="1:8">
      <c r="A1941" t="s">
        <v>4</v>
      </c>
      <c r="B1941" s="4" t="s">
        <v>5</v>
      </c>
      <c r="C1941" s="4" t="s">
        <v>13</v>
      </c>
      <c r="D1941" s="4" t="s">
        <v>10</v>
      </c>
      <c r="E1941" s="4" t="s">
        <v>6</v>
      </c>
    </row>
    <row r="1942" spans="1:8">
      <c r="A1942" t="n">
        <v>19870</v>
      </c>
      <c r="B1942" s="37" t="n">
        <v>51</v>
      </c>
      <c r="C1942" s="7" t="n">
        <v>4</v>
      </c>
      <c r="D1942" s="7" t="n">
        <v>1615</v>
      </c>
      <c r="E1942" s="7" t="s">
        <v>44</v>
      </c>
    </row>
    <row r="1943" spans="1:8">
      <c r="A1943" t="s">
        <v>4</v>
      </c>
      <c r="B1943" s="4" t="s">
        <v>5</v>
      </c>
      <c r="C1943" s="4" t="s">
        <v>10</v>
      </c>
    </row>
    <row r="1944" spans="1:8">
      <c r="A1944" t="n">
        <v>19883</v>
      </c>
      <c r="B1944" s="25" t="n">
        <v>16</v>
      </c>
      <c r="C1944" s="7" t="n">
        <v>0</v>
      </c>
    </row>
    <row r="1945" spans="1:8">
      <c r="A1945" t="s">
        <v>4</v>
      </c>
      <c r="B1945" s="4" t="s">
        <v>5</v>
      </c>
      <c r="C1945" s="4" t="s">
        <v>10</v>
      </c>
      <c r="D1945" s="4" t="s">
        <v>13</v>
      </c>
      <c r="E1945" s="4" t="s">
        <v>9</v>
      </c>
      <c r="F1945" s="4" t="s">
        <v>28</v>
      </c>
      <c r="G1945" s="4" t="s">
        <v>13</v>
      </c>
      <c r="H1945" s="4" t="s">
        <v>13</v>
      </c>
    </row>
    <row r="1946" spans="1:8">
      <c r="A1946" t="n">
        <v>19886</v>
      </c>
      <c r="B1946" s="38" t="n">
        <v>26</v>
      </c>
      <c r="C1946" s="7" t="n">
        <v>1615</v>
      </c>
      <c r="D1946" s="7" t="n">
        <v>17</v>
      </c>
      <c r="E1946" s="7" t="n">
        <v>63171</v>
      </c>
      <c r="F1946" s="7" t="s">
        <v>267</v>
      </c>
      <c r="G1946" s="7" t="n">
        <v>2</v>
      </c>
      <c r="H1946" s="7" t="n">
        <v>0</v>
      </c>
    </row>
    <row r="1947" spans="1:8">
      <c r="A1947" t="s">
        <v>4</v>
      </c>
      <c r="B1947" s="4" t="s">
        <v>5</v>
      </c>
    </row>
    <row r="1948" spans="1:8">
      <c r="A1948" t="n">
        <v>19984</v>
      </c>
      <c r="B1948" s="23" t="n">
        <v>28</v>
      </c>
    </row>
    <row r="1949" spans="1:8">
      <c r="A1949" t="s">
        <v>4</v>
      </c>
      <c r="B1949" s="4" t="s">
        <v>5</v>
      </c>
      <c r="C1949" s="4" t="s">
        <v>10</v>
      </c>
    </row>
    <row r="1950" spans="1:8">
      <c r="A1950" t="n">
        <v>19985</v>
      </c>
      <c r="B1950" s="25" t="n">
        <v>16</v>
      </c>
      <c r="C1950" s="7" t="n">
        <v>300</v>
      </c>
    </row>
    <row r="1951" spans="1:8">
      <c r="A1951" t="s">
        <v>4</v>
      </c>
      <c r="B1951" s="4" t="s">
        <v>5</v>
      </c>
      <c r="C1951" s="4" t="s">
        <v>13</v>
      </c>
      <c r="D1951" s="4" t="s">
        <v>19</v>
      </c>
      <c r="E1951" s="4" t="s">
        <v>19</v>
      </c>
      <c r="F1951" s="4" t="s">
        <v>19</v>
      </c>
    </row>
    <row r="1952" spans="1:8">
      <c r="A1952" t="n">
        <v>19988</v>
      </c>
      <c r="B1952" s="48" t="n">
        <v>45</v>
      </c>
      <c r="C1952" s="7" t="n">
        <v>9</v>
      </c>
      <c r="D1952" s="7" t="n">
        <v>0.0500000007450581</v>
      </c>
      <c r="E1952" s="7" t="n">
        <v>0.0500000007450581</v>
      </c>
      <c r="F1952" s="7" t="n">
        <v>0.200000002980232</v>
      </c>
    </row>
    <row r="1953" spans="1:8">
      <c r="A1953" t="s">
        <v>4</v>
      </c>
      <c r="B1953" s="4" t="s">
        <v>5</v>
      </c>
      <c r="C1953" s="4" t="s">
        <v>13</v>
      </c>
      <c r="D1953" s="4" t="s">
        <v>10</v>
      </c>
      <c r="E1953" s="4" t="s">
        <v>6</v>
      </c>
    </row>
    <row r="1954" spans="1:8">
      <c r="A1954" t="n">
        <v>20002</v>
      </c>
      <c r="B1954" s="37" t="n">
        <v>51</v>
      </c>
      <c r="C1954" s="7" t="n">
        <v>4</v>
      </c>
      <c r="D1954" s="7" t="n">
        <v>1615</v>
      </c>
      <c r="E1954" s="7" t="s">
        <v>44</v>
      </c>
    </row>
    <row r="1955" spans="1:8">
      <c r="A1955" t="s">
        <v>4</v>
      </c>
      <c r="B1955" s="4" t="s">
        <v>5</v>
      </c>
      <c r="C1955" s="4" t="s">
        <v>10</v>
      </c>
    </row>
    <row r="1956" spans="1:8">
      <c r="A1956" t="n">
        <v>20015</v>
      </c>
      <c r="B1956" s="25" t="n">
        <v>16</v>
      </c>
      <c r="C1956" s="7" t="n">
        <v>0</v>
      </c>
    </row>
    <row r="1957" spans="1:8">
      <c r="A1957" t="s">
        <v>4</v>
      </c>
      <c r="B1957" s="4" t="s">
        <v>5</v>
      </c>
      <c r="C1957" s="4" t="s">
        <v>10</v>
      </c>
      <c r="D1957" s="4" t="s">
        <v>13</v>
      </c>
      <c r="E1957" s="4" t="s">
        <v>9</v>
      </c>
      <c r="F1957" s="4" t="s">
        <v>28</v>
      </c>
      <c r="G1957" s="4" t="s">
        <v>13</v>
      </c>
      <c r="H1957" s="4" t="s">
        <v>13</v>
      </c>
    </row>
    <row r="1958" spans="1:8">
      <c r="A1958" t="n">
        <v>20018</v>
      </c>
      <c r="B1958" s="38" t="n">
        <v>26</v>
      </c>
      <c r="C1958" s="7" t="n">
        <v>1615</v>
      </c>
      <c r="D1958" s="7" t="n">
        <v>17</v>
      </c>
      <c r="E1958" s="7" t="n">
        <v>63172</v>
      </c>
      <c r="F1958" s="7" t="s">
        <v>268</v>
      </c>
      <c r="G1958" s="7" t="n">
        <v>2</v>
      </c>
      <c r="H1958" s="7" t="n">
        <v>0</v>
      </c>
    </row>
    <row r="1959" spans="1:8">
      <c r="A1959" t="s">
        <v>4</v>
      </c>
      <c r="B1959" s="4" t="s">
        <v>5</v>
      </c>
    </row>
    <row r="1960" spans="1:8">
      <c r="A1960" t="n">
        <v>20098</v>
      </c>
      <c r="B1960" s="23" t="n">
        <v>28</v>
      </c>
    </row>
    <row r="1961" spans="1:8">
      <c r="A1961" t="s">
        <v>4</v>
      </c>
      <c r="B1961" s="4" t="s">
        <v>5</v>
      </c>
      <c r="C1961" s="4" t="s">
        <v>10</v>
      </c>
    </row>
    <row r="1962" spans="1:8">
      <c r="A1962" t="n">
        <v>20099</v>
      </c>
      <c r="B1962" s="25" t="n">
        <v>16</v>
      </c>
      <c r="C1962" s="7" t="n">
        <v>300</v>
      </c>
    </row>
    <row r="1963" spans="1:8">
      <c r="A1963" t="s">
        <v>4</v>
      </c>
      <c r="B1963" s="4" t="s">
        <v>5</v>
      </c>
      <c r="C1963" s="4" t="s">
        <v>13</v>
      </c>
      <c r="D1963" s="4" t="s">
        <v>19</v>
      </c>
      <c r="E1963" s="4" t="s">
        <v>19</v>
      </c>
      <c r="F1963" s="4" t="s">
        <v>19</v>
      </c>
    </row>
    <row r="1964" spans="1:8">
      <c r="A1964" t="n">
        <v>20102</v>
      </c>
      <c r="B1964" s="48" t="n">
        <v>45</v>
      </c>
      <c r="C1964" s="7" t="n">
        <v>9</v>
      </c>
      <c r="D1964" s="7" t="n">
        <v>0.0500000007450581</v>
      </c>
      <c r="E1964" s="7" t="n">
        <v>0.0500000007450581</v>
      </c>
      <c r="F1964" s="7" t="n">
        <v>0.200000002980232</v>
      </c>
    </row>
    <row r="1965" spans="1:8">
      <c r="A1965" t="s">
        <v>4</v>
      </c>
      <c r="B1965" s="4" t="s">
        <v>5</v>
      </c>
      <c r="C1965" s="4" t="s">
        <v>13</v>
      </c>
      <c r="D1965" s="4" t="s">
        <v>10</v>
      </c>
      <c r="E1965" s="4" t="s">
        <v>6</v>
      </c>
    </row>
    <row r="1966" spans="1:8">
      <c r="A1966" t="n">
        <v>20116</v>
      </c>
      <c r="B1966" s="37" t="n">
        <v>51</v>
      </c>
      <c r="C1966" s="7" t="n">
        <v>4</v>
      </c>
      <c r="D1966" s="7" t="n">
        <v>1615</v>
      </c>
      <c r="E1966" s="7" t="s">
        <v>44</v>
      </c>
    </row>
    <row r="1967" spans="1:8">
      <c r="A1967" t="s">
        <v>4</v>
      </c>
      <c r="B1967" s="4" t="s">
        <v>5</v>
      </c>
      <c r="C1967" s="4" t="s">
        <v>10</v>
      </c>
    </row>
    <row r="1968" spans="1:8">
      <c r="A1968" t="n">
        <v>20129</v>
      </c>
      <c r="B1968" s="25" t="n">
        <v>16</v>
      </c>
      <c r="C1968" s="7" t="n">
        <v>0</v>
      </c>
    </row>
    <row r="1969" spans="1:8">
      <c r="A1969" t="s">
        <v>4</v>
      </c>
      <c r="B1969" s="4" t="s">
        <v>5</v>
      </c>
      <c r="C1969" s="4" t="s">
        <v>10</v>
      </c>
      <c r="D1969" s="4" t="s">
        <v>13</v>
      </c>
      <c r="E1969" s="4" t="s">
        <v>9</v>
      </c>
      <c r="F1969" s="4" t="s">
        <v>28</v>
      </c>
      <c r="G1969" s="4" t="s">
        <v>13</v>
      </c>
      <c r="H1969" s="4" t="s">
        <v>13</v>
      </c>
    </row>
    <row r="1970" spans="1:8">
      <c r="A1970" t="n">
        <v>20132</v>
      </c>
      <c r="B1970" s="38" t="n">
        <v>26</v>
      </c>
      <c r="C1970" s="7" t="n">
        <v>1615</v>
      </c>
      <c r="D1970" s="7" t="n">
        <v>17</v>
      </c>
      <c r="E1970" s="7" t="n">
        <v>63173</v>
      </c>
      <c r="F1970" s="7" t="s">
        <v>269</v>
      </c>
      <c r="G1970" s="7" t="n">
        <v>2</v>
      </c>
      <c r="H1970" s="7" t="n">
        <v>0</v>
      </c>
    </row>
    <row r="1971" spans="1:8">
      <c r="A1971" t="s">
        <v>4</v>
      </c>
      <c r="B1971" s="4" t="s">
        <v>5</v>
      </c>
    </row>
    <row r="1972" spans="1:8">
      <c r="A1972" t="n">
        <v>20251</v>
      </c>
      <c r="B1972" s="23" t="n">
        <v>28</v>
      </c>
    </row>
    <row r="1973" spans="1:8">
      <c r="A1973" t="s">
        <v>4</v>
      </c>
      <c r="B1973" s="4" t="s">
        <v>5</v>
      </c>
      <c r="C1973" s="4" t="s">
        <v>10</v>
      </c>
      <c r="D1973" s="4" t="s">
        <v>13</v>
      </c>
    </row>
    <row r="1974" spans="1:8">
      <c r="A1974" t="n">
        <v>20252</v>
      </c>
      <c r="B1974" s="52" t="n">
        <v>89</v>
      </c>
      <c r="C1974" s="7" t="n">
        <v>65533</v>
      </c>
      <c r="D1974" s="7" t="n">
        <v>1</v>
      </c>
    </row>
    <row r="1975" spans="1:8">
      <c r="A1975" t="s">
        <v>4</v>
      </c>
      <c r="B1975" s="4" t="s">
        <v>5</v>
      </c>
      <c r="C1975" s="4" t="s">
        <v>6</v>
      </c>
      <c r="D1975" s="4" t="s">
        <v>10</v>
      </c>
    </row>
    <row r="1976" spans="1:8">
      <c r="A1976" t="n">
        <v>20256</v>
      </c>
      <c r="B1976" s="58" t="n">
        <v>29</v>
      </c>
      <c r="C1976" s="7" t="s">
        <v>12</v>
      </c>
      <c r="D1976" s="7" t="n">
        <v>65533</v>
      </c>
    </row>
    <row r="1977" spans="1:8">
      <c r="A1977" t="s">
        <v>4</v>
      </c>
      <c r="B1977" s="4" t="s">
        <v>5</v>
      </c>
      <c r="C1977" s="4" t="s">
        <v>6</v>
      </c>
      <c r="D1977" s="4" t="s">
        <v>10</v>
      </c>
    </row>
    <row r="1978" spans="1:8">
      <c r="A1978" t="n">
        <v>20260</v>
      </c>
      <c r="B1978" s="58" t="n">
        <v>29</v>
      </c>
      <c r="C1978" s="7" t="s">
        <v>256</v>
      </c>
      <c r="D1978" s="7" t="n">
        <v>65533</v>
      </c>
    </row>
    <row r="1979" spans="1:8">
      <c r="A1979" t="s">
        <v>4</v>
      </c>
      <c r="B1979" s="4" t="s">
        <v>5</v>
      </c>
      <c r="C1979" s="4" t="s">
        <v>13</v>
      </c>
      <c r="D1979" s="4" t="s">
        <v>10</v>
      </c>
      <c r="E1979" s="4" t="s">
        <v>6</v>
      </c>
    </row>
    <row r="1980" spans="1:8">
      <c r="A1980" t="n">
        <v>20295</v>
      </c>
      <c r="B1980" s="37" t="n">
        <v>51</v>
      </c>
      <c r="C1980" s="7" t="n">
        <v>4</v>
      </c>
      <c r="D1980" s="7" t="n">
        <v>1613</v>
      </c>
      <c r="E1980" s="7" t="s">
        <v>44</v>
      </c>
    </row>
    <row r="1981" spans="1:8">
      <c r="A1981" t="s">
        <v>4</v>
      </c>
      <c r="B1981" s="4" t="s">
        <v>5</v>
      </c>
      <c r="C1981" s="4" t="s">
        <v>10</v>
      </c>
    </row>
    <row r="1982" spans="1:8">
      <c r="A1982" t="n">
        <v>20308</v>
      </c>
      <c r="B1982" s="25" t="n">
        <v>16</v>
      </c>
      <c r="C1982" s="7" t="n">
        <v>0</v>
      </c>
    </row>
    <row r="1983" spans="1:8">
      <c r="A1983" t="s">
        <v>4</v>
      </c>
      <c r="B1983" s="4" t="s">
        <v>5</v>
      </c>
      <c r="C1983" s="4" t="s">
        <v>10</v>
      </c>
      <c r="D1983" s="4" t="s">
        <v>13</v>
      </c>
      <c r="E1983" s="4" t="s">
        <v>9</v>
      </c>
      <c r="F1983" s="4" t="s">
        <v>28</v>
      </c>
      <c r="G1983" s="4" t="s">
        <v>13</v>
      </c>
      <c r="H1983" s="4" t="s">
        <v>13</v>
      </c>
    </row>
    <row r="1984" spans="1:8">
      <c r="A1984" t="n">
        <v>20311</v>
      </c>
      <c r="B1984" s="38" t="n">
        <v>26</v>
      </c>
      <c r="C1984" s="7" t="n">
        <v>1613</v>
      </c>
      <c r="D1984" s="7" t="n">
        <v>17</v>
      </c>
      <c r="E1984" s="7" t="n">
        <v>63174</v>
      </c>
      <c r="F1984" s="7" t="s">
        <v>270</v>
      </c>
      <c r="G1984" s="7" t="n">
        <v>2</v>
      </c>
      <c r="H1984" s="7" t="n">
        <v>0</v>
      </c>
    </row>
    <row r="1985" spans="1:8">
      <c r="A1985" t="s">
        <v>4</v>
      </c>
      <c r="B1985" s="4" t="s">
        <v>5</v>
      </c>
    </row>
    <row r="1986" spans="1:8">
      <c r="A1986" t="n">
        <v>20347</v>
      </c>
      <c r="B1986" s="23" t="n">
        <v>28</v>
      </c>
    </row>
    <row r="1987" spans="1:8">
      <c r="A1987" t="s">
        <v>4</v>
      </c>
      <c r="B1987" s="4" t="s">
        <v>5</v>
      </c>
      <c r="C1987" s="4" t="s">
        <v>6</v>
      </c>
      <c r="D1987" s="4" t="s">
        <v>10</v>
      </c>
    </row>
    <row r="1988" spans="1:8">
      <c r="A1988" t="n">
        <v>20348</v>
      </c>
      <c r="B1988" s="58" t="n">
        <v>29</v>
      </c>
      <c r="C1988" s="7" t="s">
        <v>12</v>
      </c>
      <c r="D1988" s="7" t="n">
        <v>65533</v>
      </c>
    </row>
    <row r="1989" spans="1:8">
      <c r="A1989" t="s">
        <v>4</v>
      </c>
      <c r="B1989" s="4" t="s">
        <v>5</v>
      </c>
      <c r="C1989" s="4" t="s">
        <v>10</v>
      </c>
      <c r="D1989" s="4" t="s">
        <v>13</v>
      </c>
    </row>
    <row r="1990" spans="1:8">
      <c r="A1990" t="n">
        <v>20352</v>
      </c>
      <c r="B1990" s="52" t="n">
        <v>89</v>
      </c>
      <c r="C1990" s="7" t="n">
        <v>65533</v>
      </c>
      <c r="D1990" s="7" t="n">
        <v>1</v>
      </c>
    </row>
    <row r="1991" spans="1:8">
      <c r="A1991" t="s">
        <v>4</v>
      </c>
      <c r="B1991" s="4" t="s">
        <v>5</v>
      </c>
      <c r="C1991" s="4" t="s">
        <v>13</v>
      </c>
      <c r="D1991" s="4" t="s">
        <v>10</v>
      </c>
      <c r="E1991" s="4" t="s">
        <v>19</v>
      </c>
    </row>
    <row r="1992" spans="1:8">
      <c r="A1992" t="n">
        <v>20356</v>
      </c>
      <c r="B1992" s="42" t="n">
        <v>58</v>
      </c>
      <c r="C1992" s="7" t="n">
        <v>101</v>
      </c>
      <c r="D1992" s="7" t="n">
        <v>300</v>
      </c>
      <c r="E1992" s="7" t="n">
        <v>1</v>
      </c>
    </row>
    <row r="1993" spans="1:8">
      <c r="A1993" t="s">
        <v>4</v>
      </c>
      <c r="B1993" s="4" t="s">
        <v>5</v>
      </c>
      <c r="C1993" s="4" t="s">
        <v>13</v>
      </c>
      <c r="D1993" s="4" t="s">
        <v>10</v>
      </c>
    </row>
    <row r="1994" spans="1:8">
      <c r="A1994" t="n">
        <v>20364</v>
      </c>
      <c r="B1994" s="42" t="n">
        <v>58</v>
      </c>
      <c r="C1994" s="7" t="n">
        <v>254</v>
      </c>
      <c r="D1994" s="7" t="n">
        <v>0</v>
      </c>
    </row>
    <row r="1995" spans="1:8">
      <c r="A1995" t="s">
        <v>4</v>
      </c>
      <c r="B1995" s="4" t="s">
        <v>5</v>
      </c>
      <c r="C1995" s="4" t="s">
        <v>13</v>
      </c>
    </row>
    <row r="1996" spans="1:8">
      <c r="A1996" t="n">
        <v>20368</v>
      </c>
      <c r="B1996" s="53" t="n">
        <v>116</v>
      </c>
      <c r="C1996" s="7" t="n">
        <v>0</v>
      </c>
    </row>
    <row r="1997" spans="1:8">
      <c r="A1997" t="s">
        <v>4</v>
      </c>
      <c r="B1997" s="4" t="s">
        <v>5</v>
      </c>
      <c r="C1997" s="4" t="s">
        <v>13</v>
      </c>
      <c r="D1997" s="4" t="s">
        <v>10</v>
      </c>
    </row>
    <row r="1998" spans="1:8">
      <c r="A1998" t="n">
        <v>20370</v>
      </c>
      <c r="B1998" s="53" t="n">
        <v>116</v>
      </c>
      <c r="C1998" s="7" t="n">
        <v>2</v>
      </c>
      <c r="D1998" s="7" t="n">
        <v>1</v>
      </c>
    </row>
    <row r="1999" spans="1:8">
      <c r="A1999" t="s">
        <v>4</v>
      </c>
      <c r="B1999" s="4" t="s">
        <v>5</v>
      </c>
      <c r="C1999" s="4" t="s">
        <v>13</v>
      </c>
      <c r="D1999" s="4" t="s">
        <v>9</v>
      </c>
    </row>
    <row r="2000" spans="1:8">
      <c r="A2000" t="n">
        <v>20374</v>
      </c>
      <c r="B2000" s="53" t="n">
        <v>116</v>
      </c>
      <c r="C2000" s="7" t="n">
        <v>5</v>
      </c>
      <c r="D2000" s="7" t="n">
        <v>1106247680</v>
      </c>
    </row>
    <row r="2001" spans="1:5">
      <c r="A2001" t="s">
        <v>4</v>
      </c>
      <c r="B2001" s="4" t="s">
        <v>5</v>
      </c>
      <c r="C2001" s="4" t="s">
        <v>13</v>
      </c>
      <c r="D2001" s="4" t="s">
        <v>10</v>
      </c>
    </row>
    <row r="2002" spans="1:5">
      <c r="A2002" t="n">
        <v>20380</v>
      </c>
      <c r="B2002" s="53" t="n">
        <v>116</v>
      </c>
      <c r="C2002" s="7" t="n">
        <v>6</v>
      </c>
      <c r="D2002" s="7" t="n">
        <v>1</v>
      </c>
    </row>
    <row r="2003" spans="1:5">
      <c r="A2003" t="s">
        <v>4</v>
      </c>
      <c r="B2003" s="4" t="s">
        <v>5</v>
      </c>
      <c r="C2003" s="4" t="s">
        <v>13</v>
      </c>
      <c r="D2003" s="4" t="s">
        <v>13</v>
      </c>
      <c r="E2003" s="4" t="s">
        <v>19</v>
      </c>
      <c r="F2003" s="4" t="s">
        <v>19</v>
      </c>
      <c r="G2003" s="4" t="s">
        <v>19</v>
      </c>
      <c r="H2003" s="4" t="s">
        <v>10</v>
      </c>
    </row>
    <row r="2004" spans="1:5">
      <c r="A2004" t="n">
        <v>20384</v>
      </c>
      <c r="B2004" s="48" t="n">
        <v>45</v>
      </c>
      <c r="C2004" s="7" t="n">
        <v>2</v>
      </c>
      <c r="D2004" s="7" t="n">
        <v>3</v>
      </c>
      <c r="E2004" s="7" t="n">
        <v>0</v>
      </c>
      <c r="F2004" s="7" t="n">
        <v>5.59999990463257</v>
      </c>
      <c r="G2004" s="7" t="n">
        <v>-38.5499992370605</v>
      </c>
      <c r="H2004" s="7" t="n">
        <v>0</v>
      </c>
    </row>
    <row r="2005" spans="1:5">
      <c r="A2005" t="s">
        <v>4</v>
      </c>
      <c r="B2005" s="4" t="s">
        <v>5</v>
      </c>
      <c r="C2005" s="4" t="s">
        <v>13</v>
      </c>
      <c r="D2005" s="4" t="s">
        <v>13</v>
      </c>
      <c r="E2005" s="4" t="s">
        <v>19</v>
      </c>
      <c r="F2005" s="4" t="s">
        <v>19</v>
      </c>
      <c r="G2005" s="4" t="s">
        <v>19</v>
      </c>
      <c r="H2005" s="4" t="s">
        <v>10</v>
      </c>
      <c r="I2005" s="4" t="s">
        <v>13</v>
      </c>
    </row>
    <row r="2006" spans="1:5">
      <c r="A2006" t="n">
        <v>20401</v>
      </c>
      <c r="B2006" s="48" t="n">
        <v>45</v>
      </c>
      <c r="C2006" s="7" t="n">
        <v>4</v>
      </c>
      <c r="D2006" s="7" t="n">
        <v>3</v>
      </c>
      <c r="E2006" s="7" t="n">
        <v>355</v>
      </c>
      <c r="F2006" s="7" t="n">
        <v>180</v>
      </c>
      <c r="G2006" s="7" t="n">
        <v>0</v>
      </c>
      <c r="H2006" s="7" t="n">
        <v>0</v>
      </c>
      <c r="I2006" s="7" t="n">
        <v>0</v>
      </c>
    </row>
    <row r="2007" spans="1:5">
      <c r="A2007" t="s">
        <v>4</v>
      </c>
      <c r="B2007" s="4" t="s">
        <v>5</v>
      </c>
      <c r="C2007" s="4" t="s">
        <v>13</v>
      </c>
      <c r="D2007" s="4" t="s">
        <v>13</v>
      </c>
      <c r="E2007" s="4" t="s">
        <v>19</v>
      </c>
      <c r="F2007" s="4" t="s">
        <v>10</v>
      </c>
    </row>
    <row r="2008" spans="1:5">
      <c r="A2008" t="n">
        <v>20419</v>
      </c>
      <c r="B2008" s="48" t="n">
        <v>45</v>
      </c>
      <c r="C2008" s="7" t="n">
        <v>5</v>
      </c>
      <c r="D2008" s="7" t="n">
        <v>3</v>
      </c>
      <c r="E2008" s="7" t="n">
        <v>6.5</v>
      </c>
      <c r="F2008" s="7" t="n">
        <v>0</v>
      </c>
    </row>
    <row r="2009" spans="1:5">
      <c r="A2009" t="s">
        <v>4</v>
      </c>
      <c r="B2009" s="4" t="s">
        <v>5</v>
      </c>
      <c r="C2009" s="4" t="s">
        <v>13</v>
      </c>
      <c r="D2009" s="4" t="s">
        <v>13</v>
      </c>
      <c r="E2009" s="4" t="s">
        <v>19</v>
      </c>
      <c r="F2009" s="4" t="s">
        <v>10</v>
      </c>
    </row>
    <row r="2010" spans="1:5">
      <c r="A2010" t="n">
        <v>20428</v>
      </c>
      <c r="B2010" s="48" t="n">
        <v>45</v>
      </c>
      <c r="C2010" s="7" t="n">
        <v>11</v>
      </c>
      <c r="D2010" s="7" t="n">
        <v>3</v>
      </c>
      <c r="E2010" s="7" t="n">
        <v>40</v>
      </c>
      <c r="F2010" s="7" t="n">
        <v>0</v>
      </c>
    </row>
    <row r="2011" spans="1:5">
      <c r="A2011" t="s">
        <v>4</v>
      </c>
      <c r="B2011" s="4" t="s">
        <v>5</v>
      </c>
      <c r="C2011" s="4" t="s">
        <v>13</v>
      </c>
      <c r="D2011" s="4" t="s">
        <v>13</v>
      </c>
      <c r="E2011" s="4" t="s">
        <v>19</v>
      </c>
      <c r="F2011" s="4" t="s">
        <v>10</v>
      </c>
    </row>
    <row r="2012" spans="1:5">
      <c r="A2012" t="n">
        <v>20437</v>
      </c>
      <c r="B2012" s="48" t="n">
        <v>45</v>
      </c>
      <c r="C2012" s="7" t="n">
        <v>5</v>
      </c>
      <c r="D2012" s="7" t="n">
        <v>3</v>
      </c>
      <c r="E2012" s="7" t="n">
        <v>7.5</v>
      </c>
      <c r="F2012" s="7" t="n">
        <v>30000</v>
      </c>
    </row>
    <row r="2013" spans="1:5">
      <c r="A2013" t="s">
        <v>4</v>
      </c>
      <c r="B2013" s="4" t="s">
        <v>5</v>
      </c>
      <c r="C2013" s="4" t="s">
        <v>13</v>
      </c>
      <c r="D2013" s="4" t="s">
        <v>10</v>
      </c>
    </row>
    <row r="2014" spans="1:5">
      <c r="A2014" t="n">
        <v>20446</v>
      </c>
      <c r="B2014" s="42" t="n">
        <v>58</v>
      </c>
      <c r="C2014" s="7" t="n">
        <v>255</v>
      </c>
      <c r="D2014" s="7" t="n">
        <v>0</v>
      </c>
    </row>
    <row r="2015" spans="1:5">
      <c r="A2015" t="s">
        <v>4</v>
      </c>
      <c r="B2015" s="4" t="s">
        <v>5</v>
      </c>
      <c r="C2015" s="4" t="s">
        <v>13</v>
      </c>
      <c r="D2015" s="4" t="s">
        <v>10</v>
      </c>
      <c r="E2015" s="4" t="s">
        <v>10</v>
      </c>
      <c r="F2015" s="4" t="s">
        <v>13</v>
      </c>
    </row>
    <row r="2016" spans="1:5">
      <c r="A2016" t="n">
        <v>20450</v>
      </c>
      <c r="B2016" s="21" t="n">
        <v>25</v>
      </c>
      <c r="C2016" s="7" t="n">
        <v>1</v>
      </c>
      <c r="D2016" s="7" t="n">
        <v>260</v>
      </c>
      <c r="E2016" s="7" t="n">
        <v>280</v>
      </c>
      <c r="F2016" s="7" t="n">
        <v>2</v>
      </c>
    </row>
    <row r="2017" spans="1:9">
      <c r="A2017" t="s">
        <v>4</v>
      </c>
      <c r="B2017" s="4" t="s">
        <v>5</v>
      </c>
      <c r="C2017" s="4" t="s">
        <v>13</v>
      </c>
      <c r="D2017" s="4" t="s">
        <v>10</v>
      </c>
      <c r="E2017" s="4" t="s">
        <v>6</v>
      </c>
    </row>
    <row r="2018" spans="1:9">
      <c r="A2018" t="n">
        <v>20457</v>
      </c>
      <c r="B2018" s="37" t="n">
        <v>51</v>
      </c>
      <c r="C2018" s="7" t="n">
        <v>4</v>
      </c>
      <c r="D2018" s="7" t="n">
        <v>1</v>
      </c>
      <c r="E2018" s="7" t="s">
        <v>271</v>
      </c>
    </row>
    <row r="2019" spans="1:9">
      <c r="A2019" t="s">
        <v>4</v>
      </c>
      <c r="B2019" s="4" t="s">
        <v>5</v>
      </c>
      <c r="C2019" s="4" t="s">
        <v>10</v>
      </c>
    </row>
    <row r="2020" spans="1:9">
      <c r="A2020" t="n">
        <v>20471</v>
      </c>
      <c r="B2020" s="25" t="n">
        <v>16</v>
      </c>
      <c r="C2020" s="7" t="n">
        <v>0</v>
      </c>
    </row>
    <row r="2021" spans="1:9">
      <c r="A2021" t="s">
        <v>4</v>
      </c>
      <c r="B2021" s="4" t="s">
        <v>5</v>
      </c>
      <c r="C2021" s="4" t="s">
        <v>10</v>
      </c>
      <c r="D2021" s="4" t="s">
        <v>13</v>
      </c>
      <c r="E2021" s="4" t="s">
        <v>9</v>
      </c>
      <c r="F2021" s="4" t="s">
        <v>28</v>
      </c>
      <c r="G2021" s="4" t="s">
        <v>13</v>
      </c>
      <c r="H2021" s="4" t="s">
        <v>13</v>
      </c>
    </row>
    <row r="2022" spans="1:9">
      <c r="A2022" t="n">
        <v>20474</v>
      </c>
      <c r="B2022" s="38" t="n">
        <v>26</v>
      </c>
      <c r="C2022" s="7" t="n">
        <v>1</v>
      </c>
      <c r="D2022" s="7" t="n">
        <v>17</v>
      </c>
      <c r="E2022" s="7" t="n">
        <v>63175</v>
      </c>
      <c r="F2022" s="7" t="s">
        <v>272</v>
      </c>
      <c r="G2022" s="7" t="n">
        <v>2</v>
      </c>
      <c r="H2022" s="7" t="n">
        <v>0</v>
      </c>
    </row>
    <row r="2023" spans="1:9">
      <c r="A2023" t="s">
        <v>4</v>
      </c>
      <c r="B2023" s="4" t="s">
        <v>5</v>
      </c>
    </row>
    <row r="2024" spans="1:9">
      <c r="A2024" t="n">
        <v>20508</v>
      </c>
      <c r="B2024" s="23" t="n">
        <v>28</v>
      </c>
    </row>
    <row r="2025" spans="1:9">
      <c r="A2025" t="s">
        <v>4</v>
      </c>
      <c r="B2025" s="4" t="s">
        <v>5</v>
      </c>
      <c r="C2025" s="4" t="s">
        <v>13</v>
      </c>
      <c r="D2025" s="4" t="s">
        <v>10</v>
      </c>
      <c r="E2025" s="4" t="s">
        <v>10</v>
      </c>
      <c r="F2025" s="4" t="s">
        <v>13</v>
      </c>
    </row>
    <row r="2026" spans="1:9">
      <c r="A2026" t="n">
        <v>20509</v>
      </c>
      <c r="B2026" s="21" t="n">
        <v>25</v>
      </c>
      <c r="C2026" s="7" t="n">
        <v>1</v>
      </c>
      <c r="D2026" s="7" t="n">
        <v>65535</v>
      </c>
      <c r="E2026" s="7" t="n">
        <v>65535</v>
      </c>
      <c r="F2026" s="7" t="n">
        <v>0</v>
      </c>
    </row>
    <row r="2027" spans="1:9">
      <c r="A2027" t="s">
        <v>4</v>
      </c>
      <c r="B2027" s="4" t="s">
        <v>5</v>
      </c>
      <c r="C2027" s="4" t="s">
        <v>13</v>
      </c>
      <c r="D2027" s="4" t="s">
        <v>10</v>
      </c>
      <c r="E2027" s="4" t="s">
        <v>10</v>
      </c>
      <c r="F2027" s="4" t="s">
        <v>13</v>
      </c>
    </row>
    <row r="2028" spans="1:9">
      <c r="A2028" t="n">
        <v>20516</v>
      </c>
      <c r="B2028" s="21" t="n">
        <v>25</v>
      </c>
      <c r="C2028" s="7" t="n">
        <v>1</v>
      </c>
      <c r="D2028" s="7" t="n">
        <v>60</v>
      </c>
      <c r="E2028" s="7" t="n">
        <v>280</v>
      </c>
      <c r="F2028" s="7" t="n">
        <v>2</v>
      </c>
    </row>
    <row r="2029" spans="1:9">
      <c r="A2029" t="s">
        <v>4</v>
      </c>
      <c r="B2029" s="4" t="s">
        <v>5</v>
      </c>
      <c r="C2029" s="4" t="s">
        <v>13</v>
      </c>
      <c r="D2029" s="4" t="s">
        <v>10</v>
      </c>
      <c r="E2029" s="4" t="s">
        <v>6</v>
      </c>
    </row>
    <row r="2030" spans="1:9">
      <c r="A2030" t="n">
        <v>20523</v>
      </c>
      <c r="B2030" s="37" t="n">
        <v>51</v>
      </c>
      <c r="C2030" s="7" t="n">
        <v>4</v>
      </c>
      <c r="D2030" s="7" t="n">
        <v>3</v>
      </c>
      <c r="E2030" s="7" t="s">
        <v>103</v>
      </c>
    </row>
    <row r="2031" spans="1:9">
      <c r="A2031" t="s">
        <v>4</v>
      </c>
      <c r="B2031" s="4" t="s">
        <v>5</v>
      </c>
      <c r="C2031" s="4" t="s">
        <v>10</v>
      </c>
    </row>
    <row r="2032" spans="1:9">
      <c r="A2032" t="n">
        <v>20536</v>
      </c>
      <c r="B2032" s="25" t="n">
        <v>16</v>
      </c>
      <c r="C2032" s="7" t="n">
        <v>0</v>
      </c>
    </row>
    <row r="2033" spans="1:8">
      <c r="A2033" t="s">
        <v>4</v>
      </c>
      <c r="B2033" s="4" t="s">
        <v>5</v>
      </c>
      <c r="C2033" s="4" t="s">
        <v>10</v>
      </c>
      <c r="D2033" s="4" t="s">
        <v>13</v>
      </c>
      <c r="E2033" s="4" t="s">
        <v>9</v>
      </c>
      <c r="F2033" s="4" t="s">
        <v>28</v>
      </c>
      <c r="G2033" s="4" t="s">
        <v>13</v>
      </c>
      <c r="H2033" s="4" t="s">
        <v>13</v>
      </c>
    </row>
    <row r="2034" spans="1:8">
      <c r="A2034" t="n">
        <v>20539</v>
      </c>
      <c r="B2034" s="38" t="n">
        <v>26</v>
      </c>
      <c r="C2034" s="7" t="n">
        <v>3</v>
      </c>
      <c r="D2034" s="7" t="n">
        <v>17</v>
      </c>
      <c r="E2034" s="7" t="n">
        <v>63176</v>
      </c>
      <c r="F2034" s="7" t="s">
        <v>273</v>
      </c>
      <c r="G2034" s="7" t="n">
        <v>2</v>
      </c>
      <c r="H2034" s="7" t="n">
        <v>0</v>
      </c>
    </row>
    <row r="2035" spans="1:8">
      <c r="A2035" t="s">
        <v>4</v>
      </c>
      <c r="B2035" s="4" t="s">
        <v>5</v>
      </c>
    </row>
    <row r="2036" spans="1:8">
      <c r="A2036" t="n">
        <v>20598</v>
      </c>
      <c r="B2036" s="23" t="n">
        <v>28</v>
      </c>
    </row>
    <row r="2037" spans="1:8">
      <c r="A2037" t="s">
        <v>4</v>
      </c>
      <c r="B2037" s="4" t="s">
        <v>5</v>
      </c>
      <c r="C2037" s="4" t="s">
        <v>13</v>
      </c>
      <c r="D2037" s="4" t="s">
        <v>10</v>
      </c>
      <c r="E2037" s="4" t="s">
        <v>10</v>
      </c>
      <c r="F2037" s="4" t="s">
        <v>13</v>
      </c>
    </row>
    <row r="2038" spans="1:8">
      <c r="A2038" t="n">
        <v>20599</v>
      </c>
      <c r="B2038" s="21" t="n">
        <v>25</v>
      </c>
      <c r="C2038" s="7" t="n">
        <v>1</v>
      </c>
      <c r="D2038" s="7" t="n">
        <v>65535</v>
      </c>
      <c r="E2038" s="7" t="n">
        <v>65535</v>
      </c>
      <c r="F2038" s="7" t="n">
        <v>0</v>
      </c>
    </row>
    <row r="2039" spans="1:8">
      <c r="A2039" t="s">
        <v>4</v>
      </c>
      <c r="B2039" s="4" t="s">
        <v>5</v>
      </c>
      <c r="C2039" s="4" t="s">
        <v>13</v>
      </c>
      <c r="D2039" s="4" t="s">
        <v>19</v>
      </c>
      <c r="E2039" s="4" t="s">
        <v>10</v>
      </c>
      <c r="F2039" s="4" t="s">
        <v>13</v>
      </c>
    </row>
    <row r="2040" spans="1:8">
      <c r="A2040" t="n">
        <v>20606</v>
      </c>
      <c r="B2040" s="16" t="n">
        <v>49</v>
      </c>
      <c r="C2040" s="7" t="n">
        <v>3</v>
      </c>
      <c r="D2040" s="7" t="n">
        <v>0.699999988079071</v>
      </c>
      <c r="E2040" s="7" t="n">
        <v>500</v>
      </c>
      <c r="F2040" s="7" t="n">
        <v>0</v>
      </c>
    </row>
    <row r="2041" spans="1:8">
      <c r="A2041" t="s">
        <v>4</v>
      </c>
      <c r="B2041" s="4" t="s">
        <v>5</v>
      </c>
      <c r="C2041" s="4" t="s">
        <v>6</v>
      </c>
      <c r="D2041" s="4" t="s">
        <v>10</v>
      </c>
    </row>
    <row r="2042" spans="1:8">
      <c r="A2042" t="n">
        <v>20615</v>
      </c>
      <c r="B2042" s="58" t="n">
        <v>29</v>
      </c>
      <c r="C2042" s="7" t="s">
        <v>258</v>
      </c>
      <c r="D2042" s="7" t="n">
        <v>65533</v>
      </c>
    </row>
    <row r="2043" spans="1:8">
      <c r="A2043" t="s">
        <v>4</v>
      </c>
      <c r="B2043" s="4" t="s">
        <v>5</v>
      </c>
      <c r="C2043" s="4" t="s">
        <v>13</v>
      </c>
      <c r="D2043" s="4" t="s">
        <v>10</v>
      </c>
      <c r="E2043" s="4" t="s">
        <v>6</v>
      </c>
    </row>
    <row r="2044" spans="1:8">
      <c r="A2044" t="n">
        <v>20635</v>
      </c>
      <c r="B2044" s="37" t="n">
        <v>51</v>
      </c>
      <c r="C2044" s="7" t="n">
        <v>4</v>
      </c>
      <c r="D2044" s="7" t="n">
        <v>1603</v>
      </c>
      <c r="E2044" s="7" t="s">
        <v>44</v>
      </c>
    </row>
    <row r="2045" spans="1:8">
      <c r="A2045" t="s">
        <v>4</v>
      </c>
      <c r="B2045" s="4" t="s">
        <v>5</v>
      </c>
      <c r="C2045" s="4" t="s">
        <v>10</v>
      </c>
    </row>
    <row r="2046" spans="1:8">
      <c r="A2046" t="n">
        <v>20648</v>
      </c>
      <c r="B2046" s="25" t="n">
        <v>16</v>
      </c>
      <c r="C2046" s="7" t="n">
        <v>0</v>
      </c>
    </row>
    <row r="2047" spans="1:8">
      <c r="A2047" t="s">
        <v>4</v>
      </c>
      <c r="B2047" s="4" t="s">
        <v>5</v>
      </c>
      <c r="C2047" s="4" t="s">
        <v>10</v>
      </c>
      <c r="D2047" s="4" t="s">
        <v>13</v>
      </c>
      <c r="E2047" s="4" t="s">
        <v>9</v>
      </c>
      <c r="F2047" s="4" t="s">
        <v>28</v>
      </c>
      <c r="G2047" s="4" t="s">
        <v>13</v>
      </c>
      <c r="H2047" s="4" t="s">
        <v>13</v>
      </c>
    </row>
    <row r="2048" spans="1:8">
      <c r="A2048" t="n">
        <v>20651</v>
      </c>
      <c r="B2048" s="38" t="n">
        <v>26</v>
      </c>
      <c r="C2048" s="7" t="n">
        <v>1603</v>
      </c>
      <c r="D2048" s="7" t="n">
        <v>17</v>
      </c>
      <c r="E2048" s="7" t="n">
        <v>12343</v>
      </c>
      <c r="F2048" s="7" t="s">
        <v>274</v>
      </c>
      <c r="G2048" s="7" t="n">
        <v>2</v>
      </c>
      <c r="H2048" s="7" t="n">
        <v>0</v>
      </c>
    </row>
    <row r="2049" spans="1:8">
      <c r="A2049" t="s">
        <v>4</v>
      </c>
      <c r="B2049" s="4" t="s">
        <v>5</v>
      </c>
    </row>
    <row r="2050" spans="1:8">
      <c r="A2050" t="n">
        <v>20708</v>
      </c>
      <c r="B2050" s="23" t="n">
        <v>28</v>
      </c>
    </row>
    <row r="2051" spans="1:8">
      <c r="A2051" t="s">
        <v>4</v>
      </c>
      <c r="B2051" s="4" t="s">
        <v>5</v>
      </c>
      <c r="C2051" s="4" t="s">
        <v>10</v>
      </c>
    </row>
    <row r="2052" spans="1:8">
      <c r="A2052" t="n">
        <v>20709</v>
      </c>
      <c r="B2052" s="25" t="n">
        <v>16</v>
      </c>
      <c r="C2052" s="7" t="n">
        <v>300</v>
      </c>
    </row>
    <row r="2053" spans="1:8">
      <c r="A2053" t="s">
        <v>4</v>
      </c>
      <c r="B2053" s="4" t="s">
        <v>5</v>
      </c>
      <c r="C2053" s="4" t="s">
        <v>13</v>
      </c>
      <c r="D2053" s="4" t="s">
        <v>19</v>
      </c>
      <c r="E2053" s="4" t="s">
        <v>19</v>
      </c>
      <c r="F2053" s="4" t="s">
        <v>19</v>
      </c>
    </row>
    <row r="2054" spans="1:8">
      <c r="A2054" t="n">
        <v>20712</v>
      </c>
      <c r="B2054" s="48" t="n">
        <v>45</v>
      </c>
      <c r="C2054" s="7" t="n">
        <v>9</v>
      </c>
      <c r="D2054" s="7" t="n">
        <v>0.0500000007450581</v>
      </c>
      <c r="E2054" s="7" t="n">
        <v>0.0500000007450581</v>
      </c>
      <c r="F2054" s="7" t="n">
        <v>0.200000002980232</v>
      </c>
    </row>
    <row r="2055" spans="1:8">
      <c r="A2055" t="s">
        <v>4</v>
      </c>
      <c r="B2055" s="4" t="s">
        <v>5</v>
      </c>
      <c r="C2055" s="4" t="s">
        <v>13</v>
      </c>
      <c r="D2055" s="4" t="s">
        <v>10</v>
      </c>
      <c r="E2055" s="4" t="s">
        <v>6</v>
      </c>
    </row>
    <row r="2056" spans="1:8">
      <c r="A2056" t="n">
        <v>20726</v>
      </c>
      <c r="B2056" s="37" t="n">
        <v>51</v>
      </c>
      <c r="C2056" s="7" t="n">
        <v>4</v>
      </c>
      <c r="D2056" s="7" t="n">
        <v>1603</v>
      </c>
      <c r="E2056" s="7" t="s">
        <v>44</v>
      </c>
    </row>
    <row r="2057" spans="1:8">
      <c r="A2057" t="s">
        <v>4</v>
      </c>
      <c r="B2057" s="4" t="s">
        <v>5</v>
      </c>
      <c r="C2057" s="4" t="s">
        <v>10</v>
      </c>
    </row>
    <row r="2058" spans="1:8">
      <c r="A2058" t="n">
        <v>20739</v>
      </c>
      <c r="B2058" s="25" t="n">
        <v>16</v>
      </c>
      <c r="C2058" s="7" t="n">
        <v>0</v>
      </c>
    </row>
    <row r="2059" spans="1:8">
      <c r="A2059" t="s">
        <v>4</v>
      </c>
      <c r="B2059" s="4" t="s">
        <v>5</v>
      </c>
      <c r="C2059" s="4" t="s">
        <v>10</v>
      </c>
      <c r="D2059" s="4" t="s">
        <v>13</v>
      </c>
      <c r="E2059" s="4" t="s">
        <v>9</v>
      </c>
      <c r="F2059" s="4" t="s">
        <v>28</v>
      </c>
      <c r="G2059" s="4" t="s">
        <v>13</v>
      </c>
      <c r="H2059" s="4" t="s">
        <v>13</v>
      </c>
    </row>
    <row r="2060" spans="1:8">
      <c r="A2060" t="n">
        <v>20742</v>
      </c>
      <c r="B2060" s="38" t="n">
        <v>26</v>
      </c>
      <c r="C2060" s="7" t="n">
        <v>1603</v>
      </c>
      <c r="D2060" s="7" t="n">
        <v>17</v>
      </c>
      <c r="E2060" s="7" t="n">
        <v>12344</v>
      </c>
      <c r="F2060" s="7" t="s">
        <v>275</v>
      </c>
      <c r="G2060" s="7" t="n">
        <v>2</v>
      </c>
      <c r="H2060" s="7" t="n">
        <v>0</v>
      </c>
    </row>
    <row r="2061" spans="1:8">
      <c r="A2061" t="s">
        <v>4</v>
      </c>
      <c r="B2061" s="4" t="s">
        <v>5</v>
      </c>
    </row>
    <row r="2062" spans="1:8">
      <c r="A2062" t="n">
        <v>20823</v>
      </c>
      <c r="B2062" s="23" t="n">
        <v>28</v>
      </c>
    </row>
    <row r="2063" spans="1:8">
      <c r="A2063" t="s">
        <v>4</v>
      </c>
      <c r="B2063" s="4" t="s">
        <v>5</v>
      </c>
      <c r="C2063" s="4" t="s">
        <v>10</v>
      </c>
      <c r="D2063" s="4" t="s">
        <v>13</v>
      </c>
    </row>
    <row r="2064" spans="1:8">
      <c r="A2064" t="n">
        <v>20824</v>
      </c>
      <c r="B2064" s="52" t="n">
        <v>89</v>
      </c>
      <c r="C2064" s="7" t="n">
        <v>65533</v>
      </c>
      <c r="D2064" s="7" t="n">
        <v>1</v>
      </c>
    </row>
    <row r="2065" spans="1:8">
      <c r="A2065" t="s">
        <v>4</v>
      </c>
      <c r="B2065" s="4" t="s">
        <v>5</v>
      </c>
      <c r="C2065" s="4" t="s">
        <v>6</v>
      </c>
      <c r="D2065" s="4" t="s">
        <v>10</v>
      </c>
    </row>
    <row r="2066" spans="1:8">
      <c r="A2066" t="n">
        <v>20828</v>
      </c>
      <c r="B2066" s="58" t="n">
        <v>29</v>
      </c>
      <c r="C2066" s="7" t="s">
        <v>12</v>
      </c>
      <c r="D2066" s="7" t="n">
        <v>65533</v>
      </c>
    </row>
    <row r="2067" spans="1:8">
      <c r="A2067" t="s">
        <v>4</v>
      </c>
      <c r="B2067" s="4" t="s">
        <v>5</v>
      </c>
      <c r="C2067" s="4" t="s">
        <v>10</v>
      </c>
      <c r="D2067" s="4" t="s">
        <v>10</v>
      </c>
      <c r="E2067" s="4" t="s">
        <v>19</v>
      </c>
      <c r="F2067" s="4" t="s">
        <v>19</v>
      </c>
      <c r="G2067" s="4" t="s">
        <v>19</v>
      </c>
      <c r="H2067" s="4" t="s">
        <v>19</v>
      </c>
      <c r="I2067" s="4" t="s">
        <v>13</v>
      </c>
      <c r="J2067" s="4" t="s">
        <v>10</v>
      </c>
    </row>
    <row r="2068" spans="1:8">
      <c r="A2068" t="n">
        <v>20832</v>
      </c>
      <c r="B2068" s="50" t="n">
        <v>55</v>
      </c>
      <c r="C2068" s="7" t="n">
        <v>1603</v>
      </c>
      <c r="D2068" s="7" t="n">
        <v>65024</v>
      </c>
      <c r="E2068" s="7" t="n">
        <v>0</v>
      </c>
      <c r="F2068" s="7" t="n">
        <v>0</v>
      </c>
      <c r="G2068" s="7" t="n">
        <v>100</v>
      </c>
      <c r="H2068" s="7" t="n">
        <v>2.5</v>
      </c>
      <c r="I2068" s="7" t="n">
        <v>1</v>
      </c>
      <c r="J2068" s="7" t="n">
        <v>0</v>
      </c>
    </row>
    <row r="2069" spans="1:8">
      <c r="A2069" t="s">
        <v>4</v>
      </c>
      <c r="B2069" s="4" t="s">
        <v>5</v>
      </c>
      <c r="C2069" s="4" t="s">
        <v>13</v>
      </c>
      <c r="D2069" s="4" t="s">
        <v>10</v>
      </c>
      <c r="E2069" s="4" t="s">
        <v>19</v>
      </c>
      <c r="F2069" s="4" t="s">
        <v>10</v>
      </c>
      <c r="G2069" s="4" t="s">
        <v>9</v>
      </c>
      <c r="H2069" s="4" t="s">
        <v>9</v>
      </c>
      <c r="I2069" s="4" t="s">
        <v>10</v>
      </c>
      <c r="J2069" s="4" t="s">
        <v>10</v>
      </c>
      <c r="K2069" s="4" t="s">
        <v>9</v>
      </c>
      <c r="L2069" s="4" t="s">
        <v>9</v>
      </c>
      <c r="M2069" s="4" t="s">
        <v>9</v>
      </c>
      <c r="N2069" s="4" t="s">
        <v>9</v>
      </c>
      <c r="O2069" s="4" t="s">
        <v>6</v>
      </c>
    </row>
    <row r="2070" spans="1:8">
      <c r="A2070" t="n">
        <v>20856</v>
      </c>
      <c r="B2070" s="14" t="n">
        <v>50</v>
      </c>
      <c r="C2070" s="7" t="n">
        <v>0</v>
      </c>
      <c r="D2070" s="7" t="n">
        <v>2119</v>
      </c>
      <c r="E2070" s="7" t="n">
        <v>0.600000023841858</v>
      </c>
      <c r="F2070" s="7" t="n">
        <v>0</v>
      </c>
      <c r="G2070" s="7" t="n">
        <v>0</v>
      </c>
      <c r="H2070" s="7" t="n">
        <v>-1069547520</v>
      </c>
      <c r="I2070" s="7" t="n">
        <v>1</v>
      </c>
      <c r="J2070" s="7" t="n">
        <v>1603</v>
      </c>
      <c r="K2070" s="7" t="n">
        <v>0</v>
      </c>
      <c r="L2070" s="7" t="n">
        <v>0</v>
      </c>
      <c r="M2070" s="7" t="n">
        <v>0</v>
      </c>
      <c r="N2070" s="7" t="n">
        <v>1112014848</v>
      </c>
      <c r="O2070" s="7" t="s">
        <v>12</v>
      </c>
    </row>
    <row r="2071" spans="1:8">
      <c r="A2071" t="s">
        <v>4</v>
      </c>
      <c r="B2071" s="4" t="s">
        <v>5</v>
      </c>
      <c r="C2071" s="4" t="s">
        <v>10</v>
      </c>
    </row>
    <row r="2072" spans="1:8">
      <c r="A2072" t="n">
        <v>20895</v>
      </c>
      <c r="B2072" s="25" t="n">
        <v>16</v>
      </c>
      <c r="C2072" s="7" t="n">
        <v>750</v>
      </c>
    </row>
    <row r="2073" spans="1:8">
      <c r="A2073" t="s">
        <v>4</v>
      </c>
      <c r="B2073" s="4" t="s">
        <v>5</v>
      </c>
      <c r="C2073" s="4" t="s">
        <v>13</v>
      </c>
      <c r="D2073" s="4" t="s">
        <v>10</v>
      </c>
      <c r="E2073" s="4" t="s">
        <v>19</v>
      </c>
      <c r="F2073" s="4" t="s">
        <v>10</v>
      </c>
      <c r="G2073" s="4" t="s">
        <v>9</v>
      </c>
      <c r="H2073" s="4" t="s">
        <v>9</v>
      </c>
      <c r="I2073" s="4" t="s">
        <v>10</v>
      </c>
      <c r="J2073" s="4" t="s">
        <v>10</v>
      </c>
      <c r="K2073" s="4" t="s">
        <v>9</v>
      </c>
      <c r="L2073" s="4" t="s">
        <v>9</v>
      </c>
      <c r="M2073" s="4" t="s">
        <v>9</v>
      </c>
      <c r="N2073" s="4" t="s">
        <v>9</v>
      </c>
      <c r="O2073" s="4" t="s">
        <v>6</v>
      </c>
    </row>
    <row r="2074" spans="1:8">
      <c r="A2074" t="n">
        <v>20898</v>
      </c>
      <c r="B2074" s="14" t="n">
        <v>50</v>
      </c>
      <c r="C2074" s="7" t="n">
        <v>0</v>
      </c>
      <c r="D2074" s="7" t="n">
        <v>2119</v>
      </c>
      <c r="E2074" s="7" t="n">
        <v>0.600000023841858</v>
      </c>
      <c r="F2074" s="7" t="n">
        <v>0</v>
      </c>
      <c r="G2074" s="7" t="n">
        <v>0</v>
      </c>
      <c r="H2074" s="7" t="n">
        <v>-1069547520</v>
      </c>
      <c r="I2074" s="7" t="n">
        <v>1</v>
      </c>
      <c r="J2074" s="7" t="n">
        <v>1603</v>
      </c>
      <c r="K2074" s="7" t="n">
        <v>0</v>
      </c>
      <c r="L2074" s="7" t="n">
        <v>0</v>
      </c>
      <c r="M2074" s="7" t="n">
        <v>0</v>
      </c>
      <c r="N2074" s="7" t="n">
        <v>1112014848</v>
      </c>
      <c r="O2074" s="7" t="s">
        <v>12</v>
      </c>
    </row>
    <row r="2075" spans="1:8">
      <c r="A2075" t="s">
        <v>4</v>
      </c>
      <c r="B2075" s="4" t="s">
        <v>5</v>
      </c>
      <c r="C2075" s="4" t="s">
        <v>10</v>
      </c>
    </row>
    <row r="2076" spans="1:8">
      <c r="A2076" t="n">
        <v>20937</v>
      </c>
      <c r="B2076" s="25" t="n">
        <v>16</v>
      </c>
      <c r="C2076" s="7" t="n">
        <v>750</v>
      </c>
    </row>
    <row r="2077" spans="1:8">
      <c r="A2077" t="s">
        <v>4</v>
      </c>
      <c r="B2077" s="4" t="s">
        <v>5</v>
      </c>
      <c r="C2077" s="4" t="s">
        <v>10</v>
      </c>
      <c r="D2077" s="4" t="s">
        <v>13</v>
      </c>
    </row>
    <row r="2078" spans="1:8">
      <c r="A2078" t="n">
        <v>20940</v>
      </c>
      <c r="B2078" s="52" t="n">
        <v>89</v>
      </c>
      <c r="C2078" s="7" t="n">
        <v>65533</v>
      </c>
      <c r="D2078" s="7" t="n">
        <v>1</v>
      </c>
    </row>
    <row r="2079" spans="1:8">
      <c r="A2079" t="s">
        <v>4</v>
      </c>
      <c r="B2079" s="4" t="s">
        <v>5</v>
      </c>
      <c r="C2079" s="4" t="s">
        <v>13</v>
      </c>
      <c r="D2079" s="4" t="s">
        <v>10</v>
      </c>
      <c r="E2079" s="4" t="s">
        <v>19</v>
      </c>
    </row>
    <row r="2080" spans="1:8">
      <c r="A2080" t="n">
        <v>20944</v>
      </c>
      <c r="B2080" s="42" t="n">
        <v>58</v>
      </c>
      <c r="C2080" s="7" t="n">
        <v>101</v>
      </c>
      <c r="D2080" s="7" t="n">
        <v>300</v>
      </c>
      <c r="E2080" s="7" t="n">
        <v>1</v>
      </c>
    </row>
    <row r="2081" spans="1:15">
      <c r="A2081" t="s">
        <v>4</v>
      </c>
      <c r="B2081" s="4" t="s">
        <v>5</v>
      </c>
      <c r="C2081" s="4" t="s">
        <v>13</v>
      </c>
      <c r="D2081" s="4" t="s">
        <v>10</v>
      </c>
    </row>
    <row r="2082" spans="1:15">
      <c r="A2082" t="n">
        <v>20952</v>
      </c>
      <c r="B2082" s="42" t="n">
        <v>58</v>
      </c>
      <c r="C2082" s="7" t="n">
        <v>254</v>
      </c>
      <c r="D2082" s="7" t="n">
        <v>0</v>
      </c>
    </row>
    <row r="2083" spans="1:15">
      <c r="A2083" t="s">
        <v>4</v>
      </c>
      <c r="B2083" s="4" t="s">
        <v>5</v>
      </c>
      <c r="C2083" s="4" t="s">
        <v>13</v>
      </c>
    </row>
    <row r="2084" spans="1:15">
      <c r="A2084" t="n">
        <v>20956</v>
      </c>
      <c r="B2084" s="53" t="n">
        <v>116</v>
      </c>
      <c r="C2084" s="7" t="n">
        <v>0</v>
      </c>
    </row>
    <row r="2085" spans="1:15">
      <c r="A2085" t="s">
        <v>4</v>
      </c>
      <c r="B2085" s="4" t="s">
        <v>5</v>
      </c>
      <c r="C2085" s="4" t="s">
        <v>13</v>
      </c>
      <c r="D2085" s="4" t="s">
        <v>10</v>
      </c>
    </row>
    <row r="2086" spans="1:15">
      <c r="A2086" t="n">
        <v>20958</v>
      </c>
      <c r="B2086" s="53" t="n">
        <v>116</v>
      </c>
      <c r="C2086" s="7" t="n">
        <v>2</v>
      </c>
      <c r="D2086" s="7" t="n">
        <v>1</v>
      </c>
    </row>
    <row r="2087" spans="1:15">
      <c r="A2087" t="s">
        <v>4</v>
      </c>
      <c r="B2087" s="4" t="s">
        <v>5</v>
      </c>
      <c r="C2087" s="4" t="s">
        <v>13</v>
      </c>
      <c r="D2087" s="4" t="s">
        <v>9</v>
      </c>
    </row>
    <row r="2088" spans="1:15">
      <c r="A2088" t="n">
        <v>20962</v>
      </c>
      <c r="B2088" s="53" t="n">
        <v>116</v>
      </c>
      <c r="C2088" s="7" t="n">
        <v>5</v>
      </c>
      <c r="D2088" s="7" t="n">
        <v>1120403456</v>
      </c>
    </row>
    <row r="2089" spans="1:15">
      <c r="A2089" t="s">
        <v>4</v>
      </c>
      <c r="B2089" s="4" t="s">
        <v>5</v>
      </c>
      <c r="C2089" s="4" t="s">
        <v>13</v>
      </c>
      <c r="D2089" s="4" t="s">
        <v>10</v>
      </c>
    </row>
    <row r="2090" spans="1:15">
      <c r="A2090" t="n">
        <v>20968</v>
      </c>
      <c r="B2090" s="53" t="n">
        <v>116</v>
      </c>
      <c r="C2090" s="7" t="n">
        <v>6</v>
      </c>
      <c r="D2090" s="7" t="n">
        <v>1</v>
      </c>
    </row>
    <row r="2091" spans="1:15">
      <c r="A2091" t="s">
        <v>4</v>
      </c>
      <c r="B2091" s="4" t="s">
        <v>5</v>
      </c>
      <c r="C2091" s="4" t="s">
        <v>10</v>
      </c>
      <c r="D2091" s="4" t="s">
        <v>13</v>
      </c>
    </row>
    <row r="2092" spans="1:15">
      <c r="A2092" t="n">
        <v>20972</v>
      </c>
      <c r="B2092" s="51" t="n">
        <v>56</v>
      </c>
      <c r="C2092" s="7" t="n">
        <v>1603</v>
      </c>
      <c r="D2092" s="7" t="n">
        <v>1</v>
      </c>
    </row>
    <row r="2093" spans="1:15">
      <c r="A2093" t="s">
        <v>4</v>
      </c>
      <c r="B2093" s="4" t="s">
        <v>5</v>
      </c>
      <c r="C2093" s="4" t="s">
        <v>10</v>
      </c>
      <c r="D2093" s="4" t="s">
        <v>13</v>
      </c>
      <c r="E2093" s="4" t="s">
        <v>13</v>
      </c>
      <c r="F2093" s="4" t="s">
        <v>6</v>
      </c>
    </row>
    <row r="2094" spans="1:15">
      <c r="A2094" t="n">
        <v>20976</v>
      </c>
      <c r="B2094" s="36" t="n">
        <v>20</v>
      </c>
      <c r="C2094" s="7" t="n">
        <v>1603</v>
      </c>
      <c r="D2094" s="7" t="n">
        <v>3</v>
      </c>
      <c r="E2094" s="7" t="n">
        <v>11</v>
      </c>
      <c r="F2094" s="7" t="s">
        <v>276</v>
      </c>
    </row>
    <row r="2095" spans="1:15">
      <c r="A2095" t="s">
        <v>4</v>
      </c>
      <c r="B2095" s="4" t="s">
        <v>5</v>
      </c>
      <c r="C2095" s="4" t="s">
        <v>10</v>
      </c>
      <c r="D2095" s="4" t="s">
        <v>19</v>
      </c>
      <c r="E2095" s="4" t="s">
        <v>19</v>
      </c>
      <c r="F2095" s="4" t="s">
        <v>19</v>
      </c>
      <c r="G2095" s="4" t="s">
        <v>19</v>
      </c>
    </row>
    <row r="2096" spans="1:15">
      <c r="A2096" t="n">
        <v>21003</v>
      </c>
      <c r="B2096" s="31" t="n">
        <v>46</v>
      </c>
      <c r="C2096" s="7" t="n">
        <v>1603</v>
      </c>
      <c r="D2096" s="7" t="n">
        <v>0</v>
      </c>
      <c r="E2096" s="7" t="n">
        <v>0.75</v>
      </c>
      <c r="F2096" s="7" t="n">
        <v>-82</v>
      </c>
      <c r="G2096" s="7" t="n">
        <v>180</v>
      </c>
    </row>
    <row r="2097" spans="1:7">
      <c r="A2097" t="s">
        <v>4</v>
      </c>
      <c r="B2097" s="4" t="s">
        <v>5</v>
      </c>
      <c r="C2097" s="4" t="s">
        <v>10</v>
      </c>
      <c r="D2097" s="4" t="s">
        <v>19</v>
      </c>
      <c r="E2097" s="4" t="s">
        <v>19</v>
      </c>
      <c r="F2097" s="4" t="s">
        <v>19</v>
      </c>
      <c r="G2097" s="4" t="s">
        <v>19</v>
      </c>
    </row>
    <row r="2098" spans="1:7">
      <c r="A2098" t="n">
        <v>21022</v>
      </c>
      <c r="B2098" s="31" t="n">
        <v>46</v>
      </c>
      <c r="C2098" s="7" t="n">
        <v>1615</v>
      </c>
      <c r="D2098" s="7" t="n">
        <v>0</v>
      </c>
      <c r="E2098" s="7" t="n">
        <v>0.75</v>
      </c>
      <c r="F2098" s="7" t="n">
        <v>-105</v>
      </c>
      <c r="G2098" s="7" t="n">
        <v>0</v>
      </c>
    </row>
    <row r="2099" spans="1:7">
      <c r="A2099" t="s">
        <v>4</v>
      </c>
      <c r="B2099" s="4" t="s">
        <v>5</v>
      </c>
      <c r="C2099" s="4" t="s">
        <v>13</v>
      </c>
      <c r="D2099" s="4" t="s">
        <v>13</v>
      </c>
      <c r="E2099" s="4" t="s">
        <v>19</v>
      </c>
      <c r="F2099" s="4" t="s">
        <v>19</v>
      </c>
      <c r="G2099" s="4" t="s">
        <v>19</v>
      </c>
      <c r="H2099" s="4" t="s">
        <v>10</v>
      </c>
    </row>
    <row r="2100" spans="1:7">
      <c r="A2100" t="n">
        <v>21041</v>
      </c>
      <c r="B2100" s="48" t="n">
        <v>45</v>
      </c>
      <c r="C2100" s="7" t="n">
        <v>2</v>
      </c>
      <c r="D2100" s="7" t="n">
        <v>3</v>
      </c>
      <c r="E2100" s="7" t="n">
        <v>0</v>
      </c>
      <c r="F2100" s="7" t="n">
        <v>4.59999990463257</v>
      </c>
      <c r="G2100" s="7" t="n">
        <v>-95.1999969482422</v>
      </c>
      <c r="H2100" s="7" t="n">
        <v>0</v>
      </c>
    </row>
    <row r="2101" spans="1:7">
      <c r="A2101" t="s">
        <v>4</v>
      </c>
      <c r="B2101" s="4" t="s">
        <v>5</v>
      </c>
      <c r="C2101" s="4" t="s">
        <v>13</v>
      </c>
      <c r="D2101" s="4" t="s">
        <v>13</v>
      </c>
      <c r="E2101" s="4" t="s">
        <v>19</v>
      </c>
      <c r="F2101" s="4" t="s">
        <v>19</v>
      </c>
      <c r="G2101" s="4" t="s">
        <v>19</v>
      </c>
      <c r="H2101" s="4" t="s">
        <v>10</v>
      </c>
      <c r="I2101" s="4" t="s">
        <v>13</v>
      </c>
    </row>
    <row r="2102" spans="1:7">
      <c r="A2102" t="n">
        <v>21058</v>
      </c>
      <c r="B2102" s="48" t="n">
        <v>45</v>
      </c>
      <c r="C2102" s="7" t="n">
        <v>4</v>
      </c>
      <c r="D2102" s="7" t="n">
        <v>3</v>
      </c>
      <c r="E2102" s="7" t="n">
        <v>353.100006103516</v>
      </c>
      <c r="F2102" s="7" t="n">
        <v>270</v>
      </c>
      <c r="G2102" s="7" t="n">
        <v>0</v>
      </c>
      <c r="H2102" s="7" t="n">
        <v>0</v>
      </c>
      <c r="I2102" s="7" t="n">
        <v>0</v>
      </c>
    </row>
    <row r="2103" spans="1:7">
      <c r="A2103" t="s">
        <v>4</v>
      </c>
      <c r="B2103" s="4" t="s">
        <v>5</v>
      </c>
      <c r="C2103" s="4" t="s">
        <v>13</v>
      </c>
      <c r="D2103" s="4" t="s">
        <v>13</v>
      </c>
      <c r="E2103" s="4" t="s">
        <v>19</v>
      </c>
      <c r="F2103" s="4" t="s">
        <v>10</v>
      </c>
    </row>
    <row r="2104" spans="1:7">
      <c r="A2104" t="n">
        <v>21076</v>
      </c>
      <c r="B2104" s="48" t="n">
        <v>45</v>
      </c>
      <c r="C2104" s="7" t="n">
        <v>5</v>
      </c>
      <c r="D2104" s="7" t="n">
        <v>3</v>
      </c>
      <c r="E2104" s="7" t="n">
        <v>17.5</v>
      </c>
      <c r="F2104" s="7" t="n">
        <v>0</v>
      </c>
    </row>
    <row r="2105" spans="1:7">
      <c r="A2105" t="s">
        <v>4</v>
      </c>
      <c r="B2105" s="4" t="s">
        <v>5</v>
      </c>
      <c r="C2105" s="4" t="s">
        <v>13</v>
      </c>
      <c r="D2105" s="4" t="s">
        <v>13</v>
      </c>
      <c r="E2105" s="4" t="s">
        <v>19</v>
      </c>
      <c r="F2105" s="4" t="s">
        <v>10</v>
      </c>
    </row>
    <row r="2106" spans="1:7">
      <c r="A2106" t="n">
        <v>21085</v>
      </c>
      <c r="B2106" s="48" t="n">
        <v>45</v>
      </c>
      <c r="C2106" s="7" t="n">
        <v>11</v>
      </c>
      <c r="D2106" s="7" t="n">
        <v>3</v>
      </c>
      <c r="E2106" s="7" t="n">
        <v>45.7999992370605</v>
      </c>
      <c r="F2106" s="7" t="n">
        <v>0</v>
      </c>
    </row>
    <row r="2107" spans="1:7">
      <c r="A2107" t="s">
        <v>4</v>
      </c>
      <c r="B2107" s="4" t="s">
        <v>5</v>
      </c>
      <c r="C2107" s="4" t="s">
        <v>13</v>
      </c>
      <c r="D2107" s="4" t="s">
        <v>13</v>
      </c>
      <c r="E2107" s="4" t="s">
        <v>19</v>
      </c>
      <c r="F2107" s="4" t="s">
        <v>19</v>
      </c>
      <c r="G2107" s="4" t="s">
        <v>19</v>
      </c>
      <c r="H2107" s="4" t="s">
        <v>10</v>
      </c>
    </row>
    <row r="2108" spans="1:7">
      <c r="A2108" t="n">
        <v>21094</v>
      </c>
      <c r="B2108" s="48" t="n">
        <v>45</v>
      </c>
      <c r="C2108" s="7" t="n">
        <v>2</v>
      </c>
      <c r="D2108" s="7" t="n">
        <v>3</v>
      </c>
      <c r="E2108" s="7" t="n">
        <v>0</v>
      </c>
      <c r="F2108" s="7" t="n">
        <v>4.30000019073486</v>
      </c>
      <c r="G2108" s="7" t="n">
        <v>-95.1999969482422</v>
      </c>
      <c r="H2108" s="7" t="n">
        <v>3000</v>
      </c>
    </row>
    <row r="2109" spans="1:7">
      <c r="A2109" t="s">
        <v>4</v>
      </c>
      <c r="B2109" s="4" t="s">
        <v>5</v>
      </c>
      <c r="C2109" s="4" t="s">
        <v>13</v>
      </c>
      <c r="D2109" s="4" t="s">
        <v>13</v>
      </c>
      <c r="E2109" s="4" t="s">
        <v>19</v>
      </c>
      <c r="F2109" s="4" t="s">
        <v>19</v>
      </c>
      <c r="G2109" s="4" t="s">
        <v>19</v>
      </c>
      <c r="H2109" s="4" t="s">
        <v>10</v>
      </c>
      <c r="I2109" s="4" t="s">
        <v>13</v>
      </c>
    </row>
    <row r="2110" spans="1:7">
      <c r="A2110" t="n">
        <v>21111</v>
      </c>
      <c r="B2110" s="48" t="n">
        <v>45</v>
      </c>
      <c r="C2110" s="7" t="n">
        <v>4</v>
      </c>
      <c r="D2110" s="7" t="n">
        <v>3</v>
      </c>
      <c r="E2110" s="7" t="n">
        <v>347</v>
      </c>
      <c r="F2110" s="7" t="n">
        <v>270</v>
      </c>
      <c r="G2110" s="7" t="n">
        <v>0</v>
      </c>
      <c r="H2110" s="7" t="n">
        <v>3000</v>
      </c>
      <c r="I2110" s="7" t="n">
        <v>0</v>
      </c>
    </row>
    <row r="2111" spans="1:7">
      <c r="A2111" t="s">
        <v>4</v>
      </c>
      <c r="B2111" s="4" t="s">
        <v>5</v>
      </c>
      <c r="C2111" s="4" t="s">
        <v>13</v>
      </c>
      <c r="D2111" s="4" t="s">
        <v>13</v>
      </c>
      <c r="E2111" s="4" t="s">
        <v>19</v>
      </c>
      <c r="F2111" s="4" t="s">
        <v>10</v>
      </c>
    </row>
    <row r="2112" spans="1:7">
      <c r="A2112" t="n">
        <v>21129</v>
      </c>
      <c r="B2112" s="48" t="n">
        <v>45</v>
      </c>
      <c r="C2112" s="7" t="n">
        <v>5</v>
      </c>
      <c r="D2112" s="7" t="n">
        <v>3</v>
      </c>
      <c r="E2112" s="7" t="n">
        <v>11</v>
      </c>
      <c r="F2112" s="7" t="n">
        <v>3000</v>
      </c>
    </row>
    <row r="2113" spans="1:9">
      <c r="A2113" t="s">
        <v>4</v>
      </c>
      <c r="B2113" s="4" t="s">
        <v>5</v>
      </c>
      <c r="C2113" s="4" t="s">
        <v>10</v>
      </c>
      <c r="D2113" s="4" t="s">
        <v>13</v>
      </c>
      <c r="E2113" s="4" t="s">
        <v>6</v>
      </c>
      <c r="F2113" s="4" t="s">
        <v>19</v>
      </c>
      <c r="G2113" s="4" t="s">
        <v>19</v>
      </c>
      <c r="H2113" s="4" t="s">
        <v>19</v>
      </c>
    </row>
    <row r="2114" spans="1:9">
      <c r="A2114" t="n">
        <v>21138</v>
      </c>
      <c r="B2114" s="35" t="n">
        <v>48</v>
      </c>
      <c r="C2114" s="7" t="n">
        <v>1615</v>
      </c>
      <c r="D2114" s="7" t="n">
        <v>0</v>
      </c>
      <c r="E2114" s="7" t="s">
        <v>277</v>
      </c>
      <c r="F2114" s="7" t="n">
        <v>0</v>
      </c>
      <c r="G2114" s="7" t="n">
        <v>1</v>
      </c>
      <c r="H2114" s="7" t="n">
        <v>0</v>
      </c>
    </row>
    <row r="2115" spans="1:9">
      <c r="A2115" t="s">
        <v>4</v>
      </c>
      <c r="B2115" s="4" t="s">
        <v>5</v>
      </c>
      <c r="C2115" s="4" t="s">
        <v>10</v>
      </c>
      <c r="D2115" s="4" t="s">
        <v>13</v>
      </c>
      <c r="E2115" s="4" t="s">
        <v>13</v>
      </c>
      <c r="F2115" s="4" t="s">
        <v>6</v>
      </c>
    </row>
    <row r="2116" spans="1:9">
      <c r="A2116" t="n">
        <v>21162</v>
      </c>
      <c r="B2116" s="36" t="n">
        <v>20</v>
      </c>
      <c r="C2116" s="7" t="n">
        <v>1615</v>
      </c>
      <c r="D2116" s="7" t="n">
        <v>3</v>
      </c>
      <c r="E2116" s="7" t="n">
        <v>11</v>
      </c>
      <c r="F2116" s="7" t="s">
        <v>278</v>
      </c>
    </row>
    <row r="2117" spans="1:9">
      <c r="A2117" t="s">
        <v>4</v>
      </c>
      <c r="B2117" s="4" t="s">
        <v>5</v>
      </c>
      <c r="C2117" s="4" t="s">
        <v>10</v>
      </c>
      <c r="D2117" s="4" t="s">
        <v>10</v>
      </c>
      <c r="E2117" s="4" t="s">
        <v>19</v>
      </c>
      <c r="F2117" s="4" t="s">
        <v>19</v>
      </c>
      <c r="G2117" s="4" t="s">
        <v>19</v>
      </c>
      <c r="H2117" s="4" t="s">
        <v>19</v>
      </c>
      <c r="I2117" s="4" t="s">
        <v>13</v>
      </c>
      <c r="J2117" s="4" t="s">
        <v>10</v>
      </c>
    </row>
    <row r="2118" spans="1:9">
      <c r="A2118" t="n">
        <v>21189</v>
      </c>
      <c r="B2118" s="50" t="n">
        <v>55</v>
      </c>
      <c r="C2118" s="7" t="n">
        <v>1615</v>
      </c>
      <c r="D2118" s="7" t="n">
        <v>65533</v>
      </c>
      <c r="E2118" s="7" t="n">
        <v>0</v>
      </c>
      <c r="F2118" s="7" t="n">
        <v>0.75</v>
      </c>
      <c r="G2118" s="7" t="n">
        <v>-100</v>
      </c>
      <c r="H2118" s="7" t="n">
        <v>2.5</v>
      </c>
      <c r="I2118" s="7" t="n">
        <v>0</v>
      </c>
      <c r="J2118" s="7" t="n">
        <v>0</v>
      </c>
    </row>
    <row r="2119" spans="1:9">
      <c r="A2119" t="s">
        <v>4</v>
      </c>
      <c r="B2119" s="4" t="s">
        <v>5</v>
      </c>
      <c r="C2119" s="4" t="s">
        <v>10</v>
      </c>
      <c r="D2119" s="4" t="s">
        <v>10</v>
      </c>
      <c r="E2119" s="4" t="s">
        <v>19</v>
      </c>
      <c r="F2119" s="4" t="s">
        <v>19</v>
      </c>
      <c r="G2119" s="4" t="s">
        <v>19</v>
      </c>
      <c r="H2119" s="4" t="s">
        <v>19</v>
      </c>
      <c r="I2119" s="4" t="s">
        <v>13</v>
      </c>
      <c r="J2119" s="4" t="s">
        <v>10</v>
      </c>
    </row>
    <row r="2120" spans="1:9">
      <c r="A2120" t="n">
        <v>21213</v>
      </c>
      <c r="B2120" s="50" t="n">
        <v>55</v>
      </c>
      <c r="C2120" s="7" t="n">
        <v>1603</v>
      </c>
      <c r="D2120" s="7" t="n">
        <v>65533</v>
      </c>
      <c r="E2120" s="7" t="n">
        <v>0</v>
      </c>
      <c r="F2120" s="7" t="n">
        <v>0.75</v>
      </c>
      <c r="G2120" s="7" t="n">
        <v>-90</v>
      </c>
      <c r="H2120" s="7" t="n">
        <v>2.5</v>
      </c>
      <c r="I2120" s="7" t="n">
        <v>1</v>
      </c>
      <c r="J2120" s="7" t="n">
        <v>0</v>
      </c>
    </row>
    <row r="2121" spans="1:9">
      <c r="A2121" t="s">
        <v>4</v>
      </c>
      <c r="B2121" s="4" t="s">
        <v>5</v>
      </c>
      <c r="C2121" s="4" t="s">
        <v>10</v>
      </c>
      <c r="D2121" s="4" t="s">
        <v>13</v>
      </c>
    </row>
    <row r="2122" spans="1:9">
      <c r="A2122" t="n">
        <v>21237</v>
      </c>
      <c r="B2122" s="51" t="n">
        <v>56</v>
      </c>
      <c r="C2122" s="7" t="n">
        <v>1615</v>
      </c>
      <c r="D2122" s="7" t="n">
        <v>0</v>
      </c>
    </row>
    <row r="2123" spans="1:9">
      <c r="A2123" t="s">
        <v>4</v>
      </c>
      <c r="B2123" s="4" t="s">
        <v>5</v>
      </c>
      <c r="C2123" s="4" t="s">
        <v>10</v>
      </c>
      <c r="D2123" s="4" t="s">
        <v>13</v>
      </c>
      <c r="E2123" s="4" t="s">
        <v>6</v>
      </c>
      <c r="F2123" s="4" t="s">
        <v>19</v>
      </c>
      <c r="G2123" s="4" t="s">
        <v>19</v>
      </c>
      <c r="H2123" s="4" t="s">
        <v>19</v>
      </c>
    </row>
    <row r="2124" spans="1:9">
      <c r="A2124" t="n">
        <v>21241</v>
      </c>
      <c r="B2124" s="35" t="n">
        <v>48</v>
      </c>
      <c r="C2124" s="7" t="n">
        <v>1615</v>
      </c>
      <c r="D2124" s="7" t="n">
        <v>0</v>
      </c>
      <c r="E2124" s="7" t="s">
        <v>91</v>
      </c>
      <c r="F2124" s="7" t="n">
        <v>1</v>
      </c>
      <c r="G2124" s="7" t="n">
        <v>1</v>
      </c>
      <c r="H2124" s="7" t="n">
        <v>0</v>
      </c>
    </row>
    <row r="2125" spans="1:9">
      <c r="A2125" t="s">
        <v>4</v>
      </c>
      <c r="B2125" s="4" t="s">
        <v>5</v>
      </c>
      <c r="C2125" s="4" t="s">
        <v>10</v>
      </c>
      <c r="D2125" s="4" t="s">
        <v>13</v>
      </c>
    </row>
    <row r="2126" spans="1:9">
      <c r="A2126" t="n">
        <v>21265</v>
      </c>
      <c r="B2126" s="63" t="n">
        <v>21</v>
      </c>
      <c r="C2126" s="7" t="n">
        <v>1615</v>
      </c>
      <c r="D2126" s="7" t="n">
        <v>3</v>
      </c>
    </row>
    <row r="2127" spans="1:9">
      <c r="A2127" t="s">
        <v>4</v>
      </c>
      <c r="B2127" s="4" t="s">
        <v>5</v>
      </c>
      <c r="C2127" s="4" t="s">
        <v>10</v>
      </c>
      <c r="D2127" s="4" t="s">
        <v>13</v>
      </c>
    </row>
    <row r="2128" spans="1:9">
      <c r="A2128" t="n">
        <v>21269</v>
      </c>
      <c r="B2128" s="51" t="n">
        <v>56</v>
      </c>
      <c r="C2128" s="7" t="n">
        <v>1603</v>
      </c>
      <c r="D2128" s="7" t="n">
        <v>0</v>
      </c>
    </row>
    <row r="2129" spans="1:10">
      <c r="A2129" t="s">
        <v>4</v>
      </c>
      <c r="B2129" s="4" t="s">
        <v>5</v>
      </c>
      <c r="C2129" s="4" t="s">
        <v>10</v>
      </c>
      <c r="D2129" s="4" t="s">
        <v>13</v>
      </c>
    </row>
    <row r="2130" spans="1:10">
      <c r="A2130" t="n">
        <v>21273</v>
      </c>
      <c r="B2130" s="63" t="n">
        <v>21</v>
      </c>
      <c r="C2130" s="7" t="n">
        <v>1603</v>
      </c>
      <c r="D2130" s="7" t="n">
        <v>3</v>
      </c>
    </row>
    <row r="2131" spans="1:10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19</v>
      </c>
      <c r="F2131" s="4" t="s">
        <v>10</v>
      </c>
      <c r="G2131" s="4" t="s">
        <v>9</v>
      </c>
      <c r="H2131" s="4" t="s">
        <v>9</v>
      </c>
      <c r="I2131" s="4" t="s">
        <v>10</v>
      </c>
      <c r="J2131" s="4" t="s">
        <v>10</v>
      </c>
      <c r="K2131" s="4" t="s">
        <v>9</v>
      </c>
      <c r="L2131" s="4" t="s">
        <v>9</v>
      </c>
      <c r="M2131" s="4" t="s">
        <v>9</v>
      </c>
      <c r="N2131" s="4" t="s">
        <v>9</v>
      </c>
      <c r="O2131" s="4" t="s">
        <v>6</v>
      </c>
    </row>
    <row r="2132" spans="1:10">
      <c r="A2132" t="n">
        <v>21277</v>
      </c>
      <c r="B2132" s="14" t="n">
        <v>50</v>
      </c>
      <c r="C2132" s="7" t="n">
        <v>0</v>
      </c>
      <c r="D2132" s="7" t="n">
        <v>2119</v>
      </c>
      <c r="E2132" s="7" t="n">
        <v>0.600000023841858</v>
      </c>
      <c r="F2132" s="7" t="n">
        <v>0</v>
      </c>
      <c r="G2132" s="7" t="n">
        <v>0</v>
      </c>
      <c r="H2132" s="7" t="n">
        <v>-1069547520</v>
      </c>
      <c r="I2132" s="7" t="n">
        <v>1</v>
      </c>
      <c r="J2132" s="7" t="n">
        <v>1603</v>
      </c>
      <c r="K2132" s="7" t="n">
        <v>0</v>
      </c>
      <c r="L2132" s="7" t="n">
        <v>0</v>
      </c>
      <c r="M2132" s="7" t="n">
        <v>0</v>
      </c>
      <c r="N2132" s="7" t="n">
        <v>1112014848</v>
      </c>
      <c r="O2132" s="7" t="s">
        <v>12</v>
      </c>
    </row>
    <row r="2133" spans="1:10">
      <c r="A2133" t="s">
        <v>4</v>
      </c>
      <c r="B2133" s="4" t="s">
        <v>5</v>
      </c>
      <c r="C2133" s="4" t="s">
        <v>13</v>
      </c>
      <c r="D2133" s="4" t="s">
        <v>10</v>
      </c>
    </row>
    <row r="2134" spans="1:10">
      <c r="A2134" t="n">
        <v>21316</v>
      </c>
      <c r="B2134" s="42" t="n">
        <v>58</v>
      </c>
      <c r="C2134" s="7" t="n">
        <v>255</v>
      </c>
      <c r="D2134" s="7" t="n">
        <v>0</v>
      </c>
    </row>
    <row r="2135" spans="1:10">
      <c r="A2135" t="s">
        <v>4</v>
      </c>
      <c r="B2135" s="4" t="s">
        <v>5</v>
      </c>
      <c r="C2135" s="4" t="s">
        <v>13</v>
      </c>
      <c r="D2135" s="4" t="s">
        <v>10</v>
      </c>
    </row>
    <row r="2136" spans="1:10">
      <c r="A2136" t="n">
        <v>21320</v>
      </c>
      <c r="B2136" s="48" t="n">
        <v>45</v>
      </c>
      <c r="C2136" s="7" t="n">
        <v>7</v>
      </c>
      <c r="D2136" s="7" t="n">
        <v>255</v>
      </c>
    </row>
    <row r="2137" spans="1:10">
      <c r="A2137" t="s">
        <v>4</v>
      </c>
      <c r="B2137" s="4" t="s">
        <v>5</v>
      </c>
      <c r="C2137" s="4" t="s">
        <v>10</v>
      </c>
    </row>
    <row r="2138" spans="1:10">
      <c r="A2138" t="n">
        <v>21324</v>
      </c>
      <c r="B2138" s="25" t="n">
        <v>16</v>
      </c>
      <c r="C2138" s="7" t="n">
        <v>500</v>
      </c>
    </row>
    <row r="2139" spans="1:10">
      <c r="A2139" t="s">
        <v>4</v>
      </c>
      <c r="B2139" s="4" t="s">
        <v>5</v>
      </c>
      <c r="C2139" s="4" t="s">
        <v>13</v>
      </c>
      <c r="D2139" s="4" t="s">
        <v>10</v>
      </c>
      <c r="E2139" s="4" t="s">
        <v>13</v>
      </c>
    </row>
    <row r="2140" spans="1:10">
      <c r="A2140" t="n">
        <v>21327</v>
      </c>
      <c r="B2140" s="16" t="n">
        <v>49</v>
      </c>
      <c r="C2140" s="7" t="n">
        <v>1</v>
      </c>
      <c r="D2140" s="7" t="n">
        <v>5000</v>
      </c>
      <c r="E2140" s="7" t="n">
        <v>0</v>
      </c>
    </row>
    <row r="2141" spans="1:10">
      <c r="A2141" t="s">
        <v>4</v>
      </c>
      <c r="B2141" s="4" t="s">
        <v>5</v>
      </c>
      <c r="C2141" s="4" t="s">
        <v>13</v>
      </c>
      <c r="D2141" s="4" t="s">
        <v>10</v>
      </c>
      <c r="E2141" s="4" t="s">
        <v>19</v>
      </c>
    </row>
    <row r="2142" spans="1:10">
      <c r="A2142" t="n">
        <v>21332</v>
      </c>
      <c r="B2142" s="42" t="n">
        <v>58</v>
      </c>
      <c r="C2142" s="7" t="n">
        <v>101</v>
      </c>
      <c r="D2142" s="7" t="n">
        <v>300</v>
      </c>
      <c r="E2142" s="7" t="n">
        <v>1</v>
      </c>
    </row>
    <row r="2143" spans="1:10">
      <c r="A2143" t="s">
        <v>4</v>
      </c>
      <c r="B2143" s="4" t="s">
        <v>5</v>
      </c>
      <c r="C2143" s="4" t="s">
        <v>13</v>
      </c>
      <c r="D2143" s="4" t="s">
        <v>10</v>
      </c>
    </row>
    <row r="2144" spans="1:10">
      <c r="A2144" t="n">
        <v>21340</v>
      </c>
      <c r="B2144" s="42" t="n">
        <v>58</v>
      </c>
      <c r="C2144" s="7" t="n">
        <v>254</v>
      </c>
      <c r="D2144" s="7" t="n">
        <v>0</v>
      </c>
    </row>
    <row r="2145" spans="1:15">
      <c r="A2145" t="s">
        <v>4</v>
      </c>
      <c r="B2145" s="4" t="s">
        <v>5</v>
      </c>
      <c r="C2145" s="4" t="s">
        <v>10</v>
      </c>
      <c r="D2145" s="4" t="s">
        <v>9</v>
      </c>
    </row>
    <row r="2146" spans="1:15">
      <c r="A2146" t="n">
        <v>21344</v>
      </c>
      <c r="B2146" s="49" t="n">
        <v>44</v>
      </c>
      <c r="C2146" s="7" t="n">
        <v>12</v>
      </c>
      <c r="D2146" s="7" t="n">
        <v>1</v>
      </c>
    </row>
    <row r="2147" spans="1:15">
      <c r="A2147" t="s">
        <v>4</v>
      </c>
      <c r="B2147" s="4" t="s">
        <v>5</v>
      </c>
      <c r="C2147" s="4" t="s">
        <v>10</v>
      </c>
      <c r="D2147" s="4" t="s">
        <v>9</v>
      </c>
    </row>
    <row r="2148" spans="1:15">
      <c r="A2148" t="n">
        <v>21351</v>
      </c>
      <c r="B2148" s="49" t="n">
        <v>44</v>
      </c>
      <c r="C2148" s="7" t="n">
        <v>7042</v>
      </c>
      <c r="D2148" s="7" t="n">
        <v>1</v>
      </c>
    </row>
    <row r="2149" spans="1:15">
      <c r="A2149" t="s">
        <v>4</v>
      </c>
      <c r="B2149" s="4" t="s">
        <v>5</v>
      </c>
      <c r="C2149" s="4" t="s">
        <v>13</v>
      </c>
      <c r="D2149" s="4" t="s">
        <v>13</v>
      </c>
      <c r="E2149" s="4" t="s">
        <v>19</v>
      </c>
      <c r="F2149" s="4" t="s">
        <v>19</v>
      </c>
      <c r="G2149" s="4" t="s">
        <v>19</v>
      </c>
      <c r="H2149" s="4" t="s">
        <v>10</v>
      </c>
    </row>
    <row r="2150" spans="1:15">
      <c r="A2150" t="n">
        <v>21358</v>
      </c>
      <c r="B2150" s="48" t="n">
        <v>45</v>
      </c>
      <c r="C2150" s="7" t="n">
        <v>2</v>
      </c>
      <c r="D2150" s="7" t="n">
        <v>3</v>
      </c>
      <c r="E2150" s="7" t="n">
        <v>0</v>
      </c>
      <c r="F2150" s="7" t="n">
        <v>5</v>
      </c>
      <c r="G2150" s="7" t="n">
        <v>-94.6500015258789</v>
      </c>
      <c r="H2150" s="7" t="n">
        <v>0</v>
      </c>
    </row>
    <row r="2151" spans="1:15">
      <c r="A2151" t="s">
        <v>4</v>
      </c>
      <c r="B2151" s="4" t="s">
        <v>5</v>
      </c>
      <c r="C2151" s="4" t="s">
        <v>13</v>
      </c>
      <c r="D2151" s="4" t="s">
        <v>13</v>
      </c>
      <c r="E2151" s="4" t="s">
        <v>19</v>
      </c>
      <c r="F2151" s="4" t="s">
        <v>19</v>
      </c>
      <c r="G2151" s="4" t="s">
        <v>19</v>
      </c>
      <c r="H2151" s="4" t="s">
        <v>10</v>
      </c>
      <c r="I2151" s="4" t="s">
        <v>13</v>
      </c>
    </row>
    <row r="2152" spans="1:15">
      <c r="A2152" t="n">
        <v>21375</v>
      </c>
      <c r="B2152" s="48" t="n">
        <v>45</v>
      </c>
      <c r="C2152" s="7" t="n">
        <v>4</v>
      </c>
      <c r="D2152" s="7" t="n">
        <v>3</v>
      </c>
      <c r="E2152" s="7" t="n">
        <v>31.75</v>
      </c>
      <c r="F2152" s="7" t="n">
        <v>80.0500030517578</v>
      </c>
      <c r="G2152" s="7" t="n">
        <v>10</v>
      </c>
      <c r="H2152" s="7" t="n">
        <v>0</v>
      </c>
      <c r="I2152" s="7" t="n">
        <v>0</v>
      </c>
    </row>
    <row r="2153" spans="1:15">
      <c r="A2153" t="s">
        <v>4</v>
      </c>
      <c r="B2153" s="4" t="s">
        <v>5</v>
      </c>
      <c r="C2153" s="4" t="s">
        <v>13</v>
      </c>
      <c r="D2153" s="4" t="s">
        <v>13</v>
      </c>
      <c r="E2153" s="4" t="s">
        <v>19</v>
      </c>
      <c r="F2153" s="4" t="s">
        <v>10</v>
      </c>
    </row>
    <row r="2154" spans="1:15">
      <c r="A2154" t="n">
        <v>21393</v>
      </c>
      <c r="B2154" s="48" t="n">
        <v>45</v>
      </c>
      <c r="C2154" s="7" t="n">
        <v>5</v>
      </c>
      <c r="D2154" s="7" t="n">
        <v>3</v>
      </c>
      <c r="E2154" s="7" t="n">
        <v>11.5</v>
      </c>
      <c r="F2154" s="7" t="n">
        <v>0</v>
      </c>
    </row>
    <row r="2155" spans="1:15">
      <c r="A2155" t="s">
        <v>4</v>
      </c>
      <c r="B2155" s="4" t="s">
        <v>5</v>
      </c>
      <c r="C2155" s="4" t="s">
        <v>13</v>
      </c>
      <c r="D2155" s="4" t="s">
        <v>13</v>
      </c>
      <c r="E2155" s="4" t="s">
        <v>19</v>
      </c>
      <c r="F2155" s="4" t="s">
        <v>10</v>
      </c>
    </row>
    <row r="2156" spans="1:15">
      <c r="A2156" t="n">
        <v>21402</v>
      </c>
      <c r="B2156" s="48" t="n">
        <v>45</v>
      </c>
      <c r="C2156" s="7" t="n">
        <v>11</v>
      </c>
      <c r="D2156" s="7" t="n">
        <v>3</v>
      </c>
      <c r="E2156" s="7" t="n">
        <v>45.7000007629395</v>
      </c>
      <c r="F2156" s="7" t="n">
        <v>0</v>
      </c>
    </row>
    <row r="2157" spans="1:15">
      <c r="A2157" t="s">
        <v>4</v>
      </c>
      <c r="B2157" s="4" t="s">
        <v>5</v>
      </c>
      <c r="C2157" s="4" t="s">
        <v>13</v>
      </c>
      <c r="D2157" s="4" t="s">
        <v>13</v>
      </c>
      <c r="E2157" s="4" t="s">
        <v>19</v>
      </c>
      <c r="F2157" s="4" t="s">
        <v>19</v>
      </c>
      <c r="G2157" s="4" t="s">
        <v>19</v>
      </c>
      <c r="H2157" s="4" t="s">
        <v>10</v>
      </c>
    </row>
    <row r="2158" spans="1:15">
      <c r="A2158" t="n">
        <v>21411</v>
      </c>
      <c r="B2158" s="48" t="n">
        <v>45</v>
      </c>
      <c r="C2158" s="7" t="n">
        <v>2</v>
      </c>
      <c r="D2158" s="7" t="n">
        <v>3</v>
      </c>
      <c r="E2158" s="7" t="n">
        <v>0</v>
      </c>
      <c r="F2158" s="7" t="n">
        <v>5</v>
      </c>
      <c r="G2158" s="7" t="n">
        <v>-92.3499984741211</v>
      </c>
      <c r="H2158" s="7" t="n">
        <v>5000</v>
      </c>
    </row>
    <row r="2159" spans="1:15">
      <c r="A2159" t="s">
        <v>4</v>
      </c>
      <c r="B2159" s="4" t="s">
        <v>5</v>
      </c>
      <c r="C2159" s="4" t="s">
        <v>13</v>
      </c>
      <c r="D2159" s="4" t="s">
        <v>13</v>
      </c>
      <c r="E2159" s="4" t="s">
        <v>19</v>
      </c>
      <c r="F2159" s="4" t="s">
        <v>19</v>
      </c>
      <c r="G2159" s="4" t="s">
        <v>19</v>
      </c>
      <c r="H2159" s="4" t="s">
        <v>10</v>
      </c>
      <c r="I2159" s="4" t="s">
        <v>13</v>
      </c>
    </row>
    <row r="2160" spans="1:15">
      <c r="A2160" t="n">
        <v>21428</v>
      </c>
      <c r="B2160" s="48" t="n">
        <v>45</v>
      </c>
      <c r="C2160" s="7" t="n">
        <v>4</v>
      </c>
      <c r="D2160" s="7" t="n">
        <v>3</v>
      </c>
      <c r="E2160" s="7" t="n">
        <v>0</v>
      </c>
      <c r="F2160" s="7" t="n">
        <v>52.5</v>
      </c>
      <c r="G2160" s="7" t="n">
        <v>10</v>
      </c>
      <c r="H2160" s="7" t="n">
        <v>5000</v>
      </c>
      <c r="I2160" s="7" t="n">
        <v>1</v>
      </c>
    </row>
    <row r="2161" spans="1:9">
      <c r="A2161" t="s">
        <v>4</v>
      </c>
      <c r="B2161" s="4" t="s">
        <v>5</v>
      </c>
      <c r="C2161" s="4" t="s">
        <v>13</v>
      </c>
      <c r="D2161" s="4" t="s">
        <v>13</v>
      </c>
      <c r="E2161" s="4" t="s">
        <v>19</v>
      </c>
      <c r="F2161" s="4" t="s">
        <v>10</v>
      </c>
    </row>
    <row r="2162" spans="1:9">
      <c r="A2162" t="n">
        <v>21446</v>
      </c>
      <c r="B2162" s="48" t="n">
        <v>45</v>
      </c>
      <c r="C2162" s="7" t="n">
        <v>5</v>
      </c>
      <c r="D2162" s="7" t="n">
        <v>3</v>
      </c>
      <c r="E2162" s="7" t="n">
        <v>9.5</v>
      </c>
      <c r="F2162" s="7" t="n">
        <v>5000</v>
      </c>
    </row>
    <row r="2163" spans="1:9">
      <c r="A2163" t="s">
        <v>4</v>
      </c>
      <c r="B2163" s="4" t="s">
        <v>5</v>
      </c>
      <c r="C2163" s="4" t="s">
        <v>10</v>
      </c>
    </row>
    <row r="2164" spans="1:9">
      <c r="A2164" t="n">
        <v>21455</v>
      </c>
      <c r="B2164" s="25" t="n">
        <v>16</v>
      </c>
      <c r="C2164" s="7" t="n">
        <v>4000</v>
      </c>
    </row>
    <row r="2165" spans="1:9">
      <c r="A2165" t="s">
        <v>4</v>
      </c>
      <c r="B2165" s="4" t="s">
        <v>5</v>
      </c>
      <c r="C2165" s="4" t="s">
        <v>10</v>
      </c>
      <c r="D2165" s="4" t="s">
        <v>13</v>
      </c>
      <c r="E2165" s="4" t="s">
        <v>6</v>
      </c>
      <c r="F2165" s="4" t="s">
        <v>19</v>
      </c>
      <c r="G2165" s="4" t="s">
        <v>19</v>
      </c>
      <c r="H2165" s="4" t="s">
        <v>19</v>
      </c>
    </row>
    <row r="2166" spans="1:9">
      <c r="A2166" t="n">
        <v>21458</v>
      </c>
      <c r="B2166" s="35" t="n">
        <v>48</v>
      </c>
      <c r="C2166" s="7" t="n">
        <v>1603</v>
      </c>
      <c r="D2166" s="7" t="n">
        <v>0</v>
      </c>
      <c r="E2166" s="7" t="s">
        <v>279</v>
      </c>
      <c r="F2166" s="7" t="n">
        <v>1</v>
      </c>
      <c r="G2166" s="7" t="n">
        <v>0.300000011920929</v>
      </c>
      <c r="H2166" s="7" t="n">
        <v>0</v>
      </c>
    </row>
    <row r="2167" spans="1:9">
      <c r="A2167" t="s">
        <v>4</v>
      </c>
      <c r="B2167" s="4" t="s">
        <v>5</v>
      </c>
      <c r="C2167" s="4" t="s">
        <v>10</v>
      </c>
      <c r="D2167" s="4" t="s">
        <v>13</v>
      </c>
      <c r="E2167" s="4" t="s">
        <v>6</v>
      </c>
      <c r="F2167" s="4" t="s">
        <v>19</v>
      </c>
      <c r="G2167" s="4" t="s">
        <v>19</v>
      </c>
      <c r="H2167" s="4" t="s">
        <v>19</v>
      </c>
    </row>
    <row r="2168" spans="1:9">
      <c r="A2168" t="n">
        <v>21486</v>
      </c>
      <c r="B2168" s="35" t="n">
        <v>48</v>
      </c>
      <c r="C2168" s="7" t="n">
        <v>1615</v>
      </c>
      <c r="D2168" s="7" t="n">
        <v>0</v>
      </c>
      <c r="E2168" s="7" t="s">
        <v>218</v>
      </c>
      <c r="F2168" s="7" t="n">
        <v>1</v>
      </c>
      <c r="G2168" s="7" t="n">
        <v>0.300000011920929</v>
      </c>
      <c r="H2168" s="7" t="n">
        <v>0</v>
      </c>
    </row>
    <row r="2169" spans="1:9">
      <c r="A2169" t="s">
        <v>4</v>
      </c>
      <c r="B2169" s="4" t="s">
        <v>5</v>
      </c>
      <c r="C2169" s="4" t="s">
        <v>13</v>
      </c>
      <c r="D2169" s="4" t="s">
        <v>10</v>
      </c>
    </row>
    <row r="2170" spans="1:9">
      <c r="A2170" t="n">
        <v>21513</v>
      </c>
      <c r="B2170" s="42" t="n">
        <v>58</v>
      </c>
      <c r="C2170" s="7" t="n">
        <v>255</v>
      </c>
      <c r="D2170" s="7" t="n">
        <v>0</v>
      </c>
    </row>
    <row r="2171" spans="1:9">
      <c r="A2171" t="s">
        <v>4</v>
      </c>
      <c r="B2171" s="4" t="s">
        <v>5</v>
      </c>
      <c r="C2171" s="4" t="s">
        <v>13</v>
      </c>
      <c r="D2171" s="4" t="s">
        <v>13</v>
      </c>
    </row>
    <row r="2172" spans="1:9">
      <c r="A2172" t="n">
        <v>21517</v>
      </c>
      <c r="B2172" s="16" t="n">
        <v>49</v>
      </c>
      <c r="C2172" s="7" t="n">
        <v>2</v>
      </c>
      <c r="D2172" s="7" t="n">
        <v>0</v>
      </c>
    </row>
    <row r="2173" spans="1:9">
      <c r="A2173" t="s">
        <v>4</v>
      </c>
      <c r="B2173" s="4" t="s">
        <v>5</v>
      </c>
      <c r="C2173" s="4" t="s">
        <v>13</v>
      </c>
      <c r="D2173" s="4" t="s">
        <v>10</v>
      </c>
      <c r="E2173" s="4" t="s">
        <v>9</v>
      </c>
      <c r="F2173" s="4" t="s">
        <v>10</v>
      </c>
      <c r="G2173" s="4" t="s">
        <v>9</v>
      </c>
      <c r="H2173" s="4" t="s">
        <v>13</v>
      </c>
    </row>
    <row r="2174" spans="1:9">
      <c r="A2174" t="n">
        <v>21520</v>
      </c>
      <c r="B2174" s="16" t="n">
        <v>49</v>
      </c>
      <c r="C2174" s="7" t="n">
        <v>0</v>
      </c>
      <c r="D2174" s="7" t="n">
        <v>426</v>
      </c>
      <c r="E2174" s="7" t="n">
        <v>1065353216</v>
      </c>
      <c r="F2174" s="7" t="n">
        <v>0</v>
      </c>
      <c r="G2174" s="7" t="n">
        <v>0</v>
      </c>
      <c r="H2174" s="7" t="n">
        <v>0</v>
      </c>
    </row>
    <row r="2175" spans="1:9">
      <c r="A2175" t="s">
        <v>4</v>
      </c>
      <c r="B2175" s="4" t="s">
        <v>5</v>
      </c>
      <c r="C2175" s="4" t="s">
        <v>10</v>
      </c>
    </row>
    <row r="2176" spans="1:9">
      <c r="A2176" t="n">
        <v>21535</v>
      </c>
      <c r="B2176" s="25" t="n">
        <v>16</v>
      </c>
      <c r="C2176" s="7" t="n">
        <v>1000</v>
      </c>
    </row>
    <row r="2177" spans="1:8">
      <c r="A2177" t="s">
        <v>4</v>
      </c>
      <c r="B2177" s="4" t="s">
        <v>5</v>
      </c>
      <c r="C2177" s="4" t="s">
        <v>13</v>
      </c>
      <c r="D2177" s="4" t="s">
        <v>10</v>
      </c>
    </row>
    <row r="2178" spans="1:8">
      <c r="A2178" t="n">
        <v>21538</v>
      </c>
      <c r="B2178" s="48" t="n">
        <v>45</v>
      </c>
      <c r="C2178" s="7" t="n">
        <v>7</v>
      </c>
      <c r="D2178" s="7" t="n">
        <v>255</v>
      </c>
    </row>
    <row r="2179" spans="1:8">
      <c r="A2179" t="s">
        <v>4</v>
      </c>
      <c r="B2179" s="4" t="s">
        <v>5</v>
      </c>
      <c r="C2179" s="4" t="s">
        <v>13</v>
      </c>
      <c r="D2179" s="4" t="s">
        <v>13</v>
      </c>
      <c r="E2179" s="4" t="s">
        <v>19</v>
      </c>
    </row>
    <row r="2180" spans="1:8">
      <c r="A2180" t="n">
        <v>21542</v>
      </c>
      <c r="B2180" s="72" t="n">
        <v>178</v>
      </c>
      <c r="C2180" s="7" t="n">
        <v>3</v>
      </c>
      <c r="D2180" s="7" t="n">
        <v>0</v>
      </c>
      <c r="E2180" s="7" t="n">
        <v>0.25</v>
      </c>
    </row>
    <row r="2181" spans="1:8">
      <c r="A2181" t="s">
        <v>4</v>
      </c>
      <c r="B2181" s="4" t="s">
        <v>5</v>
      </c>
      <c r="C2181" s="4" t="s">
        <v>13</v>
      </c>
      <c r="D2181" s="4" t="s">
        <v>13</v>
      </c>
      <c r="E2181" s="4" t="s">
        <v>19</v>
      </c>
    </row>
    <row r="2182" spans="1:8">
      <c r="A2182" t="n">
        <v>21549</v>
      </c>
      <c r="B2182" s="72" t="n">
        <v>178</v>
      </c>
      <c r="C2182" s="7" t="n">
        <v>3</v>
      </c>
      <c r="D2182" s="7" t="n">
        <v>1</v>
      </c>
      <c r="E2182" s="7" t="n">
        <v>0.25</v>
      </c>
    </row>
    <row r="2183" spans="1:8">
      <c r="A2183" t="s">
        <v>4</v>
      </c>
      <c r="B2183" s="4" t="s">
        <v>5</v>
      </c>
      <c r="C2183" s="4" t="s">
        <v>13</v>
      </c>
      <c r="D2183" s="4" t="s">
        <v>13</v>
      </c>
    </row>
    <row r="2184" spans="1:8">
      <c r="A2184" t="n">
        <v>21556</v>
      </c>
      <c r="B2184" s="72" t="n">
        <v>178</v>
      </c>
      <c r="C2184" s="7" t="n">
        <v>5</v>
      </c>
      <c r="D2184" s="7" t="n">
        <v>0</v>
      </c>
    </row>
    <row r="2185" spans="1:8">
      <c r="A2185" t="s">
        <v>4</v>
      </c>
      <c r="B2185" s="4" t="s">
        <v>5</v>
      </c>
      <c r="C2185" s="4" t="s">
        <v>13</v>
      </c>
      <c r="D2185" s="4" t="s">
        <v>13</v>
      </c>
    </row>
    <row r="2186" spans="1:8">
      <c r="A2186" t="n">
        <v>21559</v>
      </c>
      <c r="B2186" s="72" t="n">
        <v>178</v>
      </c>
      <c r="C2186" s="7" t="n">
        <v>5</v>
      </c>
      <c r="D2186" s="7" t="n">
        <v>1</v>
      </c>
    </row>
    <row r="2187" spans="1:8">
      <c r="A2187" t="s">
        <v>4</v>
      </c>
      <c r="B2187" s="4" t="s">
        <v>5</v>
      </c>
      <c r="C2187" s="4" t="s">
        <v>13</v>
      </c>
      <c r="D2187" s="4" t="s">
        <v>10</v>
      </c>
      <c r="E2187" s="4" t="s">
        <v>10</v>
      </c>
      <c r="F2187" s="4" t="s">
        <v>13</v>
      </c>
    </row>
    <row r="2188" spans="1:8">
      <c r="A2188" t="n">
        <v>21562</v>
      </c>
      <c r="B2188" s="21" t="n">
        <v>25</v>
      </c>
      <c r="C2188" s="7" t="n">
        <v>1</v>
      </c>
      <c r="D2188" s="7" t="n">
        <v>60</v>
      </c>
      <c r="E2188" s="7" t="n">
        <v>420</v>
      </c>
      <c r="F2188" s="7" t="n">
        <v>1</v>
      </c>
    </row>
    <row r="2189" spans="1:8">
      <c r="A2189" t="s">
        <v>4</v>
      </c>
      <c r="B2189" s="4" t="s">
        <v>5</v>
      </c>
      <c r="C2189" s="4" t="s">
        <v>13</v>
      </c>
      <c r="D2189" s="4" t="s">
        <v>19</v>
      </c>
      <c r="E2189" s="4" t="s">
        <v>19</v>
      </c>
      <c r="F2189" s="4" t="s">
        <v>19</v>
      </c>
    </row>
    <row r="2190" spans="1:8">
      <c r="A2190" t="n">
        <v>21569</v>
      </c>
      <c r="B2190" s="48" t="n">
        <v>45</v>
      </c>
      <c r="C2190" s="7" t="n">
        <v>9</v>
      </c>
      <c r="D2190" s="7" t="n">
        <v>0.0500000007450581</v>
      </c>
      <c r="E2190" s="7" t="n">
        <v>0.0500000007450581</v>
      </c>
      <c r="F2190" s="7" t="n">
        <v>0.5</v>
      </c>
    </row>
    <row r="2191" spans="1:8">
      <c r="A2191" t="s">
        <v>4</v>
      </c>
      <c r="B2191" s="4" t="s">
        <v>5</v>
      </c>
      <c r="C2191" s="4" t="s">
        <v>13</v>
      </c>
      <c r="D2191" s="4" t="s">
        <v>10</v>
      </c>
      <c r="E2191" s="4" t="s">
        <v>6</v>
      </c>
    </row>
    <row r="2192" spans="1:8">
      <c r="A2192" t="n">
        <v>21583</v>
      </c>
      <c r="B2192" s="37" t="n">
        <v>51</v>
      </c>
      <c r="C2192" s="7" t="n">
        <v>4</v>
      </c>
      <c r="D2192" s="7" t="n">
        <v>12</v>
      </c>
      <c r="E2192" s="7" t="s">
        <v>122</v>
      </c>
    </row>
    <row r="2193" spans="1:6">
      <c r="A2193" t="s">
        <v>4</v>
      </c>
      <c r="B2193" s="4" t="s">
        <v>5</v>
      </c>
      <c r="C2193" s="4" t="s">
        <v>10</v>
      </c>
    </row>
    <row r="2194" spans="1:6">
      <c r="A2194" t="n">
        <v>21596</v>
      </c>
      <c r="B2194" s="25" t="n">
        <v>16</v>
      </c>
      <c r="C2194" s="7" t="n">
        <v>0</v>
      </c>
    </row>
    <row r="2195" spans="1:6">
      <c r="A2195" t="s">
        <v>4</v>
      </c>
      <c r="B2195" s="4" t="s">
        <v>5</v>
      </c>
      <c r="C2195" s="4" t="s">
        <v>10</v>
      </c>
      <c r="D2195" s="4" t="s">
        <v>13</v>
      </c>
      <c r="E2195" s="4" t="s">
        <v>9</v>
      </c>
      <c r="F2195" s="4" t="s">
        <v>28</v>
      </c>
      <c r="G2195" s="4" t="s">
        <v>13</v>
      </c>
      <c r="H2195" s="4" t="s">
        <v>13</v>
      </c>
      <c r="I2195" s="4" t="s">
        <v>13</v>
      </c>
    </row>
    <row r="2196" spans="1:6">
      <c r="A2196" t="n">
        <v>21599</v>
      </c>
      <c r="B2196" s="38" t="n">
        <v>26</v>
      </c>
      <c r="C2196" s="7" t="n">
        <v>12</v>
      </c>
      <c r="D2196" s="7" t="n">
        <v>17</v>
      </c>
      <c r="E2196" s="7" t="n">
        <v>12345</v>
      </c>
      <c r="F2196" s="7" t="s">
        <v>280</v>
      </c>
      <c r="G2196" s="7" t="n">
        <v>8</v>
      </c>
      <c r="H2196" s="7" t="n">
        <v>2</v>
      </c>
      <c r="I2196" s="7" t="n">
        <v>0</v>
      </c>
    </row>
    <row r="2197" spans="1:6">
      <c r="A2197" t="s">
        <v>4</v>
      </c>
      <c r="B2197" s="4" t="s">
        <v>5</v>
      </c>
      <c r="C2197" s="4" t="s">
        <v>13</v>
      </c>
      <c r="D2197" s="4" t="s">
        <v>10</v>
      </c>
      <c r="E2197" s="4" t="s">
        <v>10</v>
      </c>
      <c r="F2197" s="4" t="s">
        <v>13</v>
      </c>
    </row>
    <row r="2198" spans="1:6">
      <c r="A2198" t="n">
        <v>21622</v>
      </c>
      <c r="B2198" s="21" t="n">
        <v>25</v>
      </c>
      <c r="C2198" s="7" t="n">
        <v>1</v>
      </c>
      <c r="D2198" s="7" t="n">
        <v>65535</v>
      </c>
      <c r="E2198" s="7" t="n">
        <v>65535</v>
      </c>
      <c r="F2198" s="7" t="n">
        <v>0</v>
      </c>
    </row>
    <row r="2199" spans="1:6">
      <c r="A2199" t="s">
        <v>4</v>
      </c>
      <c r="B2199" s="4" t="s">
        <v>5</v>
      </c>
      <c r="C2199" s="4" t="s">
        <v>13</v>
      </c>
      <c r="D2199" s="4" t="s">
        <v>10</v>
      </c>
      <c r="E2199" s="4" t="s">
        <v>10</v>
      </c>
      <c r="F2199" s="4" t="s">
        <v>13</v>
      </c>
    </row>
    <row r="2200" spans="1:6">
      <c r="A2200" t="n">
        <v>21629</v>
      </c>
      <c r="B2200" s="21" t="n">
        <v>25</v>
      </c>
      <c r="C2200" s="7" t="n">
        <v>1</v>
      </c>
      <c r="D2200" s="7" t="n">
        <v>60</v>
      </c>
      <c r="E2200" s="7" t="n">
        <v>420</v>
      </c>
      <c r="F2200" s="7" t="n">
        <v>2</v>
      </c>
    </row>
    <row r="2201" spans="1:6">
      <c r="A2201" t="s">
        <v>4</v>
      </c>
      <c r="B2201" s="4" t="s">
        <v>5</v>
      </c>
      <c r="C2201" s="4" t="s">
        <v>13</v>
      </c>
      <c r="D2201" s="4" t="s">
        <v>10</v>
      </c>
      <c r="E2201" s="4" t="s">
        <v>6</v>
      </c>
    </row>
    <row r="2202" spans="1:6">
      <c r="A2202" t="n">
        <v>21636</v>
      </c>
      <c r="B2202" s="37" t="n">
        <v>51</v>
      </c>
      <c r="C2202" s="7" t="n">
        <v>4</v>
      </c>
      <c r="D2202" s="7" t="n">
        <v>7042</v>
      </c>
      <c r="E2202" s="7" t="s">
        <v>122</v>
      </c>
    </row>
    <row r="2203" spans="1:6">
      <c r="A2203" t="s">
        <v>4</v>
      </c>
      <c r="B2203" s="4" t="s">
        <v>5</v>
      </c>
      <c r="C2203" s="4" t="s">
        <v>10</v>
      </c>
    </row>
    <row r="2204" spans="1:6">
      <c r="A2204" t="n">
        <v>21649</v>
      </c>
      <c r="B2204" s="25" t="n">
        <v>16</v>
      </c>
      <c r="C2204" s="7" t="n">
        <v>0</v>
      </c>
    </row>
    <row r="2205" spans="1:6">
      <c r="A2205" t="s">
        <v>4</v>
      </c>
      <c r="B2205" s="4" t="s">
        <v>5</v>
      </c>
      <c r="C2205" s="4" t="s">
        <v>10</v>
      </c>
      <c r="D2205" s="4" t="s">
        <v>13</v>
      </c>
      <c r="E2205" s="4" t="s">
        <v>9</v>
      </c>
      <c r="F2205" s="4" t="s">
        <v>28</v>
      </c>
      <c r="G2205" s="4" t="s">
        <v>13</v>
      </c>
      <c r="H2205" s="4" t="s">
        <v>13</v>
      </c>
      <c r="I2205" s="4" t="s">
        <v>13</v>
      </c>
    </row>
    <row r="2206" spans="1:6">
      <c r="A2206" t="n">
        <v>21652</v>
      </c>
      <c r="B2206" s="38" t="n">
        <v>26</v>
      </c>
      <c r="C2206" s="7" t="n">
        <v>7042</v>
      </c>
      <c r="D2206" s="7" t="n">
        <v>17</v>
      </c>
      <c r="E2206" s="7" t="n">
        <v>63177</v>
      </c>
      <c r="F2206" s="7" t="s">
        <v>280</v>
      </c>
      <c r="G2206" s="7" t="n">
        <v>8</v>
      </c>
      <c r="H2206" s="7" t="n">
        <v>2</v>
      </c>
      <c r="I2206" s="7" t="n">
        <v>0</v>
      </c>
    </row>
    <row r="2207" spans="1:6">
      <c r="A2207" t="s">
        <v>4</v>
      </c>
      <c r="B2207" s="4" t="s">
        <v>5</v>
      </c>
      <c r="C2207" s="4" t="s">
        <v>13</v>
      </c>
      <c r="D2207" s="4" t="s">
        <v>10</v>
      </c>
      <c r="E2207" s="4" t="s">
        <v>10</v>
      </c>
      <c r="F2207" s="4" t="s">
        <v>13</v>
      </c>
    </row>
    <row r="2208" spans="1:6">
      <c r="A2208" t="n">
        <v>21675</v>
      </c>
      <c r="B2208" s="21" t="n">
        <v>25</v>
      </c>
      <c r="C2208" s="7" t="n">
        <v>1</v>
      </c>
      <c r="D2208" s="7" t="n">
        <v>65535</v>
      </c>
      <c r="E2208" s="7" t="n">
        <v>65535</v>
      </c>
      <c r="F2208" s="7" t="n">
        <v>0</v>
      </c>
    </row>
    <row r="2209" spans="1:9">
      <c r="A2209" t="s">
        <v>4</v>
      </c>
      <c r="B2209" s="4" t="s">
        <v>5</v>
      </c>
      <c r="C2209" s="4" t="s">
        <v>10</v>
      </c>
    </row>
    <row r="2210" spans="1:9">
      <c r="A2210" t="n">
        <v>21682</v>
      </c>
      <c r="B2210" s="25" t="n">
        <v>16</v>
      </c>
      <c r="C2210" s="7" t="n">
        <v>2000</v>
      </c>
    </row>
    <row r="2211" spans="1:9">
      <c r="A2211" t="s">
        <v>4</v>
      </c>
      <c r="B2211" s="4" t="s">
        <v>5</v>
      </c>
      <c r="C2211" s="4" t="s">
        <v>10</v>
      </c>
      <c r="D2211" s="4" t="s">
        <v>13</v>
      </c>
    </row>
    <row r="2212" spans="1:9">
      <c r="A2212" t="n">
        <v>21685</v>
      </c>
      <c r="B2212" s="52" t="n">
        <v>89</v>
      </c>
      <c r="C2212" s="7" t="n">
        <v>12</v>
      </c>
      <c r="D2212" s="7" t="n">
        <v>0</v>
      </c>
    </row>
    <row r="2213" spans="1:9">
      <c r="A2213" t="s">
        <v>4</v>
      </c>
      <c r="B2213" s="4" t="s">
        <v>5</v>
      </c>
      <c r="C2213" s="4" t="s">
        <v>10</v>
      </c>
      <c r="D2213" s="4" t="s">
        <v>13</v>
      </c>
    </row>
    <row r="2214" spans="1:9">
      <c r="A2214" t="n">
        <v>21689</v>
      </c>
      <c r="B2214" s="52" t="n">
        <v>89</v>
      </c>
      <c r="C2214" s="7" t="n">
        <v>7042</v>
      </c>
      <c r="D2214" s="7" t="n">
        <v>0</v>
      </c>
    </row>
    <row r="2215" spans="1:9">
      <c r="A2215" t="s">
        <v>4</v>
      </c>
      <c r="B2215" s="4" t="s">
        <v>5</v>
      </c>
      <c r="C2215" s="4" t="s">
        <v>13</v>
      </c>
      <c r="D2215" s="4" t="s">
        <v>13</v>
      </c>
      <c r="E2215" s="4" t="s">
        <v>19</v>
      </c>
    </row>
    <row r="2216" spans="1:9">
      <c r="A2216" t="n">
        <v>21693</v>
      </c>
      <c r="B2216" s="72" t="n">
        <v>178</v>
      </c>
      <c r="C2216" s="7" t="n">
        <v>4</v>
      </c>
      <c r="D2216" s="7" t="n">
        <v>0</v>
      </c>
      <c r="E2216" s="7" t="n">
        <v>0.25</v>
      </c>
    </row>
    <row r="2217" spans="1:9">
      <c r="A2217" t="s">
        <v>4</v>
      </c>
      <c r="B2217" s="4" t="s">
        <v>5</v>
      </c>
      <c r="C2217" s="4" t="s">
        <v>13</v>
      </c>
      <c r="D2217" s="4" t="s">
        <v>13</v>
      </c>
      <c r="E2217" s="4" t="s">
        <v>19</v>
      </c>
    </row>
    <row r="2218" spans="1:9">
      <c r="A2218" t="n">
        <v>21700</v>
      </c>
      <c r="B2218" s="72" t="n">
        <v>178</v>
      </c>
      <c r="C2218" s="7" t="n">
        <v>4</v>
      </c>
      <c r="D2218" s="7" t="n">
        <v>1</v>
      </c>
      <c r="E2218" s="7" t="n">
        <v>0.25</v>
      </c>
    </row>
    <row r="2219" spans="1:9">
      <c r="A2219" t="s">
        <v>4</v>
      </c>
      <c r="B2219" s="4" t="s">
        <v>5</v>
      </c>
      <c r="C2219" s="4" t="s">
        <v>13</v>
      </c>
      <c r="D2219" s="4" t="s">
        <v>13</v>
      </c>
    </row>
    <row r="2220" spans="1:9">
      <c r="A2220" t="n">
        <v>21707</v>
      </c>
      <c r="B2220" s="72" t="n">
        <v>178</v>
      </c>
      <c r="C2220" s="7" t="n">
        <v>5</v>
      </c>
      <c r="D2220" s="7" t="n">
        <v>0</v>
      </c>
    </row>
    <row r="2221" spans="1:9">
      <c r="A2221" t="s">
        <v>4</v>
      </c>
      <c r="B2221" s="4" t="s">
        <v>5</v>
      </c>
      <c r="C2221" s="4" t="s">
        <v>13</v>
      </c>
      <c r="D2221" s="4" t="s">
        <v>13</v>
      </c>
    </row>
    <row r="2222" spans="1:9">
      <c r="A2222" t="n">
        <v>21710</v>
      </c>
      <c r="B2222" s="72" t="n">
        <v>178</v>
      </c>
      <c r="C2222" s="7" t="n">
        <v>5</v>
      </c>
      <c r="D2222" s="7" t="n">
        <v>1</v>
      </c>
    </row>
    <row r="2223" spans="1:9">
      <c r="A2223" t="s">
        <v>4</v>
      </c>
      <c r="B2223" s="4" t="s">
        <v>5</v>
      </c>
      <c r="C2223" s="4" t="s">
        <v>13</v>
      </c>
      <c r="D2223" s="4" t="s">
        <v>10</v>
      </c>
      <c r="E2223" s="4" t="s">
        <v>10</v>
      </c>
      <c r="F2223" s="4" t="s">
        <v>9</v>
      </c>
    </row>
    <row r="2224" spans="1:9">
      <c r="A2224" t="n">
        <v>21713</v>
      </c>
      <c r="B2224" s="76" t="n">
        <v>84</v>
      </c>
      <c r="C2224" s="7" t="n">
        <v>0</v>
      </c>
      <c r="D2224" s="7" t="n">
        <v>2</v>
      </c>
      <c r="E2224" s="7" t="n">
        <v>0</v>
      </c>
      <c r="F2224" s="7" t="n">
        <v>1056964608</v>
      </c>
    </row>
    <row r="2225" spans="1:6">
      <c r="A2225" t="s">
        <v>4</v>
      </c>
      <c r="B2225" s="4" t="s">
        <v>5</v>
      </c>
      <c r="C2225" s="4" t="s">
        <v>13</v>
      </c>
      <c r="D2225" s="4" t="s">
        <v>13</v>
      </c>
      <c r="E2225" s="4" t="s">
        <v>19</v>
      </c>
      <c r="F2225" s="4" t="s">
        <v>19</v>
      </c>
      <c r="G2225" s="4" t="s">
        <v>19</v>
      </c>
      <c r="H2225" s="4" t="s">
        <v>10</v>
      </c>
    </row>
    <row r="2226" spans="1:6">
      <c r="A2226" t="n">
        <v>21723</v>
      </c>
      <c r="B2226" s="48" t="n">
        <v>45</v>
      </c>
      <c r="C2226" s="7" t="n">
        <v>2</v>
      </c>
      <c r="D2226" s="7" t="n">
        <v>3</v>
      </c>
      <c r="E2226" s="7" t="n">
        <v>0</v>
      </c>
      <c r="F2226" s="7" t="n">
        <v>4.80000019073486</v>
      </c>
      <c r="G2226" s="7" t="n">
        <v>-93.5999984741211</v>
      </c>
      <c r="H2226" s="7" t="n">
        <v>500</v>
      </c>
    </row>
    <row r="2227" spans="1:6">
      <c r="A2227" t="s">
        <v>4</v>
      </c>
      <c r="B2227" s="4" t="s">
        <v>5</v>
      </c>
      <c r="C2227" s="4" t="s">
        <v>13</v>
      </c>
      <c r="D2227" s="4" t="s">
        <v>13</v>
      </c>
      <c r="E2227" s="4" t="s">
        <v>19</v>
      </c>
      <c r="F2227" s="4" t="s">
        <v>19</v>
      </c>
      <c r="G2227" s="4" t="s">
        <v>19</v>
      </c>
      <c r="H2227" s="4" t="s">
        <v>10</v>
      </c>
      <c r="I2227" s="4" t="s">
        <v>13</v>
      </c>
    </row>
    <row r="2228" spans="1:6">
      <c r="A2228" t="n">
        <v>21740</v>
      </c>
      <c r="B2228" s="48" t="n">
        <v>45</v>
      </c>
      <c r="C2228" s="7" t="n">
        <v>4</v>
      </c>
      <c r="D2228" s="7" t="n">
        <v>3</v>
      </c>
      <c r="E2228" s="7" t="n">
        <v>352.75</v>
      </c>
      <c r="F2228" s="7" t="n">
        <v>47.560001373291</v>
      </c>
      <c r="G2228" s="7" t="n">
        <v>12</v>
      </c>
      <c r="H2228" s="7" t="n">
        <v>500</v>
      </c>
      <c r="I2228" s="7" t="n">
        <v>1</v>
      </c>
    </row>
    <row r="2229" spans="1:6">
      <c r="A2229" t="s">
        <v>4</v>
      </c>
      <c r="B2229" s="4" t="s">
        <v>5</v>
      </c>
      <c r="C2229" s="4" t="s">
        <v>13</v>
      </c>
      <c r="D2229" s="4" t="s">
        <v>13</v>
      </c>
      <c r="E2229" s="4" t="s">
        <v>19</v>
      </c>
      <c r="F2229" s="4" t="s">
        <v>10</v>
      </c>
    </row>
    <row r="2230" spans="1:6">
      <c r="A2230" t="n">
        <v>21758</v>
      </c>
      <c r="B2230" s="48" t="n">
        <v>45</v>
      </c>
      <c r="C2230" s="7" t="n">
        <v>5</v>
      </c>
      <c r="D2230" s="7" t="n">
        <v>3</v>
      </c>
      <c r="E2230" s="7" t="n">
        <v>6.5</v>
      </c>
      <c r="F2230" s="7" t="n">
        <v>500</v>
      </c>
    </row>
    <row r="2231" spans="1:6">
      <c r="A2231" t="s">
        <v>4</v>
      </c>
      <c r="B2231" s="4" t="s">
        <v>5</v>
      </c>
      <c r="C2231" s="4" t="s">
        <v>10</v>
      </c>
      <c r="D2231" s="4" t="s">
        <v>13</v>
      </c>
      <c r="E2231" s="4" t="s">
        <v>6</v>
      </c>
      <c r="F2231" s="4" t="s">
        <v>19</v>
      </c>
      <c r="G2231" s="4" t="s">
        <v>19</v>
      </c>
      <c r="H2231" s="4" t="s">
        <v>19</v>
      </c>
    </row>
    <row r="2232" spans="1:6">
      <c r="A2232" t="n">
        <v>21767</v>
      </c>
      <c r="B2232" s="35" t="n">
        <v>48</v>
      </c>
      <c r="C2232" s="7" t="n">
        <v>1603</v>
      </c>
      <c r="D2232" s="7" t="n">
        <v>0</v>
      </c>
      <c r="E2232" s="7" t="s">
        <v>281</v>
      </c>
      <c r="F2232" s="7" t="n">
        <v>-1</v>
      </c>
      <c r="G2232" s="7" t="n">
        <v>1</v>
      </c>
      <c r="H2232" s="7" t="n">
        <v>0</v>
      </c>
    </row>
    <row r="2233" spans="1:6">
      <c r="A2233" t="s">
        <v>4</v>
      </c>
      <c r="B2233" s="4" t="s">
        <v>5</v>
      </c>
      <c r="C2233" s="4" t="s">
        <v>10</v>
      </c>
      <c r="D2233" s="4" t="s">
        <v>13</v>
      </c>
      <c r="E2233" s="4" t="s">
        <v>6</v>
      </c>
      <c r="F2233" s="4" t="s">
        <v>19</v>
      </c>
      <c r="G2233" s="4" t="s">
        <v>19</v>
      </c>
      <c r="H2233" s="4" t="s">
        <v>19</v>
      </c>
    </row>
    <row r="2234" spans="1:6">
      <c r="A2234" t="n">
        <v>21795</v>
      </c>
      <c r="B2234" s="35" t="n">
        <v>48</v>
      </c>
      <c r="C2234" s="7" t="n">
        <v>1615</v>
      </c>
      <c r="D2234" s="7" t="n">
        <v>0</v>
      </c>
      <c r="E2234" s="7" t="s">
        <v>219</v>
      </c>
      <c r="F2234" s="7" t="n">
        <v>-1</v>
      </c>
      <c r="G2234" s="7" t="n">
        <v>1</v>
      </c>
      <c r="H2234" s="7" t="n">
        <v>0</v>
      </c>
    </row>
    <row r="2235" spans="1:6">
      <c r="A2235" t="s">
        <v>4</v>
      </c>
      <c r="B2235" s="4" t="s">
        <v>5</v>
      </c>
      <c r="C2235" s="4" t="s">
        <v>10</v>
      </c>
      <c r="D2235" s="4" t="s">
        <v>10</v>
      </c>
      <c r="E2235" s="4" t="s">
        <v>19</v>
      </c>
      <c r="F2235" s="4" t="s">
        <v>19</v>
      </c>
      <c r="G2235" s="4" t="s">
        <v>19</v>
      </c>
      <c r="H2235" s="4" t="s">
        <v>19</v>
      </c>
      <c r="I2235" s="4" t="s">
        <v>13</v>
      </c>
      <c r="J2235" s="4" t="s">
        <v>10</v>
      </c>
    </row>
    <row r="2236" spans="1:6">
      <c r="A2236" t="n">
        <v>21822</v>
      </c>
      <c r="B2236" s="50" t="n">
        <v>55</v>
      </c>
      <c r="C2236" s="7" t="n">
        <v>1603</v>
      </c>
      <c r="D2236" s="7" t="n">
        <v>65024</v>
      </c>
      <c r="E2236" s="7" t="n">
        <v>0</v>
      </c>
      <c r="F2236" s="7" t="n">
        <v>0</v>
      </c>
      <c r="G2236" s="7" t="n">
        <v>2</v>
      </c>
      <c r="H2236" s="7" t="n">
        <v>10</v>
      </c>
      <c r="I2236" s="7" t="n">
        <v>0</v>
      </c>
      <c r="J2236" s="7" t="n">
        <v>0</v>
      </c>
    </row>
    <row r="2237" spans="1:6">
      <c r="A2237" t="s">
        <v>4</v>
      </c>
      <c r="B2237" s="4" t="s">
        <v>5</v>
      </c>
      <c r="C2237" s="4" t="s">
        <v>10</v>
      </c>
      <c r="D2237" s="4" t="s">
        <v>10</v>
      </c>
      <c r="E2237" s="4" t="s">
        <v>19</v>
      </c>
      <c r="F2237" s="4" t="s">
        <v>19</v>
      </c>
      <c r="G2237" s="4" t="s">
        <v>19</v>
      </c>
      <c r="H2237" s="4" t="s">
        <v>19</v>
      </c>
      <c r="I2237" s="4" t="s">
        <v>13</v>
      </c>
      <c r="J2237" s="4" t="s">
        <v>10</v>
      </c>
    </row>
    <row r="2238" spans="1:6">
      <c r="A2238" t="n">
        <v>21846</v>
      </c>
      <c r="B2238" s="50" t="n">
        <v>55</v>
      </c>
      <c r="C2238" s="7" t="n">
        <v>1615</v>
      </c>
      <c r="D2238" s="7" t="n">
        <v>65024</v>
      </c>
      <c r="E2238" s="7" t="n">
        <v>0</v>
      </c>
      <c r="F2238" s="7" t="n">
        <v>0</v>
      </c>
      <c r="G2238" s="7" t="n">
        <v>2</v>
      </c>
      <c r="H2238" s="7" t="n">
        <v>10</v>
      </c>
      <c r="I2238" s="7" t="n">
        <v>0</v>
      </c>
      <c r="J2238" s="7" t="n">
        <v>0</v>
      </c>
    </row>
    <row r="2239" spans="1:6">
      <c r="A2239" t="s">
        <v>4</v>
      </c>
      <c r="B2239" s="4" t="s">
        <v>5</v>
      </c>
      <c r="C2239" s="4" t="s">
        <v>10</v>
      </c>
      <c r="D2239" s="4" t="s">
        <v>13</v>
      </c>
    </row>
    <row r="2240" spans="1:6">
      <c r="A2240" t="n">
        <v>21870</v>
      </c>
      <c r="B2240" s="51" t="n">
        <v>56</v>
      </c>
      <c r="C2240" s="7" t="n">
        <v>1603</v>
      </c>
      <c r="D2240" s="7" t="n">
        <v>0</v>
      </c>
    </row>
    <row r="2241" spans="1:10">
      <c r="A2241" t="s">
        <v>4</v>
      </c>
      <c r="B2241" s="4" t="s">
        <v>5</v>
      </c>
      <c r="C2241" s="4" t="s">
        <v>10</v>
      </c>
      <c r="D2241" s="4" t="s">
        <v>13</v>
      </c>
    </row>
    <row r="2242" spans="1:10">
      <c r="A2242" t="n">
        <v>21874</v>
      </c>
      <c r="B2242" s="51" t="n">
        <v>56</v>
      </c>
      <c r="C2242" s="7" t="n">
        <v>1615</v>
      </c>
      <c r="D2242" s="7" t="n">
        <v>0</v>
      </c>
    </row>
    <row r="2243" spans="1:10">
      <c r="A2243" t="s">
        <v>4</v>
      </c>
      <c r="B2243" s="4" t="s">
        <v>5</v>
      </c>
      <c r="C2243" s="4" t="s">
        <v>13</v>
      </c>
      <c r="D2243" s="4" t="s">
        <v>19</v>
      </c>
      <c r="E2243" s="4" t="s">
        <v>19</v>
      </c>
      <c r="F2243" s="4" t="s">
        <v>19</v>
      </c>
    </row>
    <row r="2244" spans="1:10">
      <c r="A2244" t="n">
        <v>21878</v>
      </c>
      <c r="B2244" s="48" t="n">
        <v>45</v>
      </c>
      <c r="C2244" s="7" t="n">
        <v>9</v>
      </c>
      <c r="D2244" s="7" t="n">
        <v>0.200000002980232</v>
      </c>
      <c r="E2244" s="7" t="n">
        <v>0.200000002980232</v>
      </c>
      <c r="F2244" s="7" t="n">
        <v>0.5</v>
      </c>
    </row>
    <row r="2245" spans="1:10">
      <c r="A2245" t="s">
        <v>4</v>
      </c>
      <c r="B2245" s="4" t="s">
        <v>5</v>
      </c>
      <c r="C2245" s="4" t="s">
        <v>13</v>
      </c>
      <c r="D2245" s="4" t="s">
        <v>10</v>
      </c>
      <c r="E2245" s="4" t="s">
        <v>10</v>
      </c>
      <c r="F2245" s="4" t="s">
        <v>10</v>
      </c>
      <c r="G2245" s="4" t="s">
        <v>10</v>
      </c>
      <c r="H2245" s="4" t="s">
        <v>10</v>
      </c>
      <c r="I2245" s="4" t="s">
        <v>6</v>
      </c>
      <c r="J2245" s="4" t="s">
        <v>19</v>
      </c>
      <c r="K2245" s="4" t="s">
        <v>19</v>
      </c>
      <c r="L2245" s="4" t="s">
        <v>19</v>
      </c>
      <c r="M2245" s="4" t="s">
        <v>9</v>
      </c>
      <c r="N2245" s="4" t="s">
        <v>9</v>
      </c>
      <c r="O2245" s="4" t="s">
        <v>19</v>
      </c>
      <c r="P2245" s="4" t="s">
        <v>19</v>
      </c>
      <c r="Q2245" s="4" t="s">
        <v>19</v>
      </c>
      <c r="R2245" s="4" t="s">
        <v>19</v>
      </c>
      <c r="S2245" s="4" t="s">
        <v>13</v>
      </c>
    </row>
    <row r="2246" spans="1:10">
      <c r="A2246" t="n">
        <v>21892</v>
      </c>
      <c r="B2246" s="68" t="n">
        <v>39</v>
      </c>
      <c r="C2246" s="7" t="n">
        <v>12</v>
      </c>
      <c r="D2246" s="7" t="n">
        <v>65533</v>
      </c>
      <c r="E2246" s="7" t="n">
        <v>206</v>
      </c>
      <c r="F2246" s="7" t="n">
        <v>0</v>
      </c>
      <c r="G2246" s="7" t="n">
        <v>65533</v>
      </c>
      <c r="H2246" s="7" t="n">
        <v>0</v>
      </c>
      <c r="I2246" s="7" t="s">
        <v>12</v>
      </c>
      <c r="J2246" s="7" t="n">
        <v>0.75</v>
      </c>
      <c r="K2246" s="7" t="n">
        <v>4.90000009536743</v>
      </c>
      <c r="L2246" s="7" t="n">
        <v>-95.9499969482422</v>
      </c>
      <c r="M2246" s="7" t="n">
        <v>0</v>
      </c>
      <c r="N2246" s="7" t="n">
        <v>0</v>
      </c>
      <c r="O2246" s="7" t="n">
        <v>0</v>
      </c>
      <c r="P2246" s="7" t="n">
        <v>2</v>
      </c>
      <c r="Q2246" s="7" t="n">
        <v>2</v>
      </c>
      <c r="R2246" s="7" t="n">
        <v>2</v>
      </c>
      <c r="S2246" s="7" t="n">
        <v>255</v>
      </c>
    </row>
    <row r="2247" spans="1:10">
      <c r="A2247" t="s">
        <v>4</v>
      </c>
      <c r="B2247" s="4" t="s">
        <v>5</v>
      </c>
      <c r="C2247" s="4" t="s">
        <v>13</v>
      </c>
      <c r="D2247" s="4" t="s">
        <v>10</v>
      </c>
      <c r="E2247" s="4" t="s">
        <v>10</v>
      </c>
      <c r="F2247" s="4" t="s">
        <v>10</v>
      </c>
      <c r="G2247" s="4" t="s">
        <v>10</v>
      </c>
      <c r="H2247" s="4" t="s">
        <v>10</v>
      </c>
      <c r="I2247" s="4" t="s">
        <v>6</v>
      </c>
      <c r="J2247" s="4" t="s">
        <v>19</v>
      </c>
      <c r="K2247" s="4" t="s">
        <v>19</v>
      </c>
      <c r="L2247" s="4" t="s">
        <v>19</v>
      </c>
      <c r="M2247" s="4" t="s">
        <v>9</v>
      </c>
      <c r="N2247" s="4" t="s">
        <v>9</v>
      </c>
      <c r="O2247" s="4" t="s">
        <v>19</v>
      </c>
      <c r="P2247" s="4" t="s">
        <v>19</v>
      </c>
      <c r="Q2247" s="4" t="s">
        <v>19</v>
      </c>
      <c r="R2247" s="4" t="s">
        <v>19</v>
      </c>
      <c r="S2247" s="4" t="s">
        <v>13</v>
      </c>
    </row>
    <row r="2248" spans="1:10">
      <c r="A2248" t="n">
        <v>21942</v>
      </c>
      <c r="B2248" s="68" t="n">
        <v>39</v>
      </c>
      <c r="C2248" s="7" t="n">
        <v>12</v>
      </c>
      <c r="D2248" s="7" t="n">
        <v>65533</v>
      </c>
      <c r="E2248" s="7" t="n">
        <v>206</v>
      </c>
      <c r="F2248" s="7" t="n">
        <v>0</v>
      </c>
      <c r="G2248" s="7" t="n">
        <v>65533</v>
      </c>
      <c r="H2248" s="7" t="n">
        <v>0</v>
      </c>
      <c r="I2248" s="7" t="s">
        <v>12</v>
      </c>
      <c r="J2248" s="7" t="n">
        <v>0.400000005960464</v>
      </c>
      <c r="K2248" s="7" t="n">
        <v>5.40000009536743</v>
      </c>
      <c r="L2248" s="7" t="n">
        <v>-93.1500015258789</v>
      </c>
      <c r="M2248" s="7" t="n">
        <v>0</v>
      </c>
      <c r="N2248" s="7" t="n">
        <v>0</v>
      </c>
      <c r="O2248" s="7" t="n">
        <v>0</v>
      </c>
      <c r="P2248" s="7" t="n">
        <v>2</v>
      </c>
      <c r="Q2248" s="7" t="n">
        <v>2</v>
      </c>
      <c r="R2248" s="7" t="n">
        <v>2</v>
      </c>
      <c r="S2248" s="7" t="n">
        <v>255</v>
      </c>
    </row>
    <row r="2249" spans="1:10">
      <c r="A2249" t="s">
        <v>4</v>
      </c>
      <c r="B2249" s="4" t="s">
        <v>5</v>
      </c>
      <c r="C2249" s="4" t="s">
        <v>13</v>
      </c>
      <c r="D2249" s="4" t="s">
        <v>10</v>
      </c>
      <c r="E2249" s="4" t="s">
        <v>19</v>
      </c>
      <c r="F2249" s="4" t="s">
        <v>10</v>
      </c>
      <c r="G2249" s="4" t="s">
        <v>9</v>
      </c>
      <c r="H2249" s="4" t="s">
        <v>9</v>
      </c>
      <c r="I2249" s="4" t="s">
        <v>10</v>
      </c>
      <c r="J2249" s="4" t="s">
        <v>10</v>
      </c>
      <c r="K2249" s="4" t="s">
        <v>9</v>
      </c>
      <c r="L2249" s="4" t="s">
        <v>9</v>
      </c>
      <c r="M2249" s="4" t="s">
        <v>9</v>
      </c>
      <c r="N2249" s="4" t="s">
        <v>9</v>
      </c>
      <c r="O2249" s="4" t="s">
        <v>6</v>
      </c>
    </row>
    <row r="2250" spans="1:10">
      <c r="A2250" t="n">
        <v>21992</v>
      </c>
      <c r="B2250" s="14" t="n">
        <v>50</v>
      </c>
      <c r="C2250" s="7" t="n">
        <v>0</v>
      </c>
      <c r="D2250" s="7" t="n">
        <v>4416</v>
      </c>
      <c r="E2250" s="7" t="n">
        <v>1</v>
      </c>
      <c r="F2250" s="7" t="n">
        <v>0</v>
      </c>
      <c r="G2250" s="7" t="n">
        <v>0</v>
      </c>
      <c r="H2250" s="7" t="n">
        <v>-1082130432</v>
      </c>
      <c r="I2250" s="7" t="n">
        <v>0</v>
      </c>
      <c r="J2250" s="7" t="n">
        <v>65533</v>
      </c>
      <c r="K2250" s="7" t="n">
        <v>0</v>
      </c>
      <c r="L2250" s="7" t="n">
        <v>0</v>
      </c>
      <c r="M2250" s="7" t="n">
        <v>0</v>
      </c>
      <c r="N2250" s="7" t="n">
        <v>0</v>
      </c>
      <c r="O2250" s="7" t="s">
        <v>12</v>
      </c>
    </row>
    <row r="2251" spans="1:10">
      <c r="A2251" t="s">
        <v>4</v>
      </c>
      <c r="B2251" s="4" t="s">
        <v>5</v>
      </c>
      <c r="C2251" s="4" t="s">
        <v>13</v>
      </c>
      <c r="D2251" s="4" t="s">
        <v>9</v>
      </c>
      <c r="E2251" s="4" t="s">
        <v>9</v>
      </c>
      <c r="F2251" s="4" t="s">
        <v>9</v>
      </c>
    </row>
    <row r="2252" spans="1:10">
      <c r="A2252" t="n">
        <v>22031</v>
      </c>
      <c r="B2252" s="14" t="n">
        <v>50</v>
      </c>
      <c r="C2252" s="7" t="n">
        <v>255</v>
      </c>
      <c r="D2252" s="7" t="n">
        <v>1050253722</v>
      </c>
      <c r="E2252" s="7" t="n">
        <v>1065353216</v>
      </c>
      <c r="F2252" s="7" t="n">
        <v>1045220557</v>
      </c>
    </row>
    <row r="2253" spans="1:10">
      <c r="A2253" t="s">
        <v>4</v>
      </c>
      <c r="B2253" s="4" t="s">
        <v>5</v>
      </c>
      <c r="C2253" s="4" t="s">
        <v>10</v>
      </c>
    </row>
    <row r="2254" spans="1:10">
      <c r="A2254" t="n">
        <v>22045</v>
      </c>
      <c r="B2254" s="25" t="n">
        <v>16</v>
      </c>
      <c r="C2254" s="7" t="n">
        <v>600</v>
      </c>
    </row>
    <row r="2255" spans="1:10">
      <c r="A2255" t="s">
        <v>4</v>
      </c>
      <c r="B2255" s="4" t="s">
        <v>5</v>
      </c>
      <c r="C2255" s="4" t="s">
        <v>10</v>
      </c>
      <c r="D2255" s="4" t="s">
        <v>13</v>
      </c>
      <c r="E2255" s="4" t="s">
        <v>6</v>
      </c>
    </row>
    <row r="2256" spans="1:10">
      <c r="A2256" t="n">
        <v>22048</v>
      </c>
      <c r="B2256" s="77" t="n">
        <v>86</v>
      </c>
      <c r="C2256" s="7" t="n">
        <v>1603</v>
      </c>
      <c r="D2256" s="7" t="n">
        <v>0</v>
      </c>
      <c r="E2256" s="7" t="s">
        <v>12</v>
      </c>
    </row>
    <row r="2257" spans="1:19">
      <c r="A2257" t="s">
        <v>4</v>
      </c>
      <c r="B2257" s="4" t="s">
        <v>5</v>
      </c>
      <c r="C2257" s="4" t="s">
        <v>10</v>
      </c>
      <c r="D2257" s="4" t="s">
        <v>13</v>
      </c>
      <c r="E2257" s="4" t="s">
        <v>6</v>
      </c>
    </row>
    <row r="2258" spans="1:19">
      <c r="A2258" t="n">
        <v>22053</v>
      </c>
      <c r="B2258" s="77" t="n">
        <v>86</v>
      </c>
      <c r="C2258" s="7" t="n">
        <v>1615</v>
      </c>
      <c r="D2258" s="7" t="n">
        <v>0</v>
      </c>
      <c r="E2258" s="7" t="s">
        <v>12</v>
      </c>
    </row>
    <row r="2259" spans="1:19">
      <c r="A2259" t="s">
        <v>4</v>
      </c>
      <c r="B2259" s="4" t="s">
        <v>5</v>
      </c>
      <c r="C2259" s="4" t="s">
        <v>13</v>
      </c>
      <c r="D2259" s="4" t="s">
        <v>10</v>
      </c>
      <c r="E2259" s="4" t="s">
        <v>19</v>
      </c>
    </row>
    <row r="2260" spans="1:19">
      <c r="A2260" t="n">
        <v>22058</v>
      </c>
      <c r="B2260" s="42" t="n">
        <v>58</v>
      </c>
      <c r="C2260" s="7" t="n">
        <v>101</v>
      </c>
      <c r="D2260" s="7" t="n">
        <v>300</v>
      </c>
      <c r="E2260" s="7" t="n">
        <v>1</v>
      </c>
    </row>
    <row r="2261" spans="1:19">
      <c r="A2261" t="s">
        <v>4</v>
      </c>
      <c r="B2261" s="4" t="s">
        <v>5</v>
      </c>
      <c r="C2261" s="4" t="s">
        <v>13</v>
      </c>
      <c r="D2261" s="4" t="s">
        <v>10</v>
      </c>
    </row>
    <row r="2262" spans="1:19">
      <c r="A2262" t="n">
        <v>22066</v>
      </c>
      <c r="B2262" s="42" t="n">
        <v>58</v>
      </c>
      <c r="C2262" s="7" t="n">
        <v>254</v>
      </c>
      <c r="D2262" s="7" t="n">
        <v>0</v>
      </c>
    </row>
    <row r="2263" spans="1:19">
      <c r="A2263" t="s">
        <v>4</v>
      </c>
      <c r="B2263" s="4" t="s">
        <v>5</v>
      </c>
      <c r="C2263" s="4" t="s">
        <v>10</v>
      </c>
      <c r="D2263" s="4" t="s">
        <v>9</v>
      </c>
    </row>
    <row r="2264" spans="1:19">
      <c r="A2264" t="n">
        <v>22070</v>
      </c>
      <c r="B2264" s="34" t="n">
        <v>43</v>
      </c>
      <c r="C2264" s="7" t="n">
        <v>1615</v>
      </c>
      <c r="D2264" s="7" t="n">
        <v>1</v>
      </c>
    </row>
    <row r="2265" spans="1:19">
      <c r="A2265" t="s">
        <v>4</v>
      </c>
      <c r="B2265" s="4" t="s">
        <v>5</v>
      </c>
      <c r="C2265" s="4" t="s">
        <v>10</v>
      </c>
      <c r="D2265" s="4" t="s">
        <v>19</v>
      </c>
      <c r="E2265" s="4" t="s">
        <v>19</v>
      </c>
      <c r="F2265" s="4" t="s">
        <v>19</v>
      </c>
      <c r="G2265" s="4" t="s">
        <v>19</v>
      </c>
    </row>
    <row r="2266" spans="1:19">
      <c r="A2266" t="n">
        <v>22077</v>
      </c>
      <c r="B2266" s="31" t="n">
        <v>46</v>
      </c>
      <c r="C2266" s="7" t="n">
        <v>1603</v>
      </c>
      <c r="D2266" s="7" t="n">
        <v>0</v>
      </c>
      <c r="E2266" s="7" t="n">
        <v>0.75</v>
      </c>
      <c r="F2266" s="7" t="n">
        <v>-90</v>
      </c>
      <c r="G2266" s="7" t="n">
        <v>180</v>
      </c>
    </row>
    <row r="2267" spans="1:19">
      <c r="A2267" t="s">
        <v>4</v>
      </c>
      <c r="B2267" s="4" t="s">
        <v>5</v>
      </c>
      <c r="C2267" s="4" t="s">
        <v>10</v>
      </c>
      <c r="D2267" s="4" t="s">
        <v>19</v>
      </c>
      <c r="E2267" s="4" t="s">
        <v>19</v>
      </c>
      <c r="F2267" s="4" t="s">
        <v>19</v>
      </c>
      <c r="G2267" s="4" t="s">
        <v>19</v>
      </c>
    </row>
    <row r="2268" spans="1:19">
      <c r="A2268" t="n">
        <v>22096</v>
      </c>
      <c r="B2268" s="31" t="n">
        <v>46</v>
      </c>
      <c r="C2268" s="7" t="n">
        <v>1615</v>
      </c>
      <c r="D2268" s="7" t="n">
        <v>0</v>
      </c>
      <c r="E2268" s="7" t="n">
        <v>0.75</v>
      </c>
      <c r="F2268" s="7" t="n">
        <v>-100</v>
      </c>
      <c r="G2268" s="7" t="n">
        <v>0</v>
      </c>
    </row>
    <row r="2269" spans="1:19">
      <c r="A2269" t="s">
        <v>4</v>
      </c>
      <c r="B2269" s="4" t="s">
        <v>5</v>
      </c>
      <c r="C2269" s="4" t="s">
        <v>13</v>
      </c>
      <c r="D2269" s="4" t="s">
        <v>13</v>
      </c>
      <c r="E2269" s="4" t="s">
        <v>19</v>
      </c>
      <c r="F2269" s="4" t="s">
        <v>19</v>
      </c>
      <c r="G2269" s="4" t="s">
        <v>19</v>
      </c>
      <c r="H2269" s="4" t="s">
        <v>10</v>
      </c>
    </row>
    <row r="2270" spans="1:19">
      <c r="A2270" t="n">
        <v>22115</v>
      </c>
      <c r="B2270" s="48" t="n">
        <v>45</v>
      </c>
      <c r="C2270" s="7" t="n">
        <v>2</v>
      </c>
      <c r="D2270" s="7" t="n">
        <v>3</v>
      </c>
      <c r="E2270" s="7" t="n">
        <v>0</v>
      </c>
      <c r="F2270" s="7" t="n">
        <v>5.15000009536743</v>
      </c>
      <c r="G2270" s="7" t="n">
        <v>-90</v>
      </c>
      <c r="H2270" s="7" t="n">
        <v>0</v>
      </c>
    </row>
    <row r="2271" spans="1:19">
      <c r="A2271" t="s">
        <v>4</v>
      </c>
      <c r="B2271" s="4" t="s">
        <v>5</v>
      </c>
      <c r="C2271" s="4" t="s">
        <v>13</v>
      </c>
      <c r="D2271" s="4" t="s">
        <v>13</v>
      </c>
      <c r="E2271" s="4" t="s">
        <v>19</v>
      </c>
      <c r="F2271" s="4" t="s">
        <v>19</v>
      </c>
      <c r="G2271" s="4" t="s">
        <v>19</v>
      </c>
      <c r="H2271" s="4" t="s">
        <v>10</v>
      </c>
      <c r="I2271" s="4" t="s">
        <v>13</v>
      </c>
    </row>
    <row r="2272" spans="1:19">
      <c r="A2272" t="n">
        <v>22132</v>
      </c>
      <c r="B2272" s="48" t="n">
        <v>45</v>
      </c>
      <c r="C2272" s="7" t="n">
        <v>4</v>
      </c>
      <c r="D2272" s="7" t="n">
        <v>3</v>
      </c>
      <c r="E2272" s="7" t="n">
        <v>2.75</v>
      </c>
      <c r="F2272" s="7" t="n">
        <v>175</v>
      </c>
      <c r="G2272" s="7" t="n">
        <v>354</v>
      </c>
      <c r="H2272" s="7" t="n">
        <v>0</v>
      </c>
      <c r="I2272" s="7" t="n">
        <v>0</v>
      </c>
    </row>
    <row r="2273" spans="1:9">
      <c r="A2273" t="s">
        <v>4</v>
      </c>
      <c r="B2273" s="4" t="s">
        <v>5</v>
      </c>
      <c r="C2273" s="4" t="s">
        <v>13</v>
      </c>
      <c r="D2273" s="4" t="s">
        <v>13</v>
      </c>
      <c r="E2273" s="4" t="s">
        <v>19</v>
      </c>
      <c r="F2273" s="4" t="s">
        <v>10</v>
      </c>
    </row>
    <row r="2274" spans="1:9">
      <c r="A2274" t="n">
        <v>22150</v>
      </c>
      <c r="B2274" s="48" t="n">
        <v>45</v>
      </c>
      <c r="C2274" s="7" t="n">
        <v>5</v>
      </c>
      <c r="D2274" s="7" t="n">
        <v>3</v>
      </c>
      <c r="E2274" s="7" t="n">
        <v>5</v>
      </c>
      <c r="F2274" s="7" t="n">
        <v>0</v>
      </c>
    </row>
    <row r="2275" spans="1:9">
      <c r="A2275" t="s">
        <v>4</v>
      </c>
      <c r="B2275" s="4" t="s">
        <v>5</v>
      </c>
      <c r="C2275" s="4" t="s">
        <v>13</v>
      </c>
      <c r="D2275" s="4" t="s">
        <v>13</v>
      </c>
      <c r="E2275" s="4" t="s">
        <v>19</v>
      </c>
      <c r="F2275" s="4" t="s">
        <v>10</v>
      </c>
    </row>
    <row r="2276" spans="1:9">
      <c r="A2276" t="n">
        <v>22159</v>
      </c>
      <c r="B2276" s="48" t="n">
        <v>45</v>
      </c>
      <c r="C2276" s="7" t="n">
        <v>11</v>
      </c>
      <c r="D2276" s="7" t="n">
        <v>3</v>
      </c>
      <c r="E2276" s="7" t="n">
        <v>40</v>
      </c>
      <c r="F2276" s="7" t="n">
        <v>0</v>
      </c>
    </row>
    <row r="2277" spans="1:9">
      <c r="A2277" t="s">
        <v>4</v>
      </c>
      <c r="B2277" s="4" t="s">
        <v>5</v>
      </c>
      <c r="C2277" s="4" t="s">
        <v>13</v>
      </c>
      <c r="D2277" s="4" t="s">
        <v>13</v>
      </c>
      <c r="E2277" s="4" t="s">
        <v>19</v>
      </c>
      <c r="F2277" s="4" t="s">
        <v>19</v>
      </c>
      <c r="G2277" s="4" t="s">
        <v>19</v>
      </c>
      <c r="H2277" s="4" t="s">
        <v>10</v>
      </c>
    </row>
    <row r="2278" spans="1:9">
      <c r="A2278" t="n">
        <v>22168</v>
      </c>
      <c r="B2278" s="48" t="n">
        <v>45</v>
      </c>
      <c r="C2278" s="7" t="n">
        <v>2</v>
      </c>
      <c r="D2278" s="7" t="n">
        <v>3</v>
      </c>
      <c r="E2278" s="7" t="n">
        <v>0</v>
      </c>
      <c r="F2278" s="7" t="n">
        <v>5.15000009536743</v>
      </c>
      <c r="G2278" s="7" t="n">
        <v>-86</v>
      </c>
      <c r="H2278" s="7" t="n">
        <v>1000</v>
      </c>
    </row>
    <row r="2279" spans="1:9">
      <c r="A2279" t="s">
        <v>4</v>
      </c>
      <c r="B2279" s="4" t="s">
        <v>5</v>
      </c>
      <c r="C2279" s="4" t="s">
        <v>13</v>
      </c>
      <c r="D2279" s="4" t="s">
        <v>13</v>
      </c>
      <c r="E2279" s="4" t="s">
        <v>19</v>
      </c>
      <c r="F2279" s="4" t="s">
        <v>19</v>
      </c>
      <c r="G2279" s="4" t="s">
        <v>19</v>
      </c>
      <c r="H2279" s="4" t="s">
        <v>10</v>
      </c>
      <c r="I2279" s="4" t="s">
        <v>13</v>
      </c>
    </row>
    <row r="2280" spans="1:9">
      <c r="A2280" t="n">
        <v>22185</v>
      </c>
      <c r="B2280" s="48" t="n">
        <v>45</v>
      </c>
      <c r="C2280" s="7" t="n">
        <v>4</v>
      </c>
      <c r="D2280" s="7" t="n">
        <v>3</v>
      </c>
      <c r="E2280" s="7" t="n">
        <v>2.75</v>
      </c>
      <c r="F2280" s="7" t="n">
        <v>165</v>
      </c>
      <c r="G2280" s="7" t="n">
        <v>354</v>
      </c>
      <c r="H2280" s="7" t="n">
        <v>1000</v>
      </c>
      <c r="I2280" s="7" t="n">
        <v>1</v>
      </c>
    </row>
    <row r="2281" spans="1:9">
      <c r="A2281" t="s">
        <v>4</v>
      </c>
      <c r="B2281" s="4" t="s">
        <v>5</v>
      </c>
      <c r="C2281" s="4" t="s">
        <v>13</v>
      </c>
      <c r="D2281" s="4" t="s">
        <v>13</v>
      </c>
      <c r="E2281" s="4" t="s">
        <v>19</v>
      </c>
      <c r="F2281" s="4" t="s">
        <v>10</v>
      </c>
    </row>
    <row r="2282" spans="1:9">
      <c r="A2282" t="n">
        <v>22203</v>
      </c>
      <c r="B2282" s="48" t="n">
        <v>45</v>
      </c>
      <c r="C2282" s="7" t="n">
        <v>5</v>
      </c>
      <c r="D2282" s="7" t="n">
        <v>3</v>
      </c>
      <c r="E2282" s="7" t="n">
        <v>7</v>
      </c>
      <c r="F2282" s="7" t="n">
        <v>1000</v>
      </c>
    </row>
    <row r="2283" spans="1:9">
      <c r="A2283" t="s">
        <v>4</v>
      </c>
      <c r="B2283" s="4" t="s">
        <v>5</v>
      </c>
      <c r="C2283" s="4" t="s">
        <v>10</v>
      </c>
      <c r="D2283" s="4" t="s">
        <v>13</v>
      </c>
      <c r="E2283" s="4" t="s">
        <v>6</v>
      </c>
      <c r="F2283" s="4" t="s">
        <v>19</v>
      </c>
      <c r="G2283" s="4" t="s">
        <v>19</v>
      </c>
      <c r="H2283" s="4" t="s">
        <v>19</v>
      </c>
    </row>
    <row r="2284" spans="1:9">
      <c r="A2284" t="n">
        <v>22212</v>
      </c>
      <c r="B2284" s="35" t="n">
        <v>48</v>
      </c>
      <c r="C2284" s="7" t="n">
        <v>1603</v>
      </c>
      <c r="D2284" s="7" t="n">
        <v>0</v>
      </c>
      <c r="E2284" s="7" t="s">
        <v>282</v>
      </c>
      <c r="F2284" s="7" t="n">
        <v>-1</v>
      </c>
      <c r="G2284" s="7" t="n">
        <v>1</v>
      </c>
      <c r="H2284" s="7" t="n">
        <v>0</v>
      </c>
    </row>
    <row r="2285" spans="1:9">
      <c r="A2285" t="s">
        <v>4</v>
      </c>
      <c r="B2285" s="4" t="s">
        <v>5</v>
      </c>
      <c r="C2285" s="4" t="s">
        <v>10</v>
      </c>
      <c r="D2285" s="4" t="s">
        <v>10</v>
      </c>
      <c r="E2285" s="4" t="s">
        <v>19</v>
      </c>
      <c r="F2285" s="4" t="s">
        <v>19</v>
      </c>
      <c r="G2285" s="4" t="s">
        <v>19</v>
      </c>
      <c r="H2285" s="4" t="s">
        <v>19</v>
      </c>
      <c r="I2285" s="4" t="s">
        <v>13</v>
      </c>
      <c r="J2285" s="4" t="s">
        <v>10</v>
      </c>
    </row>
    <row r="2286" spans="1:9">
      <c r="A2286" t="n">
        <v>22240</v>
      </c>
      <c r="B2286" s="50" t="n">
        <v>55</v>
      </c>
      <c r="C2286" s="7" t="n">
        <v>1603</v>
      </c>
      <c r="D2286" s="7" t="n">
        <v>65024</v>
      </c>
      <c r="E2286" s="7" t="n">
        <v>0</v>
      </c>
      <c r="F2286" s="7" t="n">
        <v>0</v>
      </c>
      <c r="G2286" s="7" t="n">
        <v>-5</v>
      </c>
      <c r="H2286" s="7" t="n">
        <v>10</v>
      </c>
      <c r="I2286" s="7" t="n">
        <v>0</v>
      </c>
      <c r="J2286" s="7" t="n">
        <v>0</v>
      </c>
    </row>
    <row r="2287" spans="1:9">
      <c r="A2287" t="s">
        <v>4</v>
      </c>
      <c r="B2287" s="4" t="s">
        <v>5</v>
      </c>
      <c r="C2287" s="4" t="s">
        <v>13</v>
      </c>
      <c r="D2287" s="4" t="s">
        <v>10</v>
      </c>
      <c r="E2287" s="4" t="s">
        <v>10</v>
      </c>
      <c r="F2287" s="4" t="s">
        <v>9</v>
      </c>
    </row>
    <row r="2288" spans="1:9">
      <c r="A2288" t="n">
        <v>22264</v>
      </c>
      <c r="B2288" s="76" t="n">
        <v>84</v>
      </c>
      <c r="C2288" s="7" t="n">
        <v>1</v>
      </c>
      <c r="D2288" s="7" t="n">
        <v>0</v>
      </c>
      <c r="E2288" s="7" t="n">
        <v>1000</v>
      </c>
      <c r="F2288" s="7" t="n">
        <v>0</v>
      </c>
    </row>
    <row r="2289" spans="1:10">
      <c r="A2289" t="s">
        <v>4</v>
      </c>
      <c r="B2289" s="4" t="s">
        <v>5</v>
      </c>
      <c r="C2289" s="4" t="s">
        <v>13</v>
      </c>
      <c r="D2289" s="4" t="s">
        <v>19</v>
      </c>
      <c r="E2289" s="4" t="s">
        <v>19</v>
      </c>
      <c r="F2289" s="4" t="s">
        <v>19</v>
      </c>
    </row>
    <row r="2290" spans="1:10">
      <c r="A2290" t="n">
        <v>22274</v>
      </c>
      <c r="B2290" s="48" t="n">
        <v>45</v>
      </c>
      <c r="C2290" s="7" t="n">
        <v>9</v>
      </c>
      <c r="D2290" s="7" t="n">
        <v>0.100000001490116</v>
      </c>
      <c r="E2290" s="7" t="n">
        <v>0.100000001490116</v>
      </c>
      <c r="F2290" s="7" t="n">
        <v>1</v>
      </c>
    </row>
    <row r="2291" spans="1:10">
      <c r="A2291" t="s">
        <v>4</v>
      </c>
      <c r="B2291" s="4" t="s">
        <v>5</v>
      </c>
      <c r="C2291" s="4" t="s">
        <v>13</v>
      </c>
      <c r="D2291" s="4" t="s">
        <v>9</v>
      </c>
      <c r="E2291" s="4" t="s">
        <v>9</v>
      </c>
      <c r="F2291" s="4" t="s">
        <v>9</v>
      </c>
    </row>
    <row r="2292" spans="1:10">
      <c r="A2292" t="n">
        <v>22288</v>
      </c>
      <c r="B2292" s="14" t="n">
        <v>50</v>
      </c>
      <c r="C2292" s="7" t="n">
        <v>255</v>
      </c>
      <c r="D2292" s="7" t="n">
        <v>1050253722</v>
      </c>
      <c r="E2292" s="7" t="n">
        <v>1065353216</v>
      </c>
      <c r="F2292" s="7" t="n">
        <v>1045220557</v>
      </c>
    </row>
    <row r="2293" spans="1:10">
      <c r="A2293" t="s">
        <v>4</v>
      </c>
      <c r="B2293" s="4" t="s">
        <v>5</v>
      </c>
      <c r="C2293" s="4" t="s">
        <v>13</v>
      </c>
      <c r="D2293" s="4" t="s">
        <v>10</v>
      </c>
    </row>
    <row r="2294" spans="1:10">
      <c r="A2294" t="n">
        <v>22302</v>
      </c>
      <c r="B2294" s="48" t="n">
        <v>45</v>
      </c>
      <c r="C2294" s="7" t="n">
        <v>7</v>
      </c>
      <c r="D2294" s="7" t="n">
        <v>255</v>
      </c>
    </row>
    <row r="2295" spans="1:10">
      <c r="A2295" t="s">
        <v>4</v>
      </c>
      <c r="B2295" s="4" t="s">
        <v>5</v>
      </c>
      <c r="C2295" s="4" t="s">
        <v>13</v>
      </c>
      <c r="D2295" s="4" t="s">
        <v>13</v>
      </c>
      <c r="E2295" s="4" t="s">
        <v>19</v>
      </c>
      <c r="F2295" s="4" t="s">
        <v>10</v>
      </c>
    </row>
    <row r="2296" spans="1:10">
      <c r="A2296" t="n">
        <v>22306</v>
      </c>
      <c r="B2296" s="48" t="n">
        <v>45</v>
      </c>
      <c r="C2296" s="7" t="n">
        <v>5</v>
      </c>
      <c r="D2296" s="7" t="n">
        <v>3</v>
      </c>
      <c r="E2296" s="7" t="n">
        <v>7.5</v>
      </c>
      <c r="F2296" s="7" t="n">
        <v>5000</v>
      </c>
    </row>
    <row r="2297" spans="1:10">
      <c r="A2297" t="s">
        <v>4</v>
      </c>
      <c r="B2297" s="4" t="s">
        <v>5</v>
      </c>
      <c r="C2297" s="4" t="s">
        <v>13</v>
      </c>
      <c r="D2297" s="4" t="s">
        <v>10</v>
      </c>
    </row>
    <row r="2298" spans="1:10">
      <c r="A2298" t="n">
        <v>22315</v>
      </c>
      <c r="B2298" s="42" t="n">
        <v>58</v>
      </c>
      <c r="C2298" s="7" t="n">
        <v>255</v>
      </c>
      <c r="D2298" s="7" t="n">
        <v>0</v>
      </c>
    </row>
    <row r="2299" spans="1:10">
      <c r="A2299" t="s">
        <v>4</v>
      </c>
      <c r="B2299" s="4" t="s">
        <v>5</v>
      </c>
      <c r="C2299" s="4" t="s">
        <v>10</v>
      </c>
      <c r="D2299" s="4" t="s">
        <v>13</v>
      </c>
      <c r="E2299" s="4" t="s">
        <v>6</v>
      </c>
    </row>
    <row r="2300" spans="1:10">
      <c r="A2300" t="n">
        <v>22319</v>
      </c>
      <c r="B2300" s="77" t="n">
        <v>86</v>
      </c>
      <c r="C2300" s="7" t="n">
        <v>1603</v>
      </c>
      <c r="D2300" s="7" t="n">
        <v>0</v>
      </c>
      <c r="E2300" s="7" t="s">
        <v>12</v>
      </c>
    </row>
    <row r="2301" spans="1:10">
      <c r="A2301" t="s">
        <v>4</v>
      </c>
      <c r="B2301" s="4" t="s">
        <v>5</v>
      </c>
      <c r="C2301" s="4" t="s">
        <v>10</v>
      </c>
    </row>
    <row r="2302" spans="1:10">
      <c r="A2302" t="n">
        <v>22324</v>
      </c>
      <c r="B2302" s="25" t="n">
        <v>16</v>
      </c>
      <c r="C2302" s="7" t="n">
        <v>500</v>
      </c>
    </row>
    <row r="2303" spans="1:10">
      <c r="A2303" t="s">
        <v>4</v>
      </c>
      <c r="B2303" s="4" t="s">
        <v>5</v>
      </c>
      <c r="C2303" s="4" t="s">
        <v>10</v>
      </c>
      <c r="D2303" s="4" t="s">
        <v>13</v>
      </c>
    </row>
    <row r="2304" spans="1:10">
      <c r="A2304" t="n">
        <v>22327</v>
      </c>
      <c r="B2304" s="51" t="n">
        <v>56</v>
      </c>
      <c r="C2304" s="7" t="n">
        <v>1603</v>
      </c>
      <c r="D2304" s="7" t="n">
        <v>0</v>
      </c>
    </row>
    <row r="2305" spans="1:6">
      <c r="A2305" t="s">
        <v>4</v>
      </c>
      <c r="B2305" s="4" t="s">
        <v>5</v>
      </c>
      <c r="C2305" s="4" t="s">
        <v>13</v>
      </c>
      <c r="D2305" s="4" t="s">
        <v>10</v>
      </c>
      <c r="E2305" s="4" t="s">
        <v>19</v>
      </c>
    </row>
    <row r="2306" spans="1:6">
      <c r="A2306" t="n">
        <v>22331</v>
      </c>
      <c r="B2306" s="42" t="n">
        <v>58</v>
      </c>
      <c r="C2306" s="7" t="n">
        <v>101</v>
      </c>
      <c r="D2306" s="7" t="n">
        <v>300</v>
      </c>
      <c r="E2306" s="7" t="n">
        <v>1</v>
      </c>
    </row>
    <row r="2307" spans="1:6">
      <c r="A2307" t="s">
        <v>4</v>
      </c>
      <c r="B2307" s="4" t="s">
        <v>5</v>
      </c>
      <c r="C2307" s="4" t="s">
        <v>13</v>
      </c>
      <c r="D2307" s="4" t="s">
        <v>10</v>
      </c>
    </row>
    <row r="2308" spans="1:6">
      <c r="A2308" t="n">
        <v>22339</v>
      </c>
      <c r="B2308" s="42" t="n">
        <v>58</v>
      </c>
      <c r="C2308" s="7" t="n">
        <v>254</v>
      </c>
      <c r="D2308" s="7" t="n">
        <v>0</v>
      </c>
    </row>
    <row r="2309" spans="1:6">
      <c r="A2309" t="s">
        <v>4</v>
      </c>
      <c r="B2309" s="4" t="s">
        <v>5</v>
      </c>
      <c r="C2309" s="4" t="s">
        <v>13</v>
      </c>
    </row>
    <row r="2310" spans="1:6">
      <c r="A2310" t="n">
        <v>22343</v>
      </c>
      <c r="B2310" s="53" t="n">
        <v>116</v>
      </c>
      <c r="C2310" s="7" t="n">
        <v>0</v>
      </c>
    </row>
    <row r="2311" spans="1:6">
      <c r="A2311" t="s">
        <v>4</v>
      </c>
      <c r="B2311" s="4" t="s">
        <v>5</v>
      </c>
      <c r="C2311" s="4" t="s">
        <v>13</v>
      </c>
      <c r="D2311" s="4" t="s">
        <v>10</v>
      </c>
    </row>
    <row r="2312" spans="1:6">
      <c r="A2312" t="n">
        <v>22345</v>
      </c>
      <c r="B2312" s="53" t="n">
        <v>116</v>
      </c>
      <c r="C2312" s="7" t="n">
        <v>2</v>
      </c>
      <c r="D2312" s="7" t="n">
        <v>1</v>
      </c>
    </row>
    <row r="2313" spans="1:6">
      <c r="A2313" t="s">
        <v>4</v>
      </c>
      <c r="B2313" s="4" t="s">
        <v>5</v>
      </c>
      <c r="C2313" s="4" t="s">
        <v>13</v>
      </c>
      <c r="D2313" s="4" t="s">
        <v>9</v>
      </c>
    </row>
    <row r="2314" spans="1:6">
      <c r="A2314" t="n">
        <v>22349</v>
      </c>
      <c r="B2314" s="53" t="n">
        <v>116</v>
      </c>
      <c r="C2314" s="7" t="n">
        <v>5</v>
      </c>
      <c r="D2314" s="7" t="n">
        <v>1112014848</v>
      </c>
    </row>
    <row r="2315" spans="1:6">
      <c r="A2315" t="s">
        <v>4</v>
      </c>
      <c r="B2315" s="4" t="s">
        <v>5</v>
      </c>
      <c r="C2315" s="4" t="s">
        <v>13</v>
      </c>
      <c r="D2315" s="4" t="s">
        <v>10</v>
      </c>
    </row>
    <row r="2316" spans="1:6">
      <c r="A2316" t="n">
        <v>22355</v>
      </c>
      <c r="B2316" s="53" t="n">
        <v>116</v>
      </c>
      <c r="C2316" s="7" t="n">
        <v>6</v>
      </c>
      <c r="D2316" s="7" t="n">
        <v>1</v>
      </c>
    </row>
    <row r="2317" spans="1:6">
      <c r="A2317" t="s">
        <v>4</v>
      </c>
      <c r="B2317" s="4" t="s">
        <v>5</v>
      </c>
      <c r="C2317" s="4" t="s">
        <v>10</v>
      </c>
      <c r="D2317" s="4" t="s">
        <v>9</v>
      </c>
    </row>
    <row r="2318" spans="1:6">
      <c r="A2318" t="n">
        <v>22359</v>
      </c>
      <c r="B2318" s="49" t="n">
        <v>44</v>
      </c>
      <c r="C2318" s="7" t="n">
        <v>1615</v>
      </c>
      <c r="D2318" s="7" t="n">
        <v>1</v>
      </c>
    </row>
    <row r="2319" spans="1:6">
      <c r="A2319" t="s">
        <v>4</v>
      </c>
      <c r="B2319" s="4" t="s">
        <v>5</v>
      </c>
      <c r="C2319" s="4" t="s">
        <v>13</v>
      </c>
      <c r="D2319" s="4" t="s">
        <v>13</v>
      </c>
      <c r="E2319" s="4" t="s">
        <v>19</v>
      </c>
      <c r="F2319" s="4" t="s">
        <v>19</v>
      </c>
      <c r="G2319" s="4" t="s">
        <v>19</v>
      </c>
      <c r="H2319" s="4" t="s">
        <v>10</v>
      </c>
    </row>
    <row r="2320" spans="1:6">
      <c r="A2320" t="n">
        <v>22366</v>
      </c>
      <c r="B2320" s="48" t="n">
        <v>45</v>
      </c>
      <c r="C2320" s="7" t="n">
        <v>2</v>
      </c>
      <c r="D2320" s="7" t="n">
        <v>3</v>
      </c>
      <c r="E2320" s="7" t="n">
        <v>0</v>
      </c>
      <c r="F2320" s="7" t="n">
        <v>4.94999980926514</v>
      </c>
      <c r="G2320" s="7" t="n">
        <v>-100</v>
      </c>
      <c r="H2320" s="7" t="n">
        <v>0</v>
      </c>
    </row>
    <row r="2321" spans="1:8">
      <c r="A2321" t="s">
        <v>4</v>
      </c>
      <c r="B2321" s="4" t="s">
        <v>5</v>
      </c>
      <c r="C2321" s="4" t="s">
        <v>13</v>
      </c>
      <c r="D2321" s="4" t="s">
        <v>13</v>
      </c>
      <c r="E2321" s="4" t="s">
        <v>19</v>
      </c>
      <c r="F2321" s="4" t="s">
        <v>19</v>
      </c>
      <c r="G2321" s="4" t="s">
        <v>19</v>
      </c>
      <c r="H2321" s="4" t="s">
        <v>10</v>
      </c>
      <c r="I2321" s="4" t="s">
        <v>13</v>
      </c>
    </row>
    <row r="2322" spans="1:8">
      <c r="A2322" t="n">
        <v>22383</v>
      </c>
      <c r="B2322" s="48" t="n">
        <v>45</v>
      </c>
      <c r="C2322" s="7" t="n">
        <v>4</v>
      </c>
      <c r="D2322" s="7" t="n">
        <v>3</v>
      </c>
      <c r="E2322" s="7" t="n">
        <v>358</v>
      </c>
      <c r="F2322" s="7" t="n">
        <v>347</v>
      </c>
      <c r="G2322" s="7" t="n">
        <v>354</v>
      </c>
      <c r="H2322" s="7" t="n">
        <v>0</v>
      </c>
      <c r="I2322" s="7" t="n">
        <v>0</v>
      </c>
    </row>
    <row r="2323" spans="1:8">
      <c r="A2323" t="s">
        <v>4</v>
      </c>
      <c r="B2323" s="4" t="s">
        <v>5</v>
      </c>
      <c r="C2323" s="4" t="s">
        <v>13</v>
      </c>
      <c r="D2323" s="4" t="s">
        <v>13</v>
      </c>
      <c r="E2323" s="4" t="s">
        <v>19</v>
      </c>
      <c r="F2323" s="4" t="s">
        <v>10</v>
      </c>
    </row>
    <row r="2324" spans="1:8">
      <c r="A2324" t="n">
        <v>22401</v>
      </c>
      <c r="B2324" s="48" t="n">
        <v>45</v>
      </c>
      <c r="C2324" s="7" t="n">
        <v>5</v>
      </c>
      <c r="D2324" s="7" t="n">
        <v>3</v>
      </c>
      <c r="E2324" s="7" t="n">
        <v>5</v>
      </c>
      <c r="F2324" s="7" t="n">
        <v>0</v>
      </c>
    </row>
    <row r="2325" spans="1:8">
      <c r="A2325" t="s">
        <v>4</v>
      </c>
      <c r="B2325" s="4" t="s">
        <v>5</v>
      </c>
      <c r="C2325" s="4" t="s">
        <v>13</v>
      </c>
      <c r="D2325" s="4" t="s">
        <v>13</v>
      </c>
      <c r="E2325" s="4" t="s">
        <v>19</v>
      </c>
      <c r="F2325" s="4" t="s">
        <v>10</v>
      </c>
    </row>
    <row r="2326" spans="1:8">
      <c r="A2326" t="n">
        <v>22410</v>
      </c>
      <c r="B2326" s="48" t="n">
        <v>45</v>
      </c>
      <c r="C2326" s="7" t="n">
        <v>11</v>
      </c>
      <c r="D2326" s="7" t="n">
        <v>3</v>
      </c>
      <c r="E2326" s="7" t="n">
        <v>40</v>
      </c>
      <c r="F2326" s="7" t="n">
        <v>0</v>
      </c>
    </row>
    <row r="2327" spans="1:8">
      <c r="A2327" t="s">
        <v>4</v>
      </c>
      <c r="B2327" s="4" t="s">
        <v>5</v>
      </c>
      <c r="C2327" s="4" t="s">
        <v>13</v>
      </c>
      <c r="D2327" s="4" t="s">
        <v>13</v>
      </c>
      <c r="E2327" s="4" t="s">
        <v>19</v>
      </c>
      <c r="F2327" s="4" t="s">
        <v>19</v>
      </c>
      <c r="G2327" s="4" t="s">
        <v>19</v>
      </c>
      <c r="H2327" s="4" t="s">
        <v>10</v>
      </c>
    </row>
    <row r="2328" spans="1:8">
      <c r="A2328" t="n">
        <v>22419</v>
      </c>
      <c r="B2328" s="48" t="n">
        <v>45</v>
      </c>
      <c r="C2328" s="7" t="n">
        <v>2</v>
      </c>
      <c r="D2328" s="7" t="n">
        <v>3</v>
      </c>
      <c r="E2328" s="7" t="n">
        <v>0</v>
      </c>
      <c r="F2328" s="7" t="n">
        <v>4.94999980926514</v>
      </c>
      <c r="G2328" s="7" t="n">
        <v>-102.5</v>
      </c>
      <c r="H2328" s="7" t="n">
        <v>1000</v>
      </c>
    </row>
    <row r="2329" spans="1:8">
      <c r="A2329" t="s">
        <v>4</v>
      </c>
      <c r="B2329" s="4" t="s">
        <v>5</v>
      </c>
      <c r="C2329" s="4" t="s">
        <v>13</v>
      </c>
      <c r="D2329" s="4" t="s">
        <v>13</v>
      </c>
      <c r="E2329" s="4" t="s">
        <v>19</v>
      </c>
      <c r="F2329" s="4" t="s">
        <v>19</v>
      </c>
      <c r="G2329" s="4" t="s">
        <v>19</v>
      </c>
      <c r="H2329" s="4" t="s">
        <v>10</v>
      </c>
      <c r="I2329" s="4" t="s">
        <v>13</v>
      </c>
    </row>
    <row r="2330" spans="1:8">
      <c r="A2330" t="n">
        <v>22436</v>
      </c>
      <c r="B2330" s="48" t="n">
        <v>45</v>
      </c>
      <c r="C2330" s="7" t="n">
        <v>4</v>
      </c>
      <c r="D2330" s="7" t="n">
        <v>3</v>
      </c>
      <c r="E2330" s="7" t="n">
        <v>358</v>
      </c>
      <c r="F2330" s="7" t="n">
        <v>337</v>
      </c>
      <c r="G2330" s="7" t="n">
        <v>354</v>
      </c>
      <c r="H2330" s="7" t="n">
        <v>1000</v>
      </c>
      <c r="I2330" s="7" t="n">
        <v>0</v>
      </c>
    </row>
    <row r="2331" spans="1:8">
      <c r="A2331" t="s">
        <v>4</v>
      </c>
      <c r="B2331" s="4" t="s">
        <v>5</v>
      </c>
      <c r="C2331" s="4" t="s">
        <v>13</v>
      </c>
      <c r="D2331" s="4" t="s">
        <v>13</v>
      </c>
      <c r="E2331" s="4" t="s">
        <v>19</v>
      </c>
      <c r="F2331" s="4" t="s">
        <v>10</v>
      </c>
    </row>
    <row r="2332" spans="1:8">
      <c r="A2332" t="n">
        <v>22454</v>
      </c>
      <c r="B2332" s="48" t="n">
        <v>45</v>
      </c>
      <c r="C2332" s="7" t="n">
        <v>5</v>
      </c>
      <c r="D2332" s="7" t="n">
        <v>3</v>
      </c>
      <c r="E2332" s="7" t="n">
        <v>7</v>
      </c>
      <c r="F2332" s="7" t="n">
        <v>1000</v>
      </c>
    </row>
    <row r="2333" spans="1:8">
      <c r="A2333" t="s">
        <v>4</v>
      </c>
      <c r="B2333" s="4" t="s">
        <v>5</v>
      </c>
      <c r="C2333" s="4" t="s">
        <v>10</v>
      </c>
      <c r="D2333" s="4" t="s">
        <v>13</v>
      </c>
      <c r="E2333" s="4" t="s">
        <v>6</v>
      </c>
      <c r="F2333" s="4" t="s">
        <v>19</v>
      </c>
      <c r="G2333" s="4" t="s">
        <v>19</v>
      </c>
      <c r="H2333" s="4" t="s">
        <v>19</v>
      </c>
    </row>
    <row r="2334" spans="1:8">
      <c r="A2334" t="n">
        <v>22463</v>
      </c>
      <c r="B2334" s="35" t="n">
        <v>48</v>
      </c>
      <c r="C2334" s="7" t="n">
        <v>1615</v>
      </c>
      <c r="D2334" s="7" t="n">
        <v>0</v>
      </c>
      <c r="E2334" s="7" t="s">
        <v>220</v>
      </c>
      <c r="F2334" s="7" t="n">
        <v>-1</v>
      </c>
      <c r="G2334" s="7" t="n">
        <v>1</v>
      </c>
      <c r="H2334" s="7" t="n">
        <v>0</v>
      </c>
    </row>
    <row r="2335" spans="1:8">
      <c r="A2335" t="s">
        <v>4</v>
      </c>
      <c r="B2335" s="4" t="s">
        <v>5</v>
      </c>
      <c r="C2335" s="4" t="s">
        <v>10</v>
      </c>
      <c r="D2335" s="4" t="s">
        <v>10</v>
      </c>
      <c r="E2335" s="4" t="s">
        <v>19</v>
      </c>
      <c r="F2335" s="4" t="s">
        <v>19</v>
      </c>
      <c r="G2335" s="4" t="s">
        <v>19</v>
      </c>
      <c r="H2335" s="4" t="s">
        <v>19</v>
      </c>
      <c r="I2335" s="4" t="s">
        <v>13</v>
      </c>
      <c r="J2335" s="4" t="s">
        <v>10</v>
      </c>
    </row>
    <row r="2336" spans="1:8">
      <c r="A2336" t="n">
        <v>22490</v>
      </c>
      <c r="B2336" s="50" t="n">
        <v>55</v>
      </c>
      <c r="C2336" s="7" t="n">
        <v>1615</v>
      </c>
      <c r="D2336" s="7" t="n">
        <v>65024</v>
      </c>
      <c r="E2336" s="7" t="n">
        <v>0</v>
      </c>
      <c r="F2336" s="7" t="n">
        <v>0</v>
      </c>
      <c r="G2336" s="7" t="n">
        <v>-2.5</v>
      </c>
      <c r="H2336" s="7" t="n">
        <v>10</v>
      </c>
      <c r="I2336" s="7" t="n">
        <v>0</v>
      </c>
      <c r="J2336" s="7" t="n">
        <v>0</v>
      </c>
    </row>
    <row r="2337" spans="1:10">
      <c r="A2337" t="s">
        <v>4</v>
      </c>
      <c r="B2337" s="4" t="s">
        <v>5</v>
      </c>
      <c r="C2337" s="4" t="s">
        <v>13</v>
      </c>
      <c r="D2337" s="4" t="s">
        <v>10</v>
      </c>
      <c r="E2337" s="4" t="s">
        <v>10</v>
      </c>
      <c r="F2337" s="4" t="s">
        <v>9</v>
      </c>
    </row>
    <row r="2338" spans="1:10">
      <c r="A2338" t="n">
        <v>22514</v>
      </c>
      <c r="B2338" s="76" t="n">
        <v>84</v>
      </c>
      <c r="C2338" s="7" t="n">
        <v>0</v>
      </c>
      <c r="D2338" s="7" t="n">
        <v>2</v>
      </c>
      <c r="E2338" s="7" t="n">
        <v>0</v>
      </c>
      <c r="F2338" s="7" t="n">
        <v>1056964608</v>
      </c>
    </row>
    <row r="2339" spans="1:10">
      <c r="A2339" t="s">
        <v>4</v>
      </c>
      <c r="B2339" s="4" t="s">
        <v>5</v>
      </c>
      <c r="C2339" s="4" t="s">
        <v>13</v>
      </c>
      <c r="D2339" s="4" t="s">
        <v>10</v>
      </c>
      <c r="E2339" s="4" t="s">
        <v>10</v>
      </c>
      <c r="F2339" s="4" t="s">
        <v>9</v>
      </c>
    </row>
    <row r="2340" spans="1:10">
      <c r="A2340" t="n">
        <v>22524</v>
      </c>
      <c r="B2340" s="76" t="n">
        <v>84</v>
      </c>
      <c r="C2340" s="7" t="n">
        <v>1</v>
      </c>
      <c r="D2340" s="7" t="n">
        <v>0</v>
      </c>
      <c r="E2340" s="7" t="n">
        <v>500</v>
      </c>
      <c r="F2340" s="7" t="n">
        <v>0</v>
      </c>
    </row>
    <row r="2341" spans="1:10">
      <c r="A2341" t="s">
        <v>4</v>
      </c>
      <c r="B2341" s="4" t="s">
        <v>5</v>
      </c>
      <c r="C2341" s="4" t="s">
        <v>13</v>
      </c>
      <c r="D2341" s="4" t="s">
        <v>19</v>
      </c>
      <c r="E2341" s="4" t="s">
        <v>19</v>
      </c>
      <c r="F2341" s="4" t="s">
        <v>19</v>
      </c>
    </row>
    <row r="2342" spans="1:10">
      <c r="A2342" t="n">
        <v>22534</v>
      </c>
      <c r="B2342" s="48" t="n">
        <v>45</v>
      </c>
      <c r="C2342" s="7" t="n">
        <v>9</v>
      </c>
      <c r="D2342" s="7" t="n">
        <v>0.100000001490116</v>
      </c>
      <c r="E2342" s="7" t="n">
        <v>0.100000001490116</v>
      </c>
      <c r="F2342" s="7" t="n">
        <v>1</v>
      </c>
    </row>
    <row r="2343" spans="1:10">
      <c r="A2343" t="s">
        <v>4</v>
      </c>
      <c r="B2343" s="4" t="s">
        <v>5</v>
      </c>
      <c r="C2343" s="4" t="s">
        <v>13</v>
      </c>
      <c r="D2343" s="4" t="s">
        <v>9</v>
      </c>
      <c r="E2343" s="4" t="s">
        <v>9</v>
      </c>
      <c r="F2343" s="4" t="s">
        <v>9</v>
      </c>
    </row>
    <row r="2344" spans="1:10">
      <c r="A2344" t="n">
        <v>22548</v>
      </c>
      <c r="B2344" s="14" t="n">
        <v>50</v>
      </c>
      <c r="C2344" s="7" t="n">
        <v>255</v>
      </c>
      <c r="D2344" s="7" t="n">
        <v>1050253722</v>
      </c>
      <c r="E2344" s="7" t="n">
        <v>1065353216</v>
      </c>
      <c r="F2344" s="7" t="n">
        <v>1045220557</v>
      </c>
    </row>
    <row r="2345" spans="1:10">
      <c r="A2345" t="s">
        <v>4</v>
      </c>
      <c r="B2345" s="4" t="s">
        <v>5</v>
      </c>
      <c r="C2345" s="4" t="s">
        <v>13</v>
      </c>
      <c r="D2345" s="4" t="s">
        <v>10</v>
      </c>
    </row>
    <row r="2346" spans="1:10">
      <c r="A2346" t="n">
        <v>22562</v>
      </c>
      <c r="B2346" s="42" t="n">
        <v>58</v>
      </c>
      <c r="C2346" s="7" t="n">
        <v>255</v>
      </c>
      <c r="D2346" s="7" t="n">
        <v>0</v>
      </c>
    </row>
    <row r="2347" spans="1:10">
      <c r="A2347" t="s">
        <v>4</v>
      </c>
      <c r="B2347" s="4" t="s">
        <v>5</v>
      </c>
      <c r="C2347" s="4" t="s">
        <v>10</v>
      </c>
      <c r="D2347" s="4" t="s">
        <v>13</v>
      </c>
    </row>
    <row r="2348" spans="1:10">
      <c r="A2348" t="n">
        <v>22566</v>
      </c>
      <c r="B2348" s="51" t="n">
        <v>56</v>
      </c>
      <c r="C2348" s="7" t="n">
        <v>1615</v>
      </c>
      <c r="D2348" s="7" t="n">
        <v>0</v>
      </c>
    </row>
    <row r="2349" spans="1:10">
      <c r="A2349" t="s">
        <v>4</v>
      </c>
      <c r="B2349" s="4" t="s">
        <v>5</v>
      </c>
      <c r="C2349" s="4" t="s">
        <v>13</v>
      </c>
      <c r="D2349" s="4" t="s">
        <v>10</v>
      </c>
    </row>
    <row r="2350" spans="1:10">
      <c r="A2350" t="n">
        <v>22570</v>
      </c>
      <c r="B2350" s="48" t="n">
        <v>45</v>
      </c>
      <c r="C2350" s="7" t="n">
        <v>7</v>
      </c>
      <c r="D2350" s="7" t="n">
        <v>255</v>
      </c>
    </row>
    <row r="2351" spans="1:10">
      <c r="A2351" t="s">
        <v>4</v>
      </c>
      <c r="B2351" s="4" t="s">
        <v>5</v>
      </c>
      <c r="C2351" s="4" t="s">
        <v>13</v>
      </c>
      <c r="D2351" s="4" t="s">
        <v>13</v>
      </c>
      <c r="E2351" s="4" t="s">
        <v>19</v>
      </c>
      <c r="F2351" s="4" t="s">
        <v>10</v>
      </c>
    </row>
    <row r="2352" spans="1:10">
      <c r="A2352" t="n">
        <v>22574</v>
      </c>
      <c r="B2352" s="48" t="n">
        <v>45</v>
      </c>
      <c r="C2352" s="7" t="n">
        <v>5</v>
      </c>
      <c r="D2352" s="7" t="n">
        <v>3</v>
      </c>
      <c r="E2352" s="7" t="n">
        <v>7.5</v>
      </c>
      <c r="F2352" s="7" t="n">
        <v>5000</v>
      </c>
    </row>
    <row r="2353" spans="1:6">
      <c r="A2353" t="s">
        <v>4</v>
      </c>
      <c r="B2353" s="4" t="s">
        <v>5</v>
      </c>
      <c r="C2353" s="4" t="s">
        <v>10</v>
      </c>
      <c r="D2353" s="4" t="s">
        <v>13</v>
      </c>
      <c r="E2353" s="4" t="s">
        <v>6</v>
      </c>
    </row>
    <row r="2354" spans="1:6">
      <c r="A2354" t="n">
        <v>22583</v>
      </c>
      <c r="B2354" s="77" t="n">
        <v>86</v>
      </c>
      <c r="C2354" s="7" t="n">
        <v>1615</v>
      </c>
      <c r="D2354" s="7" t="n">
        <v>0</v>
      </c>
      <c r="E2354" s="7" t="s">
        <v>12</v>
      </c>
    </row>
    <row r="2355" spans="1:6">
      <c r="A2355" t="s">
        <v>4</v>
      </c>
      <c r="B2355" s="4" t="s">
        <v>5</v>
      </c>
      <c r="C2355" s="4" t="s">
        <v>10</v>
      </c>
      <c r="D2355" s="4" t="s">
        <v>13</v>
      </c>
    </row>
    <row r="2356" spans="1:6">
      <c r="A2356" t="n">
        <v>22588</v>
      </c>
      <c r="B2356" s="51" t="n">
        <v>56</v>
      </c>
      <c r="C2356" s="7" t="n">
        <v>1615</v>
      </c>
      <c r="D2356" s="7" t="n">
        <v>0</v>
      </c>
    </row>
    <row r="2357" spans="1:6">
      <c r="A2357" t="s">
        <v>4</v>
      </c>
      <c r="B2357" s="4" t="s">
        <v>5</v>
      </c>
      <c r="C2357" s="4" t="s">
        <v>13</v>
      </c>
      <c r="D2357" s="4" t="s">
        <v>19</v>
      </c>
      <c r="E2357" s="4" t="s">
        <v>19</v>
      </c>
      <c r="F2357" s="4" t="s">
        <v>19</v>
      </c>
    </row>
    <row r="2358" spans="1:6">
      <c r="A2358" t="n">
        <v>22592</v>
      </c>
      <c r="B2358" s="48" t="n">
        <v>45</v>
      </c>
      <c r="C2358" s="7" t="n">
        <v>9</v>
      </c>
      <c r="D2358" s="7" t="n">
        <v>0.0500000007450581</v>
      </c>
      <c r="E2358" s="7" t="n">
        <v>0.0500000007450581</v>
      </c>
      <c r="F2358" s="7" t="n">
        <v>0.5</v>
      </c>
    </row>
    <row r="2359" spans="1:6">
      <c r="A2359" t="s">
        <v>4</v>
      </c>
      <c r="B2359" s="4" t="s">
        <v>5</v>
      </c>
      <c r="C2359" s="4" t="s">
        <v>6</v>
      </c>
      <c r="D2359" s="4" t="s">
        <v>10</v>
      </c>
    </row>
    <row r="2360" spans="1:6">
      <c r="A2360" t="n">
        <v>22606</v>
      </c>
      <c r="B2360" s="58" t="n">
        <v>29</v>
      </c>
      <c r="C2360" s="7" t="s">
        <v>264</v>
      </c>
      <c r="D2360" s="7" t="n">
        <v>65533</v>
      </c>
    </row>
    <row r="2361" spans="1:6">
      <c r="A2361" t="s">
        <v>4</v>
      </c>
      <c r="B2361" s="4" t="s">
        <v>5</v>
      </c>
      <c r="C2361" s="4" t="s">
        <v>13</v>
      </c>
      <c r="D2361" s="4" t="s">
        <v>10</v>
      </c>
      <c r="E2361" s="4" t="s">
        <v>6</v>
      </c>
    </row>
    <row r="2362" spans="1:6">
      <c r="A2362" t="n">
        <v>22632</v>
      </c>
      <c r="B2362" s="37" t="n">
        <v>51</v>
      </c>
      <c r="C2362" s="7" t="n">
        <v>4</v>
      </c>
      <c r="D2362" s="7" t="n">
        <v>1615</v>
      </c>
      <c r="E2362" s="7" t="s">
        <v>44</v>
      </c>
    </row>
    <row r="2363" spans="1:6">
      <c r="A2363" t="s">
        <v>4</v>
      </c>
      <c r="B2363" s="4" t="s">
        <v>5</v>
      </c>
      <c r="C2363" s="4" t="s">
        <v>10</v>
      </c>
    </row>
    <row r="2364" spans="1:6">
      <c r="A2364" t="n">
        <v>22645</v>
      </c>
      <c r="B2364" s="25" t="n">
        <v>16</v>
      </c>
      <c r="C2364" s="7" t="n">
        <v>0</v>
      </c>
    </row>
    <row r="2365" spans="1:6">
      <c r="A2365" t="s">
        <v>4</v>
      </c>
      <c r="B2365" s="4" t="s">
        <v>5</v>
      </c>
      <c r="C2365" s="4" t="s">
        <v>10</v>
      </c>
      <c r="D2365" s="4" t="s">
        <v>13</v>
      </c>
      <c r="E2365" s="4" t="s">
        <v>9</v>
      </c>
      <c r="F2365" s="4" t="s">
        <v>28</v>
      </c>
      <c r="G2365" s="4" t="s">
        <v>13</v>
      </c>
      <c r="H2365" s="4" t="s">
        <v>13</v>
      </c>
      <c r="I2365" s="4" t="s">
        <v>13</v>
      </c>
    </row>
    <row r="2366" spans="1:6">
      <c r="A2366" t="n">
        <v>22648</v>
      </c>
      <c r="B2366" s="38" t="n">
        <v>26</v>
      </c>
      <c r="C2366" s="7" t="n">
        <v>1615</v>
      </c>
      <c r="D2366" s="7" t="n">
        <v>17</v>
      </c>
      <c r="E2366" s="7" t="n">
        <v>63178</v>
      </c>
      <c r="F2366" s="7" t="s">
        <v>283</v>
      </c>
      <c r="G2366" s="7" t="n">
        <v>8</v>
      </c>
      <c r="H2366" s="7" t="n">
        <v>2</v>
      </c>
      <c r="I2366" s="7" t="n">
        <v>0</v>
      </c>
    </row>
    <row r="2367" spans="1:6">
      <c r="A2367" t="s">
        <v>4</v>
      </c>
      <c r="B2367" s="4" t="s">
        <v>5</v>
      </c>
      <c r="C2367" s="4" t="s">
        <v>6</v>
      </c>
      <c r="D2367" s="4" t="s">
        <v>10</v>
      </c>
    </row>
    <row r="2368" spans="1:6">
      <c r="A2368" t="n">
        <v>22682</v>
      </c>
      <c r="B2368" s="58" t="n">
        <v>29</v>
      </c>
      <c r="C2368" s="7" t="s">
        <v>12</v>
      </c>
      <c r="D2368" s="7" t="n">
        <v>65533</v>
      </c>
    </row>
    <row r="2369" spans="1:9">
      <c r="A2369" t="s">
        <v>4</v>
      </c>
      <c r="B2369" s="4" t="s">
        <v>5</v>
      </c>
      <c r="C2369" s="4" t="s">
        <v>10</v>
      </c>
    </row>
    <row r="2370" spans="1:9">
      <c r="A2370" t="n">
        <v>22686</v>
      </c>
      <c r="B2370" s="25" t="n">
        <v>16</v>
      </c>
      <c r="C2370" s="7" t="n">
        <v>700</v>
      </c>
    </row>
    <row r="2371" spans="1:9">
      <c r="A2371" t="s">
        <v>4</v>
      </c>
      <c r="B2371" s="4" t="s">
        <v>5</v>
      </c>
      <c r="C2371" s="4" t="s">
        <v>10</v>
      </c>
      <c r="D2371" s="4" t="s">
        <v>13</v>
      </c>
      <c r="E2371" s="4" t="s">
        <v>6</v>
      </c>
      <c r="F2371" s="4" t="s">
        <v>19</v>
      </c>
      <c r="G2371" s="4" t="s">
        <v>19</v>
      </c>
      <c r="H2371" s="4" t="s">
        <v>19</v>
      </c>
    </row>
    <row r="2372" spans="1:9">
      <c r="A2372" t="n">
        <v>22689</v>
      </c>
      <c r="B2372" s="35" t="n">
        <v>48</v>
      </c>
      <c r="C2372" s="7" t="n">
        <v>1615</v>
      </c>
      <c r="D2372" s="7" t="n">
        <v>0</v>
      </c>
      <c r="E2372" s="7" t="s">
        <v>221</v>
      </c>
      <c r="F2372" s="7" t="n">
        <v>-1</v>
      </c>
      <c r="G2372" s="7" t="n">
        <v>1</v>
      </c>
      <c r="H2372" s="7" t="n">
        <v>0</v>
      </c>
    </row>
    <row r="2373" spans="1:9">
      <c r="A2373" t="s">
        <v>4</v>
      </c>
      <c r="B2373" s="4" t="s">
        <v>5</v>
      </c>
      <c r="C2373" s="4" t="s">
        <v>10</v>
      </c>
    </row>
    <row r="2374" spans="1:9">
      <c r="A2374" t="n">
        <v>22716</v>
      </c>
      <c r="B2374" s="25" t="n">
        <v>16</v>
      </c>
      <c r="C2374" s="7" t="n">
        <v>800</v>
      </c>
    </row>
    <row r="2375" spans="1:9">
      <c r="A2375" t="s">
        <v>4</v>
      </c>
      <c r="B2375" s="4" t="s">
        <v>5</v>
      </c>
      <c r="C2375" s="4" t="s">
        <v>10</v>
      </c>
      <c r="D2375" s="4" t="s">
        <v>13</v>
      </c>
    </row>
    <row r="2376" spans="1:9">
      <c r="A2376" t="n">
        <v>22719</v>
      </c>
      <c r="B2376" s="52" t="n">
        <v>89</v>
      </c>
      <c r="C2376" s="7" t="n">
        <v>1615</v>
      </c>
      <c r="D2376" s="7" t="n">
        <v>0</v>
      </c>
    </row>
    <row r="2377" spans="1:9">
      <c r="A2377" t="s">
        <v>4</v>
      </c>
      <c r="B2377" s="4" t="s">
        <v>5</v>
      </c>
      <c r="C2377" s="4" t="s">
        <v>10</v>
      </c>
      <c r="D2377" s="4" t="s">
        <v>10</v>
      </c>
      <c r="E2377" s="4" t="s">
        <v>19</v>
      </c>
      <c r="F2377" s="4" t="s">
        <v>19</v>
      </c>
      <c r="G2377" s="4" t="s">
        <v>19</v>
      </c>
      <c r="H2377" s="4" t="s">
        <v>19</v>
      </c>
      <c r="I2377" s="4" t="s">
        <v>13</v>
      </c>
      <c r="J2377" s="4" t="s">
        <v>10</v>
      </c>
    </row>
    <row r="2378" spans="1:9">
      <c r="A2378" t="n">
        <v>22723</v>
      </c>
      <c r="B2378" s="50" t="n">
        <v>55</v>
      </c>
      <c r="C2378" s="7" t="n">
        <v>1615</v>
      </c>
      <c r="D2378" s="7" t="n">
        <v>65533</v>
      </c>
      <c r="E2378" s="7" t="n">
        <v>0</v>
      </c>
      <c r="F2378" s="7" t="n">
        <v>0.75</v>
      </c>
      <c r="G2378" s="7" t="n">
        <v>-90.25</v>
      </c>
      <c r="H2378" s="7" t="n">
        <v>25</v>
      </c>
      <c r="I2378" s="7" t="n">
        <v>0</v>
      </c>
      <c r="J2378" s="7" t="n">
        <v>0</v>
      </c>
    </row>
    <row r="2379" spans="1:9">
      <c r="A2379" t="s">
        <v>4</v>
      </c>
      <c r="B2379" s="4" t="s">
        <v>5</v>
      </c>
      <c r="C2379" s="4" t="s">
        <v>10</v>
      </c>
      <c r="D2379" s="4" t="s">
        <v>13</v>
      </c>
      <c r="E2379" s="4" t="s">
        <v>6</v>
      </c>
      <c r="F2379" s="4" t="s">
        <v>19</v>
      </c>
      <c r="G2379" s="4" t="s">
        <v>19</v>
      </c>
      <c r="H2379" s="4" t="s">
        <v>19</v>
      </c>
    </row>
    <row r="2380" spans="1:9">
      <c r="A2380" t="n">
        <v>22747</v>
      </c>
      <c r="B2380" s="35" t="n">
        <v>48</v>
      </c>
      <c r="C2380" s="7" t="n">
        <v>1603</v>
      </c>
      <c r="D2380" s="7" t="n">
        <v>0</v>
      </c>
      <c r="E2380" s="7" t="s">
        <v>284</v>
      </c>
      <c r="F2380" s="7" t="n">
        <v>-1</v>
      </c>
      <c r="G2380" s="7" t="n">
        <v>1</v>
      </c>
      <c r="H2380" s="7" t="n">
        <v>0</v>
      </c>
    </row>
    <row r="2381" spans="1:9">
      <c r="A2381" t="s">
        <v>4</v>
      </c>
      <c r="B2381" s="4" t="s">
        <v>5</v>
      </c>
      <c r="C2381" s="4" t="s">
        <v>13</v>
      </c>
      <c r="D2381" s="4" t="s">
        <v>13</v>
      </c>
      <c r="E2381" s="4" t="s">
        <v>19</v>
      </c>
      <c r="F2381" s="4" t="s">
        <v>19</v>
      </c>
      <c r="G2381" s="4" t="s">
        <v>19</v>
      </c>
      <c r="H2381" s="4" t="s">
        <v>10</v>
      </c>
    </row>
    <row r="2382" spans="1:9">
      <c r="A2382" t="n">
        <v>22775</v>
      </c>
      <c r="B2382" s="48" t="n">
        <v>45</v>
      </c>
      <c r="C2382" s="7" t="n">
        <v>2</v>
      </c>
      <c r="D2382" s="7" t="n">
        <v>3</v>
      </c>
      <c r="E2382" s="7" t="n">
        <v>0</v>
      </c>
      <c r="F2382" s="7" t="n">
        <v>4.34999990463257</v>
      </c>
      <c r="G2382" s="7" t="n">
        <v>-88.75</v>
      </c>
      <c r="H2382" s="7" t="n">
        <v>500</v>
      </c>
    </row>
    <row r="2383" spans="1:9">
      <c r="A2383" t="s">
        <v>4</v>
      </c>
      <c r="B2383" s="4" t="s">
        <v>5</v>
      </c>
      <c r="C2383" s="4" t="s">
        <v>13</v>
      </c>
      <c r="D2383" s="4" t="s">
        <v>13</v>
      </c>
      <c r="E2383" s="4" t="s">
        <v>19</v>
      </c>
      <c r="F2383" s="4" t="s">
        <v>19</v>
      </c>
      <c r="G2383" s="4" t="s">
        <v>19</v>
      </c>
      <c r="H2383" s="4" t="s">
        <v>10</v>
      </c>
      <c r="I2383" s="4" t="s">
        <v>13</v>
      </c>
    </row>
    <row r="2384" spans="1:9">
      <c r="A2384" t="n">
        <v>22792</v>
      </c>
      <c r="B2384" s="48" t="n">
        <v>45</v>
      </c>
      <c r="C2384" s="7" t="n">
        <v>4</v>
      </c>
      <c r="D2384" s="7" t="n">
        <v>3</v>
      </c>
      <c r="E2384" s="7" t="n">
        <v>7.75</v>
      </c>
      <c r="F2384" s="7" t="n">
        <v>222.149993896484</v>
      </c>
      <c r="G2384" s="7" t="n">
        <v>354</v>
      </c>
      <c r="H2384" s="7" t="n">
        <v>500</v>
      </c>
      <c r="I2384" s="7" t="n">
        <v>1</v>
      </c>
    </row>
    <row r="2385" spans="1:10">
      <c r="A2385" t="s">
        <v>4</v>
      </c>
      <c r="B2385" s="4" t="s">
        <v>5</v>
      </c>
      <c r="C2385" s="4" t="s">
        <v>13</v>
      </c>
      <c r="D2385" s="4" t="s">
        <v>13</v>
      </c>
      <c r="E2385" s="4" t="s">
        <v>19</v>
      </c>
      <c r="F2385" s="4" t="s">
        <v>10</v>
      </c>
    </row>
    <row r="2386" spans="1:10">
      <c r="A2386" t="n">
        <v>22810</v>
      </c>
      <c r="B2386" s="48" t="n">
        <v>45</v>
      </c>
      <c r="C2386" s="7" t="n">
        <v>5</v>
      </c>
      <c r="D2386" s="7" t="n">
        <v>3</v>
      </c>
      <c r="E2386" s="7" t="n">
        <v>9</v>
      </c>
      <c r="F2386" s="7" t="n">
        <v>500</v>
      </c>
    </row>
    <row r="2387" spans="1:10">
      <c r="A2387" t="s">
        <v>4</v>
      </c>
      <c r="B2387" s="4" t="s">
        <v>5</v>
      </c>
      <c r="C2387" s="4" t="s">
        <v>10</v>
      </c>
      <c r="D2387" s="4" t="s">
        <v>13</v>
      </c>
    </row>
    <row r="2388" spans="1:10">
      <c r="A2388" t="n">
        <v>22819</v>
      </c>
      <c r="B2388" s="51" t="n">
        <v>56</v>
      </c>
      <c r="C2388" s="7" t="n">
        <v>1615</v>
      </c>
      <c r="D2388" s="7" t="n">
        <v>0</v>
      </c>
    </row>
    <row r="2389" spans="1:10">
      <c r="A2389" t="s">
        <v>4</v>
      </c>
      <c r="B2389" s="4" t="s">
        <v>5</v>
      </c>
      <c r="C2389" s="4" t="s">
        <v>13</v>
      </c>
      <c r="D2389" s="4" t="s">
        <v>10</v>
      </c>
      <c r="E2389" s="4" t="s">
        <v>10</v>
      </c>
      <c r="F2389" s="4" t="s">
        <v>10</v>
      </c>
      <c r="G2389" s="4" t="s">
        <v>10</v>
      </c>
      <c r="H2389" s="4" t="s">
        <v>10</v>
      </c>
      <c r="I2389" s="4" t="s">
        <v>6</v>
      </c>
      <c r="J2389" s="4" t="s">
        <v>19</v>
      </c>
      <c r="K2389" s="4" t="s">
        <v>19</v>
      </c>
      <c r="L2389" s="4" t="s">
        <v>19</v>
      </c>
      <c r="M2389" s="4" t="s">
        <v>9</v>
      </c>
      <c r="N2389" s="4" t="s">
        <v>9</v>
      </c>
      <c r="O2389" s="4" t="s">
        <v>19</v>
      </c>
      <c r="P2389" s="4" t="s">
        <v>19</v>
      </c>
      <c r="Q2389" s="4" t="s">
        <v>19</v>
      </c>
      <c r="R2389" s="4" t="s">
        <v>19</v>
      </c>
      <c r="S2389" s="4" t="s">
        <v>13</v>
      </c>
    </row>
    <row r="2390" spans="1:10">
      <c r="A2390" t="n">
        <v>22823</v>
      </c>
      <c r="B2390" s="68" t="n">
        <v>39</v>
      </c>
      <c r="C2390" s="7" t="n">
        <v>12</v>
      </c>
      <c r="D2390" s="7" t="n">
        <v>65533</v>
      </c>
      <c r="E2390" s="7" t="n">
        <v>206</v>
      </c>
      <c r="F2390" s="7" t="n">
        <v>0</v>
      </c>
      <c r="G2390" s="7" t="n">
        <v>65533</v>
      </c>
      <c r="H2390" s="7" t="n">
        <v>0</v>
      </c>
      <c r="I2390" s="7" t="s">
        <v>12</v>
      </c>
      <c r="J2390" s="7" t="n">
        <v>-0.449999988079071</v>
      </c>
      <c r="K2390" s="7" t="n">
        <v>4.55000019073486</v>
      </c>
      <c r="L2390" s="7" t="n">
        <v>-85.8499984741211</v>
      </c>
      <c r="M2390" s="7" t="n">
        <v>0</v>
      </c>
      <c r="N2390" s="7" t="n">
        <v>0</v>
      </c>
      <c r="O2390" s="7" t="n">
        <v>0</v>
      </c>
      <c r="P2390" s="7" t="n">
        <v>2</v>
      </c>
      <c r="Q2390" s="7" t="n">
        <v>2</v>
      </c>
      <c r="R2390" s="7" t="n">
        <v>2</v>
      </c>
      <c r="S2390" s="7" t="n">
        <v>255</v>
      </c>
    </row>
    <row r="2391" spans="1:10">
      <c r="A2391" t="s">
        <v>4</v>
      </c>
      <c r="B2391" s="4" t="s">
        <v>5</v>
      </c>
      <c r="C2391" s="4" t="s">
        <v>13</v>
      </c>
      <c r="D2391" s="4" t="s">
        <v>10</v>
      </c>
      <c r="E2391" s="4" t="s">
        <v>19</v>
      </c>
      <c r="F2391" s="4" t="s">
        <v>10</v>
      </c>
      <c r="G2391" s="4" t="s">
        <v>9</v>
      </c>
      <c r="H2391" s="4" t="s">
        <v>9</v>
      </c>
      <c r="I2391" s="4" t="s">
        <v>10</v>
      </c>
      <c r="J2391" s="4" t="s">
        <v>10</v>
      </c>
      <c r="K2391" s="4" t="s">
        <v>9</v>
      </c>
      <c r="L2391" s="4" t="s">
        <v>9</v>
      </c>
      <c r="M2391" s="4" t="s">
        <v>9</v>
      </c>
      <c r="N2391" s="4" t="s">
        <v>9</v>
      </c>
      <c r="O2391" s="4" t="s">
        <v>6</v>
      </c>
    </row>
    <row r="2392" spans="1:10">
      <c r="A2392" t="n">
        <v>22873</v>
      </c>
      <c r="B2392" s="14" t="n">
        <v>50</v>
      </c>
      <c r="C2392" s="7" t="n">
        <v>0</v>
      </c>
      <c r="D2392" s="7" t="n">
        <v>4416</v>
      </c>
      <c r="E2392" s="7" t="n">
        <v>1</v>
      </c>
      <c r="F2392" s="7" t="n">
        <v>0</v>
      </c>
      <c r="G2392" s="7" t="n">
        <v>0</v>
      </c>
      <c r="H2392" s="7" t="n">
        <v>-1082130432</v>
      </c>
      <c r="I2392" s="7" t="n">
        <v>0</v>
      </c>
      <c r="J2392" s="7" t="n">
        <v>65533</v>
      </c>
      <c r="K2392" s="7" t="n">
        <v>0</v>
      </c>
      <c r="L2392" s="7" t="n">
        <v>0</v>
      </c>
      <c r="M2392" s="7" t="n">
        <v>0</v>
      </c>
      <c r="N2392" s="7" t="n">
        <v>0</v>
      </c>
      <c r="O2392" s="7" t="s">
        <v>12</v>
      </c>
    </row>
    <row r="2393" spans="1:10">
      <c r="A2393" t="s">
        <v>4</v>
      </c>
      <c r="B2393" s="4" t="s">
        <v>5</v>
      </c>
      <c r="C2393" s="4" t="s">
        <v>13</v>
      </c>
      <c r="D2393" s="4" t="s">
        <v>9</v>
      </c>
      <c r="E2393" s="4" t="s">
        <v>9</v>
      </c>
      <c r="F2393" s="4" t="s">
        <v>9</v>
      </c>
    </row>
    <row r="2394" spans="1:10">
      <c r="A2394" t="n">
        <v>22912</v>
      </c>
      <c r="B2394" s="14" t="n">
        <v>50</v>
      </c>
      <c r="C2394" s="7" t="n">
        <v>255</v>
      </c>
      <c r="D2394" s="7" t="n">
        <v>1050253722</v>
      </c>
      <c r="E2394" s="7" t="n">
        <v>1065353216</v>
      </c>
      <c r="F2394" s="7" t="n">
        <v>1045220557</v>
      </c>
    </row>
    <row r="2395" spans="1:10">
      <c r="A2395" t="s">
        <v>4</v>
      </c>
      <c r="B2395" s="4" t="s">
        <v>5</v>
      </c>
      <c r="C2395" s="4" t="s">
        <v>13</v>
      </c>
      <c r="D2395" s="4" t="s">
        <v>10</v>
      </c>
      <c r="E2395" s="4" t="s">
        <v>10</v>
      </c>
      <c r="F2395" s="4" t="s">
        <v>9</v>
      </c>
    </row>
    <row r="2396" spans="1:10">
      <c r="A2396" t="n">
        <v>22926</v>
      </c>
      <c r="B2396" s="76" t="n">
        <v>84</v>
      </c>
      <c r="C2396" s="7" t="n">
        <v>0</v>
      </c>
      <c r="D2396" s="7" t="n">
        <v>2</v>
      </c>
      <c r="E2396" s="7" t="n">
        <v>0</v>
      </c>
      <c r="F2396" s="7" t="n">
        <v>1056964608</v>
      </c>
    </row>
    <row r="2397" spans="1:10">
      <c r="A2397" t="s">
        <v>4</v>
      </c>
      <c r="B2397" s="4" t="s">
        <v>5</v>
      </c>
      <c r="C2397" s="4" t="s">
        <v>13</v>
      </c>
      <c r="D2397" s="4" t="s">
        <v>10</v>
      </c>
      <c r="E2397" s="4" t="s">
        <v>10</v>
      </c>
      <c r="F2397" s="4" t="s">
        <v>9</v>
      </c>
    </row>
    <row r="2398" spans="1:10">
      <c r="A2398" t="n">
        <v>22936</v>
      </c>
      <c r="B2398" s="76" t="n">
        <v>84</v>
      </c>
      <c r="C2398" s="7" t="n">
        <v>1</v>
      </c>
      <c r="D2398" s="7" t="n">
        <v>0</v>
      </c>
      <c r="E2398" s="7" t="n">
        <v>500</v>
      </c>
      <c r="F2398" s="7" t="n">
        <v>0</v>
      </c>
    </row>
    <row r="2399" spans="1:10">
      <c r="A2399" t="s">
        <v>4</v>
      </c>
      <c r="B2399" s="4" t="s">
        <v>5</v>
      </c>
      <c r="C2399" s="4" t="s">
        <v>13</v>
      </c>
      <c r="D2399" s="4" t="s">
        <v>19</v>
      </c>
      <c r="E2399" s="4" t="s">
        <v>19</v>
      </c>
      <c r="F2399" s="4" t="s">
        <v>19</v>
      </c>
    </row>
    <row r="2400" spans="1:10">
      <c r="A2400" t="n">
        <v>22946</v>
      </c>
      <c r="B2400" s="48" t="n">
        <v>45</v>
      </c>
      <c r="C2400" s="7" t="n">
        <v>9</v>
      </c>
      <c r="D2400" s="7" t="n">
        <v>0.0399999991059303</v>
      </c>
      <c r="E2400" s="7" t="n">
        <v>0.0399999991059303</v>
      </c>
      <c r="F2400" s="7" t="n">
        <v>10</v>
      </c>
    </row>
    <row r="2401" spans="1:19">
      <c r="A2401" t="s">
        <v>4</v>
      </c>
      <c r="B2401" s="4" t="s">
        <v>5</v>
      </c>
      <c r="C2401" s="4" t="s">
        <v>13</v>
      </c>
      <c r="D2401" s="4" t="s">
        <v>10</v>
      </c>
    </row>
    <row r="2402" spans="1:19">
      <c r="A2402" t="n">
        <v>22960</v>
      </c>
      <c r="B2402" s="48" t="n">
        <v>45</v>
      </c>
      <c r="C2402" s="7" t="n">
        <v>7</v>
      </c>
      <c r="D2402" s="7" t="n">
        <v>255</v>
      </c>
    </row>
    <row r="2403" spans="1:19">
      <c r="A2403" t="s">
        <v>4</v>
      </c>
      <c r="B2403" s="4" t="s">
        <v>5</v>
      </c>
      <c r="C2403" s="4" t="s">
        <v>6</v>
      </c>
      <c r="D2403" s="4" t="s">
        <v>10</v>
      </c>
    </row>
    <row r="2404" spans="1:19">
      <c r="A2404" t="n">
        <v>22964</v>
      </c>
      <c r="B2404" s="58" t="n">
        <v>29</v>
      </c>
      <c r="C2404" s="7" t="s">
        <v>258</v>
      </c>
      <c r="D2404" s="7" t="n">
        <v>65533</v>
      </c>
    </row>
    <row r="2405" spans="1:19">
      <c r="A2405" t="s">
        <v>4</v>
      </c>
      <c r="B2405" s="4" t="s">
        <v>5</v>
      </c>
      <c r="C2405" s="4" t="s">
        <v>13</v>
      </c>
      <c r="D2405" s="4" t="s">
        <v>10</v>
      </c>
      <c r="E2405" s="4" t="s">
        <v>6</v>
      </c>
    </row>
    <row r="2406" spans="1:19">
      <c r="A2406" t="n">
        <v>22984</v>
      </c>
      <c r="B2406" s="37" t="n">
        <v>51</v>
      </c>
      <c r="C2406" s="7" t="n">
        <v>4</v>
      </c>
      <c r="D2406" s="7" t="n">
        <v>1603</v>
      </c>
      <c r="E2406" s="7" t="s">
        <v>44</v>
      </c>
    </row>
    <row r="2407" spans="1:19">
      <c r="A2407" t="s">
        <v>4</v>
      </c>
      <c r="B2407" s="4" t="s">
        <v>5</v>
      </c>
      <c r="C2407" s="4" t="s">
        <v>10</v>
      </c>
    </row>
    <row r="2408" spans="1:19">
      <c r="A2408" t="n">
        <v>22997</v>
      </c>
      <c r="B2408" s="25" t="n">
        <v>16</v>
      </c>
      <c r="C2408" s="7" t="n">
        <v>0</v>
      </c>
    </row>
    <row r="2409" spans="1:19">
      <c r="A2409" t="s">
        <v>4</v>
      </c>
      <c r="B2409" s="4" t="s">
        <v>5</v>
      </c>
      <c r="C2409" s="4" t="s">
        <v>10</v>
      </c>
      <c r="D2409" s="4" t="s">
        <v>13</v>
      </c>
      <c r="E2409" s="4" t="s">
        <v>9</v>
      </c>
      <c r="F2409" s="4" t="s">
        <v>28</v>
      </c>
      <c r="G2409" s="4" t="s">
        <v>13</v>
      </c>
      <c r="H2409" s="4" t="s">
        <v>13</v>
      </c>
      <c r="I2409" s="4" t="s">
        <v>13</v>
      </c>
    </row>
    <row r="2410" spans="1:19">
      <c r="A2410" t="n">
        <v>23000</v>
      </c>
      <c r="B2410" s="38" t="n">
        <v>26</v>
      </c>
      <c r="C2410" s="7" t="n">
        <v>1603</v>
      </c>
      <c r="D2410" s="7" t="n">
        <v>17</v>
      </c>
      <c r="E2410" s="7" t="n">
        <v>12346</v>
      </c>
      <c r="F2410" s="7" t="s">
        <v>285</v>
      </c>
      <c r="G2410" s="7" t="n">
        <v>8</v>
      </c>
      <c r="H2410" s="7" t="n">
        <v>2</v>
      </c>
      <c r="I2410" s="7" t="n">
        <v>0</v>
      </c>
    </row>
    <row r="2411" spans="1:19">
      <c r="A2411" t="s">
        <v>4</v>
      </c>
      <c r="B2411" s="4" t="s">
        <v>5</v>
      </c>
      <c r="C2411" s="4" t="s">
        <v>6</v>
      </c>
      <c r="D2411" s="4" t="s">
        <v>10</v>
      </c>
    </row>
    <row r="2412" spans="1:19">
      <c r="A2412" t="n">
        <v>23027</v>
      </c>
      <c r="B2412" s="58" t="n">
        <v>29</v>
      </c>
      <c r="C2412" s="7" t="s">
        <v>12</v>
      </c>
      <c r="D2412" s="7" t="n">
        <v>65533</v>
      </c>
    </row>
    <row r="2413" spans="1:19">
      <c r="A2413" t="s">
        <v>4</v>
      </c>
      <c r="B2413" s="4" t="s">
        <v>5</v>
      </c>
      <c r="C2413" s="4" t="s">
        <v>10</v>
      </c>
    </row>
    <row r="2414" spans="1:19">
      <c r="A2414" t="n">
        <v>23031</v>
      </c>
      <c r="B2414" s="25" t="n">
        <v>16</v>
      </c>
      <c r="C2414" s="7" t="n">
        <v>2000</v>
      </c>
    </row>
    <row r="2415" spans="1:19">
      <c r="A2415" t="s">
        <v>4</v>
      </c>
      <c r="B2415" s="4" t="s">
        <v>5</v>
      </c>
      <c r="C2415" s="4" t="s">
        <v>10</v>
      </c>
      <c r="D2415" s="4" t="s">
        <v>13</v>
      </c>
    </row>
    <row r="2416" spans="1:19">
      <c r="A2416" t="n">
        <v>23034</v>
      </c>
      <c r="B2416" s="52" t="n">
        <v>89</v>
      </c>
      <c r="C2416" s="7" t="n">
        <v>1603</v>
      </c>
      <c r="D2416" s="7" t="n">
        <v>0</v>
      </c>
    </row>
    <row r="2417" spans="1:9">
      <c r="A2417" t="s">
        <v>4</v>
      </c>
      <c r="B2417" s="4" t="s">
        <v>5</v>
      </c>
      <c r="C2417" s="4" t="s">
        <v>10</v>
      </c>
      <c r="D2417" s="4" t="s">
        <v>13</v>
      </c>
    </row>
    <row r="2418" spans="1:9">
      <c r="A2418" t="n">
        <v>23038</v>
      </c>
      <c r="B2418" s="52" t="n">
        <v>89</v>
      </c>
      <c r="C2418" s="7" t="n">
        <v>65533</v>
      </c>
      <c r="D2418" s="7" t="n">
        <v>1</v>
      </c>
    </row>
    <row r="2419" spans="1:9">
      <c r="A2419" t="s">
        <v>4</v>
      </c>
      <c r="B2419" s="4" t="s">
        <v>5</v>
      </c>
      <c r="C2419" s="4" t="s">
        <v>13</v>
      </c>
      <c r="D2419" s="4" t="s">
        <v>10</v>
      </c>
      <c r="E2419" s="4" t="s">
        <v>19</v>
      </c>
    </row>
    <row r="2420" spans="1:9">
      <c r="A2420" t="n">
        <v>23042</v>
      </c>
      <c r="B2420" s="42" t="n">
        <v>58</v>
      </c>
      <c r="C2420" s="7" t="n">
        <v>101</v>
      </c>
      <c r="D2420" s="7" t="n">
        <v>300</v>
      </c>
      <c r="E2420" s="7" t="n">
        <v>1</v>
      </c>
    </row>
    <row r="2421" spans="1:9">
      <c r="A2421" t="s">
        <v>4</v>
      </c>
      <c r="B2421" s="4" t="s">
        <v>5</v>
      </c>
      <c r="C2421" s="4" t="s">
        <v>13</v>
      </c>
      <c r="D2421" s="4" t="s">
        <v>10</v>
      </c>
    </row>
    <row r="2422" spans="1:9">
      <c r="A2422" t="n">
        <v>23050</v>
      </c>
      <c r="B2422" s="42" t="n">
        <v>58</v>
      </c>
      <c r="C2422" s="7" t="n">
        <v>254</v>
      </c>
      <c r="D2422" s="7" t="n">
        <v>0</v>
      </c>
    </row>
    <row r="2423" spans="1:9">
      <c r="A2423" t="s">
        <v>4</v>
      </c>
      <c r="B2423" s="4" t="s">
        <v>5</v>
      </c>
      <c r="C2423" s="4" t="s">
        <v>13</v>
      </c>
      <c r="D2423" s="4" t="s">
        <v>13</v>
      </c>
    </row>
    <row r="2424" spans="1:9">
      <c r="A2424" t="n">
        <v>23054</v>
      </c>
      <c r="B2424" s="72" t="n">
        <v>178</v>
      </c>
      <c r="C2424" s="7" t="n">
        <v>2</v>
      </c>
      <c r="D2424" s="7" t="n">
        <v>0</v>
      </c>
    </row>
    <row r="2425" spans="1:9">
      <c r="A2425" t="s">
        <v>4</v>
      </c>
      <c r="B2425" s="4" t="s">
        <v>5</v>
      </c>
      <c r="C2425" s="4" t="s">
        <v>13</v>
      </c>
      <c r="D2425" s="4" t="s">
        <v>13</v>
      </c>
    </row>
    <row r="2426" spans="1:9">
      <c r="A2426" t="n">
        <v>23057</v>
      </c>
      <c r="B2426" s="72" t="n">
        <v>178</v>
      </c>
      <c r="C2426" s="7" t="n">
        <v>2</v>
      </c>
      <c r="D2426" s="7" t="n">
        <v>1</v>
      </c>
    </row>
    <row r="2427" spans="1:9">
      <c r="A2427" t="s">
        <v>4</v>
      </c>
      <c r="B2427" s="4" t="s">
        <v>5</v>
      </c>
      <c r="C2427" s="4" t="s">
        <v>13</v>
      </c>
      <c r="D2427" s="4" t="s">
        <v>13</v>
      </c>
      <c r="E2427" s="4" t="s">
        <v>19</v>
      </c>
      <c r="F2427" s="4" t="s">
        <v>19</v>
      </c>
      <c r="G2427" s="4" t="s">
        <v>19</v>
      </c>
      <c r="H2427" s="4" t="s">
        <v>10</v>
      </c>
    </row>
    <row r="2428" spans="1:9">
      <c r="A2428" t="n">
        <v>23060</v>
      </c>
      <c r="B2428" s="48" t="n">
        <v>45</v>
      </c>
      <c r="C2428" s="7" t="n">
        <v>2</v>
      </c>
      <c r="D2428" s="7" t="n">
        <v>3</v>
      </c>
      <c r="E2428" s="7" t="n">
        <v>0</v>
      </c>
      <c r="F2428" s="7" t="n">
        <v>4.15000009536743</v>
      </c>
      <c r="G2428" s="7" t="n">
        <v>-86.9499969482422</v>
      </c>
      <c r="H2428" s="7" t="n">
        <v>0</v>
      </c>
    </row>
    <row r="2429" spans="1:9">
      <c r="A2429" t="s">
        <v>4</v>
      </c>
      <c r="B2429" s="4" t="s">
        <v>5</v>
      </c>
      <c r="C2429" s="4" t="s">
        <v>13</v>
      </c>
      <c r="D2429" s="4" t="s">
        <v>13</v>
      </c>
      <c r="E2429" s="4" t="s">
        <v>19</v>
      </c>
      <c r="F2429" s="4" t="s">
        <v>19</v>
      </c>
      <c r="G2429" s="4" t="s">
        <v>19</v>
      </c>
      <c r="H2429" s="4" t="s">
        <v>10</v>
      </c>
      <c r="I2429" s="4" t="s">
        <v>13</v>
      </c>
    </row>
    <row r="2430" spans="1:9">
      <c r="A2430" t="n">
        <v>23077</v>
      </c>
      <c r="B2430" s="48" t="n">
        <v>45</v>
      </c>
      <c r="C2430" s="7" t="n">
        <v>4</v>
      </c>
      <c r="D2430" s="7" t="n">
        <v>3</v>
      </c>
      <c r="E2430" s="7" t="n">
        <v>351.600006103516</v>
      </c>
      <c r="F2430" s="7" t="n">
        <v>62.2000007629395</v>
      </c>
      <c r="G2430" s="7" t="n">
        <v>8</v>
      </c>
      <c r="H2430" s="7" t="n">
        <v>0</v>
      </c>
      <c r="I2430" s="7" t="n">
        <v>0</v>
      </c>
    </row>
    <row r="2431" spans="1:9">
      <c r="A2431" t="s">
        <v>4</v>
      </c>
      <c r="B2431" s="4" t="s">
        <v>5</v>
      </c>
      <c r="C2431" s="4" t="s">
        <v>13</v>
      </c>
      <c r="D2431" s="4" t="s">
        <v>13</v>
      </c>
      <c r="E2431" s="4" t="s">
        <v>19</v>
      </c>
      <c r="F2431" s="4" t="s">
        <v>10</v>
      </c>
    </row>
    <row r="2432" spans="1:9">
      <c r="A2432" t="n">
        <v>23095</v>
      </c>
      <c r="B2432" s="48" t="n">
        <v>45</v>
      </c>
      <c r="C2432" s="7" t="n">
        <v>5</v>
      </c>
      <c r="D2432" s="7" t="n">
        <v>3</v>
      </c>
      <c r="E2432" s="7" t="n">
        <v>11</v>
      </c>
      <c r="F2432" s="7" t="n">
        <v>0</v>
      </c>
    </row>
    <row r="2433" spans="1:9">
      <c r="A2433" t="s">
        <v>4</v>
      </c>
      <c r="B2433" s="4" t="s">
        <v>5</v>
      </c>
      <c r="C2433" s="4" t="s">
        <v>13</v>
      </c>
      <c r="D2433" s="4" t="s">
        <v>13</v>
      </c>
      <c r="E2433" s="4" t="s">
        <v>19</v>
      </c>
      <c r="F2433" s="4" t="s">
        <v>10</v>
      </c>
    </row>
    <row r="2434" spans="1:9">
      <c r="A2434" t="n">
        <v>23104</v>
      </c>
      <c r="B2434" s="48" t="n">
        <v>45</v>
      </c>
      <c r="C2434" s="7" t="n">
        <v>11</v>
      </c>
      <c r="D2434" s="7" t="n">
        <v>3</v>
      </c>
      <c r="E2434" s="7" t="n">
        <v>40</v>
      </c>
      <c r="F2434" s="7" t="n">
        <v>0</v>
      </c>
    </row>
    <row r="2435" spans="1:9">
      <c r="A2435" t="s">
        <v>4</v>
      </c>
      <c r="B2435" s="4" t="s">
        <v>5</v>
      </c>
      <c r="C2435" s="4" t="s">
        <v>13</v>
      </c>
      <c r="D2435" s="4" t="s">
        <v>13</v>
      </c>
      <c r="E2435" s="4" t="s">
        <v>19</v>
      </c>
      <c r="F2435" s="4" t="s">
        <v>19</v>
      </c>
      <c r="G2435" s="4" t="s">
        <v>19</v>
      </c>
      <c r="H2435" s="4" t="s">
        <v>10</v>
      </c>
      <c r="I2435" s="4" t="s">
        <v>13</v>
      </c>
    </row>
    <row r="2436" spans="1:9">
      <c r="A2436" t="n">
        <v>23113</v>
      </c>
      <c r="B2436" s="48" t="n">
        <v>45</v>
      </c>
      <c r="C2436" s="7" t="n">
        <v>4</v>
      </c>
      <c r="D2436" s="7" t="n">
        <v>3</v>
      </c>
      <c r="E2436" s="7" t="n">
        <v>352.350006103516</v>
      </c>
      <c r="F2436" s="7" t="n">
        <v>38.9000015258789</v>
      </c>
      <c r="G2436" s="7" t="n">
        <v>8</v>
      </c>
      <c r="H2436" s="7" t="n">
        <v>9000</v>
      </c>
      <c r="I2436" s="7" t="n">
        <v>0</v>
      </c>
    </row>
    <row r="2437" spans="1:9">
      <c r="A2437" t="s">
        <v>4</v>
      </c>
      <c r="B2437" s="4" t="s">
        <v>5</v>
      </c>
      <c r="C2437" s="4" t="s">
        <v>13</v>
      </c>
      <c r="D2437" s="4" t="s">
        <v>10</v>
      </c>
    </row>
    <row r="2438" spans="1:9">
      <c r="A2438" t="n">
        <v>23131</v>
      </c>
      <c r="B2438" s="42" t="n">
        <v>58</v>
      </c>
      <c r="C2438" s="7" t="n">
        <v>255</v>
      </c>
      <c r="D2438" s="7" t="n">
        <v>0</v>
      </c>
    </row>
    <row r="2439" spans="1:9">
      <c r="A2439" t="s">
        <v>4</v>
      </c>
      <c r="B2439" s="4" t="s">
        <v>5</v>
      </c>
      <c r="C2439" s="4" t="s">
        <v>6</v>
      </c>
      <c r="D2439" s="4" t="s">
        <v>10</v>
      </c>
    </row>
    <row r="2440" spans="1:9">
      <c r="A2440" t="n">
        <v>23135</v>
      </c>
      <c r="B2440" s="58" t="n">
        <v>29</v>
      </c>
      <c r="C2440" s="7" t="s">
        <v>264</v>
      </c>
      <c r="D2440" s="7" t="n">
        <v>65533</v>
      </c>
    </row>
    <row r="2441" spans="1:9">
      <c r="A2441" t="s">
        <v>4</v>
      </c>
      <c r="B2441" s="4" t="s">
        <v>5</v>
      </c>
      <c r="C2441" s="4" t="s">
        <v>13</v>
      </c>
      <c r="D2441" s="4" t="s">
        <v>10</v>
      </c>
      <c r="E2441" s="4" t="s">
        <v>6</v>
      </c>
    </row>
    <row r="2442" spans="1:9">
      <c r="A2442" t="n">
        <v>23161</v>
      </c>
      <c r="B2442" s="37" t="n">
        <v>51</v>
      </c>
      <c r="C2442" s="7" t="n">
        <v>4</v>
      </c>
      <c r="D2442" s="7" t="n">
        <v>1615</v>
      </c>
      <c r="E2442" s="7" t="s">
        <v>44</v>
      </c>
    </row>
    <row r="2443" spans="1:9">
      <c r="A2443" t="s">
        <v>4</v>
      </c>
      <c r="B2443" s="4" t="s">
        <v>5</v>
      </c>
      <c r="C2443" s="4" t="s">
        <v>10</v>
      </c>
    </row>
    <row r="2444" spans="1:9">
      <c r="A2444" t="n">
        <v>23174</v>
      </c>
      <c r="B2444" s="25" t="n">
        <v>16</v>
      </c>
      <c r="C2444" s="7" t="n">
        <v>0</v>
      </c>
    </row>
    <row r="2445" spans="1:9">
      <c r="A2445" t="s">
        <v>4</v>
      </c>
      <c r="B2445" s="4" t="s">
        <v>5</v>
      </c>
      <c r="C2445" s="4" t="s">
        <v>10</v>
      </c>
      <c r="D2445" s="4" t="s">
        <v>13</v>
      </c>
      <c r="E2445" s="4" t="s">
        <v>9</v>
      </c>
      <c r="F2445" s="4" t="s">
        <v>28</v>
      </c>
      <c r="G2445" s="4" t="s">
        <v>13</v>
      </c>
      <c r="H2445" s="4" t="s">
        <v>13</v>
      </c>
      <c r="I2445" s="4" t="s">
        <v>13</v>
      </c>
    </row>
    <row r="2446" spans="1:9">
      <c r="A2446" t="n">
        <v>23177</v>
      </c>
      <c r="B2446" s="38" t="n">
        <v>26</v>
      </c>
      <c r="C2446" s="7" t="n">
        <v>1615</v>
      </c>
      <c r="D2446" s="7" t="n">
        <v>17</v>
      </c>
      <c r="E2446" s="7" t="n">
        <v>63179</v>
      </c>
      <c r="F2446" s="7" t="s">
        <v>286</v>
      </c>
      <c r="G2446" s="7" t="n">
        <v>8</v>
      </c>
      <c r="H2446" s="7" t="n">
        <v>2</v>
      </c>
      <c r="I2446" s="7" t="n">
        <v>0</v>
      </c>
    </row>
    <row r="2447" spans="1:9">
      <c r="A2447" t="s">
        <v>4</v>
      </c>
      <c r="B2447" s="4" t="s">
        <v>5</v>
      </c>
      <c r="C2447" s="4" t="s">
        <v>10</v>
      </c>
    </row>
    <row r="2448" spans="1:9">
      <c r="A2448" t="n">
        <v>23219</v>
      </c>
      <c r="B2448" s="25" t="n">
        <v>16</v>
      </c>
      <c r="C2448" s="7" t="n">
        <v>2000</v>
      </c>
    </row>
    <row r="2449" spans="1:9">
      <c r="A2449" t="s">
        <v>4</v>
      </c>
      <c r="B2449" s="4" t="s">
        <v>5</v>
      </c>
      <c r="C2449" s="4" t="s">
        <v>10</v>
      </c>
      <c r="D2449" s="4" t="s">
        <v>13</v>
      </c>
    </row>
    <row r="2450" spans="1:9">
      <c r="A2450" t="n">
        <v>23222</v>
      </c>
      <c r="B2450" s="52" t="n">
        <v>89</v>
      </c>
      <c r="C2450" s="7" t="n">
        <v>1615</v>
      </c>
      <c r="D2450" s="7" t="n">
        <v>0</v>
      </c>
    </row>
    <row r="2451" spans="1:9">
      <c r="A2451" t="s">
        <v>4</v>
      </c>
      <c r="B2451" s="4" t="s">
        <v>5</v>
      </c>
      <c r="C2451" s="4" t="s">
        <v>13</v>
      </c>
      <c r="D2451" s="4" t="s">
        <v>10</v>
      </c>
      <c r="E2451" s="4" t="s">
        <v>6</v>
      </c>
    </row>
    <row r="2452" spans="1:9">
      <c r="A2452" t="n">
        <v>23226</v>
      </c>
      <c r="B2452" s="37" t="n">
        <v>51</v>
      </c>
      <c r="C2452" s="7" t="n">
        <v>4</v>
      </c>
      <c r="D2452" s="7" t="n">
        <v>1615</v>
      </c>
      <c r="E2452" s="7" t="s">
        <v>44</v>
      </c>
    </row>
    <row r="2453" spans="1:9">
      <c r="A2453" t="s">
        <v>4</v>
      </c>
      <c r="B2453" s="4" t="s">
        <v>5</v>
      </c>
      <c r="C2453" s="4" t="s">
        <v>10</v>
      </c>
    </row>
    <row r="2454" spans="1:9">
      <c r="A2454" t="n">
        <v>23239</v>
      </c>
      <c r="B2454" s="25" t="n">
        <v>16</v>
      </c>
      <c r="C2454" s="7" t="n">
        <v>0</v>
      </c>
    </row>
    <row r="2455" spans="1:9">
      <c r="A2455" t="s">
        <v>4</v>
      </c>
      <c r="B2455" s="4" t="s">
        <v>5</v>
      </c>
      <c r="C2455" s="4" t="s">
        <v>10</v>
      </c>
      <c r="D2455" s="4" t="s">
        <v>13</v>
      </c>
      <c r="E2455" s="4" t="s">
        <v>9</v>
      </c>
      <c r="F2455" s="4" t="s">
        <v>28</v>
      </c>
      <c r="G2455" s="4" t="s">
        <v>13</v>
      </c>
      <c r="H2455" s="4" t="s">
        <v>13</v>
      </c>
      <c r="I2455" s="4" t="s">
        <v>13</v>
      </c>
    </row>
    <row r="2456" spans="1:9">
      <c r="A2456" t="n">
        <v>23242</v>
      </c>
      <c r="B2456" s="38" t="n">
        <v>26</v>
      </c>
      <c r="C2456" s="7" t="n">
        <v>1615</v>
      </c>
      <c r="D2456" s="7" t="n">
        <v>17</v>
      </c>
      <c r="E2456" s="7" t="n">
        <v>63180</v>
      </c>
      <c r="F2456" s="7" t="s">
        <v>287</v>
      </c>
      <c r="G2456" s="7" t="n">
        <v>8</v>
      </c>
      <c r="H2456" s="7" t="n">
        <v>2</v>
      </c>
      <c r="I2456" s="7" t="n">
        <v>0</v>
      </c>
    </row>
    <row r="2457" spans="1:9">
      <c r="A2457" t="s">
        <v>4</v>
      </c>
      <c r="B2457" s="4" t="s">
        <v>5</v>
      </c>
      <c r="C2457" s="4" t="s">
        <v>10</v>
      </c>
    </row>
    <row r="2458" spans="1:9">
      <c r="A2458" t="n">
        <v>23312</v>
      </c>
      <c r="B2458" s="25" t="n">
        <v>16</v>
      </c>
      <c r="C2458" s="7" t="n">
        <v>4000</v>
      </c>
    </row>
    <row r="2459" spans="1:9">
      <c r="A2459" t="s">
        <v>4</v>
      </c>
      <c r="B2459" s="4" t="s">
        <v>5</v>
      </c>
      <c r="C2459" s="4" t="s">
        <v>10</v>
      </c>
      <c r="D2459" s="4" t="s">
        <v>13</v>
      </c>
    </row>
    <row r="2460" spans="1:9">
      <c r="A2460" t="n">
        <v>23315</v>
      </c>
      <c r="B2460" s="52" t="n">
        <v>89</v>
      </c>
      <c r="C2460" s="7" t="n">
        <v>1615</v>
      </c>
      <c r="D2460" s="7" t="n">
        <v>0</v>
      </c>
    </row>
    <row r="2461" spans="1:9">
      <c r="A2461" t="s">
        <v>4</v>
      </c>
      <c r="B2461" s="4" t="s">
        <v>5</v>
      </c>
      <c r="C2461" s="4" t="s">
        <v>6</v>
      </c>
      <c r="D2461" s="4" t="s">
        <v>10</v>
      </c>
    </row>
    <row r="2462" spans="1:9">
      <c r="A2462" t="n">
        <v>23319</v>
      </c>
      <c r="B2462" s="58" t="n">
        <v>29</v>
      </c>
      <c r="C2462" s="7" t="s">
        <v>12</v>
      </c>
      <c r="D2462" s="7" t="n">
        <v>65533</v>
      </c>
    </row>
    <row r="2463" spans="1:9">
      <c r="A2463" t="s">
        <v>4</v>
      </c>
      <c r="B2463" s="4" t="s">
        <v>5</v>
      </c>
      <c r="C2463" s="4" t="s">
        <v>6</v>
      </c>
      <c r="D2463" s="4" t="s">
        <v>10</v>
      </c>
    </row>
    <row r="2464" spans="1:9">
      <c r="A2464" t="n">
        <v>23323</v>
      </c>
      <c r="B2464" s="58" t="n">
        <v>29</v>
      </c>
      <c r="C2464" s="7" t="s">
        <v>258</v>
      </c>
      <c r="D2464" s="7" t="n">
        <v>65533</v>
      </c>
    </row>
    <row r="2465" spans="1:9">
      <c r="A2465" t="s">
        <v>4</v>
      </c>
      <c r="B2465" s="4" t="s">
        <v>5</v>
      </c>
      <c r="C2465" s="4" t="s">
        <v>13</v>
      </c>
      <c r="D2465" s="4" t="s">
        <v>10</v>
      </c>
      <c r="E2465" s="4" t="s">
        <v>6</v>
      </c>
    </row>
    <row r="2466" spans="1:9">
      <c r="A2466" t="n">
        <v>23343</v>
      </c>
      <c r="B2466" s="37" t="n">
        <v>51</v>
      </c>
      <c r="C2466" s="7" t="n">
        <v>4</v>
      </c>
      <c r="D2466" s="7" t="n">
        <v>1603</v>
      </c>
      <c r="E2466" s="7" t="s">
        <v>44</v>
      </c>
    </row>
    <row r="2467" spans="1:9">
      <c r="A2467" t="s">
        <v>4</v>
      </c>
      <c r="B2467" s="4" t="s">
        <v>5</v>
      </c>
      <c r="C2467" s="4" t="s">
        <v>10</v>
      </c>
    </row>
    <row r="2468" spans="1:9">
      <c r="A2468" t="n">
        <v>23356</v>
      </c>
      <c r="B2468" s="25" t="n">
        <v>16</v>
      </c>
      <c r="C2468" s="7" t="n">
        <v>0</v>
      </c>
    </row>
    <row r="2469" spans="1:9">
      <c r="A2469" t="s">
        <v>4</v>
      </c>
      <c r="B2469" s="4" t="s">
        <v>5</v>
      </c>
      <c r="C2469" s="4" t="s">
        <v>10</v>
      </c>
      <c r="D2469" s="4" t="s">
        <v>13</v>
      </c>
      <c r="E2469" s="4" t="s">
        <v>9</v>
      </c>
      <c r="F2469" s="4" t="s">
        <v>28</v>
      </c>
      <c r="G2469" s="4" t="s">
        <v>13</v>
      </c>
      <c r="H2469" s="4" t="s">
        <v>13</v>
      </c>
      <c r="I2469" s="4" t="s">
        <v>13</v>
      </c>
    </row>
    <row r="2470" spans="1:9">
      <c r="A2470" t="n">
        <v>23359</v>
      </c>
      <c r="B2470" s="38" t="n">
        <v>26</v>
      </c>
      <c r="C2470" s="7" t="n">
        <v>1603</v>
      </c>
      <c r="D2470" s="7" t="n">
        <v>17</v>
      </c>
      <c r="E2470" s="7" t="n">
        <v>12347</v>
      </c>
      <c r="F2470" s="7" t="s">
        <v>288</v>
      </c>
      <c r="G2470" s="7" t="n">
        <v>8</v>
      </c>
      <c r="H2470" s="7" t="n">
        <v>2</v>
      </c>
      <c r="I2470" s="7" t="n">
        <v>0</v>
      </c>
    </row>
    <row r="2471" spans="1:9">
      <c r="A2471" t="s">
        <v>4</v>
      </c>
      <c r="B2471" s="4" t="s">
        <v>5</v>
      </c>
      <c r="C2471" s="4" t="s">
        <v>10</v>
      </c>
    </row>
    <row r="2472" spans="1:9">
      <c r="A2472" t="n">
        <v>23397</v>
      </c>
      <c r="B2472" s="25" t="n">
        <v>16</v>
      </c>
      <c r="C2472" s="7" t="n">
        <v>3000</v>
      </c>
    </row>
    <row r="2473" spans="1:9">
      <c r="A2473" t="s">
        <v>4</v>
      </c>
      <c r="B2473" s="4" t="s">
        <v>5</v>
      </c>
      <c r="C2473" s="4" t="s">
        <v>10</v>
      </c>
      <c r="D2473" s="4" t="s">
        <v>13</v>
      </c>
    </row>
    <row r="2474" spans="1:9">
      <c r="A2474" t="n">
        <v>23400</v>
      </c>
      <c r="B2474" s="52" t="n">
        <v>89</v>
      </c>
      <c r="C2474" s="7" t="n">
        <v>1603</v>
      </c>
      <c r="D2474" s="7" t="n">
        <v>0</v>
      </c>
    </row>
    <row r="2475" spans="1:9">
      <c r="A2475" t="s">
        <v>4</v>
      </c>
      <c r="B2475" s="4" t="s">
        <v>5</v>
      </c>
      <c r="C2475" s="4" t="s">
        <v>6</v>
      </c>
      <c r="D2475" s="4" t="s">
        <v>10</v>
      </c>
    </row>
    <row r="2476" spans="1:9">
      <c r="A2476" t="n">
        <v>23404</v>
      </c>
      <c r="B2476" s="58" t="n">
        <v>29</v>
      </c>
      <c r="C2476" s="7" t="s">
        <v>12</v>
      </c>
      <c r="D2476" s="7" t="n">
        <v>65533</v>
      </c>
    </row>
    <row r="2477" spans="1:9">
      <c r="A2477" t="s">
        <v>4</v>
      </c>
      <c r="B2477" s="4" t="s">
        <v>5</v>
      </c>
      <c r="C2477" s="4" t="s">
        <v>13</v>
      </c>
      <c r="D2477" s="4" t="s">
        <v>10</v>
      </c>
    </row>
    <row r="2478" spans="1:9">
      <c r="A2478" t="n">
        <v>23408</v>
      </c>
      <c r="B2478" s="48" t="n">
        <v>45</v>
      </c>
      <c r="C2478" s="7" t="n">
        <v>7</v>
      </c>
      <c r="D2478" s="7" t="n">
        <v>255</v>
      </c>
    </row>
    <row r="2479" spans="1:9">
      <c r="A2479" t="s">
        <v>4</v>
      </c>
      <c r="B2479" s="4" t="s">
        <v>5</v>
      </c>
      <c r="C2479" s="4" t="s">
        <v>13</v>
      </c>
      <c r="D2479" s="4" t="s">
        <v>13</v>
      </c>
      <c r="E2479" s="4" t="s">
        <v>19</v>
      </c>
      <c r="F2479" s="4" t="s">
        <v>19</v>
      </c>
      <c r="G2479" s="4" t="s">
        <v>19</v>
      </c>
      <c r="H2479" s="4" t="s">
        <v>10</v>
      </c>
    </row>
    <row r="2480" spans="1:9">
      <c r="A2480" t="n">
        <v>23412</v>
      </c>
      <c r="B2480" s="48" t="n">
        <v>45</v>
      </c>
      <c r="C2480" s="7" t="n">
        <v>2</v>
      </c>
      <c r="D2480" s="7" t="n">
        <v>3</v>
      </c>
      <c r="E2480" s="7" t="n">
        <v>0</v>
      </c>
      <c r="F2480" s="7" t="n">
        <v>3.84999990463257</v>
      </c>
      <c r="G2480" s="7" t="n">
        <v>-87.3000030517578</v>
      </c>
      <c r="H2480" s="7" t="n">
        <v>500</v>
      </c>
    </row>
    <row r="2481" spans="1:9">
      <c r="A2481" t="s">
        <v>4</v>
      </c>
      <c r="B2481" s="4" t="s">
        <v>5</v>
      </c>
      <c r="C2481" s="4" t="s">
        <v>13</v>
      </c>
      <c r="D2481" s="4" t="s">
        <v>13</v>
      </c>
      <c r="E2481" s="4" t="s">
        <v>19</v>
      </c>
      <c r="F2481" s="4" t="s">
        <v>19</v>
      </c>
      <c r="G2481" s="4" t="s">
        <v>19</v>
      </c>
      <c r="H2481" s="4" t="s">
        <v>10</v>
      </c>
      <c r="I2481" s="4" t="s">
        <v>13</v>
      </c>
    </row>
    <row r="2482" spans="1:9">
      <c r="A2482" t="n">
        <v>23429</v>
      </c>
      <c r="B2482" s="48" t="n">
        <v>45</v>
      </c>
      <c r="C2482" s="7" t="n">
        <v>4</v>
      </c>
      <c r="D2482" s="7" t="n">
        <v>3</v>
      </c>
      <c r="E2482" s="7" t="n">
        <v>2.59999990463257</v>
      </c>
      <c r="F2482" s="7" t="n">
        <v>35</v>
      </c>
      <c r="G2482" s="7" t="n">
        <v>8</v>
      </c>
      <c r="H2482" s="7" t="n">
        <v>500</v>
      </c>
      <c r="I2482" s="7" t="n">
        <v>1</v>
      </c>
    </row>
    <row r="2483" spans="1:9">
      <c r="A2483" t="s">
        <v>4</v>
      </c>
      <c r="B2483" s="4" t="s">
        <v>5</v>
      </c>
      <c r="C2483" s="4" t="s">
        <v>13</v>
      </c>
      <c r="D2483" s="4" t="s">
        <v>13</v>
      </c>
      <c r="E2483" s="4" t="s">
        <v>19</v>
      </c>
      <c r="F2483" s="4" t="s">
        <v>10</v>
      </c>
    </row>
    <row r="2484" spans="1:9">
      <c r="A2484" t="n">
        <v>23447</v>
      </c>
      <c r="B2484" s="48" t="n">
        <v>45</v>
      </c>
      <c r="C2484" s="7" t="n">
        <v>5</v>
      </c>
      <c r="D2484" s="7" t="n">
        <v>3</v>
      </c>
      <c r="E2484" s="7" t="n">
        <v>13.5</v>
      </c>
      <c r="F2484" s="7" t="n">
        <v>500</v>
      </c>
    </row>
    <row r="2485" spans="1:9">
      <c r="A2485" t="s">
        <v>4</v>
      </c>
      <c r="B2485" s="4" t="s">
        <v>5</v>
      </c>
      <c r="C2485" s="4" t="s">
        <v>10</v>
      </c>
      <c r="D2485" s="4" t="s">
        <v>13</v>
      </c>
      <c r="E2485" s="4" t="s">
        <v>6</v>
      </c>
      <c r="F2485" s="4" t="s">
        <v>19</v>
      </c>
      <c r="G2485" s="4" t="s">
        <v>19</v>
      </c>
      <c r="H2485" s="4" t="s">
        <v>19</v>
      </c>
    </row>
    <row r="2486" spans="1:9">
      <c r="A2486" t="n">
        <v>23456</v>
      </c>
      <c r="B2486" s="35" t="n">
        <v>48</v>
      </c>
      <c r="C2486" s="7" t="n">
        <v>1615</v>
      </c>
      <c r="D2486" s="7" t="n">
        <v>0</v>
      </c>
      <c r="E2486" s="7" t="s">
        <v>220</v>
      </c>
      <c r="F2486" s="7" t="n">
        <v>-1</v>
      </c>
      <c r="G2486" s="7" t="n">
        <v>1</v>
      </c>
      <c r="H2486" s="7" t="n">
        <v>0</v>
      </c>
    </row>
    <row r="2487" spans="1:9">
      <c r="A2487" t="s">
        <v>4</v>
      </c>
      <c r="B2487" s="4" t="s">
        <v>5</v>
      </c>
      <c r="C2487" s="4" t="s">
        <v>10</v>
      </c>
      <c r="D2487" s="4" t="s">
        <v>10</v>
      </c>
      <c r="E2487" s="4" t="s">
        <v>19</v>
      </c>
      <c r="F2487" s="4" t="s">
        <v>19</v>
      </c>
      <c r="G2487" s="4" t="s">
        <v>19</v>
      </c>
      <c r="H2487" s="4" t="s">
        <v>19</v>
      </c>
      <c r="I2487" s="4" t="s">
        <v>13</v>
      </c>
      <c r="J2487" s="4" t="s">
        <v>10</v>
      </c>
    </row>
    <row r="2488" spans="1:9">
      <c r="A2488" t="n">
        <v>23483</v>
      </c>
      <c r="B2488" s="50" t="n">
        <v>55</v>
      </c>
      <c r="C2488" s="7" t="n">
        <v>1615</v>
      </c>
      <c r="D2488" s="7" t="n">
        <v>65024</v>
      </c>
      <c r="E2488" s="7" t="n">
        <v>0</v>
      </c>
      <c r="F2488" s="7" t="n">
        <v>0</v>
      </c>
      <c r="G2488" s="7" t="n">
        <v>-2</v>
      </c>
      <c r="H2488" s="7" t="n">
        <v>10</v>
      </c>
      <c r="I2488" s="7" t="n">
        <v>0</v>
      </c>
      <c r="J2488" s="7" t="n">
        <v>0</v>
      </c>
    </row>
    <row r="2489" spans="1:9">
      <c r="A2489" t="s">
        <v>4</v>
      </c>
      <c r="B2489" s="4" t="s">
        <v>5</v>
      </c>
      <c r="C2489" s="4" t="s">
        <v>10</v>
      </c>
      <c r="D2489" s="4" t="s">
        <v>13</v>
      </c>
      <c r="E2489" s="4" t="s">
        <v>6</v>
      </c>
      <c r="F2489" s="4" t="s">
        <v>19</v>
      </c>
      <c r="G2489" s="4" t="s">
        <v>19</v>
      </c>
      <c r="H2489" s="4" t="s">
        <v>19</v>
      </c>
    </row>
    <row r="2490" spans="1:9">
      <c r="A2490" t="n">
        <v>23507</v>
      </c>
      <c r="B2490" s="35" t="n">
        <v>48</v>
      </c>
      <c r="C2490" s="7" t="n">
        <v>1603</v>
      </c>
      <c r="D2490" s="7" t="n">
        <v>0</v>
      </c>
      <c r="E2490" s="7" t="s">
        <v>289</v>
      </c>
      <c r="F2490" s="7" t="n">
        <v>-1</v>
      </c>
      <c r="G2490" s="7" t="n">
        <v>1</v>
      </c>
      <c r="H2490" s="7" t="n">
        <v>0</v>
      </c>
    </row>
    <row r="2491" spans="1:9">
      <c r="A2491" t="s">
        <v>4</v>
      </c>
      <c r="B2491" s="4" t="s">
        <v>5</v>
      </c>
      <c r="C2491" s="4" t="s">
        <v>13</v>
      </c>
      <c r="D2491" s="4" t="s">
        <v>10</v>
      </c>
      <c r="E2491" s="4" t="s">
        <v>10</v>
      </c>
      <c r="F2491" s="4" t="s">
        <v>9</v>
      </c>
    </row>
    <row r="2492" spans="1:9">
      <c r="A2492" t="n">
        <v>23535</v>
      </c>
      <c r="B2492" s="76" t="n">
        <v>84</v>
      </c>
      <c r="C2492" s="7" t="n">
        <v>0</v>
      </c>
      <c r="D2492" s="7" t="n">
        <v>2</v>
      </c>
      <c r="E2492" s="7" t="n">
        <v>0</v>
      </c>
      <c r="F2492" s="7" t="n">
        <v>1050253722</v>
      </c>
    </row>
    <row r="2493" spans="1:9">
      <c r="A2493" t="s">
        <v>4</v>
      </c>
      <c r="B2493" s="4" t="s">
        <v>5</v>
      </c>
      <c r="C2493" s="4" t="s">
        <v>13</v>
      </c>
      <c r="D2493" s="4" t="s">
        <v>19</v>
      </c>
      <c r="E2493" s="4" t="s">
        <v>19</v>
      </c>
      <c r="F2493" s="4" t="s">
        <v>19</v>
      </c>
    </row>
    <row r="2494" spans="1:9">
      <c r="A2494" t="n">
        <v>23545</v>
      </c>
      <c r="B2494" s="48" t="n">
        <v>45</v>
      </c>
      <c r="C2494" s="7" t="n">
        <v>9</v>
      </c>
      <c r="D2494" s="7" t="n">
        <v>0.400000005960464</v>
      </c>
      <c r="E2494" s="7" t="n">
        <v>0.400000005960464</v>
      </c>
      <c r="F2494" s="7" t="n">
        <v>0.5</v>
      </c>
    </row>
    <row r="2495" spans="1:9">
      <c r="A2495" t="s">
        <v>4</v>
      </c>
      <c r="B2495" s="4" t="s">
        <v>5</v>
      </c>
      <c r="C2495" s="4" t="s">
        <v>13</v>
      </c>
      <c r="D2495" s="4" t="s">
        <v>9</v>
      </c>
      <c r="E2495" s="4" t="s">
        <v>9</v>
      </c>
      <c r="F2495" s="4" t="s">
        <v>9</v>
      </c>
    </row>
    <row r="2496" spans="1:9">
      <c r="A2496" t="n">
        <v>23559</v>
      </c>
      <c r="B2496" s="14" t="n">
        <v>50</v>
      </c>
      <c r="C2496" s="7" t="n">
        <v>255</v>
      </c>
      <c r="D2496" s="7" t="n">
        <v>1050253722</v>
      </c>
      <c r="E2496" s="7" t="n">
        <v>1065353216</v>
      </c>
      <c r="F2496" s="7" t="n">
        <v>1045220557</v>
      </c>
    </row>
    <row r="2497" spans="1:10">
      <c r="A2497" t="s">
        <v>4</v>
      </c>
      <c r="B2497" s="4" t="s">
        <v>5</v>
      </c>
      <c r="C2497" s="4" t="s">
        <v>10</v>
      </c>
    </row>
    <row r="2498" spans="1:10">
      <c r="A2498" t="n">
        <v>23573</v>
      </c>
      <c r="B2498" s="25" t="n">
        <v>16</v>
      </c>
      <c r="C2498" s="7" t="n">
        <v>1000</v>
      </c>
    </row>
    <row r="2499" spans="1:10">
      <c r="A2499" t="s">
        <v>4</v>
      </c>
      <c r="B2499" s="4" t="s">
        <v>5</v>
      </c>
      <c r="C2499" s="4" t="s">
        <v>10</v>
      </c>
      <c r="D2499" s="4" t="s">
        <v>13</v>
      </c>
    </row>
    <row r="2500" spans="1:10">
      <c r="A2500" t="n">
        <v>23576</v>
      </c>
      <c r="B2500" s="51" t="n">
        <v>56</v>
      </c>
      <c r="C2500" s="7" t="n">
        <v>1615</v>
      </c>
      <c r="D2500" s="7" t="n">
        <v>0</v>
      </c>
    </row>
    <row r="2501" spans="1:10">
      <c r="A2501" t="s">
        <v>4</v>
      </c>
      <c r="B2501" s="4" t="s">
        <v>5</v>
      </c>
      <c r="C2501" s="4" t="s">
        <v>13</v>
      </c>
      <c r="D2501" s="4" t="s">
        <v>10</v>
      </c>
    </row>
    <row r="2502" spans="1:10">
      <c r="A2502" t="n">
        <v>23580</v>
      </c>
      <c r="B2502" s="48" t="n">
        <v>45</v>
      </c>
      <c r="C2502" s="7" t="n">
        <v>7</v>
      </c>
      <c r="D2502" s="7" t="n">
        <v>255</v>
      </c>
    </row>
    <row r="2503" spans="1:10">
      <c r="A2503" t="s">
        <v>4</v>
      </c>
      <c r="B2503" s="4" t="s">
        <v>5</v>
      </c>
      <c r="C2503" s="4" t="s">
        <v>13</v>
      </c>
      <c r="D2503" s="4" t="s">
        <v>13</v>
      </c>
      <c r="E2503" s="4" t="s">
        <v>19</v>
      </c>
      <c r="F2503" s="4" t="s">
        <v>19</v>
      </c>
      <c r="G2503" s="4" t="s">
        <v>19</v>
      </c>
      <c r="H2503" s="4" t="s">
        <v>10</v>
      </c>
    </row>
    <row r="2504" spans="1:10">
      <c r="A2504" t="n">
        <v>23584</v>
      </c>
      <c r="B2504" s="48" t="n">
        <v>45</v>
      </c>
      <c r="C2504" s="7" t="n">
        <v>2</v>
      </c>
      <c r="D2504" s="7" t="n">
        <v>3</v>
      </c>
      <c r="E2504" s="7" t="n">
        <v>0</v>
      </c>
      <c r="F2504" s="7" t="n">
        <v>4.15000009536743</v>
      </c>
      <c r="G2504" s="7" t="n">
        <v>-92.3000030517578</v>
      </c>
      <c r="H2504" s="7" t="n">
        <v>1000</v>
      </c>
    </row>
    <row r="2505" spans="1:10">
      <c r="A2505" t="s">
        <v>4</v>
      </c>
      <c r="B2505" s="4" t="s">
        <v>5</v>
      </c>
      <c r="C2505" s="4" t="s">
        <v>13</v>
      </c>
      <c r="D2505" s="4" t="s">
        <v>13</v>
      </c>
      <c r="E2505" s="4" t="s">
        <v>19</v>
      </c>
      <c r="F2505" s="4" t="s">
        <v>19</v>
      </c>
      <c r="G2505" s="4" t="s">
        <v>19</v>
      </c>
      <c r="H2505" s="4" t="s">
        <v>10</v>
      </c>
      <c r="I2505" s="4" t="s">
        <v>13</v>
      </c>
    </row>
    <row r="2506" spans="1:10">
      <c r="A2506" t="n">
        <v>23601</v>
      </c>
      <c r="B2506" s="48" t="n">
        <v>45</v>
      </c>
      <c r="C2506" s="7" t="n">
        <v>4</v>
      </c>
      <c r="D2506" s="7" t="n">
        <v>3</v>
      </c>
      <c r="E2506" s="7" t="n">
        <v>8.25</v>
      </c>
      <c r="F2506" s="7" t="n">
        <v>34.5</v>
      </c>
      <c r="G2506" s="7" t="n">
        <v>10</v>
      </c>
      <c r="H2506" s="7" t="n">
        <v>1000</v>
      </c>
      <c r="I2506" s="7" t="n">
        <v>1</v>
      </c>
    </row>
    <row r="2507" spans="1:10">
      <c r="A2507" t="s">
        <v>4</v>
      </c>
      <c r="B2507" s="4" t="s">
        <v>5</v>
      </c>
      <c r="C2507" s="4" t="s">
        <v>13</v>
      </c>
      <c r="D2507" s="4" t="s">
        <v>13</v>
      </c>
      <c r="E2507" s="4" t="s">
        <v>19</v>
      </c>
      <c r="F2507" s="4" t="s">
        <v>10</v>
      </c>
    </row>
    <row r="2508" spans="1:10">
      <c r="A2508" t="n">
        <v>23619</v>
      </c>
      <c r="B2508" s="48" t="n">
        <v>45</v>
      </c>
      <c r="C2508" s="7" t="n">
        <v>5</v>
      </c>
      <c r="D2508" s="7" t="n">
        <v>3</v>
      </c>
      <c r="E2508" s="7" t="n">
        <v>11</v>
      </c>
      <c r="F2508" s="7" t="n">
        <v>1000</v>
      </c>
    </row>
    <row r="2509" spans="1:10">
      <c r="A2509" t="s">
        <v>4</v>
      </c>
      <c r="B2509" s="4" t="s">
        <v>5</v>
      </c>
      <c r="C2509" s="4" t="s">
        <v>10</v>
      </c>
      <c r="D2509" s="4" t="s">
        <v>10</v>
      </c>
      <c r="E2509" s="4" t="s">
        <v>19</v>
      </c>
      <c r="F2509" s="4" t="s">
        <v>19</v>
      </c>
      <c r="G2509" s="4" t="s">
        <v>19</v>
      </c>
      <c r="H2509" s="4" t="s">
        <v>19</v>
      </c>
      <c r="I2509" s="4" t="s">
        <v>13</v>
      </c>
      <c r="J2509" s="4" t="s">
        <v>10</v>
      </c>
    </row>
    <row r="2510" spans="1:10">
      <c r="A2510" t="n">
        <v>23628</v>
      </c>
      <c r="B2510" s="50" t="n">
        <v>55</v>
      </c>
      <c r="C2510" s="7" t="n">
        <v>1603</v>
      </c>
      <c r="D2510" s="7" t="n">
        <v>65024</v>
      </c>
      <c r="E2510" s="7" t="n">
        <v>0</v>
      </c>
      <c r="F2510" s="7" t="n">
        <v>0</v>
      </c>
      <c r="G2510" s="7" t="n">
        <v>5</v>
      </c>
      <c r="H2510" s="7" t="n">
        <v>5</v>
      </c>
      <c r="I2510" s="7" t="n">
        <v>0</v>
      </c>
      <c r="J2510" s="7" t="n">
        <v>0</v>
      </c>
    </row>
    <row r="2511" spans="1:10">
      <c r="A2511" t="s">
        <v>4</v>
      </c>
      <c r="B2511" s="4" t="s">
        <v>5</v>
      </c>
      <c r="C2511" s="4" t="s">
        <v>10</v>
      </c>
      <c r="D2511" s="4" t="s">
        <v>13</v>
      </c>
      <c r="E2511" s="4" t="s">
        <v>6</v>
      </c>
      <c r="F2511" s="4" t="s">
        <v>19</v>
      </c>
      <c r="G2511" s="4" t="s">
        <v>19</v>
      </c>
      <c r="H2511" s="4" t="s">
        <v>19</v>
      </c>
    </row>
    <row r="2512" spans="1:10">
      <c r="A2512" t="n">
        <v>23652</v>
      </c>
      <c r="B2512" s="35" t="n">
        <v>48</v>
      </c>
      <c r="C2512" s="7" t="n">
        <v>1603</v>
      </c>
      <c r="D2512" s="7" t="n">
        <v>0</v>
      </c>
      <c r="E2512" s="7" t="s">
        <v>290</v>
      </c>
      <c r="F2512" s="7" t="n">
        <v>-1</v>
      </c>
      <c r="G2512" s="7" t="n">
        <v>1</v>
      </c>
      <c r="H2512" s="7" t="n">
        <v>0</v>
      </c>
    </row>
    <row r="2513" spans="1:10">
      <c r="A2513" t="s">
        <v>4</v>
      </c>
      <c r="B2513" s="4" t="s">
        <v>5</v>
      </c>
      <c r="C2513" s="4" t="s">
        <v>10</v>
      </c>
    </row>
    <row r="2514" spans="1:10">
      <c r="A2514" t="n">
        <v>23680</v>
      </c>
      <c r="B2514" s="25" t="n">
        <v>16</v>
      </c>
      <c r="C2514" s="7" t="n">
        <v>800</v>
      </c>
    </row>
    <row r="2515" spans="1:10">
      <c r="A2515" t="s">
        <v>4</v>
      </c>
      <c r="B2515" s="4" t="s">
        <v>5</v>
      </c>
      <c r="C2515" s="4" t="s">
        <v>10</v>
      </c>
      <c r="D2515" s="4" t="s">
        <v>13</v>
      </c>
      <c r="E2515" s="4" t="s">
        <v>6</v>
      </c>
      <c r="F2515" s="4" t="s">
        <v>19</v>
      </c>
      <c r="G2515" s="4" t="s">
        <v>19</v>
      </c>
      <c r="H2515" s="4" t="s">
        <v>19</v>
      </c>
    </row>
    <row r="2516" spans="1:10">
      <c r="A2516" t="n">
        <v>23683</v>
      </c>
      <c r="B2516" s="35" t="n">
        <v>48</v>
      </c>
      <c r="C2516" s="7" t="n">
        <v>1615</v>
      </c>
      <c r="D2516" s="7" t="n">
        <v>0</v>
      </c>
      <c r="E2516" s="7" t="s">
        <v>222</v>
      </c>
      <c r="F2516" s="7" t="n">
        <v>-1</v>
      </c>
      <c r="G2516" s="7" t="n">
        <v>1</v>
      </c>
      <c r="H2516" s="7" t="n">
        <v>0</v>
      </c>
    </row>
    <row r="2517" spans="1:10">
      <c r="A2517" t="s">
        <v>4</v>
      </c>
      <c r="B2517" s="4" t="s">
        <v>5</v>
      </c>
      <c r="C2517" s="4" t="s">
        <v>13</v>
      </c>
      <c r="D2517" s="4" t="s">
        <v>10</v>
      </c>
      <c r="E2517" s="4" t="s">
        <v>10</v>
      </c>
      <c r="F2517" s="4" t="s">
        <v>10</v>
      </c>
      <c r="G2517" s="4" t="s">
        <v>10</v>
      </c>
      <c r="H2517" s="4" t="s">
        <v>10</v>
      </c>
      <c r="I2517" s="4" t="s">
        <v>6</v>
      </c>
      <c r="J2517" s="4" t="s">
        <v>19</v>
      </c>
      <c r="K2517" s="4" t="s">
        <v>19</v>
      </c>
      <c r="L2517" s="4" t="s">
        <v>19</v>
      </c>
      <c r="M2517" s="4" t="s">
        <v>9</v>
      </c>
      <c r="N2517" s="4" t="s">
        <v>9</v>
      </c>
      <c r="O2517" s="4" t="s">
        <v>19</v>
      </c>
      <c r="P2517" s="4" t="s">
        <v>19</v>
      </c>
      <c r="Q2517" s="4" t="s">
        <v>19</v>
      </c>
      <c r="R2517" s="4" t="s">
        <v>19</v>
      </c>
      <c r="S2517" s="4" t="s">
        <v>13</v>
      </c>
    </row>
    <row r="2518" spans="1:10">
      <c r="A2518" t="n">
        <v>23710</v>
      </c>
      <c r="B2518" s="68" t="n">
        <v>39</v>
      </c>
      <c r="C2518" s="7" t="n">
        <v>12</v>
      </c>
      <c r="D2518" s="7" t="n">
        <v>65533</v>
      </c>
      <c r="E2518" s="7" t="n">
        <v>206</v>
      </c>
      <c r="F2518" s="7" t="n">
        <v>0</v>
      </c>
      <c r="G2518" s="7" t="n">
        <v>65533</v>
      </c>
      <c r="H2518" s="7" t="n">
        <v>0</v>
      </c>
      <c r="I2518" s="7" t="s">
        <v>12</v>
      </c>
      <c r="J2518" s="7" t="n">
        <v>1.5</v>
      </c>
      <c r="K2518" s="7" t="n">
        <v>5.59999990463257</v>
      </c>
      <c r="L2518" s="7" t="n">
        <v>-92.8000030517578</v>
      </c>
      <c r="M2518" s="7" t="n">
        <v>0</v>
      </c>
      <c r="N2518" s="7" t="n">
        <v>0</v>
      </c>
      <c r="O2518" s="7" t="n">
        <v>0</v>
      </c>
      <c r="P2518" s="7" t="n">
        <v>2</v>
      </c>
      <c r="Q2518" s="7" t="n">
        <v>2</v>
      </c>
      <c r="R2518" s="7" t="n">
        <v>2</v>
      </c>
      <c r="S2518" s="7" t="n">
        <v>255</v>
      </c>
    </row>
    <row r="2519" spans="1:10">
      <c r="A2519" t="s">
        <v>4</v>
      </c>
      <c r="B2519" s="4" t="s">
        <v>5</v>
      </c>
      <c r="C2519" s="4" t="s">
        <v>13</v>
      </c>
      <c r="D2519" s="4" t="s">
        <v>10</v>
      </c>
      <c r="E2519" s="4" t="s">
        <v>10</v>
      </c>
      <c r="F2519" s="4" t="s">
        <v>9</v>
      </c>
    </row>
    <row r="2520" spans="1:10">
      <c r="A2520" t="n">
        <v>23760</v>
      </c>
      <c r="B2520" s="76" t="n">
        <v>84</v>
      </c>
      <c r="C2520" s="7" t="n">
        <v>0</v>
      </c>
      <c r="D2520" s="7" t="n">
        <v>2</v>
      </c>
      <c r="E2520" s="7" t="n">
        <v>0</v>
      </c>
      <c r="F2520" s="7" t="n">
        <v>1056964608</v>
      </c>
    </row>
    <row r="2521" spans="1:10">
      <c r="A2521" t="s">
        <v>4</v>
      </c>
      <c r="B2521" s="4" t="s">
        <v>5</v>
      </c>
      <c r="C2521" s="4" t="s">
        <v>13</v>
      </c>
      <c r="D2521" s="4" t="s">
        <v>10</v>
      </c>
      <c r="E2521" s="4" t="s">
        <v>10</v>
      </c>
      <c r="F2521" s="4" t="s">
        <v>9</v>
      </c>
    </row>
    <row r="2522" spans="1:10">
      <c r="A2522" t="n">
        <v>23770</v>
      </c>
      <c r="B2522" s="76" t="n">
        <v>84</v>
      </c>
      <c r="C2522" s="7" t="n">
        <v>1</v>
      </c>
      <c r="D2522" s="7" t="n">
        <v>0</v>
      </c>
      <c r="E2522" s="7" t="n">
        <v>500</v>
      </c>
      <c r="F2522" s="7" t="n">
        <v>0</v>
      </c>
    </row>
    <row r="2523" spans="1:10">
      <c r="A2523" t="s">
        <v>4</v>
      </c>
      <c r="B2523" s="4" t="s">
        <v>5</v>
      </c>
      <c r="C2523" s="4" t="s">
        <v>13</v>
      </c>
      <c r="D2523" s="4" t="s">
        <v>19</v>
      </c>
      <c r="E2523" s="4" t="s">
        <v>19</v>
      </c>
      <c r="F2523" s="4" t="s">
        <v>19</v>
      </c>
    </row>
    <row r="2524" spans="1:10">
      <c r="A2524" t="n">
        <v>23780</v>
      </c>
      <c r="B2524" s="48" t="n">
        <v>45</v>
      </c>
      <c r="C2524" s="7" t="n">
        <v>9</v>
      </c>
      <c r="D2524" s="7" t="n">
        <v>0.400000005960464</v>
      </c>
      <c r="E2524" s="7" t="n">
        <v>0.400000005960464</v>
      </c>
      <c r="F2524" s="7" t="n">
        <v>0.5</v>
      </c>
    </row>
    <row r="2525" spans="1:10">
      <c r="A2525" t="s">
        <v>4</v>
      </c>
      <c r="B2525" s="4" t="s">
        <v>5</v>
      </c>
      <c r="C2525" s="4" t="s">
        <v>13</v>
      </c>
      <c r="D2525" s="4" t="s">
        <v>9</v>
      </c>
      <c r="E2525" s="4" t="s">
        <v>9</v>
      </c>
      <c r="F2525" s="4" t="s">
        <v>9</v>
      </c>
    </row>
    <row r="2526" spans="1:10">
      <c r="A2526" t="n">
        <v>23794</v>
      </c>
      <c r="B2526" s="14" t="n">
        <v>50</v>
      </c>
      <c r="C2526" s="7" t="n">
        <v>255</v>
      </c>
      <c r="D2526" s="7" t="n">
        <v>1050253722</v>
      </c>
      <c r="E2526" s="7" t="n">
        <v>1065353216</v>
      </c>
      <c r="F2526" s="7" t="n">
        <v>1045220557</v>
      </c>
    </row>
    <row r="2527" spans="1:10">
      <c r="A2527" t="s">
        <v>4</v>
      </c>
      <c r="B2527" s="4" t="s">
        <v>5</v>
      </c>
      <c r="C2527" s="4" t="s">
        <v>10</v>
      </c>
      <c r="D2527" s="4" t="s">
        <v>19</v>
      </c>
      <c r="E2527" s="4" t="s">
        <v>19</v>
      </c>
      <c r="F2527" s="4" t="s">
        <v>19</v>
      </c>
      <c r="G2527" s="4" t="s">
        <v>19</v>
      </c>
    </row>
    <row r="2528" spans="1:10">
      <c r="A2528" t="n">
        <v>23808</v>
      </c>
      <c r="B2528" s="78" t="n">
        <v>131</v>
      </c>
      <c r="C2528" s="7" t="n">
        <v>1615</v>
      </c>
      <c r="D2528" s="7" t="n">
        <v>0</v>
      </c>
      <c r="E2528" s="7" t="n">
        <v>0</v>
      </c>
      <c r="F2528" s="7" t="n">
        <v>3</v>
      </c>
      <c r="G2528" s="7" t="n">
        <v>0.100000001490116</v>
      </c>
    </row>
    <row r="2529" spans="1:19">
      <c r="A2529" t="s">
        <v>4</v>
      </c>
      <c r="B2529" s="4" t="s">
        <v>5</v>
      </c>
      <c r="C2529" s="4" t="s">
        <v>10</v>
      </c>
      <c r="D2529" s="4" t="s">
        <v>10</v>
      </c>
      <c r="E2529" s="4" t="s">
        <v>19</v>
      </c>
      <c r="F2529" s="4" t="s">
        <v>19</v>
      </c>
      <c r="G2529" s="4" t="s">
        <v>19</v>
      </c>
      <c r="H2529" s="4" t="s">
        <v>19</v>
      </c>
      <c r="I2529" s="4" t="s">
        <v>13</v>
      </c>
      <c r="J2529" s="4" t="s">
        <v>10</v>
      </c>
    </row>
    <row r="2530" spans="1:19">
      <c r="A2530" t="n">
        <v>23827</v>
      </c>
      <c r="B2530" s="50" t="n">
        <v>55</v>
      </c>
      <c r="C2530" s="7" t="n">
        <v>1615</v>
      </c>
      <c r="D2530" s="7" t="n">
        <v>65533</v>
      </c>
      <c r="E2530" s="7" t="n">
        <v>0</v>
      </c>
      <c r="F2530" s="7" t="n">
        <v>0.75</v>
      </c>
      <c r="G2530" s="7" t="n">
        <v>-100.25</v>
      </c>
      <c r="H2530" s="7" t="n">
        <v>20</v>
      </c>
      <c r="I2530" s="7" t="n">
        <v>0</v>
      </c>
      <c r="J2530" s="7" t="n">
        <v>1</v>
      </c>
    </row>
    <row r="2531" spans="1:19">
      <c r="A2531" t="s">
        <v>4</v>
      </c>
      <c r="B2531" s="4" t="s">
        <v>5</v>
      </c>
      <c r="C2531" s="4" t="s">
        <v>10</v>
      </c>
      <c r="D2531" s="4" t="s">
        <v>13</v>
      </c>
    </row>
    <row r="2532" spans="1:19">
      <c r="A2532" t="n">
        <v>23851</v>
      </c>
      <c r="B2532" s="51" t="n">
        <v>56</v>
      </c>
      <c r="C2532" s="7" t="n">
        <v>1603</v>
      </c>
      <c r="D2532" s="7" t="n">
        <v>0</v>
      </c>
    </row>
    <row r="2533" spans="1:19">
      <c r="A2533" t="s">
        <v>4</v>
      </c>
      <c r="B2533" s="4" t="s">
        <v>5</v>
      </c>
      <c r="C2533" s="4" t="s">
        <v>10</v>
      </c>
      <c r="D2533" s="4" t="s">
        <v>13</v>
      </c>
    </row>
    <row r="2534" spans="1:19">
      <c r="A2534" t="n">
        <v>23855</v>
      </c>
      <c r="B2534" s="51" t="n">
        <v>56</v>
      </c>
      <c r="C2534" s="7" t="n">
        <v>1615</v>
      </c>
      <c r="D2534" s="7" t="n">
        <v>0</v>
      </c>
    </row>
    <row r="2535" spans="1:19">
      <c r="A2535" t="s">
        <v>4</v>
      </c>
      <c r="B2535" s="4" t="s">
        <v>5</v>
      </c>
      <c r="C2535" s="4" t="s">
        <v>13</v>
      </c>
      <c r="D2535" s="4" t="s">
        <v>10</v>
      </c>
    </row>
    <row r="2536" spans="1:19">
      <c r="A2536" t="n">
        <v>23859</v>
      </c>
      <c r="B2536" s="48" t="n">
        <v>45</v>
      </c>
      <c r="C2536" s="7" t="n">
        <v>7</v>
      </c>
      <c r="D2536" s="7" t="n">
        <v>255</v>
      </c>
    </row>
    <row r="2537" spans="1:19">
      <c r="A2537" t="s">
        <v>4</v>
      </c>
      <c r="B2537" s="4" t="s">
        <v>5</v>
      </c>
      <c r="C2537" s="4" t="s">
        <v>6</v>
      </c>
      <c r="D2537" s="4" t="s">
        <v>10</v>
      </c>
    </row>
    <row r="2538" spans="1:19">
      <c r="A2538" t="n">
        <v>23863</v>
      </c>
      <c r="B2538" s="58" t="n">
        <v>29</v>
      </c>
      <c r="C2538" s="7" t="s">
        <v>264</v>
      </c>
      <c r="D2538" s="7" t="n">
        <v>65533</v>
      </c>
    </row>
    <row r="2539" spans="1:19">
      <c r="A2539" t="s">
        <v>4</v>
      </c>
      <c r="B2539" s="4" t="s">
        <v>5</v>
      </c>
      <c r="C2539" s="4" t="s">
        <v>13</v>
      </c>
      <c r="D2539" s="4" t="s">
        <v>10</v>
      </c>
      <c r="E2539" s="4" t="s">
        <v>6</v>
      </c>
    </row>
    <row r="2540" spans="1:19">
      <c r="A2540" t="n">
        <v>23889</v>
      </c>
      <c r="B2540" s="37" t="n">
        <v>51</v>
      </c>
      <c r="C2540" s="7" t="n">
        <v>4</v>
      </c>
      <c r="D2540" s="7" t="n">
        <v>1615</v>
      </c>
      <c r="E2540" s="7" t="s">
        <v>44</v>
      </c>
    </row>
    <row r="2541" spans="1:19">
      <c r="A2541" t="s">
        <v>4</v>
      </c>
      <c r="B2541" s="4" t="s">
        <v>5</v>
      </c>
      <c r="C2541" s="4" t="s">
        <v>10</v>
      </c>
    </row>
    <row r="2542" spans="1:19">
      <c r="A2542" t="n">
        <v>23902</v>
      </c>
      <c r="B2542" s="25" t="n">
        <v>16</v>
      </c>
      <c r="C2542" s="7" t="n">
        <v>0</v>
      </c>
    </row>
    <row r="2543" spans="1:19">
      <c r="A2543" t="s">
        <v>4</v>
      </c>
      <c r="B2543" s="4" t="s">
        <v>5</v>
      </c>
      <c r="C2543" s="4" t="s">
        <v>10</v>
      </c>
      <c r="D2543" s="4" t="s">
        <v>13</v>
      </c>
      <c r="E2543" s="4" t="s">
        <v>9</v>
      </c>
      <c r="F2543" s="4" t="s">
        <v>28</v>
      </c>
      <c r="G2543" s="4" t="s">
        <v>13</v>
      </c>
      <c r="H2543" s="4" t="s">
        <v>13</v>
      </c>
      <c r="I2543" s="4" t="s">
        <v>13</v>
      </c>
    </row>
    <row r="2544" spans="1:19">
      <c r="A2544" t="n">
        <v>23905</v>
      </c>
      <c r="B2544" s="38" t="n">
        <v>26</v>
      </c>
      <c r="C2544" s="7" t="n">
        <v>1615</v>
      </c>
      <c r="D2544" s="7" t="n">
        <v>17</v>
      </c>
      <c r="E2544" s="7" t="n">
        <v>63181</v>
      </c>
      <c r="F2544" s="7" t="s">
        <v>291</v>
      </c>
      <c r="G2544" s="7" t="n">
        <v>8</v>
      </c>
      <c r="H2544" s="7" t="n">
        <v>2</v>
      </c>
      <c r="I2544" s="7" t="n">
        <v>0</v>
      </c>
    </row>
    <row r="2545" spans="1:10">
      <c r="A2545" t="s">
        <v>4</v>
      </c>
      <c r="B2545" s="4" t="s">
        <v>5</v>
      </c>
      <c r="C2545" s="4" t="s">
        <v>10</v>
      </c>
    </row>
    <row r="2546" spans="1:10">
      <c r="A2546" t="n">
        <v>23931</v>
      </c>
      <c r="B2546" s="25" t="n">
        <v>16</v>
      </c>
      <c r="C2546" s="7" t="n">
        <v>1500</v>
      </c>
    </row>
    <row r="2547" spans="1:10">
      <c r="A2547" t="s">
        <v>4</v>
      </c>
      <c r="B2547" s="4" t="s">
        <v>5</v>
      </c>
      <c r="C2547" s="4" t="s">
        <v>10</v>
      </c>
      <c r="D2547" s="4" t="s">
        <v>13</v>
      </c>
    </row>
    <row r="2548" spans="1:10">
      <c r="A2548" t="n">
        <v>23934</v>
      </c>
      <c r="B2548" s="52" t="n">
        <v>89</v>
      </c>
      <c r="C2548" s="7" t="n">
        <v>1615</v>
      </c>
      <c r="D2548" s="7" t="n">
        <v>0</v>
      </c>
    </row>
    <row r="2549" spans="1:10">
      <c r="A2549" t="s">
        <v>4</v>
      </c>
      <c r="B2549" s="4" t="s">
        <v>5</v>
      </c>
      <c r="C2549" s="4" t="s">
        <v>6</v>
      </c>
      <c r="D2549" s="4" t="s">
        <v>10</v>
      </c>
    </row>
    <row r="2550" spans="1:10">
      <c r="A2550" t="n">
        <v>23938</v>
      </c>
      <c r="B2550" s="58" t="n">
        <v>29</v>
      </c>
      <c r="C2550" s="7" t="s">
        <v>12</v>
      </c>
      <c r="D2550" s="7" t="n">
        <v>65533</v>
      </c>
    </row>
    <row r="2551" spans="1:10">
      <c r="A2551" t="s">
        <v>4</v>
      </c>
      <c r="B2551" s="4" t="s">
        <v>5</v>
      </c>
      <c r="C2551" s="4" t="s">
        <v>10</v>
      </c>
      <c r="D2551" s="4" t="s">
        <v>13</v>
      </c>
    </row>
    <row r="2552" spans="1:10">
      <c r="A2552" t="n">
        <v>23942</v>
      </c>
      <c r="B2552" s="52" t="n">
        <v>89</v>
      </c>
      <c r="C2552" s="7" t="n">
        <v>65533</v>
      </c>
      <c r="D2552" s="7" t="n">
        <v>1</v>
      </c>
    </row>
    <row r="2553" spans="1:10">
      <c r="A2553" t="s">
        <v>4</v>
      </c>
      <c r="B2553" s="4" t="s">
        <v>5</v>
      </c>
      <c r="C2553" s="4" t="s">
        <v>13</v>
      </c>
      <c r="D2553" s="4" t="s">
        <v>19</v>
      </c>
      <c r="E2553" s="4" t="s">
        <v>10</v>
      </c>
      <c r="F2553" s="4" t="s">
        <v>13</v>
      </c>
    </row>
    <row r="2554" spans="1:10">
      <c r="A2554" t="n">
        <v>23946</v>
      </c>
      <c r="B2554" s="16" t="n">
        <v>49</v>
      </c>
      <c r="C2554" s="7" t="n">
        <v>3</v>
      </c>
      <c r="D2554" s="7" t="n">
        <v>0.800000011920929</v>
      </c>
      <c r="E2554" s="7" t="n">
        <v>500</v>
      </c>
      <c r="F2554" s="7" t="n">
        <v>0</v>
      </c>
    </row>
    <row r="2555" spans="1:10">
      <c r="A2555" t="s">
        <v>4</v>
      </c>
      <c r="B2555" s="4" t="s">
        <v>5</v>
      </c>
      <c r="C2555" s="4" t="s">
        <v>13</v>
      </c>
      <c r="D2555" s="4" t="s">
        <v>10</v>
      </c>
      <c r="E2555" s="4" t="s">
        <v>19</v>
      </c>
    </row>
    <row r="2556" spans="1:10">
      <c r="A2556" t="n">
        <v>23955</v>
      </c>
      <c r="B2556" s="42" t="n">
        <v>58</v>
      </c>
      <c r="C2556" s="7" t="n">
        <v>101</v>
      </c>
      <c r="D2556" s="7" t="n">
        <v>300</v>
      </c>
      <c r="E2556" s="7" t="n">
        <v>1</v>
      </c>
    </row>
    <row r="2557" spans="1:10">
      <c r="A2557" t="s">
        <v>4</v>
      </c>
      <c r="B2557" s="4" t="s">
        <v>5</v>
      </c>
      <c r="C2557" s="4" t="s">
        <v>13</v>
      </c>
      <c r="D2557" s="4" t="s">
        <v>10</v>
      </c>
    </row>
    <row r="2558" spans="1:10">
      <c r="A2558" t="n">
        <v>23963</v>
      </c>
      <c r="B2558" s="42" t="n">
        <v>58</v>
      </c>
      <c r="C2558" s="7" t="n">
        <v>254</v>
      </c>
      <c r="D2558" s="7" t="n">
        <v>0</v>
      </c>
    </row>
    <row r="2559" spans="1:10">
      <c r="A2559" t="s">
        <v>4</v>
      </c>
      <c r="B2559" s="4" t="s">
        <v>5</v>
      </c>
      <c r="C2559" s="4" t="s">
        <v>13</v>
      </c>
      <c r="D2559" s="4" t="s">
        <v>13</v>
      </c>
      <c r="E2559" s="4" t="s">
        <v>19</v>
      </c>
      <c r="F2559" s="4" t="s">
        <v>19</v>
      </c>
      <c r="G2559" s="4" t="s">
        <v>19</v>
      </c>
      <c r="H2559" s="4" t="s">
        <v>10</v>
      </c>
    </row>
    <row r="2560" spans="1:10">
      <c r="A2560" t="n">
        <v>23967</v>
      </c>
      <c r="B2560" s="48" t="n">
        <v>45</v>
      </c>
      <c r="C2560" s="7" t="n">
        <v>2</v>
      </c>
      <c r="D2560" s="7" t="n">
        <v>3</v>
      </c>
      <c r="E2560" s="7" t="n">
        <v>0</v>
      </c>
      <c r="F2560" s="7" t="n">
        <v>4.05000019073486</v>
      </c>
      <c r="G2560" s="7" t="n">
        <v>-95.5500030517578</v>
      </c>
      <c r="H2560" s="7" t="n">
        <v>0</v>
      </c>
    </row>
    <row r="2561" spans="1:8">
      <c r="A2561" t="s">
        <v>4</v>
      </c>
      <c r="B2561" s="4" t="s">
        <v>5</v>
      </c>
      <c r="C2561" s="4" t="s">
        <v>13</v>
      </c>
      <c r="D2561" s="4" t="s">
        <v>13</v>
      </c>
      <c r="E2561" s="4" t="s">
        <v>19</v>
      </c>
      <c r="F2561" s="4" t="s">
        <v>19</v>
      </c>
      <c r="G2561" s="4" t="s">
        <v>19</v>
      </c>
      <c r="H2561" s="4" t="s">
        <v>10</v>
      </c>
      <c r="I2561" s="4" t="s">
        <v>13</v>
      </c>
    </row>
    <row r="2562" spans="1:8">
      <c r="A2562" t="n">
        <v>23984</v>
      </c>
      <c r="B2562" s="48" t="n">
        <v>45</v>
      </c>
      <c r="C2562" s="7" t="n">
        <v>4</v>
      </c>
      <c r="D2562" s="7" t="n">
        <v>3</v>
      </c>
      <c r="E2562" s="7" t="n">
        <v>8.60000038146973</v>
      </c>
      <c r="F2562" s="7" t="n">
        <v>120</v>
      </c>
      <c r="G2562" s="7" t="n">
        <v>4</v>
      </c>
      <c r="H2562" s="7" t="n">
        <v>0</v>
      </c>
      <c r="I2562" s="7" t="n">
        <v>0</v>
      </c>
    </row>
    <row r="2563" spans="1:8">
      <c r="A2563" t="s">
        <v>4</v>
      </c>
      <c r="B2563" s="4" t="s">
        <v>5</v>
      </c>
      <c r="C2563" s="4" t="s">
        <v>13</v>
      </c>
      <c r="D2563" s="4" t="s">
        <v>13</v>
      </c>
      <c r="E2563" s="4" t="s">
        <v>19</v>
      </c>
      <c r="F2563" s="4" t="s">
        <v>10</v>
      </c>
    </row>
    <row r="2564" spans="1:8">
      <c r="A2564" t="n">
        <v>24002</v>
      </c>
      <c r="B2564" s="48" t="n">
        <v>45</v>
      </c>
      <c r="C2564" s="7" t="n">
        <v>5</v>
      </c>
      <c r="D2564" s="7" t="n">
        <v>3</v>
      </c>
      <c r="E2564" s="7" t="n">
        <v>14</v>
      </c>
      <c r="F2564" s="7" t="n">
        <v>0</v>
      </c>
    </row>
    <row r="2565" spans="1:8">
      <c r="A2565" t="s">
        <v>4</v>
      </c>
      <c r="B2565" s="4" t="s">
        <v>5</v>
      </c>
      <c r="C2565" s="4" t="s">
        <v>13</v>
      </c>
      <c r="D2565" s="4" t="s">
        <v>13</v>
      </c>
      <c r="E2565" s="4" t="s">
        <v>19</v>
      </c>
      <c r="F2565" s="4" t="s">
        <v>10</v>
      </c>
    </row>
    <row r="2566" spans="1:8">
      <c r="A2566" t="n">
        <v>24011</v>
      </c>
      <c r="B2566" s="48" t="n">
        <v>45</v>
      </c>
      <c r="C2566" s="7" t="n">
        <v>11</v>
      </c>
      <c r="D2566" s="7" t="n">
        <v>3</v>
      </c>
      <c r="E2566" s="7" t="n">
        <v>40</v>
      </c>
      <c r="F2566" s="7" t="n">
        <v>0</v>
      </c>
    </row>
    <row r="2567" spans="1:8">
      <c r="A2567" t="s">
        <v>4</v>
      </c>
      <c r="B2567" s="4" t="s">
        <v>5</v>
      </c>
      <c r="C2567" s="4" t="s">
        <v>13</v>
      </c>
      <c r="D2567" s="4" t="s">
        <v>13</v>
      </c>
      <c r="E2567" s="4" t="s">
        <v>19</v>
      </c>
      <c r="F2567" s="4" t="s">
        <v>19</v>
      </c>
      <c r="G2567" s="4" t="s">
        <v>19</v>
      </c>
      <c r="H2567" s="4" t="s">
        <v>10</v>
      </c>
    </row>
    <row r="2568" spans="1:8">
      <c r="A2568" t="n">
        <v>24020</v>
      </c>
      <c r="B2568" s="48" t="n">
        <v>45</v>
      </c>
      <c r="C2568" s="7" t="n">
        <v>2</v>
      </c>
      <c r="D2568" s="7" t="n">
        <v>3</v>
      </c>
      <c r="E2568" s="7" t="n">
        <v>0</v>
      </c>
      <c r="F2568" s="7" t="n">
        <v>4.05000019073486</v>
      </c>
      <c r="G2568" s="7" t="n">
        <v>-96.5500030517578</v>
      </c>
      <c r="H2568" s="7" t="n">
        <v>15000</v>
      </c>
    </row>
    <row r="2569" spans="1:8">
      <c r="A2569" t="s">
        <v>4</v>
      </c>
      <c r="B2569" s="4" t="s">
        <v>5</v>
      </c>
      <c r="C2569" s="4" t="s">
        <v>13</v>
      </c>
      <c r="D2569" s="4" t="s">
        <v>13</v>
      </c>
      <c r="E2569" s="4" t="s">
        <v>19</v>
      </c>
      <c r="F2569" s="4" t="s">
        <v>19</v>
      </c>
      <c r="G2569" s="4" t="s">
        <v>19</v>
      </c>
      <c r="H2569" s="4" t="s">
        <v>10</v>
      </c>
      <c r="I2569" s="4" t="s">
        <v>13</v>
      </c>
    </row>
    <row r="2570" spans="1:8">
      <c r="A2570" t="n">
        <v>24037</v>
      </c>
      <c r="B2570" s="48" t="n">
        <v>45</v>
      </c>
      <c r="C2570" s="7" t="n">
        <v>4</v>
      </c>
      <c r="D2570" s="7" t="n">
        <v>3</v>
      </c>
      <c r="E2570" s="7" t="n">
        <v>4.59999990463257</v>
      </c>
      <c r="F2570" s="7" t="n">
        <v>134.300003051758</v>
      </c>
      <c r="G2570" s="7" t="n">
        <v>4</v>
      </c>
      <c r="H2570" s="7" t="n">
        <v>15000</v>
      </c>
      <c r="I2570" s="7" t="n">
        <v>0</v>
      </c>
    </row>
    <row r="2571" spans="1:8">
      <c r="A2571" t="s">
        <v>4</v>
      </c>
      <c r="B2571" s="4" t="s">
        <v>5</v>
      </c>
      <c r="C2571" s="4" t="s">
        <v>13</v>
      </c>
      <c r="D2571" s="4" t="s">
        <v>13</v>
      </c>
      <c r="E2571" s="4" t="s">
        <v>19</v>
      </c>
      <c r="F2571" s="4" t="s">
        <v>10</v>
      </c>
    </row>
    <row r="2572" spans="1:8">
      <c r="A2572" t="n">
        <v>24055</v>
      </c>
      <c r="B2572" s="48" t="n">
        <v>45</v>
      </c>
      <c r="C2572" s="7" t="n">
        <v>5</v>
      </c>
      <c r="D2572" s="7" t="n">
        <v>3</v>
      </c>
      <c r="E2572" s="7" t="n">
        <v>11</v>
      </c>
      <c r="F2572" s="7" t="n">
        <v>15000</v>
      </c>
    </row>
    <row r="2573" spans="1:8">
      <c r="A2573" t="s">
        <v>4</v>
      </c>
      <c r="B2573" s="4" t="s">
        <v>5</v>
      </c>
      <c r="C2573" s="4" t="s">
        <v>13</v>
      </c>
      <c r="D2573" s="4" t="s">
        <v>10</v>
      </c>
    </row>
    <row r="2574" spans="1:8">
      <c r="A2574" t="n">
        <v>24064</v>
      </c>
      <c r="B2574" s="42" t="n">
        <v>58</v>
      </c>
      <c r="C2574" s="7" t="n">
        <v>255</v>
      </c>
      <c r="D2574" s="7" t="n">
        <v>0</v>
      </c>
    </row>
    <row r="2575" spans="1:8">
      <c r="A2575" t="s">
        <v>4</v>
      </c>
      <c r="B2575" s="4" t="s">
        <v>5</v>
      </c>
      <c r="C2575" s="4" t="s">
        <v>6</v>
      </c>
      <c r="D2575" s="4" t="s">
        <v>10</v>
      </c>
    </row>
    <row r="2576" spans="1:8">
      <c r="A2576" t="n">
        <v>24068</v>
      </c>
      <c r="B2576" s="58" t="n">
        <v>29</v>
      </c>
      <c r="C2576" s="7" t="s">
        <v>258</v>
      </c>
      <c r="D2576" s="7" t="n">
        <v>65533</v>
      </c>
    </row>
    <row r="2577" spans="1:9">
      <c r="A2577" t="s">
        <v>4</v>
      </c>
      <c r="B2577" s="4" t="s">
        <v>5</v>
      </c>
      <c r="C2577" s="4" t="s">
        <v>13</v>
      </c>
      <c r="D2577" s="4" t="s">
        <v>10</v>
      </c>
      <c r="E2577" s="4" t="s">
        <v>6</v>
      </c>
    </row>
    <row r="2578" spans="1:9">
      <c r="A2578" t="n">
        <v>24088</v>
      </c>
      <c r="B2578" s="37" t="n">
        <v>51</v>
      </c>
      <c r="C2578" s="7" t="n">
        <v>4</v>
      </c>
      <c r="D2578" s="7" t="n">
        <v>1603</v>
      </c>
      <c r="E2578" s="7" t="s">
        <v>44</v>
      </c>
    </row>
    <row r="2579" spans="1:9">
      <c r="A2579" t="s">
        <v>4</v>
      </c>
      <c r="B2579" s="4" t="s">
        <v>5</v>
      </c>
      <c r="C2579" s="4" t="s">
        <v>10</v>
      </c>
    </row>
    <row r="2580" spans="1:9">
      <c r="A2580" t="n">
        <v>24101</v>
      </c>
      <c r="B2580" s="25" t="n">
        <v>16</v>
      </c>
      <c r="C2580" s="7" t="n">
        <v>0</v>
      </c>
    </row>
    <row r="2581" spans="1:9">
      <c r="A2581" t="s">
        <v>4</v>
      </c>
      <c r="B2581" s="4" t="s">
        <v>5</v>
      </c>
      <c r="C2581" s="4" t="s">
        <v>10</v>
      </c>
      <c r="D2581" s="4" t="s">
        <v>13</v>
      </c>
      <c r="E2581" s="4" t="s">
        <v>9</v>
      </c>
      <c r="F2581" s="4" t="s">
        <v>28</v>
      </c>
      <c r="G2581" s="4" t="s">
        <v>13</v>
      </c>
      <c r="H2581" s="4" t="s">
        <v>13</v>
      </c>
    </row>
    <row r="2582" spans="1:9">
      <c r="A2582" t="n">
        <v>24104</v>
      </c>
      <c r="B2582" s="38" t="n">
        <v>26</v>
      </c>
      <c r="C2582" s="7" t="n">
        <v>1603</v>
      </c>
      <c r="D2582" s="7" t="n">
        <v>17</v>
      </c>
      <c r="E2582" s="7" t="n">
        <v>12348</v>
      </c>
      <c r="F2582" s="7" t="s">
        <v>292</v>
      </c>
      <c r="G2582" s="7" t="n">
        <v>2</v>
      </c>
      <c r="H2582" s="7" t="n">
        <v>0</v>
      </c>
    </row>
    <row r="2583" spans="1:9">
      <c r="A2583" t="s">
        <v>4</v>
      </c>
      <c r="B2583" s="4" t="s">
        <v>5</v>
      </c>
    </row>
    <row r="2584" spans="1:9">
      <c r="A2584" t="n">
        <v>24166</v>
      </c>
      <c r="B2584" s="23" t="n">
        <v>28</v>
      </c>
    </row>
    <row r="2585" spans="1:9">
      <c r="A2585" t="s">
        <v>4</v>
      </c>
      <c r="B2585" s="4" t="s">
        <v>5</v>
      </c>
      <c r="C2585" s="4" t="s">
        <v>10</v>
      </c>
    </row>
    <row r="2586" spans="1:9">
      <c r="A2586" t="n">
        <v>24167</v>
      </c>
      <c r="B2586" s="25" t="n">
        <v>16</v>
      </c>
      <c r="C2586" s="7" t="n">
        <v>300</v>
      </c>
    </row>
    <row r="2587" spans="1:9">
      <c r="A2587" t="s">
        <v>4</v>
      </c>
      <c r="B2587" s="4" t="s">
        <v>5</v>
      </c>
      <c r="C2587" s="4" t="s">
        <v>13</v>
      </c>
      <c r="D2587" s="4" t="s">
        <v>19</v>
      </c>
      <c r="E2587" s="4" t="s">
        <v>19</v>
      </c>
      <c r="F2587" s="4" t="s">
        <v>19</v>
      </c>
    </row>
    <row r="2588" spans="1:9">
      <c r="A2588" t="n">
        <v>24170</v>
      </c>
      <c r="B2588" s="48" t="n">
        <v>45</v>
      </c>
      <c r="C2588" s="7" t="n">
        <v>9</v>
      </c>
      <c r="D2588" s="7" t="n">
        <v>0.100000001490116</v>
      </c>
      <c r="E2588" s="7" t="n">
        <v>0.100000001490116</v>
      </c>
      <c r="F2588" s="7" t="n">
        <v>0.200000002980232</v>
      </c>
    </row>
    <row r="2589" spans="1:9">
      <c r="A2589" t="s">
        <v>4</v>
      </c>
      <c r="B2589" s="4" t="s">
        <v>5</v>
      </c>
      <c r="C2589" s="4" t="s">
        <v>13</v>
      </c>
      <c r="D2589" s="4" t="s">
        <v>10</v>
      </c>
      <c r="E2589" s="4" t="s">
        <v>6</v>
      </c>
    </row>
    <row r="2590" spans="1:9">
      <c r="A2590" t="n">
        <v>24184</v>
      </c>
      <c r="B2590" s="37" t="n">
        <v>51</v>
      </c>
      <c r="C2590" s="7" t="n">
        <v>4</v>
      </c>
      <c r="D2590" s="7" t="n">
        <v>1603</v>
      </c>
      <c r="E2590" s="7" t="s">
        <v>44</v>
      </c>
    </row>
    <row r="2591" spans="1:9">
      <c r="A2591" t="s">
        <v>4</v>
      </c>
      <c r="B2591" s="4" t="s">
        <v>5</v>
      </c>
      <c r="C2591" s="4" t="s">
        <v>10</v>
      </c>
    </row>
    <row r="2592" spans="1:9">
      <c r="A2592" t="n">
        <v>24197</v>
      </c>
      <c r="B2592" s="25" t="n">
        <v>16</v>
      </c>
      <c r="C2592" s="7" t="n">
        <v>0</v>
      </c>
    </row>
    <row r="2593" spans="1:8">
      <c r="A2593" t="s">
        <v>4</v>
      </c>
      <c r="B2593" s="4" t="s">
        <v>5</v>
      </c>
      <c r="C2593" s="4" t="s">
        <v>10</v>
      </c>
      <c r="D2593" s="4" t="s">
        <v>13</v>
      </c>
      <c r="E2593" s="4" t="s">
        <v>9</v>
      </c>
      <c r="F2593" s="4" t="s">
        <v>28</v>
      </c>
      <c r="G2593" s="4" t="s">
        <v>13</v>
      </c>
      <c r="H2593" s="4" t="s">
        <v>13</v>
      </c>
    </row>
    <row r="2594" spans="1:8">
      <c r="A2594" t="n">
        <v>24200</v>
      </c>
      <c r="B2594" s="38" t="n">
        <v>26</v>
      </c>
      <c r="C2594" s="7" t="n">
        <v>1603</v>
      </c>
      <c r="D2594" s="7" t="n">
        <v>17</v>
      </c>
      <c r="E2594" s="7" t="n">
        <v>12349</v>
      </c>
      <c r="F2594" s="7" t="s">
        <v>293</v>
      </c>
      <c r="G2594" s="7" t="n">
        <v>2</v>
      </c>
      <c r="H2594" s="7" t="n">
        <v>0</v>
      </c>
    </row>
    <row r="2595" spans="1:8">
      <c r="A2595" t="s">
        <v>4</v>
      </c>
      <c r="B2595" s="4" t="s">
        <v>5</v>
      </c>
    </row>
    <row r="2596" spans="1:8">
      <c r="A2596" t="n">
        <v>24295</v>
      </c>
      <c r="B2596" s="23" t="n">
        <v>28</v>
      </c>
    </row>
    <row r="2597" spans="1:8">
      <c r="A2597" t="s">
        <v>4</v>
      </c>
      <c r="B2597" s="4" t="s">
        <v>5</v>
      </c>
      <c r="C2597" s="4" t="s">
        <v>6</v>
      </c>
      <c r="D2597" s="4" t="s">
        <v>10</v>
      </c>
    </row>
    <row r="2598" spans="1:8">
      <c r="A2598" t="n">
        <v>24296</v>
      </c>
      <c r="B2598" s="58" t="n">
        <v>29</v>
      </c>
      <c r="C2598" s="7" t="s">
        <v>12</v>
      </c>
      <c r="D2598" s="7" t="n">
        <v>65533</v>
      </c>
    </row>
    <row r="2599" spans="1:8">
      <c r="A2599" t="s">
        <v>4</v>
      </c>
      <c r="B2599" s="4" t="s">
        <v>5</v>
      </c>
      <c r="C2599" s="4" t="s">
        <v>6</v>
      </c>
      <c r="D2599" s="4" t="s">
        <v>10</v>
      </c>
    </row>
    <row r="2600" spans="1:8">
      <c r="A2600" t="n">
        <v>24300</v>
      </c>
      <c r="B2600" s="58" t="n">
        <v>29</v>
      </c>
      <c r="C2600" s="7" t="s">
        <v>264</v>
      </c>
      <c r="D2600" s="7" t="n">
        <v>65533</v>
      </c>
    </row>
    <row r="2601" spans="1:8">
      <c r="A2601" t="s">
        <v>4</v>
      </c>
      <c r="B2601" s="4" t="s">
        <v>5</v>
      </c>
      <c r="C2601" s="4" t="s">
        <v>13</v>
      </c>
      <c r="D2601" s="4" t="s">
        <v>19</v>
      </c>
      <c r="E2601" s="4" t="s">
        <v>19</v>
      </c>
      <c r="F2601" s="4" t="s">
        <v>19</v>
      </c>
    </row>
    <row r="2602" spans="1:8">
      <c r="A2602" t="n">
        <v>24326</v>
      </c>
      <c r="B2602" s="48" t="n">
        <v>45</v>
      </c>
      <c r="C2602" s="7" t="n">
        <v>9</v>
      </c>
      <c r="D2602" s="7" t="n">
        <v>0.100000001490116</v>
      </c>
      <c r="E2602" s="7" t="n">
        <v>0.100000001490116</v>
      </c>
      <c r="F2602" s="7" t="n">
        <v>0.200000002980232</v>
      </c>
    </row>
    <row r="2603" spans="1:8">
      <c r="A2603" t="s">
        <v>4</v>
      </c>
      <c r="B2603" s="4" t="s">
        <v>5</v>
      </c>
      <c r="C2603" s="4" t="s">
        <v>13</v>
      </c>
      <c r="D2603" s="4" t="s">
        <v>10</v>
      </c>
      <c r="E2603" s="4" t="s">
        <v>6</v>
      </c>
    </row>
    <row r="2604" spans="1:8">
      <c r="A2604" t="n">
        <v>24340</v>
      </c>
      <c r="B2604" s="37" t="n">
        <v>51</v>
      </c>
      <c r="C2604" s="7" t="n">
        <v>4</v>
      </c>
      <c r="D2604" s="7" t="n">
        <v>1615</v>
      </c>
      <c r="E2604" s="7" t="s">
        <v>44</v>
      </c>
    </row>
    <row r="2605" spans="1:8">
      <c r="A2605" t="s">
        <v>4</v>
      </c>
      <c r="B2605" s="4" t="s">
        <v>5</v>
      </c>
      <c r="C2605" s="4" t="s">
        <v>10</v>
      </c>
    </row>
    <row r="2606" spans="1:8">
      <c r="A2606" t="n">
        <v>24353</v>
      </c>
      <c r="B2606" s="25" t="n">
        <v>16</v>
      </c>
      <c r="C2606" s="7" t="n">
        <v>0</v>
      </c>
    </row>
    <row r="2607" spans="1:8">
      <c r="A2607" t="s">
        <v>4</v>
      </c>
      <c r="B2607" s="4" t="s">
        <v>5</v>
      </c>
      <c r="C2607" s="4" t="s">
        <v>10</v>
      </c>
      <c r="D2607" s="4" t="s">
        <v>13</v>
      </c>
      <c r="E2607" s="4" t="s">
        <v>9</v>
      </c>
      <c r="F2607" s="4" t="s">
        <v>28</v>
      </c>
      <c r="G2607" s="4" t="s">
        <v>13</v>
      </c>
      <c r="H2607" s="4" t="s">
        <v>13</v>
      </c>
    </row>
    <row r="2608" spans="1:8">
      <c r="A2608" t="n">
        <v>24356</v>
      </c>
      <c r="B2608" s="38" t="n">
        <v>26</v>
      </c>
      <c r="C2608" s="7" t="n">
        <v>1615</v>
      </c>
      <c r="D2608" s="7" t="n">
        <v>17</v>
      </c>
      <c r="E2608" s="7" t="n">
        <v>63182</v>
      </c>
      <c r="F2608" s="7" t="s">
        <v>294</v>
      </c>
      <c r="G2608" s="7" t="n">
        <v>2</v>
      </c>
      <c r="H2608" s="7" t="n">
        <v>0</v>
      </c>
    </row>
    <row r="2609" spans="1:8">
      <c r="A2609" t="s">
        <v>4</v>
      </c>
      <c r="B2609" s="4" t="s">
        <v>5</v>
      </c>
    </row>
    <row r="2610" spans="1:8">
      <c r="A2610" t="n">
        <v>24400</v>
      </c>
      <c r="B2610" s="23" t="n">
        <v>28</v>
      </c>
    </row>
    <row r="2611" spans="1:8">
      <c r="A2611" t="s">
        <v>4</v>
      </c>
      <c r="B2611" s="4" t="s">
        <v>5</v>
      </c>
      <c r="C2611" s="4" t="s">
        <v>6</v>
      </c>
      <c r="D2611" s="4" t="s">
        <v>10</v>
      </c>
    </row>
    <row r="2612" spans="1:8">
      <c r="A2612" t="n">
        <v>24401</v>
      </c>
      <c r="B2612" s="58" t="n">
        <v>29</v>
      </c>
      <c r="C2612" s="7" t="s">
        <v>12</v>
      </c>
      <c r="D2612" s="7" t="n">
        <v>65533</v>
      </c>
    </row>
    <row r="2613" spans="1:8">
      <c r="A2613" t="s">
        <v>4</v>
      </c>
      <c r="B2613" s="4" t="s">
        <v>5</v>
      </c>
      <c r="C2613" s="4" t="s">
        <v>13</v>
      </c>
      <c r="D2613" s="4" t="s">
        <v>10</v>
      </c>
      <c r="E2613" s="4" t="s">
        <v>10</v>
      </c>
      <c r="F2613" s="4" t="s">
        <v>13</v>
      </c>
    </row>
    <row r="2614" spans="1:8">
      <c r="A2614" t="n">
        <v>24405</v>
      </c>
      <c r="B2614" s="21" t="n">
        <v>25</v>
      </c>
      <c r="C2614" s="7" t="n">
        <v>1</v>
      </c>
      <c r="D2614" s="7" t="n">
        <v>60</v>
      </c>
      <c r="E2614" s="7" t="n">
        <v>640</v>
      </c>
      <c r="F2614" s="7" t="n">
        <v>2</v>
      </c>
    </row>
    <row r="2615" spans="1:8">
      <c r="A2615" t="s">
        <v>4</v>
      </c>
      <c r="B2615" s="4" t="s">
        <v>5</v>
      </c>
      <c r="C2615" s="4" t="s">
        <v>6</v>
      </c>
      <c r="D2615" s="4" t="s">
        <v>10</v>
      </c>
    </row>
    <row r="2616" spans="1:8">
      <c r="A2616" t="n">
        <v>24412</v>
      </c>
      <c r="B2616" s="58" t="n">
        <v>29</v>
      </c>
      <c r="C2616" s="7" t="s">
        <v>256</v>
      </c>
      <c r="D2616" s="7" t="n">
        <v>65533</v>
      </c>
    </row>
    <row r="2617" spans="1:8">
      <c r="A2617" t="s">
        <v>4</v>
      </c>
      <c r="B2617" s="4" t="s">
        <v>5</v>
      </c>
      <c r="C2617" s="4" t="s">
        <v>13</v>
      </c>
      <c r="D2617" s="4" t="s">
        <v>10</v>
      </c>
      <c r="E2617" s="4" t="s">
        <v>6</v>
      </c>
    </row>
    <row r="2618" spans="1:8">
      <c r="A2618" t="n">
        <v>24447</v>
      </c>
      <c r="B2618" s="37" t="n">
        <v>51</v>
      </c>
      <c r="C2618" s="7" t="n">
        <v>4</v>
      </c>
      <c r="D2618" s="7" t="n">
        <v>1613</v>
      </c>
      <c r="E2618" s="7" t="s">
        <v>44</v>
      </c>
    </row>
    <row r="2619" spans="1:8">
      <c r="A2619" t="s">
        <v>4</v>
      </c>
      <c r="B2619" s="4" t="s">
        <v>5</v>
      </c>
      <c r="C2619" s="4" t="s">
        <v>10</v>
      </c>
    </row>
    <row r="2620" spans="1:8">
      <c r="A2620" t="n">
        <v>24460</v>
      </c>
      <c r="B2620" s="25" t="n">
        <v>16</v>
      </c>
      <c r="C2620" s="7" t="n">
        <v>0</v>
      </c>
    </row>
    <row r="2621" spans="1:8">
      <c r="A2621" t="s">
        <v>4</v>
      </c>
      <c r="B2621" s="4" t="s">
        <v>5</v>
      </c>
      <c r="C2621" s="4" t="s">
        <v>10</v>
      </c>
      <c r="D2621" s="4" t="s">
        <v>28</v>
      </c>
      <c r="E2621" s="4" t="s">
        <v>13</v>
      </c>
      <c r="F2621" s="4" t="s">
        <v>13</v>
      </c>
    </row>
    <row r="2622" spans="1:8">
      <c r="A2622" t="n">
        <v>24463</v>
      </c>
      <c r="B2622" s="38" t="n">
        <v>26</v>
      </c>
      <c r="C2622" s="7" t="n">
        <v>1613</v>
      </c>
      <c r="D2622" s="7" t="s">
        <v>295</v>
      </c>
      <c r="E2622" s="7" t="n">
        <v>2</v>
      </c>
      <c r="F2622" s="7" t="n">
        <v>0</v>
      </c>
    </row>
    <row r="2623" spans="1:8">
      <c r="A2623" t="s">
        <v>4</v>
      </c>
      <c r="B2623" s="4" t="s">
        <v>5</v>
      </c>
    </row>
    <row r="2624" spans="1:8">
      <c r="A2624" t="n">
        <v>24493</v>
      </c>
      <c r="B2624" s="23" t="n">
        <v>28</v>
      </c>
    </row>
    <row r="2625" spans="1:6">
      <c r="A2625" t="s">
        <v>4</v>
      </c>
      <c r="B2625" s="4" t="s">
        <v>5</v>
      </c>
      <c r="C2625" s="4" t="s">
        <v>6</v>
      </c>
      <c r="D2625" s="4" t="s">
        <v>10</v>
      </c>
    </row>
    <row r="2626" spans="1:6">
      <c r="A2626" t="n">
        <v>24494</v>
      </c>
      <c r="B2626" s="58" t="n">
        <v>29</v>
      </c>
      <c r="C2626" s="7" t="s">
        <v>12</v>
      </c>
      <c r="D2626" s="7" t="n">
        <v>65533</v>
      </c>
    </row>
    <row r="2627" spans="1:6">
      <c r="A2627" t="s">
        <v>4</v>
      </c>
      <c r="B2627" s="4" t="s">
        <v>5</v>
      </c>
      <c r="C2627" s="4" t="s">
        <v>13</v>
      </c>
      <c r="D2627" s="4" t="s">
        <v>10</v>
      </c>
      <c r="E2627" s="4" t="s">
        <v>10</v>
      </c>
      <c r="F2627" s="4" t="s">
        <v>13</v>
      </c>
    </row>
    <row r="2628" spans="1:6">
      <c r="A2628" t="n">
        <v>24498</v>
      </c>
      <c r="B2628" s="21" t="n">
        <v>25</v>
      </c>
      <c r="C2628" s="7" t="n">
        <v>1</v>
      </c>
      <c r="D2628" s="7" t="n">
        <v>65535</v>
      </c>
      <c r="E2628" s="7" t="n">
        <v>65535</v>
      </c>
      <c r="F2628" s="7" t="n">
        <v>0</v>
      </c>
    </row>
    <row r="2629" spans="1:6">
      <c r="A2629" t="s">
        <v>4</v>
      </c>
      <c r="B2629" s="4" t="s">
        <v>5</v>
      </c>
      <c r="C2629" s="4" t="s">
        <v>13</v>
      </c>
      <c r="D2629" s="4" t="s">
        <v>10</v>
      </c>
      <c r="E2629" s="4" t="s">
        <v>10</v>
      </c>
      <c r="F2629" s="4" t="s">
        <v>13</v>
      </c>
    </row>
    <row r="2630" spans="1:6">
      <c r="A2630" t="n">
        <v>24505</v>
      </c>
      <c r="B2630" s="21" t="n">
        <v>25</v>
      </c>
      <c r="C2630" s="7" t="n">
        <v>1</v>
      </c>
      <c r="D2630" s="7" t="n">
        <v>60</v>
      </c>
      <c r="E2630" s="7" t="n">
        <v>640</v>
      </c>
      <c r="F2630" s="7" t="n">
        <v>1</v>
      </c>
    </row>
    <row r="2631" spans="1:6">
      <c r="A2631" t="s">
        <v>4</v>
      </c>
      <c r="B2631" s="4" t="s">
        <v>5</v>
      </c>
      <c r="C2631" s="4" t="s">
        <v>6</v>
      </c>
      <c r="D2631" s="4" t="s">
        <v>10</v>
      </c>
    </row>
    <row r="2632" spans="1:6">
      <c r="A2632" t="n">
        <v>24512</v>
      </c>
      <c r="B2632" s="58" t="n">
        <v>29</v>
      </c>
      <c r="C2632" s="7" t="s">
        <v>256</v>
      </c>
      <c r="D2632" s="7" t="n">
        <v>65533</v>
      </c>
    </row>
    <row r="2633" spans="1:6">
      <c r="A2633" t="s">
        <v>4</v>
      </c>
      <c r="B2633" s="4" t="s">
        <v>5</v>
      </c>
      <c r="C2633" s="4" t="s">
        <v>13</v>
      </c>
      <c r="D2633" s="4" t="s">
        <v>10</v>
      </c>
      <c r="E2633" s="4" t="s">
        <v>6</v>
      </c>
    </row>
    <row r="2634" spans="1:6">
      <c r="A2634" t="n">
        <v>24547</v>
      </c>
      <c r="B2634" s="37" t="n">
        <v>51</v>
      </c>
      <c r="C2634" s="7" t="n">
        <v>4</v>
      </c>
      <c r="D2634" s="7" t="n">
        <v>1600</v>
      </c>
      <c r="E2634" s="7" t="s">
        <v>44</v>
      </c>
    </row>
    <row r="2635" spans="1:6">
      <c r="A2635" t="s">
        <v>4</v>
      </c>
      <c r="B2635" s="4" t="s">
        <v>5</v>
      </c>
      <c r="C2635" s="4" t="s">
        <v>10</v>
      </c>
    </row>
    <row r="2636" spans="1:6">
      <c r="A2636" t="n">
        <v>24560</v>
      </c>
      <c r="B2636" s="25" t="n">
        <v>16</v>
      </c>
      <c r="C2636" s="7" t="n">
        <v>0</v>
      </c>
    </row>
    <row r="2637" spans="1:6">
      <c r="A2637" t="s">
        <v>4</v>
      </c>
      <c r="B2637" s="4" t="s">
        <v>5</v>
      </c>
      <c r="C2637" s="4" t="s">
        <v>10</v>
      </c>
      <c r="D2637" s="4" t="s">
        <v>13</v>
      </c>
      <c r="E2637" s="4" t="s">
        <v>9</v>
      </c>
      <c r="F2637" s="4" t="s">
        <v>28</v>
      </c>
      <c r="G2637" s="4" t="s">
        <v>13</v>
      </c>
      <c r="H2637" s="4" t="s">
        <v>13</v>
      </c>
    </row>
    <row r="2638" spans="1:6">
      <c r="A2638" t="n">
        <v>24563</v>
      </c>
      <c r="B2638" s="38" t="n">
        <v>26</v>
      </c>
      <c r="C2638" s="7" t="n">
        <v>1600</v>
      </c>
      <c r="D2638" s="7" t="n">
        <v>17</v>
      </c>
      <c r="E2638" s="7" t="n">
        <v>63183</v>
      </c>
      <c r="F2638" s="7" t="s">
        <v>296</v>
      </c>
      <c r="G2638" s="7" t="n">
        <v>2</v>
      </c>
      <c r="H2638" s="7" t="n">
        <v>0</v>
      </c>
    </row>
    <row r="2639" spans="1:6">
      <c r="A2639" t="s">
        <v>4</v>
      </c>
      <c r="B2639" s="4" t="s">
        <v>5</v>
      </c>
    </row>
    <row r="2640" spans="1:6">
      <c r="A2640" t="n">
        <v>24607</v>
      </c>
      <c r="B2640" s="23" t="n">
        <v>28</v>
      </c>
    </row>
    <row r="2641" spans="1:8">
      <c r="A2641" t="s">
        <v>4</v>
      </c>
      <c r="B2641" s="4" t="s">
        <v>5</v>
      </c>
      <c r="C2641" s="4" t="s">
        <v>6</v>
      </c>
      <c r="D2641" s="4" t="s">
        <v>10</v>
      </c>
    </row>
    <row r="2642" spans="1:8">
      <c r="A2642" t="n">
        <v>24608</v>
      </c>
      <c r="B2642" s="58" t="n">
        <v>29</v>
      </c>
      <c r="C2642" s="7" t="s">
        <v>12</v>
      </c>
      <c r="D2642" s="7" t="n">
        <v>65533</v>
      </c>
    </row>
    <row r="2643" spans="1:8">
      <c r="A2643" t="s">
        <v>4</v>
      </c>
      <c r="B2643" s="4" t="s">
        <v>5</v>
      </c>
      <c r="C2643" s="4" t="s">
        <v>13</v>
      </c>
      <c r="D2643" s="4" t="s">
        <v>10</v>
      </c>
      <c r="E2643" s="4" t="s">
        <v>10</v>
      </c>
      <c r="F2643" s="4" t="s">
        <v>13</v>
      </c>
    </row>
    <row r="2644" spans="1:8">
      <c r="A2644" t="n">
        <v>24612</v>
      </c>
      <c r="B2644" s="21" t="n">
        <v>25</v>
      </c>
      <c r="C2644" s="7" t="n">
        <v>1</v>
      </c>
      <c r="D2644" s="7" t="n">
        <v>65535</v>
      </c>
      <c r="E2644" s="7" t="n">
        <v>65535</v>
      </c>
      <c r="F2644" s="7" t="n">
        <v>0</v>
      </c>
    </row>
    <row r="2645" spans="1:8">
      <c r="A2645" t="s">
        <v>4</v>
      </c>
      <c r="B2645" s="4" t="s">
        <v>5</v>
      </c>
      <c r="C2645" s="4" t="s">
        <v>10</v>
      </c>
      <c r="D2645" s="4" t="s">
        <v>13</v>
      </c>
    </row>
    <row r="2646" spans="1:8">
      <c r="A2646" t="n">
        <v>24619</v>
      </c>
      <c r="B2646" s="52" t="n">
        <v>89</v>
      </c>
      <c r="C2646" s="7" t="n">
        <v>65533</v>
      </c>
      <c r="D2646" s="7" t="n">
        <v>1</v>
      </c>
    </row>
    <row r="2647" spans="1:8">
      <c r="A2647" t="s">
        <v>4</v>
      </c>
      <c r="B2647" s="4" t="s">
        <v>5</v>
      </c>
      <c r="C2647" s="4" t="s">
        <v>13</v>
      </c>
      <c r="D2647" s="4" t="s">
        <v>10</v>
      </c>
      <c r="E2647" s="4" t="s">
        <v>19</v>
      </c>
    </row>
    <row r="2648" spans="1:8">
      <c r="A2648" t="n">
        <v>24623</v>
      </c>
      <c r="B2648" s="42" t="n">
        <v>58</v>
      </c>
      <c r="C2648" s="7" t="n">
        <v>101</v>
      </c>
      <c r="D2648" s="7" t="n">
        <v>500</v>
      </c>
      <c r="E2648" s="7" t="n">
        <v>1</v>
      </c>
    </row>
    <row r="2649" spans="1:8">
      <c r="A2649" t="s">
        <v>4</v>
      </c>
      <c r="B2649" s="4" t="s">
        <v>5</v>
      </c>
      <c r="C2649" s="4" t="s">
        <v>13</v>
      </c>
      <c r="D2649" s="4" t="s">
        <v>10</v>
      </c>
    </row>
    <row r="2650" spans="1:8">
      <c r="A2650" t="n">
        <v>24631</v>
      </c>
      <c r="B2650" s="42" t="n">
        <v>58</v>
      </c>
      <c r="C2650" s="7" t="n">
        <v>254</v>
      </c>
      <c r="D2650" s="7" t="n">
        <v>0</v>
      </c>
    </row>
    <row r="2651" spans="1:8">
      <c r="A2651" t="s">
        <v>4</v>
      </c>
      <c r="B2651" s="4" t="s">
        <v>5</v>
      </c>
      <c r="C2651" s="4" t="s">
        <v>13</v>
      </c>
    </row>
    <row r="2652" spans="1:8">
      <c r="A2652" t="n">
        <v>24635</v>
      </c>
      <c r="B2652" s="53" t="n">
        <v>116</v>
      </c>
      <c r="C2652" s="7" t="n">
        <v>0</v>
      </c>
    </row>
    <row r="2653" spans="1:8">
      <c r="A2653" t="s">
        <v>4</v>
      </c>
      <c r="B2653" s="4" t="s">
        <v>5</v>
      </c>
      <c r="C2653" s="4" t="s">
        <v>13</v>
      </c>
      <c r="D2653" s="4" t="s">
        <v>10</v>
      </c>
    </row>
    <row r="2654" spans="1:8">
      <c r="A2654" t="n">
        <v>24637</v>
      </c>
      <c r="B2654" s="53" t="n">
        <v>116</v>
      </c>
      <c r="C2654" s="7" t="n">
        <v>2</v>
      </c>
      <c r="D2654" s="7" t="n">
        <v>1</v>
      </c>
    </row>
    <row r="2655" spans="1:8">
      <c r="A2655" t="s">
        <v>4</v>
      </c>
      <c r="B2655" s="4" t="s">
        <v>5</v>
      </c>
      <c r="C2655" s="4" t="s">
        <v>13</v>
      </c>
      <c r="D2655" s="4" t="s">
        <v>9</v>
      </c>
    </row>
    <row r="2656" spans="1:8">
      <c r="A2656" t="n">
        <v>24641</v>
      </c>
      <c r="B2656" s="53" t="n">
        <v>116</v>
      </c>
      <c r="C2656" s="7" t="n">
        <v>5</v>
      </c>
      <c r="D2656" s="7" t="n">
        <v>1097859072</v>
      </c>
    </row>
    <row r="2657" spans="1:6">
      <c r="A2657" t="s">
        <v>4</v>
      </c>
      <c r="B2657" s="4" t="s">
        <v>5</v>
      </c>
      <c r="C2657" s="4" t="s">
        <v>13</v>
      </c>
      <c r="D2657" s="4" t="s">
        <v>10</v>
      </c>
    </row>
    <row r="2658" spans="1:6">
      <c r="A2658" t="n">
        <v>24647</v>
      </c>
      <c r="B2658" s="53" t="n">
        <v>116</v>
      </c>
      <c r="C2658" s="7" t="n">
        <v>6</v>
      </c>
      <c r="D2658" s="7" t="n">
        <v>1</v>
      </c>
    </row>
    <row r="2659" spans="1:6">
      <c r="A2659" t="s">
        <v>4</v>
      </c>
      <c r="B2659" s="4" t="s">
        <v>5</v>
      </c>
      <c r="C2659" s="4" t="s">
        <v>10</v>
      </c>
      <c r="D2659" s="4" t="s">
        <v>19</v>
      </c>
      <c r="E2659" s="4" t="s">
        <v>19</v>
      </c>
      <c r="F2659" s="4" t="s">
        <v>19</v>
      </c>
      <c r="G2659" s="4" t="s">
        <v>19</v>
      </c>
    </row>
    <row r="2660" spans="1:6">
      <c r="A2660" t="n">
        <v>24651</v>
      </c>
      <c r="B2660" s="31" t="n">
        <v>46</v>
      </c>
      <c r="C2660" s="7" t="n">
        <v>0</v>
      </c>
      <c r="D2660" s="7" t="n">
        <v>-0.200000002980232</v>
      </c>
      <c r="E2660" s="7" t="n">
        <v>59.4199981689453</v>
      </c>
      <c r="F2660" s="7" t="n">
        <v>-12.1000003814697</v>
      </c>
      <c r="G2660" s="7" t="n">
        <v>180</v>
      </c>
    </row>
    <row r="2661" spans="1:6">
      <c r="A2661" t="s">
        <v>4</v>
      </c>
      <c r="B2661" s="4" t="s">
        <v>5</v>
      </c>
      <c r="C2661" s="4" t="s">
        <v>10</v>
      </c>
      <c r="D2661" s="4" t="s">
        <v>19</v>
      </c>
      <c r="E2661" s="4" t="s">
        <v>19</v>
      </c>
      <c r="F2661" s="4" t="s">
        <v>19</v>
      </c>
      <c r="G2661" s="4" t="s">
        <v>19</v>
      </c>
    </row>
    <row r="2662" spans="1:6">
      <c r="A2662" t="n">
        <v>24670</v>
      </c>
      <c r="B2662" s="31" t="n">
        <v>46</v>
      </c>
      <c r="C2662" s="7" t="n">
        <v>1</v>
      </c>
      <c r="D2662" s="7" t="n">
        <v>0.5</v>
      </c>
      <c r="E2662" s="7" t="n">
        <v>59.4199981689453</v>
      </c>
      <c r="F2662" s="7" t="n">
        <v>-11.5500001907349</v>
      </c>
      <c r="G2662" s="7" t="n">
        <v>180</v>
      </c>
    </row>
    <row r="2663" spans="1:6">
      <c r="A2663" t="s">
        <v>4</v>
      </c>
      <c r="B2663" s="4" t="s">
        <v>5</v>
      </c>
      <c r="C2663" s="4" t="s">
        <v>10</v>
      </c>
      <c r="D2663" s="4" t="s">
        <v>19</v>
      </c>
      <c r="E2663" s="4" t="s">
        <v>19</v>
      </c>
      <c r="F2663" s="4" t="s">
        <v>19</v>
      </c>
      <c r="G2663" s="4" t="s">
        <v>19</v>
      </c>
    </row>
    <row r="2664" spans="1:6">
      <c r="A2664" t="n">
        <v>24689</v>
      </c>
      <c r="B2664" s="31" t="n">
        <v>46</v>
      </c>
      <c r="C2664" s="7" t="n">
        <v>2</v>
      </c>
      <c r="D2664" s="7" t="n">
        <v>-0.5</v>
      </c>
      <c r="E2664" s="7" t="n">
        <v>59.4199981689453</v>
      </c>
      <c r="F2664" s="7" t="n">
        <v>-10.8500003814697</v>
      </c>
      <c r="G2664" s="7" t="n">
        <v>180</v>
      </c>
    </row>
    <row r="2665" spans="1:6">
      <c r="A2665" t="s">
        <v>4</v>
      </c>
      <c r="B2665" s="4" t="s">
        <v>5</v>
      </c>
      <c r="C2665" s="4" t="s">
        <v>10</v>
      </c>
      <c r="D2665" s="4" t="s">
        <v>19</v>
      </c>
      <c r="E2665" s="4" t="s">
        <v>19</v>
      </c>
      <c r="F2665" s="4" t="s">
        <v>19</v>
      </c>
      <c r="G2665" s="4" t="s">
        <v>19</v>
      </c>
    </row>
    <row r="2666" spans="1:6">
      <c r="A2666" t="n">
        <v>24708</v>
      </c>
      <c r="B2666" s="31" t="n">
        <v>46</v>
      </c>
      <c r="C2666" s="7" t="n">
        <v>3</v>
      </c>
      <c r="D2666" s="7" t="n">
        <v>0.25</v>
      </c>
      <c r="E2666" s="7" t="n">
        <v>59.4199981689453</v>
      </c>
      <c r="F2666" s="7" t="n">
        <v>-10.3000001907349</v>
      </c>
      <c r="G2666" s="7" t="n">
        <v>180</v>
      </c>
    </row>
    <row r="2667" spans="1:6">
      <c r="A2667" t="s">
        <v>4</v>
      </c>
      <c r="B2667" s="4" t="s">
        <v>5</v>
      </c>
      <c r="C2667" s="4" t="s">
        <v>10</v>
      </c>
      <c r="D2667" s="4" t="s">
        <v>19</v>
      </c>
      <c r="E2667" s="4" t="s">
        <v>19</v>
      </c>
      <c r="F2667" s="4" t="s">
        <v>19</v>
      </c>
      <c r="G2667" s="4" t="s">
        <v>19</v>
      </c>
    </row>
    <row r="2668" spans="1:6">
      <c r="A2668" t="n">
        <v>24727</v>
      </c>
      <c r="B2668" s="31" t="n">
        <v>46</v>
      </c>
      <c r="C2668" s="7" t="n">
        <v>4</v>
      </c>
      <c r="D2668" s="7" t="n">
        <v>1.70000004768372</v>
      </c>
      <c r="E2668" s="7" t="n">
        <v>59.4199981689453</v>
      </c>
      <c r="F2668" s="7" t="n">
        <v>-9.39999961853027</v>
      </c>
      <c r="G2668" s="7" t="n">
        <v>180</v>
      </c>
    </row>
    <row r="2669" spans="1:6">
      <c r="A2669" t="s">
        <v>4</v>
      </c>
      <c r="B2669" s="4" t="s">
        <v>5</v>
      </c>
      <c r="C2669" s="4" t="s">
        <v>10</v>
      </c>
      <c r="D2669" s="4" t="s">
        <v>19</v>
      </c>
      <c r="E2669" s="4" t="s">
        <v>19</v>
      </c>
      <c r="F2669" s="4" t="s">
        <v>19</v>
      </c>
      <c r="G2669" s="4" t="s">
        <v>19</v>
      </c>
    </row>
    <row r="2670" spans="1:6">
      <c r="A2670" t="n">
        <v>24746</v>
      </c>
      <c r="B2670" s="31" t="n">
        <v>46</v>
      </c>
      <c r="C2670" s="7" t="n">
        <v>5</v>
      </c>
      <c r="D2670" s="7" t="n">
        <v>1.54999995231628</v>
      </c>
      <c r="E2670" s="7" t="n">
        <v>59.4199981689453</v>
      </c>
      <c r="F2670" s="7" t="n">
        <v>-10.6000003814697</v>
      </c>
      <c r="G2670" s="7" t="n">
        <v>180</v>
      </c>
    </row>
    <row r="2671" spans="1:6">
      <c r="A2671" t="s">
        <v>4</v>
      </c>
      <c r="B2671" s="4" t="s">
        <v>5</v>
      </c>
      <c r="C2671" s="4" t="s">
        <v>10</v>
      </c>
      <c r="D2671" s="4" t="s">
        <v>19</v>
      </c>
      <c r="E2671" s="4" t="s">
        <v>19</v>
      </c>
      <c r="F2671" s="4" t="s">
        <v>19</v>
      </c>
      <c r="G2671" s="4" t="s">
        <v>19</v>
      </c>
    </row>
    <row r="2672" spans="1:6">
      <c r="A2672" t="n">
        <v>24765</v>
      </c>
      <c r="B2672" s="31" t="n">
        <v>46</v>
      </c>
      <c r="C2672" s="7" t="n">
        <v>6</v>
      </c>
      <c r="D2672" s="7" t="n">
        <v>-0.75</v>
      </c>
      <c r="E2672" s="7" t="n">
        <v>59.4199981689453</v>
      </c>
      <c r="F2672" s="7" t="n">
        <v>-9.64999961853027</v>
      </c>
      <c r="G2672" s="7" t="n">
        <v>180</v>
      </c>
    </row>
    <row r="2673" spans="1:7">
      <c r="A2673" t="s">
        <v>4</v>
      </c>
      <c r="B2673" s="4" t="s">
        <v>5</v>
      </c>
      <c r="C2673" s="4" t="s">
        <v>10</v>
      </c>
      <c r="D2673" s="4" t="s">
        <v>19</v>
      </c>
      <c r="E2673" s="4" t="s">
        <v>19</v>
      </c>
      <c r="F2673" s="4" t="s">
        <v>19</v>
      </c>
      <c r="G2673" s="4" t="s">
        <v>19</v>
      </c>
    </row>
    <row r="2674" spans="1:7">
      <c r="A2674" t="n">
        <v>24784</v>
      </c>
      <c r="B2674" s="31" t="n">
        <v>46</v>
      </c>
      <c r="C2674" s="7" t="n">
        <v>7</v>
      </c>
      <c r="D2674" s="7" t="n">
        <v>-1.64999997615814</v>
      </c>
      <c r="E2674" s="7" t="n">
        <v>59.4199981689453</v>
      </c>
      <c r="F2674" s="7" t="n">
        <v>-11</v>
      </c>
      <c r="G2674" s="7" t="n">
        <v>180</v>
      </c>
    </row>
    <row r="2675" spans="1:7">
      <c r="A2675" t="s">
        <v>4</v>
      </c>
      <c r="B2675" s="4" t="s">
        <v>5</v>
      </c>
      <c r="C2675" s="4" t="s">
        <v>10</v>
      </c>
      <c r="D2675" s="4" t="s">
        <v>19</v>
      </c>
      <c r="E2675" s="4" t="s">
        <v>19</v>
      </c>
      <c r="F2675" s="4" t="s">
        <v>19</v>
      </c>
      <c r="G2675" s="4" t="s">
        <v>19</v>
      </c>
    </row>
    <row r="2676" spans="1:7">
      <c r="A2676" t="n">
        <v>24803</v>
      </c>
      <c r="B2676" s="31" t="n">
        <v>46</v>
      </c>
      <c r="C2676" s="7" t="n">
        <v>8</v>
      </c>
      <c r="D2676" s="7" t="n">
        <v>0.449999988079071</v>
      </c>
      <c r="E2676" s="7" t="n">
        <v>59.4199981689453</v>
      </c>
      <c r="F2676" s="7" t="n">
        <v>-9.35000038146973</v>
      </c>
      <c r="G2676" s="7" t="n">
        <v>180</v>
      </c>
    </row>
    <row r="2677" spans="1:7">
      <c r="A2677" t="s">
        <v>4</v>
      </c>
      <c r="B2677" s="4" t="s">
        <v>5</v>
      </c>
      <c r="C2677" s="4" t="s">
        <v>10</v>
      </c>
      <c r="D2677" s="4" t="s">
        <v>19</v>
      </c>
      <c r="E2677" s="4" t="s">
        <v>19</v>
      </c>
      <c r="F2677" s="4" t="s">
        <v>19</v>
      </c>
      <c r="G2677" s="4" t="s">
        <v>19</v>
      </c>
    </row>
    <row r="2678" spans="1:7">
      <c r="A2678" t="n">
        <v>24822</v>
      </c>
      <c r="B2678" s="31" t="n">
        <v>46</v>
      </c>
      <c r="C2678" s="7" t="n">
        <v>9</v>
      </c>
      <c r="D2678" s="7" t="n">
        <v>2.34999990463257</v>
      </c>
      <c r="E2678" s="7" t="n">
        <v>59.4199981689453</v>
      </c>
      <c r="F2678" s="7" t="n">
        <v>-12.8999996185303</v>
      </c>
      <c r="G2678" s="7" t="n">
        <v>180</v>
      </c>
    </row>
    <row r="2679" spans="1:7">
      <c r="A2679" t="s">
        <v>4</v>
      </c>
      <c r="B2679" s="4" t="s">
        <v>5</v>
      </c>
      <c r="C2679" s="4" t="s">
        <v>10</v>
      </c>
      <c r="D2679" s="4" t="s">
        <v>19</v>
      </c>
      <c r="E2679" s="4" t="s">
        <v>19</v>
      </c>
      <c r="F2679" s="4" t="s">
        <v>19</v>
      </c>
      <c r="G2679" s="4" t="s">
        <v>19</v>
      </c>
    </row>
    <row r="2680" spans="1:7">
      <c r="A2680" t="n">
        <v>24841</v>
      </c>
      <c r="B2680" s="31" t="n">
        <v>46</v>
      </c>
      <c r="C2680" s="7" t="n">
        <v>11</v>
      </c>
      <c r="D2680" s="7" t="n">
        <v>2.54999995231628</v>
      </c>
      <c r="E2680" s="7" t="n">
        <v>59.4199981689453</v>
      </c>
      <c r="F2680" s="7" t="n">
        <v>-11.75</v>
      </c>
      <c r="G2680" s="7" t="n">
        <v>180</v>
      </c>
    </row>
    <row r="2681" spans="1:7">
      <c r="A2681" t="s">
        <v>4</v>
      </c>
      <c r="B2681" s="4" t="s">
        <v>5</v>
      </c>
      <c r="C2681" s="4" t="s">
        <v>10</v>
      </c>
      <c r="D2681" s="4" t="s">
        <v>19</v>
      </c>
      <c r="E2681" s="4" t="s">
        <v>19</v>
      </c>
      <c r="F2681" s="4" t="s">
        <v>19</v>
      </c>
      <c r="G2681" s="4" t="s">
        <v>19</v>
      </c>
    </row>
    <row r="2682" spans="1:7">
      <c r="A2682" t="n">
        <v>24860</v>
      </c>
      <c r="B2682" s="31" t="n">
        <v>46</v>
      </c>
      <c r="C2682" s="7" t="n">
        <v>13</v>
      </c>
      <c r="D2682" s="7" t="n">
        <v>0.850000023841858</v>
      </c>
      <c r="E2682" s="7" t="n">
        <v>59.4199981689453</v>
      </c>
      <c r="F2682" s="7" t="n">
        <v>-13.1000003814697</v>
      </c>
      <c r="G2682" s="7" t="n">
        <v>180</v>
      </c>
    </row>
    <row r="2683" spans="1:7">
      <c r="A2683" t="s">
        <v>4</v>
      </c>
      <c r="B2683" s="4" t="s">
        <v>5</v>
      </c>
      <c r="C2683" s="4" t="s">
        <v>10</v>
      </c>
      <c r="D2683" s="4" t="s">
        <v>19</v>
      </c>
      <c r="E2683" s="4" t="s">
        <v>19</v>
      </c>
      <c r="F2683" s="4" t="s">
        <v>19</v>
      </c>
      <c r="G2683" s="4" t="s">
        <v>19</v>
      </c>
    </row>
    <row r="2684" spans="1:7">
      <c r="A2684" t="n">
        <v>24879</v>
      </c>
      <c r="B2684" s="31" t="n">
        <v>46</v>
      </c>
      <c r="C2684" s="7" t="n">
        <v>80</v>
      </c>
      <c r="D2684" s="7" t="n">
        <v>1.45000004768372</v>
      </c>
      <c r="E2684" s="7" t="n">
        <v>59.4199981689453</v>
      </c>
      <c r="F2684" s="7" t="n">
        <v>-12.1999998092651</v>
      </c>
      <c r="G2684" s="7" t="n">
        <v>180</v>
      </c>
    </row>
    <row r="2685" spans="1:7">
      <c r="A2685" t="s">
        <v>4</v>
      </c>
      <c r="B2685" s="4" t="s">
        <v>5</v>
      </c>
      <c r="C2685" s="4" t="s">
        <v>10</v>
      </c>
      <c r="D2685" s="4" t="s">
        <v>19</v>
      </c>
      <c r="E2685" s="4" t="s">
        <v>19</v>
      </c>
      <c r="F2685" s="4" t="s">
        <v>19</v>
      </c>
      <c r="G2685" s="4" t="s">
        <v>19</v>
      </c>
    </row>
    <row r="2686" spans="1:7">
      <c r="A2686" t="n">
        <v>24898</v>
      </c>
      <c r="B2686" s="31" t="n">
        <v>46</v>
      </c>
      <c r="C2686" s="7" t="n">
        <v>18</v>
      </c>
      <c r="D2686" s="7" t="n">
        <v>-1</v>
      </c>
      <c r="E2686" s="7" t="n">
        <v>59.4199981689453</v>
      </c>
      <c r="F2686" s="7" t="n">
        <v>-12.1499996185303</v>
      </c>
      <c r="G2686" s="7" t="n">
        <v>180</v>
      </c>
    </row>
    <row r="2687" spans="1:7">
      <c r="A2687" t="s">
        <v>4</v>
      </c>
      <c r="B2687" s="4" t="s">
        <v>5</v>
      </c>
      <c r="C2687" s="4" t="s">
        <v>10</v>
      </c>
      <c r="D2687" s="4" t="s">
        <v>19</v>
      </c>
      <c r="E2687" s="4" t="s">
        <v>19</v>
      </c>
      <c r="F2687" s="4" t="s">
        <v>19</v>
      </c>
      <c r="G2687" s="4" t="s">
        <v>19</v>
      </c>
    </row>
    <row r="2688" spans="1:7">
      <c r="A2688" t="n">
        <v>24917</v>
      </c>
      <c r="B2688" s="31" t="n">
        <v>46</v>
      </c>
      <c r="C2688" s="7" t="n">
        <v>7032</v>
      </c>
      <c r="D2688" s="7" t="n">
        <v>0.600000023841858</v>
      </c>
      <c r="E2688" s="7" t="n">
        <v>59.4199981689453</v>
      </c>
      <c r="F2688" s="7" t="n">
        <v>-12.1999998092651</v>
      </c>
      <c r="G2688" s="7" t="n">
        <v>180</v>
      </c>
    </row>
    <row r="2689" spans="1:7">
      <c r="A2689" t="s">
        <v>4</v>
      </c>
      <c r="B2689" s="4" t="s">
        <v>5</v>
      </c>
      <c r="C2689" s="4" t="s">
        <v>10</v>
      </c>
      <c r="D2689" s="4" t="s">
        <v>13</v>
      </c>
      <c r="E2689" s="4" t="s">
        <v>6</v>
      </c>
      <c r="F2689" s="4" t="s">
        <v>19</v>
      </c>
      <c r="G2689" s="4" t="s">
        <v>19</v>
      </c>
      <c r="H2689" s="4" t="s">
        <v>19</v>
      </c>
    </row>
    <row r="2690" spans="1:7">
      <c r="A2690" t="n">
        <v>24936</v>
      </c>
      <c r="B2690" s="35" t="n">
        <v>48</v>
      </c>
      <c r="C2690" s="7" t="n">
        <v>13</v>
      </c>
      <c r="D2690" s="7" t="n">
        <v>0</v>
      </c>
      <c r="E2690" s="7" t="s">
        <v>234</v>
      </c>
      <c r="F2690" s="7" t="n">
        <v>0</v>
      </c>
      <c r="G2690" s="7" t="n">
        <v>1</v>
      </c>
      <c r="H2690" s="7" t="n">
        <v>1.40129846432482e-45</v>
      </c>
    </row>
    <row r="2691" spans="1:7">
      <c r="A2691" t="s">
        <v>4</v>
      </c>
      <c r="B2691" s="4" t="s">
        <v>5</v>
      </c>
      <c r="C2691" s="4" t="s">
        <v>13</v>
      </c>
      <c r="D2691" s="4" t="s">
        <v>13</v>
      </c>
      <c r="E2691" s="4" t="s">
        <v>19</v>
      </c>
      <c r="F2691" s="4" t="s">
        <v>19</v>
      </c>
      <c r="G2691" s="4" t="s">
        <v>19</v>
      </c>
      <c r="H2691" s="4" t="s">
        <v>10</v>
      </c>
    </row>
    <row r="2692" spans="1:7">
      <c r="A2692" t="n">
        <v>24963</v>
      </c>
      <c r="B2692" s="48" t="n">
        <v>45</v>
      </c>
      <c r="C2692" s="7" t="n">
        <v>2</v>
      </c>
      <c r="D2692" s="7" t="n">
        <v>3</v>
      </c>
      <c r="E2692" s="7" t="n">
        <v>0.819999992847443</v>
      </c>
      <c r="F2692" s="7" t="n">
        <v>60.6100006103516</v>
      </c>
      <c r="G2692" s="7" t="n">
        <v>-11.5</v>
      </c>
      <c r="H2692" s="7" t="n">
        <v>0</v>
      </c>
    </row>
    <row r="2693" spans="1:7">
      <c r="A2693" t="s">
        <v>4</v>
      </c>
      <c r="B2693" s="4" t="s">
        <v>5</v>
      </c>
      <c r="C2693" s="4" t="s">
        <v>13</v>
      </c>
      <c r="D2693" s="4" t="s">
        <v>13</v>
      </c>
      <c r="E2693" s="4" t="s">
        <v>19</v>
      </c>
      <c r="F2693" s="4" t="s">
        <v>19</v>
      </c>
      <c r="G2693" s="4" t="s">
        <v>19</v>
      </c>
      <c r="H2693" s="4" t="s">
        <v>10</v>
      </c>
      <c r="I2693" s="4" t="s">
        <v>13</v>
      </c>
    </row>
    <row r="2694" spans="1:7">
      <c r="A2694" t="n">
        <v>24980</v>
      </c>
      <c r="B2694" s="48" t="n">
        <v>45</v>
      </c>
      <c r="C2694" s="7" t="n">
        <v>4</v>
      </c>
      <c r="D2694" s="7" t="n">
        <v>3</v>
      </c>
      <c r="E2694" s="7" t="n">
        <v>11.6000003814697</v>
      </c>
      <c r="F2694" s="7" t="n">
        <v>152.720001220703</v>
      </c>
      <c r="G2694" s="7" t="n">
        <v>0</v>
      </c>
      <c r="H2694" s="7" t="n">
        <v>0</v>
      </c>
      <c r="I2694" s="7" t="n">
        <v>0</v>
      </c>
    </row>
    <row r="2695" spans="1:7">
      <c r="A2695" t="s">
        <v>4</v>
      </c>
      <c r="B2695" s="4" t="s">
        <v>5</v>
      </c>
      <c r="C2695" s="4" t="s">
        <v>13</v>
      </c>
      <c r="D2695" s="4" t="s">
        <v>13</v>
      </c>
      <c r="E2695" s="4" t="s">
        <v>19</v>
      </c>
      <c r="F2695" s="4" t="s">
        <v>10</v>
      </c>
    </row>
    <row r="2696" spans="1:7">
      <c r="A2696" t="n">
        <v>24998</v>
      </c>
      <c r="B2696" s="48" t="n">
        <v>45</v>
      </c>
      <c r="C2696" s="7" t="n">
        <v>5</v>
      </c>
      <c r="D2696" s="7" t="n">
        <v>3</v>
      </c>
      <c r="E2696" s="7" t="n">
        <v>7</v>
      </c>
      <c r="F2696" s="7" t="n">
        <v>0</v>
      </c>
    </row>
    <row r="2697" spans="1:7">
      <c r="A2697" t="s">
        <v>4</v>
      </c>
      <c r="B2697" s="4" t="s">
        <v>5</v>
      </c>
      <c r="C2697" s="4" t="s">
        <v>13</v>
      </c>
      <c r="D2697" s="4" t="s">
        <v>13</v>
      </c>
      <c r="E2697" s="4" t="s">
        <v>19</v>
      </c>
      <c r="F2697" s="4" t="s">
        <v>10</v>
      </c>
    </row>
    <row r="2698" spans="1:7">
      <c r="A2698" t="n">
        <v>25007</v>
      </c>
      <c r="B2698" s="48" t="n">
        <v>45</v>
      </c>
      <c r="C2698" s="7" t="n">
        <v>11</v>
      </c>
      <c r="D2698" s="7" t="n">
        <v>3</v>
      </c>
      <c r="E2698" s="7" t="n">
        <v>28.5</v>
      </c>
      <c r="F2698" s="7" t="n">
        <v>0</v>
      </c>
    </row>
    <row r="2699" spans="1:7">
      <c r="A2699" t="s">
        <v>4</v>
      </c>
      <c r="B2699" s="4" t="s">
        <v>5</v>
      </c>
      <c r="C2699" s="4" t="s">
        <v>13</v>
      </c>
      <c r="D2699" s="4" t="s">
        <v>13</v>
      </c>
      <c r="E2699" s="4" t="s">
        <v>19</v>
      </c>
      <c r="F2699" s="4" t="s">
        <v>10</v>
      </c>
    </row>
    <row r="2700" spans="1:7">
      <c r="A2700" t="n">
        <v>25016</v>
      </c>
      <c r="B2700" s="48" t="n">
        <v>45</v>
      </c>
      <c r="C2700" s="7" t="n">
        <v>5</v>
      </c>
      <c r="D2700" s="7" t="n">
        <v>3</v>
      </c>
      <c r="E2700" s="7" t="n">
        <v>6</v>
      </c>
      <c r="F2700" s="7" t="n">
        <v>30000</v>
      </c>
    </row>
    <row r="2701" spans="1:7">
      <c r="A2701" t="s">
        <v>4</v>
      </c>
      <c r="B2701" s="4" t="s">
        <v>5</v>
      </c>
      <c r="C2701" s="4" t="s">
        <v>13</v>
      </c>
      <c r="D2701" s="4" t="s">
        <v>10</v>
      </c>
    </row>
    <row r="2702" spans="1:7">
      <c r="A2702" t="n">
        <v>25025</v>
      </c>
      <c r="B2702" s="42" t="n">
        <v>58</v>
      </c>
      <c r="C2702" s="7" t="n">
        <v>255</v>
      </c>
      <c r="D2702" s="7" t="n">
        <v>0</v>
      </c>
    </row>
    <row r="2703" spans="1:7">
      <c r="A2703" t="s">
        <v>4</v>
      </c>
      <c r="B2703" s="4" t="s">
        <v>5</v>
      </c>
      <c r="C2703" s="4" t="s">
        <v>10</v>
      </c>
      <c r="D2703" s="4" t="s">
        <v>13</v>
      </c>
      <c r="E2703" s="4" t="s">
        <v>13</v>
      </c>
      <c r="F2703" s="4" t="s">
        <v>6</v>
      </c>
    </row>
    <row r="2704" spans="1:7">
      <c r="A2704" t="n">
        <v>25029</v>
      </c>
      <c r="B2704" s="36" t="n">
        <v>20</v>
      </c>
      <c r="C2704" s="7" t="n">
        <v>65533</v>
      </c>
      <c r="D2704" s="7" t="n">
        <v>1</v>
      </c>
      <c r="E2704" s="7" t="n">
        <v>11</v>
      </c>
      <c r="F2704" s="7" t="s">
        <v>297</v>
      </c>
    </row>
    <row r="2705" spans="1:9">
      <c r="A2705" t="s">
        <v>4</v>
      </c>
      <c r="B2705" s="4" t="s">
        <v>5</v>
      </c>
      <c r="C2705" s="4" t="s">
        <v>13</v>
      </c>
      <c r="D2705" s="4" t="s">
        <v>10</v>
      </c>
      <c r="E2705" s="4" t="s">
        <v>6</v>
      </c>
    </row>
    <row r="2706" spans="1:9">
      <c r="A2706" t="n">
        <v>25052</v>
      </c>
      <c r="B2706" s="37" t="n">
        <v>51</v>
      </c>
      <c r="C2706" s="7" t="n">
        <v>4</v>
      </c>
      <c r="D2706" s="7" t="n">
        <v>7</v>
      </c>
      <c r="E2706" s="7" t="s">
        <v>298</v>
      </c>
    </row>
    <row r="2707" spans="1:9">
      <c r="A2707" t="s">
        <v>4</v>
      </c>
      <c r="B2707" s="4" t="s">
        <v>5</v>
      </c>
      <c r="C2707" s="4" t="s">
        <v>10</v>
      </c>
    </row>
    <row r="2708" spans="1:9">
      <c r="A2708" t="n">
        <v>25066</v>
      </c>
      <c r="B2708" s="25" t="n">
        <v>16</v>
      </c>
      <c r="C2708" s="7" t="n">
        <v>0</v>
      </c>
    </row>
    <row r="2709" spans="1:9">
      <c r="A2709" t="s">
        <v>4</v>
      </c>
      <c r="B2709" s="4" t="s">
        <v>5</v>
      </c>
      <c r="C2709" s="4" t="s">
        <v>10</v>
      </c>
      <c r="D2709" s="4" t="s">
        <v>13</v>
      </c>
      <c r="E2709" s="4" t="s">
        <v>9</v>
      </c>
      <c r="F2709" s="4" t="s">
        <v>28</v>
      </c>
      <c r="G2709" s="4" t="s">
        <v>13</v>
      </c>
      <c r="H2709" s="4" t="s">
        <v>13</v>
      </c>
    </row>
    <row r="2710" spans="1:9">
      <c r="A2710" t="n">
        <v>25069</v>
      </c>
      <c r="B2710" s="38" t="n">
        <v>26</v>
      </c>
      <c r="C2710" s="7" t="n">
        <v>7</v>
      </c>
      <c r="D2710" s="7" t="n">
        <v>17</v>
      </c>
      <c r="E2710" s="7" t="n">
        <v>63184</v>
      </c>
      <c r="F2710" s="7" t="s">
        <v>299</v>
      </c>
      <c r="G2710" s="7" t="n">
        <v>2</v>
      </c>
      <c r="H2710" s="7" t="n">
        <v>0</v>
      </c>
    </row>
    <row r="2711" spans="1:9">
      <c r="A2711" t="s">
        <v>4</v>
      </c>
      <c r="B2711" s="4" t="s">
        <v>5</v>
      </c>
    </row>
    <row r="2712" spans="1:9">
      <c r="A2712" t="n">
        <v>25165</v>
      </c>
      <c r="B2712" s="23" t="n">
        <v>28</v>
      </c>
    </row>
    <row r="2713" spans="1:9">
      <c r="A2713" t="s">
        <v>4</v>
      </c>
      <c r="B2713" s="4" t="s">
        <v>5</v>
      </c>
      <c r="C2713" s="4" t="s">
        <v>10</v>
      </c>
      <c r="D2713" s="4" t="s">
        <v>13</v>
      </c>
      <c r="E2713" s="4" t="s">
        <v>6</v>
      </c>
      <c r="F2713" s="4" t="s">
        <v>19</v>
      </c>
      <c r="G2713" s="4" t="s">
        <v>19</v>
      </c>
      <c r="H2713" s="4" t="s">
        <v>19</v>
      </c>
    </row>
    <row r="2714" spans="1:9">
      <c r="A2714" t="n">
        <v>25166</v>
      </c>
      <c r="B2714" s="35" t="n">
        <v>48</v>
      </c>
      <c r="C2714" s="7" t="n">
        <v>2</v>
      </c>
      <c r="D2714" s="7" t="n">
        <v>0</v>
      </c>
      <c r="E2714" s="7" t="s">
        <v>232</v>
      </c>
      <c r="F2714" s="7" t="n">
        <v>-1</v>
      </c>
      <c r="G2714" s="7" t="n">
        <v>1</v>
      </c>
      <c r="H2714" s="7" t="n">
        <v>0</v>
      </c>
    </row>
    <row r="2715" spans="1:9">
      <c r="A2715" t="s">
        <v>4</v>
      </c>
      <c r="B2715" s="4" t="s">
        <v>5</v>
      </c>
      <c r="C2715" s="4" t="s">
        <v>13</v>
      </c>
      <c r="D2715" s="4" t="s">
        <v>10</v>
      </c>
      <c r="E2715" s="4" t="s">
        <v>6</v>
      </c>
    </row>
    <row r="2716" spans="1:9">
      <c r="A2716" t="n">
        <v>25195</v>
      </c>
      <c r="B2716" s="37" t="n">
        <v>51</v>
      </c>
      <c r="C2716" s="7" t="n">
        <v>4</v>
      </c>
      <c r="D2716" s="7" t="n">
        <v>2</v>
      </c>
      <c r="E2716" s="7" t="s">
        <v>300</v>
      </c>
    </row>
    <row r="2717" spans="1:9">
      <c r="A2717" t="s">
        <v>4</v>
      </c>
      <c r="B2717" s="4" t="s">
        <v>5</v>
      </c>
      <c r="C2717" s="4" t="s">
        <v>10</v>
      </c>
    </row>
    <row r="2718" spans="1:9">
      <c r="A2718" t="n">
        <v>25208</v>
      </c>
      <c r="B2718" s="25" t="n">
        <v>16</v>
      </c>
      <c r="C2718" s="7" t="n">
        <v>0</v>
      </c>
    </row>
    <row r="2719" spans="1:9">
      <c r="A2719" t="s">
        <v>4</v>
      </c>
      <c r="B2719" s="4" t="s">
        <v>5</v>
      </c>
      <c r="C2719" s="4" t="s">
        <v>10</v>
      </c>
      <c r="D2719" s="4" t="s">
        <v>13</v>
      </c>
      <c r="E2719" s="4" t="s">
        <v>9</v>
      </c>
      <c r="F2719" s="4" t="s">
        <v>28</v>
      </c>
      <c r="G2719" s="4" t="s">
        <v>13</v>
      </c>
      <c r="H2719" s="4" t="s">
        <v>13</v>
      </c>
    </row>
    <row r="2720" spans="1:9">
      <c r="A2720" t="n">
        <v>25211</v>
      </c>
      <c r="B2720" s="38" t="n">
        <v>26</v>
      </c>
      <c r="C2720" s="7" t="n">
        <v>2</v>
      </c>
      <c r="D2720" s="7" t="n">
        <v>17</v>
      </c>
      <c r="E2720" s="7" t="n">
        <v>63185</v>
      </c>
      <c r="F2720" s="7" t="s">
        <v>301</v>
      </c>
      <c r="G2720" s="7" t="n">
        <v>2</v>
      </c>
      <c r="H2720" s="7" t="n">
        <v>0</v>
      </c>
    </row>
    <row r="2721" spans="1:8">
      <c r="A2721" t="s">
        <v>4</v>
      </c>
      <c r="B2721" s="4" t="s">
        <v>5</v>
      </c>
    </row>
    <row r="2722" spans="1:8">
      <c r="A2722" t="n">
        <v>25307</v>
      </c>
      <c r="B2722" s="23" t="n">
        <v>28</v>
      </c>
    </row>
    <row r="2723" spans="1:8">
      <c r="A2723" t="s">
        <v>4</v>
      </c>
      <c r="B2723" s="4" t="s">
        <v>5</v>
      </c>
      <c r="C2723" s="4" t="s">
        <v>10</v>
      </c>
      <c r="D2723" s="4" t="s">
        <v>13</v>
      </c>
      <c r="E2723" s="4" t="s">
        <v>6</v>
      </c>
      <c r="F2723" s="4" t="s">
        <v>19</v>
      </c>
      <c r="G2723" s="4" t="s">
        <v>19</v>
      </c>
      <c r="H2723" s="4" t="s">
        <v>19</v>
      </c>
    </row>
    <row r="2724" spans="1:8">
      <c r="A2724" t="n">
        <v>25308</v>
      </c>
      <c r="B2724" s="35" t="n">
        <v>48</v>
      </c>
      <c r="C2724" s="7" t="n">
        <v>6</v>
      </c>
      <c r="D2724" s="7" t="n">
        <v>0</v>
      </c>
      <c r="E2724" s="7" t="s">
        <v>235</v>
      </c>
      <c r="F2724" s="7" t="n">
        <v>-1</v>
      </c>
      <c r="G2724" s="7" t="n">
        <v>1</v>
      </c>
      <c r="H2724" s="7" t="n">
        <v>0</v>
      </c>
    </row>
    <row r="2725" spans="1:8">
      <c r="A2725" t="s">
        <v>4</v>
      </c>
      <c r="B2725" s="4" t="s">
        <v>5</v>
      </c>
      <c r="C2725" s="4" t="s">
        <v>10</v>
      </c>
    </row>
    <row r="2726" spans="1:8">
      <c r="A2726" t="n">
        <v>25337</v>
      </c>
      <c r="B2726" s="25" t="n">
        <v>16</v>
      </c>
      <c r="C2726" s="7" t="n">
        <v>500</v>
      </c>
    </row>
    <row r="2727" spans="1:8">
      <c r="A2727" t="s">
        <v>4</v>
      </c>
      <c r="B2727" s="4" t="s">
        <v>5</v>
      </c>
      <c r="C2727" s="4" t="s">
        <v>13</v>
      </c>
      <c r="D2727" s="4" t="s">
        <v>10</v>
      </c>
      <c r="E2727" s="4" t="s">
        <v>6</v>
      </c>
    </row>
    <row r="2728" spans="1:8">
      <c r="A2728" t="n">
        <v>25340</v>
      </c>
      <c r="B2728" s="37" t="n">
        <v>51</v>
      </c>
      <c r="C2728" s="7" t="n">
        <v>4</v>
      </c>
      <c r="D2728" s="7" t="n">
        <v>6</v>
      </c>
      <c r="E2728" s="7" t="s">
        <v>106</v>
      </c>
    </row>
    <row r="2729" spans="1:8">
      <c r="A2729" t="s">
        <v>4</v>
      </c>
      <c r="B2729" s="4" t="s">
        <v>5</v>
      </c>
      <c r="C2729" s="4" t="s">
        <v>10</v>
      </c>
    </row>
    <row r="2730" spans="1:8">
      <c r="A2730" t="n">
        <v>25354</v>
      </c>
      <c r="B2730" s="25" t="n">
        <v>16</v>
      </c>
      <c r="C2730" s="7" t="n">
        <v>0</v>
      </c>
    </row>
    <row r="2731" spans="1:8">
      <c r="A2731" t="s">
        <v>4</v>
      </c>
      <c r="B2731" s="4" t="s">
        <v>5</v>
      </c>
      <c r="C2731" s="4" t="s">
        <v>10</v>
      </c>
      <c r="D2731" s="4" t="s">
        <v>13</v>
      </c>
      <c r="E2731" s="4" t="s">
        <v>9</v>
      </c>
      <c r="F2731" s="4" t="s">
        <v>28</v>
      </c>
      <c r="G2731" s="4" t="s">
        <v>13</v>
      </c>
      <c r="H2731" s="4" t="s">
        <v>13</v>
      </c>
    </row>
    <row r="2732" spans="1:8">
      <c r="A2732" t="n">
        <v>25357</v>
      </c>
      <c r="B2732" s="38" t="n">
        <v>26</v>
      </c>
      <c r="C2732" s="7" t="n">
        <v>6</v>
      </c>
      <c r="D2732" s="7" t="n">
        <v>17</v>
      </c>
      <c r="E2732" s="7" t="n">
        <v>63186</v>
      </c>
      <c r="F2732" s="7" t="s">
        <v>302</v>
      </c>
      <c r="G2732" s="7" t="n">
        <v>2</v>
      </c>
      <c r="H2732" s="7" t="n">
        <v>0</v>
      </c>
    </row>
    <row r="2733" spans="1:8">
      <c r="A2733" t="s">
        <v>4</v>
      </c>
      <c r="B2733" s="4" t="s">
        <v>5</v>
      </c>
    </row>
    <row r="2734" spans="1:8">
      <c r="A2734" t="n">
        <v>25480</v>
      </c>
      <c r="B2734" s="23" t="n">
        <v>28</v>
      </c>
    </row>
    <row r="2735" spans="1:8">
      <c r="A2735" t="s">
        <v>4</v>
      </c>
      <c r="B2735" s="4" t="s">
        <v>5</v>
      </c>
      <c r="C2735" s="4" t="s">
        <v>13</v>
      </c>
      <c r="D2735" s="4" t="s">
        <v>10</v>
      </c>
      <c r="E2735" s="4" t="s">
        <v>6</v>
      </c>
    </row>
    <row r="2736" spans="1:8">
      <c r="A2736" t="n">
        <v>25481</v>
      </c>
      <c r="B2736" s="37" t="n">
        <v>51</v>
      </c>
      <c r="C2736" s="7" t="n">
        <v>4</v>
      </c>
      <c r="D2736" s="7" t="n">
        <v>5</v>
      </c>
      <c r="E2736" s="7" t="s">
        <v>303</v>
      </c>
    </row>
    <row r="2737" spans="1:8">
      <c r="A2737" t="s">
        <v>4</v>
      </c>
      <c r="B2737" s="4" t="s">
        <v>5</v>
      </c>
      <c r="C2737" s="4" t="s">
        <v>10</v>
      </c>
    </row>
    <row r="2738" spans="1:8">
      <c r="A2738" t="n">
        <v>25494</v>
      </c>
      <c r="B2738" s="25" t="n">
        <v>16</v>
      </c>
      <c r="C2738" s="7" t="n">
        <v>0</v>
      </c>
    </row>
    <row r="2739" spans="1:8">
      <c r="A2739" t="s">
        <v>4</v>
      </c>
      <c r="B2739" s="4" t="s">
        <v>5</v>
      </c>
      <c r="C2739" s="4" t="s">
        <v>10</v>
      </c>
      <c r="D2739" s="4" t="s">
        <v>13</v>
      </c>
      <c r="E2739" s="4" t="s">
        <v>9</v>
      </c>
      <c r="F2739" s="4" t="s">
        <v>28</v>
      </c>
      <c r="G2739" s="4" t="s">
        <v>13</v>
      </c>
      <c r="H2739" s="4" t="s">
        <v>13</v>
      </c>
    </row>
    <row r="2740" spans="1:8">
      <c r="A2740" t="n">
        <v>25497</v>
      </c>
      <c r="B2740" s="38" t="n">
        <v>26</v>
      </c>
      <c r="C2740" s="7" t="n">
        <v>5</v>
      </c>
      <c r="D2740" s="7" t="n">
        <v>17</v>
      </c>
      <c r="E2740" s="7" t="n">
        <v>63187</v>
      </c>
      <c r="F2740" s="7" t="s">
        <v>304</v>
      </c>
      <c r="G2740" s="7" t="n">
        <v>2</v>
      </c>
      <c r="H2740" s="7" t="n">
        <v>0</v>
      </c>
    </row>
    <row r="2741" spans="1:8">
      <c r="A2741" t="s">
        <v>4</v>
      </c>
      <c r="B2741" s="4" t="s">
        <v>5</v>
      </c>
    </row>
    <row r="2742" spans="1:8">
      <c r="A2742" t="n">
        <v>25576</v>
      </c>
      <c r="B2742" s="23" t="n">
        <v>28</v>
      </c>
    </row>
    <row r="2743" spans="1:8">
      <c r="A2743" t="s">
        <v>4</v>
      </c>
      <c r="B2743" s="4" t="s">
        <v>5</v>
      </c>
      <c r="C2743" s="4" t="s">
        <v>13</v>
      </c>
      <c r="D2743" s="4" t="s">
        <v>10</v>
      </c>
      <c r="E2743" s="4" t="s">
        <v>6</v>
      </c>
    </row>
    <row r="2744" spans="1:8">
      <c r="A2744" t="n">
        <v>25577</v>
      </c>
      <c r="B2744" s="37" t="n">
        <v>51</v>
      </c>
      <c r="C2744" s="7" t="n">
        <v>4</v>
      </c>
      <c r="D2744" s="7" t="n">
        <v>80</v>
      </c>
      <c r="E2744" s="7" t="s">
        <v>305</v>
      </c>
    </row>
    <row r="2745" spans="1:8">
      <c r="A2745" t="s">
        <v>4</v>
      </c>
      <c r="B2745" s="4" t="s">
        <v>5</v>
      </c>
      <c r="C2745" s="4" t="s">
        <v>10</v>
      </c>
    </row>
    <row r="2746" spans="1:8">
      <c r="A2746" t="n">
        <v>25591</v>
      </c>
      <c r="B2746" s="25" t="n">
        <v>16</v>
      </c>
      <c r="C2746" s="7" t="n">
        <v>0</v>
      </c>
    </row>
    <row r="2747" spans="1:8">
      <c r="A2747" t="s">
        <v>4</v>
      </c>
      <c r="B2747" s="4" t="s">
        <v>5</v>
      </c>
      <c r="C2747" s="4" t="s">
        <v>10</v>
      </c>
      <c r="D2747" s="4" t="s">
        <v>13</v>
      </c>
      <c r="E2747" s="4" t="s">
        <v>9</v>
      </c>
      <c r="F2747" s="4" t="s">
        <v>28</v>
      </c>
      <c r="G2747" s="4" t="s">
        <v>13</v>
      </c>
      <c r="H2747" s="4" t="s">
        <v>13</v>
      </c>
      <c r="I2747" s="4" t="s">
        <v>13</v>
      </c>
      <c r="J2747" s="4" t="s">
        <v>9</v>
      </c>
      <c r="K2747" s="4" t="s">
        <v>28</v>
      </c>
      <c r="L2747" s="4" t="s">
        <v>13</v>
      </c>
      <c r="M2747" s="4" t="s">
        <v>13</v>
      </c>
    </row>
    <row r="2748" spans="1:8">
      <c r="A2748" t="n">
        <v>25594</v>
      </c>
      <c r="B2748" s="38" t="n">
        <v>26</v>
      </c>
      <c r="C2748" s="7" t="n">
        <v>80</v>
      </c>
      <c r="D2748" s="7" t="n">
        <v>17</v>
      </c>
      <c r="E2748" s="7" t="n">
        <v>63188</v>
      </c>
      <c r="F2748" s="7" t="s">
        <v>306</v>
      </c>
      <c r="G2748" s="7" t="n">
        <v>2</v>
      </c>
      <c r="H2748" s="7" t="n">
        <v>3</v>
      </c>
      <c r="I2748" s="7" t="n">
        <v>17</v>
      </c>
      <c r="J2748" s="7" t="n">
        <v>63189</v>
      </c>
      <c r="K2748" s="7" t="s">
        <v>307</v>
      </c>
      <c r="L2748" s="7" t="n">
        <v>2</v>
      </c>
      <c r="M2748" s="7" t="n">
        <v>0</v>
      </c>
    </row>
    <row r="2749" spans="1:8">
      <c r="A2749" t="s">
        <v>4</v>
      </c>
      <c r="B2749" s="4" t="s">
        <v>5</v>
      </c>
    </row>
    <row r="2750" spans="1:8">
      <c r="A2750" t="n">
        <v>25808</v>
      </c>
      <c r="B2750" s="23" t="n">
        <v>28</v>
      </c>
    </row>
    <row r="2751" spans="1:8">
      <c r="A2751" t="s">
        <v>4</v>
      </c>
      <c r="B2751" s="4" t="s">
        <v>5</v>
      </c>
      <c r="C2751" s="4" t="s">
        <v>13</v>
      </c>
      <c r="D2751" s="4" t="s">
        <v>10</v>
      </c>
      <c r="E2751" s="4" t="s">
        <v>6</v>
      </c>
    </row>
    <row r="2752" spans="1:8">
      <c r="A2752" t="n">
        <v>25809</v>
      </c>
      <c r="B2752" s="37" t="n">
        <v>51</v>
      </c>
      <c r="C2752" s="7" t="n">
        <v>4</v>
      </c>
      <c r="D2752" s="7" t="n">
        <v>0</v>
      </c>
      <c r="E2752" s="7" t="s">
        <v>133</v>
      </c>
    </row>
    <row r="2753" spans="1:13">
      <c r="A2753" t="s">
        <v>4</v>
      </c>
      <c r="B2753" s="4" t="s">
        <v>5</v>
      </c>
      <c r="C2753" s="4" t="s">
        <v>10</v>
      </c>
    </row>
    <row r="2754" spans="1:13">
      <c r="A2754" t="n">
        <v>25823</v>
      </c>
      <c r="B2754" s="25" t="n">
        <v>16</v>
      </c>
      <c r="C2754" s="7" t="n">
        <v>0</v>
      </c>
    </row>
    <row r="2755" spans="1:13">
      <c r="A2755" t="s">
        <v>4</v>
      </c>
      <c r="B2755" s="4" t="s">
        <v>5</v>
      </c>
      <c r="C2755" s="4" t="s">
        <v>10</v>
      </c>
      <c r="D2755" s="4" t="s">
        <v>13</v>
      </c>
      <c r="E2755" s="4" t="s">
        <v>9</v>
      </c>
      <c r="F2755" s="4" t="s">
        <v>28</v>
      </c>
      <c r="G2755" s="4" t="s">
        <v>13</v>
      </c>
      <c r="H2755" s="4" t="s">
        <v>13</v>
      </c>
      <c r="I2755" s="4" t="s">
        <v>13</v>
      </c>
      <c r="J2755" s="4" t="s">
        <v>9</v>
      </c>
      <c r="K2755" s="4" t="s">
        <v>28</v>
      </c>
      <c r="L2755" s="4" t="s">
        <v>13</v>
      </c>
      <c r="M2755" s="4" t="s">
        <v>13</v>
      </c>
    </row>
    <row r="2756" spans="1:13">
      <c r="A2756" t="n">
        <v>25826</v>
      </c>
      <c r="B2756" s="38" t="n">
        <v>26</v>
      </c>
      <c r="C2756" s="7" t="n">
        <v>0</v>
      </c>
      <c r="D2756" s="7" t="n">
        <v>17</v>
      </c>
      <c r="E2756" s="7" t="n">
        <v>63190</v>
      </c>
      <c r="F2756" s="7" t="s">
        <v>308</v>
      </c>
      <c r="G2756" s="7" t="n">
        <v>2</v>
      </c>
      <c r="H2756" s="7" t="n">
        <v>3</v>
      </c>
      <c r="I2756" s="7" t="n">
        <v>17</v>
      </c>
      <c r="J2756" s="7" t="n">
        <v>63191</v>
      </c>
      <c r="K2756" s="7" t="s">
        <v>309</v>
      </c>
      <c r="L2756" s="7" t="n">
        <v>2</v>
      </c>
      <c r="M2756" s="7" t="n">
        <v>0</v>
      </c>
    </row>
    <row r="2757" spans="1:13">
      <c r="A2757" t="s">
        <v>4</v>
      </c>
      <c r="B2757" s="4" t="s">
        <v>5</v>
      </c>
    </row>
    <row r="2758" spans="1:13">
      <c r="A2758" t="n">
        <v>25939</v>
      </c>
      <c r="B2758" s="23" t="n">
        <v>28</v>
      </c>
    </row>
    <row r="2759" spans="1:13">
      <c r="A2759" t="s">
        <v>4</v>
      </c>
      <c r="B2759" s="4" t="s">
        <v>5</v>
      </c>
      <c r="C2759" s="4" t="s">
        <v>10</v>
      </c>
      <c r="D2759" s="4" t="s">
        <v>13</v>
      </c>
    </row>
    <row r="2760" spans="1:13">
      <c r="A2760" t="n">
        <v>25940</v>
      </c>
      <c r="B2760" s="63" t="n">
        <v>21</v>
      </c>
      <c r="C2760" s="7" t="n">
        <v>65533</v>
      </c>
      <c r="D2760" s="7" t="n">
        <v>1</v>
      </c>
    </row>
    <row r="2761" spans="1:13">
      <c r="A2761" t="s">
        <v>4</v>
      </c>
      <c r="B2761" s="4" t="s">
        <v>5</v>
      </c>
      <c r="C2761" s="4" t="s">
        <v>13</v>
      </c>
      <c r="D2761" s="4" t="s">
        <v>10</v>
      </c>
      <c r="E2761" s="4" t="s">
        <v>6</v>
      </c>
    </row>
    <row r="2762" spans="1:13">
      <c r="A2762" t="n">
        <v>25944</v>
      </c>
      <c r="B2762" s="37" t="n">
        <v>51</v>
      </c>
      <c r="C2762" s="7" t="n">
        <v>4</v>
      </c>
      <c r="D2762" s="7" t="n">
        <v>13</v>
      </c>
      <c r="E2762" s="7" t="s">
        <v>103</v>
      </c>
    </row>
    <row r="2763" spans="1:13">
      <c r="A2763" t="s">
        <v>4</v>
      </c>
      <c r="B2763" s="4" t="s">
        <v>5</v>
      </c>
      <c r="C2763" s="4" t="s">
        <v>10</v>
      </c>
    </row>
    <row r="2764" spans="1:13">
      <c r="A2764" t="n">
        <v>25957</v>
      </c>
      <c r="B2764" s="25" t="n">
        <v>16</v>
      </c>
      <c r="C2764" s="7" t="n">
        <v>0</v>
      </c>
    </row>
    <row r="2765" spans="1:13">
      <c r="A2765" t="s">
        <v>4</v>
      </c>
      <c r="B2765" s="4" t="s">
        <v>5</v>
      </c>
      <c r="C2765" s="4" t="s">
        <v>10</v>
      </c>
      <c r="D2765" s="4" t="s">
        <v>13</v>
      </c>
      <c r="E2765" s="4" t="s">
        <v>9</v>
      </c>
      <c r="F2765" s="4" t="s">
        <v>28</v>
      </c>
      <c r="G2765" s="4" t="s">
        <v>13</v>
      </c>
      <c r="H2765" s="4" t="s">
        <v>13</v>
      </c>
    </row>
    <row r="2766" spans="1:13">
      <c r="A2766" t="n">
        <v>25960</v>
      </c>
      <c r="B2766" s="38" t="n">
        <v>26</v>
      </c>
      <c r="C2766" s="7" t="n">
        <v>13</v>
      </c>
      <c r="D2766" s="7" t="n">
        <v>17</v>
      </c>
      <c r="E2766" s="7" t="n">
        <v>63192</v>
      </c>
      <c r="F2766" s="7" t="s">
        <v>310</v>
      </c>
      <c r="G2766" s="7" t="n">
        <v>2</v>
      </c>
      <c r="H2766" s="7" t="n">
        <v>0</v>
      </c>
    </row>
    <row r="2767" spans="1:13">
      <c r="A2767" t="s">
        <v>4</v>
      </c>
      <c r="B2767" s="4" t="s">
        <v>5</v>
      </c>
    </row>
    <row r="2768" spans="1:13">
      <c r="A2768" t="n">
        <v>25988</v>
      </c>
      <c r="B2768" s="23" t="n">
        <v>28</v>
      </c>
    </row>
    <row r="2769" spans="1:13">
      <c r="A2769" t="s">
        <v>4</v>
      </c>
      <c r="B2769" s="4" t="s">
        <v>5</v>
      </c>
      <c r="C2769" s="4" t="s">
        <v>10</v>
      </c>
      <c r="D2769" s="4" t="s">
        <v>13</v>
      </c>
    </row>
    <row r="2770" spans="1:13">
      <c r="A2770" t="n">
        <v>25989</v>
      </c>
      <c r="B2770" s="52" t="n">
        <v>89</v>
      </c>
      <c r="C2770" s="7" t="n">
        <v>65533</v>
      </c>
      <c r="D2770" s="7" t="n">
        <v>1</v>
      </c>
    </row>
    <row r="2771" spans="1:13">
      <c r="A2771" t="s">
        <v>4</v>
      </c>
      <c r="B2771" s="4" t="s">
        <v>5</v>
      </c>
      <c r="C2771" s="4" t="s">
        <v>10</v>
      </c>
    </row>
    <row r="2772" spans="1:13">
      <c r="A2772" t="n">
        <v>25993</v>
      </c>
      <c r="B2772" s="25" t="n">
        <v>16</v>
      </c>
      <c r="C2772" s="7" t="n">
        <v>300</v>
      </c>
    </row>
    <row r="2773" spans="1:13">
      <c r="A2773" t="s">
        <v>4</v>
      </c>
      <c r="B2773" s="4" t="s">
        <v>5</v>
      </c>
      <c r="C2773" s="4" t="s">
        <v>10</v>
      </c>
      <c r="D2773" s="4" t="s">
        <v>13</v>
      </c>
      <c r="E2773" s="4" t="s">
        <v>6</v>
      </c>
      <c r="F2773" s="4" t="s">
        <v>19</v>
      </c>
      <c r="G2773" s="4" t="s">
        <v>19</v>
      </c>
      <c r="H2773" s="4" t="s">
        <v>19</v>
      </c>
    </row>
    <row r="2774" spans="1:13">
      <c r="A2774" t="n">
        <v>25996</v>
      </c>
      <c r="B2774" s="35" t="n">
        <v>48</v>
      </c>
      <c r="C2774" s="7" t="n">
        <v>13</v>
      </c>
      <c r="D2774" s="7" t="n">
        <v>0</v>
      </c>
      <c r="E2774" s="7" t="s">
        <v>233</v>
      </c>
      <c r="F2774" s="7" t="n">
        <v>-1</v>
      </c>
      <c r="G2774" s="7" t="n">
        <v>1</v>
      </c>
      <c r="H2774" s="7" t="n">
        <v>1.12103877145985e-44</v>
      </c>
    </row>
    <row r="2775" spans="1:13">
      <c r="A2775" t="s">
        <v>4</v>
      </c>
      <c r="B2775" s="4" t="s">
        <v>5</v>
      </c>
      <c r="C2775" s="4" t="s">
        <v>13</v>
      </c>
      <c r="D2775" s="4" t="s">
        <v>19</v>
      </c>
      <c r="E2775" s="4" t="s">
        <v>19</v>
      </c>
      <c r="F2775" s="4" t="s">
        <v>19</v>
      </c>
    </row>
    <row r="2776" spans="1:13">
      <c r="A2776" t="n">
        <v>26025</v>
      </c>
      <c r="B2776" s="48" t="n">
        <v>45</v>
      </c>
      <c r="C2776" s="7" t="n">
        <v>9</v>
      </c>
      <c r="D2776" s="7" t="n">
        <v>0.0199999995529652</v>
      </c>
      <c r="E2776" s="7" t="n">
        <v>0.0199999995529652</v>
      </c>
      <c r="F2776" s="7" t="n">
        <v>0.200000002980232</v>
      </c>
    </row>
    <row r="2777" spans="1:13">
      <c r="A2777" t="s">
        <v>4</v>
      </c>
      <c r="B2777" s="4" t="s">
        <v>5</v>
      </c>
      <c r="C2777" s="4" t="s">
        <v>13</v>
      </c>
      <c r="D2777" s="4" t="s">
        <v>10</v>
      </c>
      <c r="E2777" s="4" t="s">
        <v>6</v>
      </c>
    </row>
    <row r="2778" spans="1:13">
      <c r="A2778" t="n">
        <v>26039</v>
      </c>
      <c r="B2778" s="37" t="n">
        <v>51</v>
      </c>
      <c r="C2778" s="7" t="n">
        <v>4</v>
      </c>
      <c r="D2778" s="7" t="n">
        <v>13</v>
      </c>
      <c r="E2778" s="7" t="s">
        <v>311</v>
      </c>
    </row>
    <row r="2779" spans="1:13">
      <c r="A2779" t="s">
        <v>4</v>
      </c>
      <c r="B2779" s="4" t="s">
        <v>5</v>
      </c>
      <c r="C2779" s="4" t="s">
        <v>10</v>
      </c>
    </row>
    <row r="2780" spans="1:13">
      <c r="A2780" t="n">
        <v>26053</v>
      </c>
      <c r="B2780" s="25" t="n">
        <v>16</v>
      </c>
      <c r="C2780" s="7" t="n">
        <v>0</v>
      </c>
    </row>
    <row r="2781" spans="1:13">
      <c r="A2781" t="s">
        <v>4</v>
      </c>
      <c r="B2781" s="4" t="s">
        <v>5</v>
      </c>
      <c r="C2781" s="4" t="s">
        <v>10</v>
      </c>
      <c r="D2781" s="4" t="s">
        <v>13</v>
      </c>
      <c r="E2781" s="4" t="s">
        <v>9</v>
      </c>
      <c r="F2781" s="4" t="s">
        <v>28</v>
      </c>
      <c r="G2781" s="4" t="s">
        <v>13</v>
      </c>
      <c r="H2781" s="4" t="s">
        <v>13</v>
      </c>
    </row>
    <row r="2782" spans="1:13">
      <c r="A2782" t="n">
        <v>26056</v>
      </c>
      <c r="B2782" s="38" t="n">
        <v>26</v>
      </c>
      <c r="C2782" s="7" t="n">
        <v>13</v>
      </c>
      <c r="D2782" s="7" t="n">
        <v>17</v>
      </c>
      <c r="E2782" s="7" t="n">
        <v>63193</v>
      </c>
      <c r="F2782" s="7" t="s">
        <v>312</v>
      </c>
      <c r="G2782" s="7" t="n">
        <v>2</v>
      </c>
      <c r="H2782" s="7" t="n">
        <v>0</v>
      </c>
    </row>
    <row r="2783" spans="1:13">
      <c r="A2783" t="s">
        <v>4</v>
      </c>
      <c r="B2783" s="4" t="s">
        <v>5</v>
      </c>
    </row>
    <row r="2784" spans="1:13">
      <c r="A2784" t="n">
        <v>26079</v>
      </c>
      <c r="B2784" s="23" t="n">
        <v>28</v>
      </c>
    </row>
    <row r="2785" spans="1:8">
      <c r="A2785" t="s">
        <v>4</v>
      </c>
      <c r="B2785" s="4" t="s">
        <v>5</v>
      </c>
      <c r="C2785" s="4" t="s">
        <v>10</v>
      </c>
      <c r="D2785" s="4" t="s">
        <v>13</v>
      </c>
    </row>
    <row r="2786" spans="1:8">
      <c r="A2786" t="n">
        <v>26080</v>
      </c>
      <c r="B2786" s="52" t="n">
        <v>89</v>
      </c>
      <c r="C2786" s="7" t="n">
        <v>65533</v>
      </c>
      <c r="D2786" s="7" t="n">
        <v>1</v>
      </c>
    </row>
    <row r="2787" spans="1:8">
      <c r="A2787" t="s">
        <v>4</v>
      </c>
      <c r="B2787" s="4" t="s">
        <v>5</v>
      </c>
      <c r="C2787" s="4" t="s">
        <v>13</v>
      </c>
      <c r="D2787" s="4" t="s">
        <v>10</v>
      </c>
      <c r="E2787" s="4" t="s">
        <v>19</v>
      </c>
    </row>
    <row r="2788" spans="1:8">
      <c r="A2788" t="n">
        <v>26084</v>
      </c>
      <c r="B2788" s="42" t="n">
        <v>58</v>
      </c>
      <c r="C2788" s="7" t="n">
        <v>101</v>
      </c>
      <c r="D2788" s="7" t="n">
        <v>300</v>
      </c>
      <c r="E2788" s="7" t="n">
        <v>1</v>
      </c>
    </row>
    <row r="2789" spans="1:8">
      <c r="A2789" t="s">
        <v>4</v>
      </c>
      <c r="B2789" s="4" t="s">
        <v>5</v>
      </c>
      <c r="C2789" s="4" t="s">
        <v>13</v>
      </c>
      <c r="D2789" s="4" t="s">
        <v>10</v>
      </c>
    </row>
    <row r="2790" spans="1:8">
      <c r="A2790" t="n">
        <v>26092</v>
      </c>
      <c r="B2790" s="42" t="n">
        <v>58</v>
      </c>
      <c r="C2790" s="7" t="n">
        <v>254</v>
      </c>
      <c r="D2790" s="7" t="n">
        <v>0</v>
      </c>
    </row>
    <row r="2791" spans="1:8">
      <c r="A2791" t="s">
        <v>4</v>
      </c>
      <c r="B2791" s="4" t="s">
        <v>5</v>
      </c>
      <c r="C2791" s="4" t="s">
        <v>13</v>
      </c>
    </row>
    <row r="2792" spans="1:8">
      <c r="A2792" t="n">
        <v>26096</v>
      </c>
      <c r="B2792" s="53" t="n">
        <v>116</v>
      </c>
      <c r="C2792" s="7" t="n">
        <v>0</v>
      </c>
    </row>
    <row r="2793" spans="1:8">
      <c r="A2793" t="s">
        <v>4</v>
      </c>
      <c r="B2793" s="4" t="s">
        <v>5</v>
      </c>
      <c r="C2793" s="4" t="s">
        <v>13</v>
      </c>
      <c r="D2793" s="4" t="s">
        <v>10</v>
      </c>
    </row>
    <row r="2794" spans="1:8">
      <c r="A2794" t="n">
        <v>26098</v>
      </c>
      <c r="B2794" s="53" t="n">
        <v>116</v>
      </c>
      <c r="C2794" s="7" t="n">
        <v>2</v>
      </c>
      <c r="D2794" s="7" t="n">
        <v>1</v>
      </c>
    </row>
    <row r="2795" spans="1:8">
      <c r="A2795" t="s">
        <v>4</v>
      </c>
      <c r="B2795" s="4" t="s">
        <v>5</v>
      </c>
      <c r="C2795" s="4" t="s">
        <v>13</v>
      </c>
      <c r="D2795" s="4" t="s">
        <v>9</v>
      </c>
    </row>
    <row r="2796" spans="1:8">
      <c r="A2796" t="n">
        <v>26102</v>
      </c>
      <c r="B2796" s="53" t="n">
        <v>116</v>
      </c>
      <c r="C2796" s="7" t="n">
        <v>5</v>
      </c>
      <c r="D2796" s="7" t="n">
        <v>1120403456</v>
      </c>
    </row>
    <row r="2797" spans="1:8">
      <c r="A2797" t="s">
        <v>4</v>
      </c>
      <c r="B2797" s="4" t="s">
        <v>5</v>
      </c>
      <c r="C2797" s="4" t="s">
        <v>13</v>
      </c>
      <c r="D2797" s="4" t="s">
        <v>10</v>
      </c>
    </row>
    <row r="2798" spans="1:8">
      <c r="A2798" t="n">
        <v>26108</v>
      </c>
      <c r="B2798" s="53" t="n">
        <v>116</v>
      </c>
      <c r="C2798" s="7" t="n">
        <v>6</v>
      </c>
      <c r="D2798" s="7" t="n">
        <v>1</v>
      </c>
    </row>
    <row r="2799" spans="1:8">
      <c r="A2799" t="s">
        <v>4</v>
      </c>
      <c r="B2799" s="4" t="s">
        <v>5</v>
      </c>
      <c r="C2799" s="4" t="s">
        <v>10</v>
      </c>
      <c r="D2799" s="4" t="s">
        <v>19</v>
      </c>
      <c r="E2799" s="4" t="s">
        <v>19</v>
      </c>
      <c r="F2799" s="4" t="s">
        <v>19</v>
      </c>
      <c r="G2799" s="4" t="s">
        <v>19</v>
      </c>
    </row>
    <row r="2800" spans="1:8">
      <c r="A2800" t="n">
        <v>26112</v>
      </c>
      <c r="B2800" s="31" t="n">
        <v>46</v>
      </c>
      <c r="C2800" s="7" t="n">
        <v>1603</v>
      </c>
      <c r="D2800" s="7" t="n">
        <v>4</v>
      </c>
      <c r="E2800" s="7" t="n">
        <v>0.75</v>
      </c>
      <c r="F2800" s="7" t="n">
        <v>-100</v>
      </c>
      <c r="G2800" s="7" t="n">
        <v>180</v>
      </c>
    </row>
    <row r="2801" spans="1:7">
      <c r="A2801" t="s">
        <v>4</v>
      </c>
      <c r="B2801" s="4" t="s">
        <v>5</v>
      </c>
      <c r="C2801" s="4" t="s">
        <v>10</v>
      </c>
      <c r="D2801" s="4" t="s">
        <v>19</v>
      </c>
      <c r="E2801" s="4" t="s">
        <v>19</v>
      </c>
      <c r="F2801" s="4" t="s">
        <v>19</v>
      </c>
      <c r="G2801" s="4" t="s">
        <v>19</v>
      </c>
    </row>
    <row r="2802" spans="1:7">
      <c r="A2802" t="n">
        <v>26131</v>
      </c>
      <c r="B2802" s="31" t="n">
        <v>46</v>
      </c>
      <c r="C2802" s="7" t="n">
        <v>1615</v>
      </c>
      <c r="D2802" s="7" t="n">
        <v>-4</v>
      </c>
      <c r="E2802" s="7" t="n">
        <v>0.75</v>
      </c>
      <c r="F2802" s="7" t="n">
        <v>-110</v>
      </c>
      <c r="G2802" s="7" t="n">
        <v>0</v>
      </c>
    </row>
    <row r="2803" spans="1:7">
      <c r="A2803" t="s">
        <v>4</v>
      </c>
      <c r="B2803" s="4" t="s">
        <v>5</v>
      </c>
      <c r="C2803" s="4" t="s">
        <v>10</v>
      </c>
      <c r="D2803" s="4" t="s">
        <v>10</v>
      </c>
      <c r="E2803" s="4" t="s">
        <v>19</v>
      </c>
      <c r="F2803" s="4" t="s">
        <v>13</v>
      </c>
    </row>
    <row r="2804" spans="1:7">
      <c r="A2804" t="n">
        <v>26150</v>
      </c>
      <c r="B2804" s="47" t="n">
        <v>53</v>
      </c>
      <c r="C2804" s="7" t="n">
        <v>1603</v>
      </c>
      <c r="D2804" s="7" t="n">
        <v>1615</v>
      </c>
      <c r="E2804" s="7" t="n">
        <v>0</v>
      </c>
      <c r="F2804" s="7" t="n">
        <v>0</v>
      </c>
    </row>
    <row r="2805" spans="1:7">
      <c r="A2805" t="s">
        <v>4</v>
      </c>
      <c r="B2805" s="4" t="s">
        <v>5</v>
      </c>
      <c r="C2805" s="4" t="s">
        <v>10</v>
      </c>
      <c r="D2805" s="4" t="s">
        <v>10</v>
      </c>
      <c r="E2805" s="4" t="s">
        <v>19</v>
      </c>
      <c r="F2805" s="4" t="s">
        <v>13</v>
      </c>
    </row>
    <row r="2806" spans="1:7">
      <c r="A2806" t="n">
        <v>26160</v>
      </c>
      <c r="B2806" s="47" t="n">
        <v>53</v>
      </c>
      <c r="C2806" s="7" t="n">
        <v>1615</v>
      </c>
      <c r="D2806" s="7" t="n">
        <v>1603</v>
      </c>
      <c r="E2806" s="7" t="n">
        <v>0</v>
      </c>
      <c r="F2806" s="7" t="n">
        <v>0</v>
      </c>
    </row>
    <row r="2807" spans="1:7">
      <c r="A2807" t="s">
        <v>4</v>
      </c>
      <c r="B2807" s="4" t="s">
        <v>5</v>
      </c>
      <c r="C2807" s="4" t="s">
        <v>13</v>
      </c>
      <c r="D2807" s="4" t="s">
        <v>13</v>
      </c>
      <c r="E2807" s="4" t="s">
        <v>19</v>
      </c>
      <c r="F2807" s="4" t="s">
        <v>19</v>
      </c>
      <c r="G2807" s="4" t="s">
        <v>19</v>
      </c>
      <c r="H2807" s="4" t="s">
        <v>10</v>
      </c>
    </row>
    <row r="2808" spans="1:7">
      <c r="A2808" t="n">
        <v>26170</v>
      </c>
      <c r="B2808" s="48" t="n">
        <v>45</v>
      </c>
      <c r="C2808" s="7" t="n">
        <v>2</v>
      </c>
      <c r="D2808" s="7" t="n">
        <v>3</v>
      </c>
      <c r="E2808" s="7" t="n">
        <v>-4</v>
      </c>
      <c r="F2808" s="7" t="n">
        <v>3.65000009536743</v>
      </c>
      <c r="G2808" s="7" t="n">
        <v>-110.150001525879</v>
      </c>
      <c r="H2808" s="7" t="n">
        <v>0</v>
      </c>
    </row>
    <row r="2809" spans="1:7">
      <c r="A2809" t="s">
        <v>4</v>
      </c>
      <c r="B2809" s="4" t="s">
        <v>5</v>
      </c>
      <c r="C2809" s="4" t="s">
        <v>13</v>
      </c>
      <c r="D2809" s="4" t="s">
        <v>13</v>
      </c>
      <c r="E2809" s="4" t="s">
        <v>19</v>
      </c>
      <c r="F2809" s="4" t="s">
        <v>19</v>
      </c>
      <c r="G2809" s="4" t="s">
        <v>19</v>
      </c>
      <c r="H2809" s="4" t="s">
        <v>10</v>
      </c>
      <c r="I2809" s="4" t="s">
        <v>13</v>
      </c>
    </row>
    <row r="2810" spans="1:7">
      <c r="A2810" t="n">
        <v>26187</v>
      </c>
      <c r="B2810" s="48" t="n">
        <v>45</v>
      </c>
      <c r="C2810" s="7" t="n">
        <v>4</v>
      </c>
      <c r="D2810" s="7" t="n">
        <v>3</v>
      </c>
      <c r="E2810" s="7" t="n">
        <v>12.4499998092651</v>
      </c>
      <c r="F2810" s="7" t="n">
        <v>260</v>
      </c>
      <c r="G2810" s="7" t="n">
        <v>356</v>
      </c>
      <c r="H2810" s="7" t="n">
        <v>0</v>
      </c>
      <c r="I2810" s="7" t="n">
        <v>0</v>
      </c>
    </row>
    <row r="2811" spans="1:7">
      <c r="A2811" t="s">
        <v>4</v>
      </c>
      <c r="B2811" s="4" t="s">
        <v>5</v>
      </c>
      <c r="C2811" s="4" t="s">
        <v>13</v>
      </c>
      <c r="D2811" s="4" t="s">
        <v>13</v>
      </c>
      <c r="E2811" s="4" t="s">
        <v>19</v>
      </c>
      <c r="F2811" s="4" t="s">
        <v>10</v>
      </c>
    </row>
    <row r="2812" spans="1:7">
      <c r="A2812" t="n">
        <v>26205</v>
      </c>
      <c r="B2812" s="48" t="n">
        <v>45</v>
      </c>
      <c r="C2812" s="7" t="n">
        <v>5</v>
      </c>
      <c r="D2812" s="7" t="n">
        <v>3</v>
      </c>
      <c r="E2812" s="7" t="n">
        <v>11.5</v>
      </c>
      <c r="F2812" s="7" t="n">
        <v>0</v>
      </c>
    </row>
    <row r="2813" spans="1:7">
      <c r="A2813" t="s">
        <v>4</v>
      </c>
      <c r="B2813" s="4" t="s">
        <v>5</v>
      </c>
      <c r="C2813" s="4" t="s">
        <v>13</v>
      </c>
      <c r="D2813" s="4" t="s">
        <v>13</v>
      </c>
      <c r="E2813" s="4" t="s">
        <v>19</v>
      </c>
      <c r="F2813" s="4" t="s">
        <v>10</v>
      </c>
    </row>
    <row r="2814" spans="1:7">
      <c r="A2814" t="n">
        <v>26214</v>
      </c>
      <c r="B2814" s="48" t="n">
        <v>45</v>
      </c>
      <c r="C2814" s="7" t="n">
        <v>11</v>
      </c>
      <c r="D2814" s="7" t="n">
        <v>3</v>
      </c>
      <c r="E2814" s="7" t="n">
        <v>40</v>
      </c>
      <c r="F2814" s="7" t="n">
        <v>0</v>
      </c>
    </row>
    <row r="2815" spans="1:7">
      <c r="A2815" t="s">
        <v>4</v>
      </c>
      <c r="B2815" s="4" t="s">
        <v>5</v>
      </c>
      <c r="C2815" s="4" t="s">
        <v>10</v>
      </c>
      <c r="D2815" s="4" t="s">
        <v>13</v>
      </c>
      <c r="E2815" s="4" t="s">
        <v>6</v>
      </c>
      <c r="F2815" s="4" t="s">
        <v>19</v>
      </c>
      <c r="G2815" s="4" t="s">
        <v>19</v>
      </c>
      <c r="H2815" s="4" t="s">
        <v>19</v>
      </c>
    </row>
    <row r="2816" spans="1:7">
      <c r="A2816" t="n">
        <v>26223</v>
      </c>
      <c r="B2816" s="35" t="n">
        <v>48</v>
      </c>
      <c r="C2816" s="7" t="n">
        <v>1615</v>
      </c>
      <c r="D2816" s="7" t="n">
        <v>0</v>
      </c>
      <c r="E2816" s="7" t="s">
        <v>223</v>
      </c>
      <c r="F2816" s="7" t="n">
        <v>-1</v>
      </c>
      <c r="G2816" s="7" t="n">
        <v>1</v>
      </c>
      <c r="H2816" s="7" t="n">
        <v>0</v>
      </c>
    </row>
    <row r="2817" spans="1:9">
      <c r="A2817" t="s">
        <v>4</v>
      </c>
      <c r="B2817" s="4" t="s">
        <v>5</v>
      </c>
      <c r="C2817" s="4" t="s">
        <v>10</v>
      </c>
    </row>
    <row r="2818" spans="1:9">
      <c r="A2818" t="n">
        <v>26250</v>
      </c>
      <c r="B2818" s="25" t="n">
        <v>16</v>
      </c>
      <c r="C2818" s="7" t="n">
        <v>1000</v>
      </c>
    </row>
    <row r="2819" spans="1:9">
      <c r="A2819" t="s">
        <v>4</v>
      </c>
      <c r="B2819" s="4" t="s">
        <v>5</v>
      </c>
      <c r="C2819" s="4" t="s">
        <v>10</v>
      </c>
      <c r="D2819" s="4" t="s">
        <v>10</v>
      </c>
      <c r="E2819" s="4" t="s">
        <v>19</v>
      </c>
      <c r="F2819" s="4" t="s">
        <v>19</v>
      </c>
      <c r="G2819" s="4" t="s">
        <v>19</v>
      </c>
      <c r="H2819" s="4" t="s">
        <v>19</v>
      </c>
      <c r="I2819" s="4" t="s">
        <v>13</v>
      </c>
      <c r="J2819" s="4" t="s">
        <v>10</v>
      </c>
    </row>
    <row r="2820" spans="1:9">
      <c r="A2820" t="n">
        <v>26253</v>
      </c>
      <c r="B2820" s="50" t="n">
        <v>55</v>
      </c>
      <c r="C2820" s="7" t="n">
        <v>1615</v>
      </c>
      <c r="D2820" s="7" t="n">
        <v>65533</v>
      </c>
      <c r="E2820" s="7" t="n">
        <v>1.95000004768372</v>
      </c>
      <c r="F2820" s="7" t="n">
        <v>0.75</v>
      </c>
      <c r="G2820" s="7" t="n">
        <v>-102.599998474121</v>
      </c>
      <c r="H2820" s="7" t="n">
        <v>30</v>
      </c>
      <c r="I2820" s="7" t="n">
        <v>0</v>
      </c>
      <c r="J2820" s="7" t="n">
        <v>1</v>
      </c>
    </row>
    <row r="2821" spans="1:9">
      <c r="A2821" t="s">
        <v>4</v>
      </c>
      <c r="B2821" s="4" t="s">
        <v>5</v>
      </c>
      <c r="C2821" s="4" t="s">
        <v>13</v>
      </c>
      <c r="D2821" s="4" t="s">
        <v>13</v>
      </c>
      <c r="E2821" s="4" t="s">
        <v>19</v>
      </c>
      <c r="F2821" s="4" t="s">
        <v>19</v>
      </c>
      <c r="G2821" s="4" t="s">
        <v>19</v>
      </c>
      <c r="H2821" s="4" t="s">
        <v>10</v>
      </c>
    </row>
    <row r="2822" spans="1:9">
      <c r="A2822" t="n">
        <v>26277</v>
      </c>
      <c r="B2822" s="48" t="n">
        <v>45</v>
      </c>
      <c r="C2822" s="7" t="n">
        <v>2</v>
      </c>
      <c r="D2822" s="7" t="n">
        <v>2</v>
      </c>
      <c r="E2822" s="7" t="n">
        <v>15.8000001907349</v>
      </c>
      <c r="F2822" s="7" t="n">
        <v>2.75</v>
      </c>
      <c r="G2822" s="7" t="n">
        <v>-85.25</v>
      </c>
      <c r="H2822" s="7" t="n">
        <v>2000</v>
      </c>
    </row>
    <row r="2823" spans="1:9">
      <c r="A2823" t="s">
        <v>4</v>
      </c>
      <c r="B2823" s="4" t="s">
        <v>5</v>
      </c>
      <c r="C2823" s="4" t="s">
        <v>13</v>
      </c>
      <c r="D2823" s="4" t="s">
        <v>13</v>
      </c>
      <c r="E2823" s="4" t="s">
        <v>19</v>
      </c>
      <c r="F2823" s="4" t="s">
        <v>19</v>
      </c>
      <c r="G2823" s="4" t="s">
        <v>19</v>
      </c>
      <c r="H2823" s="4" t="s">
        <v>10</v>
      </c>
      <c r="I2823" s="4" t="s">
        <v>13</v>
      </c>
    </row>
    <row r="2824" spans="1:9">
      <c r="A2824" t="n">
        <v>26294</v>
      </c>
      <c r="B2824" s="48" t="n">
        <v>45</v>
      </c>
      <c r="C2824" s="7" t="n">
        <v>4</v>
      </c>
      <c r="D2824" s="7" t="n">
        <v>2</v>
      </c>
      <c r="E2824" s="7" t="n">
        <v>354.5</v>
      </c>
      <c r="F2824" s="7" t="n">
        <v>270</v>
      </c>
      <c r="G2824" s="7" t="n">
        <v>356</v>
      </c>
      <c r="H2824" s="7" t="n">
        <v>2000</v>
      </c>
      <c r="I2824" s="7" t="n">
        <v>1</v>
      </c>
    </row>
    <row r="2825" spans="1:9">
      <c r="A2825" t="s">
        <v>4</v>
      </c>
      <c r="B2825" s="4" t="s">
        <v>5</v>
      </c>
      <c r="C2825" s="4" t="s">
        <v>13</v>
      </c>
      <c r="D2825" s="4" t="s">
        <v>13</v>
      </c>
      <c r="E2825" s="4" t="s">
        <v>19</v>
      </c>
      <c r="F2825" s="4" t="s">
        <v>10</v>
      </c>
    </row>
    <row r="2826" spans="1:9">
      <c r="A2826" t="n">
        <v>26312</v>
      </c>
      <c r="B2826" s="48" t="n">
        <v>45</v>
      </c>
      <c r="C2826" s="7" t="n">
        <v>5</v>
      </c>
      <c r="D2826" s="7" t="n">
        <v>2</v>
      </c>
      <c r="E2826" s="7" t="n">
        <v>8.5</v>
      </c>
      <c r="F2826" s="7" t="n">
        <v>2000</v>
      </c>
    </row>
    <row r="2827" spans="1:9">
      <c r="A2827" t="s">
        <v>4</v>
      </c>
      <c r="B2827" s="4" t="s">
        <v>5</v>
      </c>
      <c r="C2827" s="4" t="s">
        <v>10</v>
      </c>
      <c r="D2827" s="4" t="s">
        <v>13</v>
      </c>
    </row>
    <row r="2828" spans="1:9">
      <c r="A2828" t="n">
        <v>26321</v>
      </c>
      <c r="B2828" s="51" t="n">
        <v>56</v>
      </c>
      <c r="C2828" s="7" t="n">
        <v>1615</v>
      </c>
      <c r="D2828" s="7" t="n">
        <v>0</v>
      </c>
    </row>
    <row r="2829" spans="1:9">
      <c r="A2829" t="s">
        <v>4</v>
      </c>
      <c r="B2829" s="4" t="s">
        <v>5</v>
      </c>
      <c r="C2829" s="4" t="s">
        <v>13</v>
      </c>
      <c r="D2829" s="4" t="s">
        <v>10</v>
      </c>
      <c r="E2829" s="4" t="s">
        <v>10</v>
      </c>
      <c r="F2829" s="4" t="s">
        <v>10</v>
      </c>
      <c r="G2829" s="4" t="s">
        <v>10</v>
      </c>
      <c r="H2829" s="4" t="s">
        <v>10</v>
      </c>
      <c r="I2829" s="4" t="s">
        <v>6</v>
      </c>
      <c r="J2829" s="4" t="s">
        <v>19</v>
      </c>
      <c r="K2829" s="4" t="s">
        <v>19</v>
      </c>
      <c r="L2829" s="4" t="s">
        <v>19</v>
      </c>
      <c r="M2829" s="4" t="s">
        <v>9</v>
      </c>
      <c r="N2829" s="4" t="s">
        <v>9</v>
      </c>
      <c r="O2829" s="4" t="s">
        <v>19</v>
      </c>
      <c r="P2829" s="4" t="s">
        <v>19</v>
      </c>
      <c r="Q2829" s="4" t="s">
        <v>19</v>
      </c>
      <c r="R2829" s="4" t="s">
        <v>19</v>
      </c>
      <c r="S2829" s="4" t="s">
        <v>13</v>
      </c>
    </row>
    <row r="2830" spans="1:9">
      <c r="A2830" t="n">
        <v>26325</v>
      </c>
      <c r="B2830" s="68" t="n">
        <v>39</v>
      </c>
      <c r="C2830" s="7" t="n">
        <v>12</v>
      </c>
      <c r="D2830" s="7" t="n">
        <v>65533</v>
      </c>
      <c r="E2830" s="7" t="n">
        <v>206</v>
      </c>
      <c r="F2830" s="7" t="n">
        <v>0</v>
      </c>
      <c r="G2830" s="7" t="n">
        <v>65533</v>
      </c>
      <c r="H2830" s="7" t="n">
        <v>0</v>
      </c>
      <c r="I2830" s="7" t="s">
        <v>12</v>
      </c>
      <c r="J2830" s="7" t="n">
        <v>2.40000009536743</v>
      </c>
      <c r="K2830" s="7" t="n">
        <v>5.15000009536743</v>
      </c>
      <c r="L2830" s="7" t="n">
        <v>-100.800003051758</v>
      </c>
      <c r="M2830" s="7" t="n">
        <v>0</v>
      </c>
      <c r="N2830" s="7" t="n">
        <v>0</v>
      </c>
      <c r="O2830" s="7" t="n">
        <v>0</v>
      </c>
      <c r="P2830" s="7" t="n">
        <v>4</v>
      </c>
      <c r="Q2830" s="7" t="n">
        <v>4</v>
      </c>
      <c r="R2830" s="7" t="n">
        <v>4</v>
      </c>
      <c r="S2830" s="7" t="n">
        <v>255</v>
      </c>
    </row>
    <row r="2831" spans="1:9">
      <c r="A2831" t="s">
        <v>4</v>
      </c>
      <c r="B2831" s="4" t="s">
        <v>5</v>
      </c>
      <c r="C2831" s="4" t="s">
        <v>10</v>
      </c>
      <c r="D2831" s="4" t="s">
        <v>13</v>
      </c>
      <c r="E2831" s="4" t="s">
        <v>6</v>
      </c>
      <c r="F2831" s="4" t="s">
        <v>19</v>
      </c>
      <c r="G2831" s="4" t="s">
        <v>19</v>
      </c>
      <c r="H2831" s="4" t="s">
        <v>19</v>
      </c>
    </row>
    <row r="2832" spans="1:9">
      <c r="A2832" t="n">
        <v>26375</v>
      </c>
      <c r="B2832" s="35" t="n">
        <v>48</v>
      </c>
      <c r="C2832" s="7" t="n">
        <v>1603</v>
      </c>
      <c r="D2832" s="7" t="n">
        <v>0</v>
      </c>
      <c r="E2832" s="7" t="s">
        <v>313</v>
      </c>
      <c r="F2832" s="7" t="n">
        <v>-1</v>
      </c>
      <c r="G2832" s="7" t="n">
        <v>1</v>
      </c>
      <c r="H2832" s="7" t="n">
        <v>0</v>
      </c>
    </row>
    <row r="2833" spans="1:19">
      <c r="A2833" t="s">
        <v>4</v>
      </c>
      <c r="B2833" s="4" t="s">
        <v>5</v>
      </c>
      <c r="C2833" s="4" t="s">
        <v>10</v>
      </c>
      <c r="D2833" s="4" t="s">
        <v>19</v>
      </c>
      <c r="E2833" s="4" t="s">
        <v>19</v>
      </c>
      <c r="F2833" s="4" t="s">
        <v>19</v>
      </c>
      <c r="G2833" s="4" t="s">
        <v>19</v>
      </c>
    </row>
    <row r="2834" spans="1:19">
      <c r="A2834" t="n">
        <v>26403</v>
      </c>
      <c r="B2834" s="78" t="n">
        <v>131</v>
      </c>
      <c r="C2834" s="7" t="n">
        <v>1603</v>
      </c>
      <c r="D2834" s="7" t="n">
        <v>0</v>
      </c>
      <c r="E2834" s="7" t="n">
        <v>0</v>
      </c>
      <c r="F2834" s="7" t="n">
        <v>3</v>
      </c>
      <c r="G2834" s="7" t="n">
        <v>0.100000001490116</v>
      </c>
    </row>
    <row r="2835" spans="1:19">
      <c r="A2835" t="s">
        <v>4</v>
      </c>
      <c r="B2835" s="4" t="s">
        <v>5</v>
      </c>
      <c r="C2835" s="4" t="s">
        <v>10</v>
      </c>
      <c r="D2835" s="4" t="s">
        <v>10</v>
      </c>
      <c r="E2835" s="4" t="s">
        <v>19</v>
      </c>
      <c r="F2835" s="4" t="s">
        <v>19</v>
      </c>
      <c r="G2835" s="4" t="s">
        <v>19</v>
      </c>
      <c r="H2835" s="4" t="s">
        <v>19</v>
      </c>
      <c r="I2835" s="4" t="s">
        <v>13</v>
      </c>
      <c r="J2835" s="4" t="s">
        <v>10</v>
      </c>
    </row>
    <row r="2836" spans="1:19">
      <c r="A2836" t="n">
        <v>26422</v>
      </c>
      <c r="B2836" s="50" t="n">
        <v>55</v>
      </c>
      <c r="C2836" s="7" t="n">
        <v>1603</v>
      </c>
      <c r="D2836" s="7" t="n">
        <v>65533</v>
      </c>
      <c r="E2836" s="7" t="n">
        <v>14.3500003814697</v>
      </c>
      <c r="F2836" s="7" t="n">
        <v>0.75</v>
      </c>
      <c r="G2836" s="7" t="n">
        <v>-87.0999984741211</v>
      </c>
      <c r="H2836" s="7" t="n">
        <v>30</v>
      </c>
      <c r="I2836" s="7" t="n">
        <v>0</v>
      </c>
      <c r="J2836" s="7" t="n">
        <v>1</v>
      </c>
    </row>
    <row r="2837" spans="1:19">
      <c r="A2837" t="s">
        <v>4</v>
      </c>
      <c r="B2837" s="4" t="s">
        <v>5</v>
      </c>
      <c r="C2837" s="4" t="s">
        <v>13</v>
      </c>
      <c r="D2837" s="4" t="s">
        <v>10</v>
      </c>
      <c r="E2837" s="4" t="s">
        <v>10</v>
      </c>
      <c r="F2837" s="4" t="s">
        <v>9</v>
      </c>
    </row>
    <row r="2838" spans="1:19">
      <c r="A2838" t="n">
        <v>26446</v>
      </c>
      <c r="B2838" s="76" t="n">
        <v>84</v>
      </c>
      <c r="C2838" s="7" t="n">
        <v>0</v>
      </c>
      <c r="D2838" s="7" t="n">
        <v>2</v>
      </c>
      <c r="E2838" s="7" t="n">
        <v>0</v>
      </c>
      <c r="F2838" s="7" t="n">
        <v>1056964608</v>
      </c>
    </row>
    <row r="2839" spans="1:19">
      <c r="A2839" t="s">
        <v>4</v>
      </c>
      <c r="B2839" s="4" t="s">
        <v>5</v>
      </c>
      <c r="C2839" s="4" t="s">
        <v>13</v>
      </c>
      <c r="D2839" s="4" t="s">
        <v>10</v>
      </c>
      <c r="E2839" s="4" t="s">
        <v>10</v>
      </c>
      <c r="F2839" s="4" t="s">
        <v>9</v>
      </c>
    </row>
    <row r="2840" spans="1:19">
      <c r="A2840" t="n">
        <v>26456</v>
      </c>
      <c r="B2840" s="76" t="n">
        <v>84</v>
      </c>
      <c r="C2840" s="7" t="n">
        <v>1</v>
      </c>
      <c r="D2840" s="7" t="n">
        <v>0</v>
      </c>
      <c r="E2840" s="7" t="n">
        <v>500</v>
      </c>
      <c r="F2840" s="7" t="n">
        <v>0</v>
      </c>
    </row>
    <row r="2841" spans="1:19">
      <c r="A2841" t="s">
        <v>4</v>
      </c>
      <c r="B2841" s="4" t="s">
        <v>5</v>
      </c>
      <c r="C2841" s="4" t="s">
        <v>13</v>
      </c>
      <c r="D2841" s="4" t="s">
        <v>19</v>
      </c>
      <c r="E2841" s="4" t="s">
        <v>19</v>
      </c>
      <c r="F2841" s="4" t="s">
        <v>19</v>
      </c>
    </row>
    <row r="2842" spans="1:19">
      <c r="A2842" t="n">
        <v>26466</v>
      </c>
      <c r="B2842" s="48" t="n">
        <v>45</v>
      </c>
      <c r="C2842" s="7" t="n">
        <v>9</v>
      </c>
      <c r="D2842" s="7" t="n">
        <v>0.200000002980232</v>
      </c>
      <c r="E2842" s="7" t="n">
        <v>0.200000002980232</v>
      </c>
      <c r="F2842" s="7" t="n">
        <v>0.5</v>
      </c>
    </row>
    <row r="2843" spans="1:19">
      <c r="A2843" t="s">
        <v>4</v>
      </c>
      <c r="B2843" s="4" t="s">
        <v>5</v>
      </c>
      <c r="C2843" s="4" t="s">
        <v>13</v>
      </c>
      <c r="D2843" s="4" t="s">
        <v>10</v>
      </c>
      <c r="E2843" s="4" t="s">
        <v>19</v>
      </c>
      <c r="F2843" s="4" t="s">
        <v>10</v>
      </c>
      <c r="G2843" s="4" t="s">
        <v>9</v>
      </c>
      <c r="H2843" s="4" t="s">
        <v>9</v>
      </c>
      <c r="I2843" s="4" t="s">
        <v>10</v>
      </c>
      <c r="J2843" s="4" t="s">
        <v>10</v>
      </c>
      <c r="K2843" s="4" t="s">
        <v>9</v>
      </c>
      <c r="L2843" s="4" t="s">
        <v>9</v>
      </c>
      <c r="M2843" s="4" t="s">
        <v>9</v>
      </c>
      <c r="N2843" s="4" t="s">
        <v>9</v>
      </c>
      <c r="O2843" s="4" t="s">
        <v>6</v>
      </c>
    </row>
    <row r="2844" spans="1:19">
      <c r="A2844" t="n">
        <v>26480</v>
      </c>
      <c r="B2844" s="14" t="n">
        <v>50</v>
      </c>
      <c r="C2844" s="7" t="n">
        <v>0</v>
      </c>
      <c r="D2844" s="7" t="n">
        <v>4415</v>
      </c>
      <c r="E2844" s="7" t="n">
        <v>0.899999976158142</v>
      </c>
      <c r="F2844" s="7" t="n">
        <v>0</v>
      </c>
      <c r="G2844" s="7" t="n">
        <v>0</v>
      </c>
      <c r="H2844" s="7" t="n">
        <v>-1069547520</v>
      </c>
      <c r="I2844" s="7" t="n">
        <v>0</v>
      </c>
      <c r="J2844" s="7" t="n">
        <v>65533</v>
      </c>
      <c r="K2844" s="7" t="n">
        <v>0</v>
      </c>
      <c r="L2844" s="7" t="n">
        <v>0</v>
      </c>
      <c r="M2844" s="7" t="n">
        <v>0</v>
      </c>
      <c r="N2844" s="7" t="n">
        <v>0</v>
      </c>
      <c r="O2844" s="7" t="s">
        <v>12</v>
      </c>
    </row>
    <row r="2845" spans="1:19">
      <c r="A2845" t="s">
        <v>4</v>
      </c>
      <c r="B2845" s="4" t="s">
        <v>5</v>
      </c>
      <c r="C2845" s="4" t="s">
        <v>13</v>
      </c>
      <c r="D2845" s="4" t="s">
        <v>9</v>
      </c>
      <c r="E2845" s="4" t="s">
        <v>9</v>
      </c>
      <c r="F2845" s="4" t="s">
        <v>9</v>
      </c>
    </row>
    <row r="2846" spans="1:19">
      <c r="A2846" t="n">
        <v>26519</v>
      </c>
      <c r="B2846" s="14" t="n">
        <v>50</v>
      </c>
      <c r="C2846" s="7" t="n">
        <v>255</v>
      </c>
      <c r="D2846" s="7" t="n">
        <v>1050253722</v>
      </c>
      <c r="E2846" s="7" t="n">
        <v>1065353216</v>
      </c>
      <c r="F2846" s="7" t="n">
        <v>1045220557</v>
      </c>
    </row>
    <row r="2847" spans="1:19">
      <c r="A2847" t="s">
        <v>4</v>
      </c>
      <c r="B2847" s="4" t="s">
        <v>5</v>
      </c>
      <c r="C2847" s="4" t="s">
        <v>10</v>
      </c>
      <c r="D2847" s="4" t="s">
        <v>13</v>
      </c>
    </row>
    <row r="2848" spans="1:19">
      <c r="A2848" t="n">
        <v>26533</v>
      </c>
      <c r="B2848" s="51" t="n">
        <v>56</v>
      </c>
      <c r="C2848" s="7" t="n">
        <v>1603</v>
      </c>
      <c r="D2848" s="7" t="n">
        <v>0</v>
      </c>
    </row>
    <row r="2849" spans="1:15">
      <c r="A2849" t="s">
        <v>4</v>
      </c>
      <c r="B2849" s="4" t="s">
        <v>5</v>
      </c>
      <c r="C2849" s="4" t="s">
        <v>13</v>
      </c>
      <c r="D2849" s="4" t="s">
        <v>10</v>
      </c>
      <c r="E2849" s="4" t="s">
        <v>10</v>
      </c>
      <c r="F2849" s="4" t="s">
        <v>10</v>
      </c>
      <c r="G2849" s="4" t="s">
        <v>10</v>
      </c>
      <c r="H2849" s="4" t="s">
        <v>10</v>
      </c>
      <c r="I2849" s="4" t="s">
        <v>6</v>
      </c>
      <c r="J2849" s="4" t="s">
        <v>19</v>
      </c>
      <c r="K2849" s="4" t="s">
        <v>19</v>
      </c>
      <c r="L2849" s="4" t="s">
        <v>19</v>
      </c>
      <c r="M2849" s="4" t="s">
        <v>9</v>
      </c>
      <c r="N2849" s="4" t="s">
        <v>9</v>
      </c>
      <c r="O2849" s="4" t="s">
        <v>19</v>
      </c>
      <c r="P2849" s="4" t="s">
        <v>19</v>
      </c>
      <c r="Q2849" s="4" t="s">
        <v>19</v>
      </c>
      <c r="R2849" s="4" t="s">
        <v>19</v>
      </c>
      <c r="S2849" s="4" t="s">
        <v>13</v>
      </c>
    </row>
    <row r="2850" spans="1:15">
      <c r="A2850" t="n">
        <v>26537</v>
      </c>
      <c r="B2850" s="68" t="n">
        <v>39</v>
      </c>
      <c r="C2850" s="7" t="n">
        <v>12</v>
      </c>
      <c r="D2850" s="7" t="n">
        <v>65533</v>
      </c>
      <c r="E2850" s="7" t="n">
        <v>205</v>
      </c>
      <c r="F2850" s="7" t="n">
        <v>0</v>
      </c>
      <c r="G2850" s="7" t="n">
        <v>1603</v>
      </c>
      <c r="H2850" s="7" t="n">
        <v>259</v>
      </c>
      <c r="I2850" s="7" t="s">
        <v>314</v>
      </c>
      <c r="J2850" s="7" t="n">
        <v>0</v>
      </c>
      <c r="K2850" s="7" t="n">
        <v>0</v>
      </c>
      <c r="L2850" s="7" t="n">
        <v>0</v>
      </c>
      <c r="M2850" s="7" t="n">
        <v>0</v>
      </c>
      <c r="N2850" s="7" t="n">
        <v>0</v>
      </c>
      <c r="O2850" s="7" t="n">
        <v>0</v>
      </c>
      <c r="P2850" s="7" t="n">
        <v>1</v>
      </c>
      <c r="Q2850" s="7" t="n">
        <v>1</v>
      </c>
      <c r="R2850" s="7" t="n">
        <v>1</v>
      </c>
      <c r="S2850" s="7" t="n">
        <v>255</v>
      </c>
    </row>
    <row r="2851" spans="1:15">
      <c r="A2851" t="s">
        <v>4</v>
      </c>
      <c r="B2851" s="4" t="s">
        <v>5</v>
      </c>
      <c r="C2851" s="4" t="s">
        <v>13</v>
      </c>
      <c r="D2851" s="4" t="s">
        <v>10</v>
      </c>
      <c r="E2851" s="4" t="s">
        <v>19</v>
      </c>
      <c r="F2851" s="4" t="s">
        <v>10</v>
      </c>
      <c r="G2851" s="4" t="s">
        <v>9</v>
      </c>
      <c r="H2851" s="4" t="s">
        <v>9</v>
      </c>
      <c r="I2851" s="4" t="s">
        <v>10</v>
      </c>
      <c r="J2851" s="4" t="s">
        <v>10</v>
      </c>
      <c r="K2851" s="4" t="s">
        <v>9</v>
      </c>
      <c r="L2851" s="4" t="s">
        <v>9</v>
      </c>
      <c r="M2851" s="4" t="s">
        <v>9</v>
      </c>
      <c r="N2851" s="4" t="s">
        <v>9</v>
      </c>
      <c r="O2851" s="4" t="s">
        <v>6</v>
      </c>
    </row>
    <row r="2852" spans="1:15">
      <c r="A2852" t="n">
        <v>26598</v>
      </c>
      <c r="B2852" s="14" t="n">
        <v>50</v>
      </c>
      <c r="C2852" s="7" t="n">
        <v>0</v>
      </c>
      <c r="D2852" s="7" t="n">
        <v>4546</v>
      </c>
      <c r="E2852" s="7" t="n">
        <v>0.400000005960464</v>
      </c>
      <c r="F2852" s="7" t="n">
        <v>100</v>
      </c>
      <c r="G2852" s="7" t="n">
        <v>0</v>
      </c>
      <c r="H2852" s="7" t="n">
        <v>-1069547520</v>
      </c>
      <c r="I2852" s="7" t="n">
        <v>1</v>
      </c>
      <c r="J2852" s="7" t="n">
        <v>1603</v>
      </c>
      <c r="K2852" s="7" t="n">
        <v>0</v>
      </c>
      <c r="L2852" s="7" t="n">
        <v>0</v>
      </c>
      <c r="M2852" s="7" t="n">
        <v>0</v>
      </c>
      <c r="N2852" s="7" t="n">
        <v>1101004800</v>
      </c>
      <c r="O2852" s="7" t="s">
        <v>12</v>
      </c>
    </row>
    <row r="2853" spans="1:15">
      <c r="A2853" t="s">
        <v>4</v>
      </c>
      <c r="B2853" s="4" t="s">
        <v>5</v>
      </c>
      <c r="C2853" s="4" t="s">
        <v>13</v>
      </c>
      <c r="D2853" s="4" t="s">
        <v>10</v>
      </c>
    </row>
    <row r="2854" spans="1:15">
      <c r="A2854" t="n">
        <v>26637</v>
      </c>
      <c r="B2854" s="42" t="n">
        <v>58</v>
      </c>
      <c r="C2854" s="7" t="n">
        <v>255</v>
      </c>
      <c r="D2854" s="7" t="n">
        <v>0</v>
      </c>
    </row>
    <row r="2855" spans="1:15">
      <c r="A2855" t="s">
        <v>4</v>
      </c>
      <c r="B2855" s="4" t="s">
        <v>5</v>
      </c>
      <c r="C2855" s="4" t="s">
        <v>13</v>
      </c>
      <c r="D2855" s="4" t="s">
        <v>10</v>
      </c>
    </row>
    <row r="2856" spans="1:15">
      <c r="A2856" t="n">
        <v>26641</v>
      </c>
      <c r="B2856" s="48" t="n">
        <v>45</v>
      </c>
      <c r="C2856" s="7" t="n">
        <v>7</v>
      </c>
      <c r="D2856" s="7" t="n">
        <v>255</v>
      </c>
    </row>
    <row r="2857" spans="1:15">
      <c r="A2857" t="s">
        <v>4</v>
      </c>
      <c r="B2857" s="4" t="s">
        <v>5</v>
      </c>
      <c r="C2857" s="4" t="s">
        <v>6</v>
      </c>
      <c r="D2857" s="4" t="s">
        <v>10</v>
      </c>
    </row>
    <row r="2858" spans="1:15">
      <c r="A2858" t="n">
        <v>26645</v>
      </c>
      <c r="B2858" s="58" t="n">
        <v>29</v>
      </c>
      <c r="C2858" s="7" t="s">
        <v>258</v>
      </c>
      <c r="D2858" s="7" t="n">
        <v>65533</v>
      </c>
    </row>
    <row r="2859" spans="1:15">
      <c r="A2859" t="s">
        <v>4</v>
      </c>
      <c r="B2859" s="4" t="s">
        <v>5</v>
      </c>
      <c r="C2859" s="4" t="s">
        <v>13</v>
      </c>
      <c r="D2859" s="4" t="s">
        <v>10</v>
      </c>
      <c r="E2859" s="4" t="s">
        <v>6</v>
      </c>
    </row>
    <row r="2860" spans="1:15">
      <c r="A2860" t="n">
        <v>26665</v>
      </c>
      <c r="B2860" s="37" t="n">
        <v>51</v>
      </c>
      <c r="C2860" s="7" t="n">
        <v>4</v>
      </c>
      <c r="D2860" s="7" t="n">
        <v>1603</v>
      </c>
      <c r="E2860" s="7" t="s">
        <v>44</v>
      </c>
    </row>
    <row r="2861" spans="1:15">
      <c r="A2861" t="s">
        <v>4</v>
      </c>
      <c r="B2861" s="4" t="s">
        <v>5</v>
      </c>
      <c r="C2861" s="4" t="s">
        <v>10</v>
      </c>
    </row>
    <row r="2862" spans="1:15">
      <c r="A2862" t="n">
        <v>26678</v>
      </c>
      <c r="B2862" s="25" t="n">
        <v>16</v>
      </c>
      <c r="C2862" s="7" t="n">
        <v>0</v>
      </c>
    </row>
    <row r="2863" spans="1:15">
      <c r="A2863" t="s">
        <v>4</v>
      </c>
      <c r="B2863" s="4" t="s">
        <v>5</v>
      </c>
      <c r="C2863" s="4" t="s">
        <v>10</v>
      </c>
      <c r="D2863" s="4" t="s">
        <v>13</v>
      </c>
      <c r="E2863" s="4" t="s">
        <v>9</v>
      </c>
      <c r="F2863" s="4" t="s">
        <v>28</v>
      </c>
      <c r="G2863" s="4" t="s">
        <v>13</v>
      </c>
      <c r="H2863" s="4" t="s">
        <v>13</v>
      </c>
      <c r="I2863" s="4" t="s">
        <v>13</v>
      </c>
    </row>
    <row r="2864" spans="1:15">
      <c r="A2864" t="n">
        <v>26681</v>
      </c>
      <c r="B2864" s="38" t="n">
        <v>26</v>
      </c>
      <c r="C2864" s="7" t="n">
        <v>1603</v>
      </c>
      <c r="D2864" s="7" t="n">
        <v>17</v>
      </c>
      <c r="E2864" s="7" t="n">
        <v>12400</v>
      </c>
      <c r="F2864" s="7" t="s">
        <v>315</v>
      </c>
      <c r="G2864" s="7" t="n">
        <v>8</v>
      </c>
      <c r="H2864" s="7" t="n">
        <v>2</v>
      </c>
      <c r="I2864" s="7" t="n">
        <v>0</v>
      </c>
    </row>
    <row r="2865" spans="1:19">
      <c r="A2865" t="s">
        <v>4</v>
      </c>
      <c r="B2865" s="4" t="s">
        <v>5</v>
      </c>
      <c r="C2865" s="4" t="s">
        <v>10</v>
      </c>
    </row>
    <row r="2866" spans="1:19">
      <c r="A2866" t="n">
        <v>26711</v>
      </c>
      <c r="B2866" s="25" t="n">
        <v>16</v>
      </c>
      <c r="C2866" s="7" t="n">
        <v>1500</v>
      </c>
    </row>
    <row r="2867" spans="1:19">
      <c r="A2867" t="s">
        <v>4</v>
      </c>
      <c r="B2867" s="4" t="s">
        <v>5</v>
      </c>
      <c r="C2867" s="4" t="s">
        <v>10</v>
      </c>
      <c r="D2867" s="4" t="s">
        <v>13</v>
      </c>
    </row>
    <row r="2868" spans="1:19">
      <c r="A2868" t="n">
        <v>26714</v>
      </c>
      <c r="B2868" s="52" t="n">
        <v>89</v>
      </c>
      <c r="C2868" s="7" t="n">
        <v>1603</v>
      </c>
      <c r="D2868" s="7" t="n">
        <v>0</v>
      </c>
    </row>
    <row r="2869" spans="1:19">
      <c r="A2869" t="s">
        <v>4</v>
      </c>
      <c r="B2869" s="4" t="s">
        <v>5</v>
      </c>
      <c r="C2869" s="4" t="s">
        <v>6</v>
      </c>
      <c r="D2869" s="4" t="s">
        <v>10</v>
      </c>
    </row>
    <row r="2870" spans="1:19">
      <c r="A2870" t="n">
        <v>26718</v>
      </c>
      <c r="B2870" s="58" t="n">
        <v>29</v>
      </c>
      <c r="C2870" s="7" t="s">
        <v>12</v>
      </c>
      <c r="D2870" s="7" t="n">
        <v>65533</v>
      </c>
    </row>
    <row r="2871" spans="1:19">
      <c r="A2871" t="s">
        <v>4</v>
      </c>
      <c r="B2871" s="4" t="s">
        <v>5</v>
      </c>
      <c r="C2871" s="4" t="s">
        <v>10</v>
      </c>
      <c r="D2871" s="4" t="s">
        <v>13</v>
      </c>
    </row>
    <row r="2872" spans="1:19">
      <c r="A2872" t="n">
        <v>26722</v>
      </c>
      <c r="B2872" s="52" t="n">
        <v>89</v>
      </c>
      <c r="C2872" s="7" t="n">
        <v>65533</v>
      </c>
      <c r="D2872" s="7" t="n">
        <v>1</v>
      </c>
    </row>
    <row r="2873" spans="1:19">
      <c r="A2873" t="s">
        <v>4</v>
      </c>
      <c r="B2873" s="4" t="s">
        <v>5</v>
      </c>
      <c r="C2873" s="4" t="s">
        <v>13</v>
      </c>
      <c r="D2873" s="4" t="s">
        <v>10</v>
      </c>
      <c r="E2873" s="4" t="s">
        <v>19</v>
      </c>
    </row>
    <row r="2874" spans="1:19">
      <c r="A2874" t="n">
        <v>26726</v>
      </c>
      <c r="B2874" s="42" t="n">
        <v>58</v>
      </c>
      <c r="C2874" s="7" t="n">
        <v>101</v>
      </c>
      <c r="D2874" s="7" t="n">
        <v>300</v>
      </c>
      <c r="E2874" s="7" t="n">
        <v>1</v>
      </c>
    </row>
    <row r="2875" spans="1:19">
      <c r="A2875" t="s">
        <v>4</v>
      </c>
      <c r="B2875" s="4" t="s">
        <v>5</v>
      </c>
      <c r="C2875" s="4" t="s">
        <v>13</v>
      </c>
      <c r="D2875" s="4" t="s">
        <v>10</v>
      </c>
    </row>
    <row r="2876" spans="1:19">
      <c r="A2876" t="n">
        <v>26734</v>
      </c>
      <c r="B2876" s="42" t="n">
        <v>58</v>
      </c>
      <c r="C2876" s="7" t="n">
        <v>254</v>
      </c>
      <c r="D2876" s="7" t="n">
        <v>0</v>
      </c>
    </row>
    <row r="2877" spans="1:19">
      <c r="A2877" t="s">
        <v>4</v>
      </c>
      <c r="B2877" s="4" t="s">
        <v>5</v>
      </c>
      <c r="C2877" s="4" t="s">
        <v>13</v>
      </c>
      <c r="D2877" s="4" t="s">
        <v>13</v>
      </c>
      <c r="E2877" s="4" t="s">
        <v>19</v>
      </c>
      <c r="F2877" s="4" t="s">
        <v>19</v>
      </c>
      <c r="G2877" s="4" t="s">
        <v>19</v>
      </c>
      <c r="H2877" s="4" t="s">
        <v>10</v>
      </c>
    </row>
    <row r="2878" spans="1:19">
      <c r="A2878" t="n">
        <v>26738</v>
      </c>
      <c r="B2878" s="48" t="n">
        <v>45</v>
      </c>
      <c r="C2878" s="7" t="n">
        <v>2</v>
      </c>
      <c r="D2878" s="7" t="n">
        <v>3</v>
      </c>
      <c r="E2878" s="7" t="n">
        <v>14.1000003814697</v>
      </c>
      <c r="F2878" s="7" t="n">
        <v>2.90000009536743</v>
      </c>
      <c r="G2878" s="7" t="n">
        <v>-87.0500030517578</v>
      </c>
      <c r="H2878" s="7" t="n">
        <v>0</v>
      </c>
    </row>
    <row r="2879" spans="1:19">
      <c r="A2879" t="s">
        <v>4</v>
      </c>
      <c r="B2879" s="4" t="s">
        <v>5</v>
      </c>
      <c r="C2879" s="4" t="s">
        <v>13</v>
      </c>
      <c r="D2879" s="4" t="s">
        <v>13</v>
      </c>
      <c r="E2879" s="4" t="s">
        <v>19</v>
      </c>
      <c r="F2879" s="4" t="s">
        <v>19</v>
      </c>
      <c r="G2879" s="4" t="s">
        <v>19</v>
      </c>
      <c r="H2879" s="4" t="s">
        <v>10</v>
      </c>
      <c r="I2879" s="4" t="s">
        <v>13</v>
      </c>
    </row>
    <row r="2880" spans="1:19">
      <c r="A2880" t="n">
        <v>26755</v>
      </c>
      <c r="B2880" s="48" t="n">
        <v>45</v>
      </c>
      <c r="C2880" s="7" t="n">
        <v>4</v>
      </c>
      <c r="D2880" s="7" t="n">
        <v>3</v>
      </c>
      <c r="E2880" s="7" t="n">
        <v>359.549987792969</v>
      </c>
      <c r="F2880" s="7" t="n">
        <v>6.80000019073486</v>
      </c>
      <c r="G2880" s="7" t="n">
        <v>356</v>
      </c>
      <c r="H2880" s="7" t="n">
        <v>0</v>
      </c>
      <c r="I2880" s="7" t="n">
        <v>0</v>
      </c>
    </row>
    <row r="2881" spans="1:9">
      <c r="A2881" t="s">
        <v>4</v>
      </c>
      <c r="B2881" s="4" t="s">
        <v>5</v>
      </c>
      <c r="C2881" s="4" t="s">
        <v>13</v>
      </c>
      <c r="D2881" s="4" t="s">
        <v>13</v>
      </c>
      <c r="E2881" s="4" t="s">
        <v>19</v>
      </c>
      <c r="F2881" s="4" t="s">
        <v>10</v>
      </c>
    </row>
    <row r="2882" spans="1:9">
      <c r="A2882" t="n">
        <v>26773</v>
      </c>
      <c r="B2882" s="48" t="n">
        <v>45</v>
      </c>
      <c r="C2882" s="7" t="n">
        <v>5</v>
      </c>
      <c r="D2882" s="7" t="n">
        <v>3</v>
      </c>
      <c r="E2882" s="7" t="n">
        <v>12</v>
      </c>
      <c r="F2882" s="7" t="n">
        <v>0</v>
      </c>
    </row>
    <row r="2883" spans="1:9">
      <c r="A2883" t="s">
        <v>4</v>
      </c>
      <c r="B2883" s="4" t="s">
        <v>5</v>
      </c>
      <c r="C2883" s="4" t="s">
        <v>13</v>
      </c>
      <c r="D2883" s="4" t="s">
        <v>13</v>
      </c>
      <c r="E2883" s="4" t="s">
        <v>19</v>
      </c>
      <c r="F2883" s="4" t="s">
        <v>10</v>
      </c>
    </row>
    <row r="2884" spans="1:9">
      <c r="A2884" t="n">
        <v>26782</v>
      </c>
      <c r="B2884" s="48" t="n">
        <v>45</v>
      </c>
      <c r="C2884" s="7" t="n">
        <v>11</v>
      </c>
      <c r="D2884" s="7" t="n">
        <v>3</v>
      </c>
      <c r="E2884" s="7" t="n">
        <v>40</v>
      </c>
      <c r="F2884" s="7" t="n">
        <v>0</v>
      </c>
    </row>
    <row r="2885" spans="1:9">
      <c r="A2885" t="s">
        <v>4</v>
      </c>
      <c r="B2885" s="4" t="s">
        <v>5</v>
      </c>
      <c r="C2885" s="4" t="s">
        <v>13</v>
      </c>
      <c r="D2885" s="4" t="s">
        <v>13</v>
      </c>
      <c r="E2885" s="4" t="s">
        <v>19</v>
      </c>
      <c r="F2885" s="4" t="s">
        <v>19</v>
      </c>
      <c r="G2885" s="4" t="s">
        <v>19</v>
      </c>
      <c r="H2885" s="4" t="s">
        <v>10</v>
      </c>
    </row>
    <row r="2886" spans="1:9">
      <c r="A2886" t="n">
        <v>26791</v>
      </c>
      <c r="B2886" s="48" t="n">
        <v>45</v>
      </c>
      <c r="C2886" s="7" t="n">
        <v>2</v>
      </c>
      <c r="D2886" s="7" t="n">
        <v>3</v>
      </c>
      <c r="E2886" s="7" t="n">
        <v>14.1000003814697</v>
      </c>
      <c r="F2886" s="7" t="n">
        <v>3.07999992370605</v>
      </c>
      <c r="G2886" s="7" t="n">
        <v>-87.0500030517578</v>
      </c>
      <c r="H2886" s="7" t="n">
        <v>5000</v>
      </c>
    </row>
    <row r="2887" spans="1:9">
      <c r="A2887" t="s">
        <v>4</v>
      </c>
      <c r="B2887" s="4" t="s">
        <v>5</v>
      </c>
      <c r="C2887" s="4" t="s">
        <v>13</v>
      </c>
      <c r="D2887" s="4" t="s">
        <v>13</v>
      </c>
      <c r="E2887" s="4" t="s">
        <v>19</v>
      </c>
      <c r="F2887" s="4" t="s">
        <v>19</v>
      </c>
      <c r="G2887" s="4" t="s">
        <v>19</v>
      </c>
      <c r="H2887" s="4" t="s">
        <v>10</v>
      </c>
      <c r="I2887" s="4" t="s">
        <v>13</v>
      </c>
    </row>
    <row r="2888" spans="1:9">
      <c r="A2888" t="n">
        <v>26808</v>
      </c>
      <c r="B2888" s="48" t="n">
        <v>45</v>
      </c>
      <c r="C2888" s="7" t="n">
        <v>4</v>
      </c>
      <c r="D2888" s="7" t="n">
        <v>3</v>
      </c>
      <c r="E2888" s="7" t="n">
        <v>359.549987792969</v>
      </c>
      <c r="F2888" s="7" t="n">
        <v>359.5</v>
      </c>
      <c r="G2888" s="7" t="n">
        <v>356</v>
      </c>
      <c r="H2888" s="7" t="n">
        <v>0</v>
      </c>
      <c r="I2888" s="7" t="n">
        <v>1</v>
      </c>
    </row>
    <row r="2889" spans="1:9">
      <c r="A2889" t="s">
        <v>4</v>
      </c>
      <c r="B2889" s="4" t="s">
        <v>5</v>
      </c>
      <c r="C2889" s="4" t="s">
        <v>13</v>
      </c>
      <c r="D2889" s="4" t="s">
        <v>13</v>
      </c>
      <c r="E2889" s="4" t="s">
        <v>19</v>
      </c>
      <c r="F2889" s="4" t="s">
        <v>10</v>
      </c>
    </row>
    <row r="2890" spans="1:9">
      <c r="A2890" t="n">
        <v>26826</v>
      </c>
      <c r="B2890" s="48" t="n">
        <v>45</v>
      </c>
      <c r="C2890" s="7" t="n">
        <v>5</v>
      </c>
      <c r="D2890" s="7" t="n">
        <v>3</v>
      </c>
      <c r="E2890" s="7" t="n">
        <v>10</v>
      </c>
      <c r="F2890" s="7" t="n">
        <v>5000</v>
      </c>
    </row>
    <row r="2891" spans="1:9">
      <c r="A2891" t="s">
        <v>4</v>
      </c>
      <c r="B2891" s="4" t="s">
        <v>5</v>
      </c>
      <c r="C2891" s="4" t="s">
        <v>10</v>
      </c>
      <c r="D2891" s="4" t="s">
        <v>13</v>
      </c>
      <c r="E2891" s="4" t="s">
        <v>6</v>
      </c>
      <c r="F2891" s="4" t="s">
        <v>19</v>
      </c>
      <c r="G2891" s="4" t="s">
        <v>19</v>
      </c>
      <c r="H2891" s="4" t="s">
        <v>19</v>
      </c>
    </row>
    <row r="2892" spans="1:9">
      <c r="A2892" t="n">
        <v>26835</v>
      </c>
      <c r="B2892" s="35" t="n">
        <v>48</v>
      </c>
      <c r="C2892" s="7" t="n">
        <v>1615</v>
      </c>
      <c r="D2892" s="7" t="n">
        <v>0</v>
      </c>
      <c r="E2892" s="7" t="s">
        <v>277</v>
      </c>
      <c r="F2892" s="7" t="n">
        <v>-1</v>
      </c>
      <c r="G2892" s="7" t="n">
        <v>1</v>
      </c>
      <c r="H2892" s="7" t="n">
        <v>0</v>
      </c>
    </row>
    <row r="2893" spans="1:9">
      <c r="A2893" t="s">
        <v>4</v>
      </c>
      <c r="B2893" s="4" t="s">
        <v>5</v>
      </c>
      <c r="C2893" s="4" t="s">
        <v>10</v>
      </c>
      <c r="D2893" s="4" t="s">
        <v>13</v>
      </c>
      <c r="E2893" s="4" t="s">
        <v>13</v>
      </c>
      <c r="F2893" s="4" t="s">
        <v>6</v>
      </c>
    </row>
    <row r="2894" spans="1:9">
      <c r="A2894" t="n">
        <v>26859</v>
      </c>
      <c r="B2894" s="36" t="n">
        <v>20</v>
      </c>
      <c r="C2894" s="7" t="n">
        <v>1615</v>
      </c>
      <c r="D2894" s="7" t="n">
        <v>3</v>
      </c>
      <c r="E2894" s="7" t="n">
        <v>11</v>
      </c>
      <c r="F2894" s="7" t="s">
        <v>316</v>
      </c>
    </row>
    <row r="2895" spans="1:9">
      <c r="A2895" t="s">
        <v>4</v>
      </c>
      <c r="B2895" s="4" t="s">
        <v>5</v>
      </c>
      <c r="C2895" s="4" t="s">
        <v>10</v>
      </c>
      <c r="D2895" s="4" t="s">
        <v>10</v>
      </c>
      <c r="E2895" s="4" t="s">
        <v>19</v>
      </c>
      <c r="F2895" s="4" t="s">
        <v>19</v>
      </c>
      <c r="G2895" s="4" t="s">
        <v>19</v>
      </c>
      <c r="H2895" s="4" t="s">
        <v>19</v>
      </c>
      <c r="I2895" s="4" t="s">
        <v>13</v>
      </c>
      <c r="J2895" s="4" t="s">
        <v>10</v>
      </c>
    </row>
    <row r="2896" spans="1:9">
      <c r="A2896" t="n">
        <v>26886</v>
      </c>
      <c r="B2896" s="50" t="n">
        <v>55</v>
      </c>
      <c r="C2896" s="7" t="n">
        <v>1615</v>
      </c>
      <c r="D2896" s="7" t="n">
        <v>65533</v>
      </c>
      <c r="E2896" s="7" t="n">
        <v>8.05000019073486</v>
      </c>
      <c r="F2896" s="7" t="n">
        <v>0.75</v>
      </c>
      <c r="G2896" s="7" t="n">
        <v>-94.9499969482422</v>
      </c>
      <c r="H2896" s="7" t="n">
        <v>2.5</v>
      </c>
      <c r="I2896" s="7" t="n">
        <v>0</v>
      </c>
      <c r="J2896" s="7" t="n">
        <v>1</v>
      </c>
    </row>
    <row r="2897" spans="1:10">
      <c r="A2897" t="s">
        <v>4</v>
      </c>
      <c r="B2897" s="4" t="s">
        <v>5</v>
      </c>
      <c r="C2897" s="4" t="s">
        <v>13</v>
      </c>
      <c r="D2897" s="4" t="s">
        <v>10</v>
      </c>
    </row>
    <row r="2898" spans="1:10">
      <c r="A2898" t="n">
        <v>26910</v>
      </c>
      <c r="B2898" s="42" t="n">
        <v>58</v>
      </c>
      <c r="C2898" s="7" t="n">
        <v>255</v>
      </c>
      <c r="D2898" s="7" t="n">
        <v>0</v>
      </c>
    </row>
    <row r="2899" spans="1:10">
      <c r="A2899" t="s">
        <v>4</v>
      </c>
      <c r="B2899" s="4" t="s">
        <v>5</v>
      </c>
      <c r="C2899" s="4" t="s">
        <v>10</v>
      </c>
      <c r="D2899" s="4" t="s">
        <v>13</v>
      </c>
    </row>
    <row r="2900" spans="1:10">
      <c r="A2900" t="n">
        <v>26914</v>
      </c>
      <c r="B2900" s="51" t="n">
        <v>56</v>
      </c>
      <c r="C2900" s="7" t="n">
        <v>1615</v>
      </c>
      <c r="D2900" s="7" t="n">
        <v>0</v>
      </c>
    </row>
    <row r="2901" spans="1:10">
      <c r="A2901" t="s">
        <v>4</v>
      </c>
      <c r="B2901" s="4" t="s">
        <v>5</v>
      </c>
      <c r="C2901" s="4" t="s">
        <v>10</v>
      </c>
      <c r="D2901" s="4" t="s">
        <v>13</v>
      </c>
    </row>
    <row r="2902" spans="1:10">
      <c r="A2902" t="n">
        <v>26918</v>
      </c>
      <c r="B2902" s="63" t="n">
        <v>21</v>
      </c>
      <c r="C2902" s="7" t="n">
        <v>1615</v>
      </c>
      <c r="D2902" s="7" t="n">
        <v>3</v>
      </c>
    </row>
    <row r="2903" spans="1:10">
      <c r="A2903" t="s">
        <v>4</v>
      </c>
      <c r="B2903" s="4" t="s">
        <v>5</v>
      </c>
      <c r="C2903" s="4" t="s">
        <v>10</v>
      </c>
      <c r="D2903" s="4" t="s">
        <v>13</v>
      </c>
      <c r="E2903" s="4" t="s">
        <v>6</v>
      </c>
      <c r="F2903" s="4" t="s">
        <v>19</v>
      </c>
      <c r="G2903" s="4" t="s">
        <v>19</v>
      </c>
      <c r="H2903" s="4" t="s">
        <v>19</v>
      </c>
    </row>
    <row r="2904" spans="1:10">
      <c r="A2904" t="n">
        <v>26922</v>
      </c>
      <c r="B2904" s="35" t="n">
        <v>48</v>
      </c>
      <c r="C2904" s="7" t="n">
        <v>1615</v>
      </c>
      <c r="D2904" s="7" t="n">
        <v>0</v>
      </c>
      <c r="E2904" s="7" t="s">
        <v>217</v>
      </c>
      <c r="F2904" s="7" t="n">
        <v>-1</v>
      </c>
      <c r="G2904" s="7" t="n">
        <v>1</v>
      </c>
      <c r="H2904" s="7" t="n">
        <v>0</v>
      </c>
    </row>
    <row r="2905" spans="1:10">
      <c r="A2905" t="s">
        <v>4</v>
      </c>
      <c r="B2905" s="4" t="s">
        <v>5</v>
      </c>
      <c r="C2905" s="4" t="s">
        <v>13</v>
      </c>
      <c r="D2905" s="4" t="s">
        <v>10</v>
      </c>
      <c r="E2905" s="4" t="s">
        <v>19</v>
      </c>
      <c r="F2905" s="4" t="s">
        <v>10</v>
      </c>
      <c r="G2905" s="4" t="s">
        <v>9</v>
      </c>
      <c r="H2905" s="4" t="s">
        <v>9</v>
      </c>
      <c r="I2905" s="4" t="s">
        <v>10</v>
      </c>
      <c r="J2905" s="4" t="s">
        <v>10</v>
      </c>
      <c r="K2905" s="4" t="s">
        <v>9</v>
      </c>
      <c r="L2905" s="4" t="s">
        <v>9</v>
      </c>
      <c r="M2905" s="4" t="s">
        <v>9</v>
      </c>
      <c r="N2905" s="4" t="s">
        <v>9</v>
      </c>
      <c r="O2905" s="4" t="s">
        <v>6</v>
      </c>
    </row>
    <row r="2906" spans="1:10">
      <c r="A2906" t="n">
        <v>26949</v>
      </c>
      <c r="B2906" s="14" t="n">
        <v>50</v>
      </c>
      <c r="C2906" s="7" t="n">
        <v>0</v>
      </c>
      <c r="D2906" s="7" t="n">
        <v>2119</v>
      </c>
      <c r="E2906" s="7" t="n">
        <v>0.600000023841858</v>
      </c>
      <c r="F2906" s="7" t="n">
        <v>0</v>
      </c>
      <c r="G2906" s="7" t="n">
        <v>0</v>
      </c>
      <c r="H2906" s="7" t="n">
        <v>-1061158912</v>
      </c>
      <c r="I2906" s="7" t="n">
        <v>1</v>
      </c>
      <c r="J2906" s="7" t="n">
        <v>1615</v>
      </c>
      <c r="K2906" s="7" t="n">
        <v>0</v>
      </c>
      <c r="L2906" s="7" t="n">
        <v>0</v>
      </c>
      <c r="M2906" s="7" t="n">
        <v>0</v>
      </c>
      <c r="N2906" s="7" t="n">
        <v>1112014848</v>
      </c>
      <c r="O2906" s="7" t="s">
        <v>12</v>
      </c>
    </row>
    <row r="2907" spans="1:10">
      <c r="A2907" t="s">
        <v>4</v>
      </c>
      <c r="B2907" s="4" t="s">
        <v>5</v>
      </c>
      <c r="C2907" s="4" t="s">
        <v>13</v>
      </c>
      <c r="D2907" s="4" t="s">
        <v>10</v>
      </c>
    </row>
    <row r="2908" spans="1:10">
      <c r="A2908" t="n">
        <v>26988</v>
      </c>
      <c r="B2908" s="48" t="n">
        <v>45</v>
      </c>
      <c r="C2908" s="7" t="n">
        <v>7</v>
      </c>
      <c r="D2908" s="7" t="n">
        <v>255</v>
      </c>
    </row>
    <row r="2909" spans="1:10">
      <c r="A2909" t="s">
        <v>4</v>
      </c>
      <c r="B2909" s="4" t="s">
        <v>5</v>
      </c>
      <c r="C2909" s="4" t="s">
        <v>6</v>
      </c>
      <c r="D2909" s="4" t="s">
        <v>10</v>
      </c>
    </row>
    <row r="2910" spans="1:10">
      <c r="A2910" t="n">
        <v>26992</v>
      </c>
      <c r="B2910" s="58" t="n">
        <v>29</v>
      </c>
      <c r="C2910" s="7" t="s">
        <v>264</v>
      </c>
      <c r="D2910" s="7" t="n">
        <v>65533</v>
      </c>
    </row>
    <row r="2911" spans="1:10">
      <c r="A2911" t="s">
        <v>4</v>
      </c>
      <c r="B2911" s="4" t="s">
        <v>5</v>
      </c>
      <c r="C2911" s="4" t="s">
        <v>13</v>
      </c>
      <c r="D2911" s="4" t="s">
        <v>10</v>
      </c>
      <c r="E2911" s="4" t="s">
        <v>6</v>
      </c>
    </row>
    <row r="2912" spans="1:10">
      <c r="A2912" t="n">
        <v>27018</v>
      </c>
      <c r="B2912" s="37" t="n">
        <v>51</v>
      </c>
      <c r="C2912" s="7" t="n">
        <v>4</v>
      </c>
      <c r="D2912" s="7" t="n">
        <v>1615</v>
      </c>
      <c r="E2912" s="7" t="s">
        <v>44</v>
      </c>
    </row>
    <row r="2913" spans="1:15">
      <c r="A2913" t="s">
        <v>4</v>
      </c>
      <c r="B2913" s="4" t="s">
        <v>5</v>
      </c>
      <c r="C2913" s="4" t="s">
        <v>10</v>
      </c>
    </row>
    <row r="2914" spans="1:15">
      <c r="A2914" t="n">
        <v>27031</v>
      </c>
      <c r="B2914" s="25" t="n">
        <v>16</v>
      </c>
      <c r="C2914" s="7" t="n">
        <v>0</v>
      </c>
    </row>
    <row r="2915" spans="1:15">
      <c r="A2915" t="s">
        <v>4</v>
      </c>
      <c r="B2915" s="4" t="s">
        <v>5</v>
      </c>
      <c r="C2915" s="4" t="s">
        <v>10</v>
      </c>
      <c r="D2915" s="4" t="s">
        <v>13</v>
      </c>
      <c r="E2915" s="4" t="s">
        <v>9</v>
      </c>
      <c r="F2915" s="4" t="s">
        <v>28</v>
      </c>
      <c r="G2915" s="4" t="s">
        <v>13</v>
      </c>
      <c r="H2915" s="4" t="s">
        <v>13</v>
      </c>
      <c r="I2915" s="4" t="s">
        <v>13</v>
      </c>
      <c r="J2915" s="4" t="s">
        <v>9</v>
      </c>
      <c r="K2915" s="4" t="s">
        <v>28</v>
      </c>
      <c r="L2915" s="4" t="s">
        <v>13</v>
      </c>
      <c r="M2915" s="4" t="s">
        <v>13</v>
      </c>
      <c r="N2915" s="4" t="s">
        <v>13</v>
      </c>
      <c r="O2915" s="4" t="s">
        <v>9</v>
      </c>
      <c r="P2915" s="4" t="s">
        <v>28</v>
      </c>
      <c r="Q2915" s="4" t="s">
        <v>13</v>
      </c>
      <c r="R2915" s="4" t="s">
        <v>13</v>
      </c>
    </row>
    <row r="2916" spans="1:15">
      <c r="A2916" t="n">
        <v>27034</v>
      </c>
      <c r="B2916" s="38" t="n">
        <v>26</v>
      </c>
      <c r="C2916" s="7" t="n">
        <v>1615</v>
      </c>
      <c r="D2916" s="7" t="n">
        <v>17</v>
      </c>
      <c r="E2916" s="7" t="n">
        <v>63194</v>
      </c>
      <c r="F2916" s="7" t="s">
        <v>317</v>
      </c>
      <c r="G2916" s="7" t="n">
        <v>2</v>
      </c>
      <c r="H2916" s="7" t="n">
        <v>3</v>
      </c>
      <c r="I2916" s="7" t="n">
        <v>17</v>
      </c>
      <c r="J2916" s="7" t="n">
        <v>63195</v>
      </c>
      <c r="K2916" s="7" t="s">
        <v>318</v>
      </c>
      <c r="L2916" s="7" t="n">
        <v>2</v>
      </c>
      <c r="M2916" s="7" t="n">
        <v>3</v>
      </c>
      <c r="N2916" s="7" t="n">
        <v>17</v>
      </c>
      <c r="O2916" s="7" t="n">
        <v>63196</v>
      </c>
      <c r="P2916" s="7" t="s">
        <v>319</v>
      </c>
      <c r="Q2916" s="7" t="n">
        <v>2</v>
      </c>
      <c r="R2916" s="7" t="n">
        <v>0</v>
      </c>
    </row>
    <row r="2917" spans="1:15">
      <c r="A2917" t="s">
        <v>4</v>
      </c>
      <c r="B2917" s="4" t="s">
        <v>5</v>
      </c>
    </row>
    <row r="2918" spans="1:15">
      <c r="A2918" t="n">
        <v>27293</v>
      </c>
      <c r="B2918" s="23" t="n">
        <v>28</v>
      </c>
    </row>
    <row r="2919" spans="1:15">
      <c r="A2919" t="s">
        <v>4</v>
      </c>
      <c r="B2919" s="4" t="s">
        <v>5</v>
      </c>
      <c r="C2919" s="4" t="s">
        <v>6</v>
      </c>
      <c r="D2919" s="4" t="s">
        <v>10</v>
      </c>
    </row>
    <row r="2920" spans="1:15">
      <c r="A2920" t="n">
        <v>27294</v>
      </c>
      <c r="B2920" s="58" t="n">
        <v>29</v>
      </c>
      <c r="C2920" s="7" t="s">
        <v>12</v>
      </c>
      <c r="D2920" s="7" t="n">
        <v>65533</v>
      </c>
    </row>
    <row r="2921" spans="1:15">
      <c r="A2921" t="s">
        <v>4</v>
      </c>
      <c r="B2921" s="4" t="s">
        <v>5</v>
      </c>
      <c r="C2921" s="4" t="s">
        <v>13</v>
      </c>
      <c r="D2921" s="4" t="s">
        <v>13</v>
      </c>
      <c r="E2921" s="4" t="s">
        <v>13</v>
      </c>
      <c r="F2921" s="4" t="s">
        <v>13</v>
      </c>
    </row>
    <row r="2922" spans="1:15">
      <c r="A2922" t="n">
        <v>27298</v>
      </c>
      <c r="B2922" s="8" t="n">
        <v>14</v>
      </c>
      <c r="C2922" s="7" t="n">
        <v>0</v>
      </c>
      <c r="D2922" s="7" t="n">
        <v>128</v>
      </c>
      <c r="E2922" s="7" t="n">
        <v>0</v>
      </c>
      <c r="F2922" s="7" t="n">
        <v>0</v>
      </c>
    </row>
    <row r="2923" spans="1:15">
      <c r="A2923" t="s">
        <v>4</v>
      </c>
      <c r="B2923" s="4" t="s">
        <v>5</v>
      </c>
      <c r="C2923" s="4" t="s">
        <v>13</v>
      </c>
      <c r="D2923" s="4" t="s">
        <v>10</v>
      </c>
      <c r="E2923" s="4" t="s">
        <v>10</v>
      </c>
      <c r="F2923" s="4" t="s">
        <v>13</v>
      </c>
    </row>
    <row r="2924" spans="1:15">
      <c r="A2924" t="n">
        <v>27303</v>
      </c>
      <c r="B2924" s="21" t="n">
        <v>25</v>
      </c>
      <c r="C2924" s="7" t="n">
        <v>1</v>
      </c>
      <c r="D2924" s="7" t="n">
        <v>160</v>
      </c>
      <c r="E2924" s="7" t="n">
        <v>350</v>
      </c>
      <c r="F2924" s="7" t="n">
        <v>2</v>
      </c>
    </row>
    <row r="2925" spans="1:15">
      <c r="A2925" t="s">
        <v>4</v>
      </c>
      <c r="B2925" s="4" t="s">
        <v>5</v>
      </c>
      <c r="C2925" s="4" t="s">
        <v>6</v>
      </c>
      <c r="D2925" s="4" t="s">
        <v>10</v>
      </c>
    </row>
    <row r="2926" spans="1:15">
      <c r="A2926" t="n">
        <v>27310</v>
      </c>
      <c r="B2926" s="58" t="n">
        <v>29</v>
      </c>
      <c r="C2926" s="7" t="s">
        <v>258</v>
      </c>
      <c r="D2926" s="7" t="n">
        <v>65533</v>
      </c>
    </row>
    <row r="2927" spans="1:15">
      <c r="A2927" t="s">
        <v>4</v>
      </c>
      <c r="B2927" s="4" t="s">
        <v>5</v>
      </c>
      <c r="C2927" s="4" t="s">
        <v>13</v>
      </c>
      <c r="D2927" s="4" t="s">
        <v>10</v>
      </c>
      <c r="E2927" s="4" t="s">
        <v>6</v>
      </c>
    </row>
    <row r="2928" spans="1:15">
      <c r="A2928" t="n">
        <v>27330</v>
      </c>
      <c r="B2928" s="37" t="n">
        <v>51</v>
      </c>
      <c r="C2928" s="7" t="n">
        <v>4</v>
      </c>
      <c r="D2928" s="7" t="n">
        <v>1603</v>
      </c>
      <c r="E2928" s="7" t="s">
        <v>44</v>
      </c>
    </row>
    <row r="2929" spans="1:18">
      <c r="A2929" t="s">
        <v>4</v>
      </c>
      <c r="B2929" s="4" t="s">
        <v>5</v>
      </c>
      <c r="C2929" s="4" t="s">
        <v>10</v>
      </c>
    </row>
    <row r="2930" spans="1:18">
      <c r="A2930" t="n">
        <v>27343</v>
      </c>
      <c r="B2930" s="25" t="n">
        <v>16</v>
      </c>
      <c r="C2930" s="7" t="n">
        <v>0</v>
      </c>
    </row>
    <row r="2931" spans="1:18">
      <c r="A2931" t="s">
        <v>4</v>
      </c>
      <c r="B2931" s="4" t="s">
        <v>5</v>
      </c>
      <c r="C2931" s="4" t="s">
        <v>10</v>
      </c>
      <c r="D2931" s="4" t="s">
        <v>13</v>
      </c>
      <c r="E2931" s="4" t="s">
        <v>9</v>
      </c>
      <c r="F2931" s="4" t="s">
        <v>28</v>
      </c>
      <c r="G2931" s="4" t="s">
        <v>13</v>
      </c>
      <c r="H2931" s="4" t="s">
        <v>13</v>
      </c>
      <c r="I2931" s="4" t="s">
        <v>13</v>
      </c>
      <c r="J2931" s="4" t="s">
        <v>9</v>
      </c>
      <c r="K2931" s="4" t="s">
        <v>28</v>
      </c>
      <c r="L2931" s="4" t="s">
        <v>13</v>
      </c>
      <c r="M2931" s="4" t="s">
        <v>13</v>
      </c>
      <c r="N2931" s="4" t="s">
        <v>13</v>
      </c>
      <c r="O2931" s="4" t="s">
        <v>9</v>
      </c>
      <c r="P2931" s="4" t="s">
        <v>28</v>
      </c>
      <c r="Q2931" s="4" t="s">
        <v>13</v>
      </c>
      <c r="R2931" s="4" t="s">
        <v>13</v>
      </c>
    </row>
    <row r="2932" spans="1:18">
      <c r="A2932" t="n">
        <v>27346</v>
      </c>
      <c r="B2932" s="38" t="n">
        <v>26</v>
      </c>
      <c r="C2932" s="7" t="n">
        <v>1603</v>
      </c>
      <c r="D2932" s="7" t="n">
        <v>17</v>
      </c>
      <c r="E2932" s="7" t="n">
        <v>12350</v>
      </c>
      <c r="F2932" s="7" t="s">
        <v>320</v>
      </c>
      <c r="G2932" s="7" t="n">
        <v>2</v>
      </c>
      <c r="H2932" s="7" t="n">
        <v>3</v>
      </c>
      <c r="I2932" s="7" t="n">
        <v>17</v>
      </c>
      <c r="J2932" s="7" t="n">
        <v>12351</v>
      </c>
      <c r="K2932" s="7" t="s">
        <v>321</v>
      </c>
      <c r="L2932" s="7" t="n">
        <v>2</v>
      </c>
      <c r="M2932" s="7" t="n">
        <v>3</v>
      </c>
      <c r="N2932" s="7" t="n">
        <v>17</v>
      </c>
      <c r="O2932" s="7" t="n">
        <v>12352</v>
      </c>
      <c r="P2932" s="7" t="s">
        <v>322</v>
      </c>
      <c r="Q2932" s="7" t="n">
        <v>2</v>
      </c>
      <c r="R2932" s="7" t="n">
        <v>0</v>
      </c>
    </row>
    <row r="2933" spans="1:18">
      <c r="A2933" t="s">
        <v>4</v>
      </c>
      <c r="B2933" s="4" t="s">
        <v>5</v>
      </c>
    </row>
    <row r="2934" spans="1:18">
      <c r="A2934" t="n">
        <v>27659</v>
      </c>
      <c r="B2934" s="23" t="n">
        <v>28</v>
      </c>
    </row>
    <row r="2935" spans="1:18">
      <c r="A2935" t="s">
        <v>4</v>
      </c>
      <c r="B2935" s="4" t="s">
        <v>5</v>
      </c>
      <c r="C2935" s="4" t="s">
        <v>6</v>
      </c>
      <c r="D2935" s="4" t="s">
        <v>10</v>
      </c>
    </row>
    <row r="2936" spans="1:18">
      <c r="A2936" t="n">
        <v>27660</v>
      </c>
      <c r="B2936" s="58" t="n">
        <v>29</v>
      </c>
      <c r="C2936" s="7" t="s">
        <v>12</v>
      </c>
      <c r="D2936" s="7" t="n">
        <v>65533</v>
      </c>
    </row>
    <row r="2937" spans="1:18">
      <c r="A2937" t="s">
        <v>4</v>
      </c>
      <c r="B2937" s="4" t="s">
        <v>5</v>
      </c>
      <c r="C2937" s="4" t="s">
        <v>13</v>
      </c>
      <c r="D2937" s="4" t="s">
        <v>10</v>
      </c>
      <c r="E2937" s="4" t="s">
        <v>10</v>
      </c>
      <c r="F2937" s="4" t="s">
        <v>13</v>
      </c>
    </row>
    <row r="2938" spans="1:18">
      <c r="A2938" t="n">
        <v>27664</v>
      </c>
      <c r="B2938" s="21" t="n">
        <v>25</v>
      </c>
      <c r="C2938" s="7" t="n">
        <v>1</v>
      </c>
      <c r="D2938" s="7" t="n">
        <v>65535</v>
      </c>
      <c r="E2938" s="7" t="n">
        <v>65535</v>
      </c>
      <c r="F2938" s="7" t="n">
        <v>0</v>
      </c>
    </row>
    <row r="2939" spans="1:18">
      <c r="A2939" t="s">
        <v>4</v>
      </c>
      <c r="B2939" s="4" t="s">
        <v>5</v>
      </c>
      <c r="C2939" s="4" t="s">
        <v>10</v>
      </c>
      <c r="D2939" s="4" t="s">
        <v>13</v>
      </c>
    </row>
    <row r="2940" spans="1:18">
      <c r="A2940" t="n">
        <v>27671</v>
      </c>
      <c r="B2940" s="52" t="n">
        <v>89</v>
      </c>
      <c r="C2940" s="7" t="n">
        <v>65533</v>
      </c>
      <c r="D2940" s="7" t="n">
        <v>1</v>
      </c>
    </row>
    <row r="2941" spans="1:18">
      <c r="A2941" t="s">
        <v>4</v>
      </c>
      <c r="B2941" s="4" t="s">
        <v>5</v>
      </c>
      <c r="C2941" s="4" t="s">
        <v>9</v>
      </c>
    </row>
    <row r="2942" spans="1:18">
      <c r="A2942" t="n">
        <v>27675</v>
      </c>
      <c r="B2942" s="74" t="n">
        <v>15</v>
      </c>
      <c r="C2942" s="7" t="n">
        <v>32768</v>
      </c>
    </row>
    <row r="2943" spans="1:18">
      <c r="A2943" t="s">
        <v>4</v>
      </c>
      <c r="B2943" s="4" t="s">
        <v>5</v>
      </c>
      <c r="C2943" s="4" t="s">
        <v>13</v>
      </c>
      <c r="D2943" s="4" t="s">
        <v>10</v>
      </c>
      <c r="E2943" s="4" t="s">
        <v>19</v>
      </c>
    </row>
    <row r="2944" spans="1:18">
      <c r="A2944" t="n">
        <v>27680</v>
      </c>
      <c r="B2944" s="42" t="n">
        <v>58</v>
      </c>
      <c r="C2944" s="7" t="n">
        <v>101</v>
      </c>
      <c r="D2944" s="7" t="n">
        <v>300</v>
      </c>
      <c r="E2944" s="7" t="n">
        <v>1</v>
      </c>
    </row>
    <row r="2945" spans="1:18">
      <c r="A2945" t="s">
        <v>4</v>
      </c>
      <c r="B2945" s="4" t="s">
        <v>5</v>
      </c>
      <c r="C2945" s="4" t="s">
        <v>13</v>
      </c>
      <c r="D2945" s="4" t="s">
        <v>10</v>
      </c>
    </row>
    <row r="2946" spans="1:18">
      <c r="A2946" t="n">
        <v>27688</v>
      </c>
      <c r="B2946" s="42" t="n">
        <v>58</v>
      </c>
      <c r="C2946" s="7" t="n">
        <v>254</v>
      </c>
      <c r="D2946" s="7" t="n">
        <v>0</v>
      </c>
    </row>
    <row r="2947" spans="1:18">
      <c r="A2947" t="s">
        <v>4</v>
      </c>
      <c r="B2947" s="4" t="s">
        <v>5</v>
      </c>
      <c r="C2947" s="4" t="s">
        <v>13</v>
      </c>
    </row>
    <row r="2948" spans="1:18">
      <c r="A2948" t="n">
        <v>27692</v>
      </c>
      <c r="B2948" s="53" t="n">
        <v>116</v>
      </c>
      <c r="C2948" s="7" t="n">
        <v>0</v>
      </c>
    </row>
    <row r="2949" spans="1:18">
      <c r="A2949" t="s">
        <v>4</v>
      </c>
      <c r="B2949" s="4" t="s">
        <v>5</v>
      </c>
      <c r="C2949" s="4" t="s">
        <v>13</v>
      </c>
      <c r="D2949" s="4" t="s">
        <v>10</v>
      </c>
    </row>
    <row r="2950" spans="1:18">
      <c r="A2950" t="n">
        <v>27694</v>
      </c>
      <c r="B2950" s="53" t="n">
        <v>116</v>
      </c>
      <c r="C2950" s="7" t="n">
        <v>2</v>
      </c>
      <c r="D2950" s="7" t="n">
        <v>1</v>
      </c>
    </row>
    <row r="2951" spans="1:18">
      <c r="A2951" t="s">
        <v>4</v>
      </c>
      <c r="B2951" s="4" t="s">
        <v>5</v>
      </c>
      <c r="C2951" s="4" t="s">
        <v>13</v>
      </c>
      <c r="D2951" s="4" t="s">
        <v>9</v>
      </c>
    </row>
    <row r="2952" spans="1:18">
      <c r="A2952" t="n">
        <v>27698</v>
      </c>
      <c r="B2952" s="53" t="n">
        <v>116</v>
      </c>
      <c r="C2952" s="7" t="n">
        <v>5</v>
      </c>
      <c r="D2952" s="7" t="n">
        <v>1120403456</v>
      </c>
    </row>
    <row r="2953" spans="1:18">
      <c r="A2953" t="s">
        <v>4</v>
      </c>
      <c r="B2953" s="4" t="s">
        <v>5</v>
      </c>
      <c r="C2953" s="4" t="s">
        <v>13</v>
      </c>
      <c r="D2953" s="4" t="s">
        <v>10</v>
      </c>
    </row>
    <row r="2954" spans="1:18">
      <c r="A2954" t="n">
        <v>27704</v>
      </c>
      <c r="B2954" s="53" t="n">
        <v>116</v>
      </c>
      <c r="C2954" s="7" t="n">
        <v>6</v>
      </c>
      <c r="D2954" s="7" t="n">
        <v>1</v>
      </c>
    </row>
    <row r="2955" spans="1:18">
      <c r="A2955" t="s">
        <v>4</v>
      </c>
      <c r="B2955" s="4" t="s">
        <v>5</v>
      </c>
      <c r="C2955" s="4" t="s">
        <v>13</v>
      </c>
      <c r="D2955" s="4" t="s">
        <v>13</v>
      </c>
      <c r="E2955" s="4" t="s">
        <v>19</v>
      </c>
      <c r="F2955" s="4" t="s">
        <v>19</v>
      </c>
      <c r="G2955" s="4" t="s">
        <v>19</v>
      </c>
      <c r="H2955" s="4" t="s">
        <v>10</v>
      </c>
    </row>
    <row r="2956" spans="1:18">
      <c r="A2956" t="n">
        <v>27708</v>
      </c>
      <c r="B2956" s="48" t="n">
        <v>45</v>
      </c>
      <c r="C2956" s="7" t="n">
        <v>2</v>
      </c>
      <c r="D2956" s="7" t="n">
        <v>3</v>
      </c>
      <c r="E2956" s="7" t="n">
        <v>8.39999961853027</v>
      </c>
      <c r="F2956" s="7" t="n">
        <v>4.94999980926514</v>
      </c>
      <c r="G2956" s="7" t="n">
        <v>-94.5</v>
      </c>
      <c r="H2956" s="7" t="n">
        <v>0</v>
      </c>
    </row>
    <row r="2957" spans="1:18">
      <c r="A2957" t="s">
        <v>4</v>
      </c>
      <c r="B2957" s="4" t="s">
        <v>5</v>
      </c>
      <c r="C2957" s="4" t="s">
        <v>13</v>
      </c>
      <c r="D2957" s="4" t="s">
        <v>13</v>
      </c>
      <c r="E2957" s="4" t="s">
        <v>19</v>
      </c>
      <c r="F2957" s="4" t="s">
        <v>19</v>
      </c>
      <c r="G2957" s="4" t="s">
        <v>19</v>
      </c>
      <c r="H2957" s="4" t="s">
        <v>10</v>
      </c>
      <c r="I2957" s="4" t="s">
        <v>13</v>
      </c>
    </row>
    <row r="2958" spans="1:18">
      <c r="A2958" t="n">
        <v>27725</v>
      </c>
      <c r="B2958" s="48" t="n">
        <v>45</v>
      </c>
      <c r="C2958" s="7" t="n">
        <v>4</v>
      </c>
      <c r="D2958" s="7" t="n">
        <v>3</v>
      </c>
      <c r="E2958" s="7" t="n">
        <v>342.850006103516</v>
      </c>
      <c r="F2958" s="7" t="n">
        <v>67.9499969482422</v>
      </c>
      <c r="G2958" s="7" t="n">
        <v>8</v>
      </c>
      <c r="H2958" s="7" t="n">
        <v>0</v>
      </c>
      <c r="I2958" s="7" t="n">
        <v>0</v>
      </c>
    </row>
    <row r="2959" spans="1:18">
      <c r="A2959" t="s">
        <v>4</v>
      </c>
      <c r="B2959" s="4" t="s">
        <v>5</v>
      </c>
      <c r="C2959" s="4" t="s">
        <v>13</v>
      </c>
      <c r="D2959" s="4" t="s">
        <v>13</v>
      </c>
      <c r="E2959" s="4" t="s">
        <v>19</v>
      </c>
      <c r="F2959" s="4" t="s">
        <v>10</v>
      </c>
    </row>
    <row r="2960" spans="1:18">
      <c r="A2960" t="n">
        <v>27743</v>
      </c>
      <c r="B2960" s="48" t="n">
        <v>45</v>
      </c>
      <c r="C2960" s="7" t="n">
        <v>5</v>
      </c>
      <c r="D2960" s="7" t="n">
        <v>3</v>
      </c>
      <c r="E2960" s="7" t="n">
        <v>7</v>
      </c>
      <c r="F2960" s="7" t="n">
        <v>0</v>
      </c>
    </row>
    <row r="2961" spans="1:9">
      <c r="A2961" t="s">
        <v>4</v>
      </c>
      <c r="B2961" s="4" t="s">
        <v>5</v>
      </c>
      <c r="C2961" s="4" t="s">
        <v>13</v>
      </c>
      <c r="D2961" s="4" t="s">
        <v>13</v>
      </c>
      <c r="E2961" s="4" t="s">
        <v>19</v>
      </c>
      <c r="F2961" s="4" t="s">
        <v>10</v>
      </c>
    </row>
    <row r="2962" spans="1:9">
      <c r="A2962" t="n">
        <v>27752</v>
      </c>
      <c r="B2962" s="48" t="n">
        <v>45</v>
      </c>
      <c r="C2962" s="7" t="n">
        <v>11</v>
      </c>
      <c r="D2962" s="7" t="n">
        <v>3</v>
      </c>
      <c r="E2962" s="7" t="n">
        <v>40</v>
      </c>
      <c r="F2962" s="7" t="n">
        <v>0</v>
      </c>
    </row>
    <row r="2963" spans="1:9">
      <c r="A2963" t="s">
        <v>4</v>
      </c>
      <c r="B2963" s="4" t="s">
        <v>5</v>
      </c>
      <c r="C2963" s="4" t="s">
        <v>13</v>
      </c>
      <c r="D2963" s="4" t="s">
        <v>13</v>
      </c>
      <c r="E2963" s="4" t="s">
        <v>19</v>
      </c>
      <c r="F2963" s="4" t="s">
        <v>10</v>
      </c>
    </row>
    <row r="2964" spans="1:9">
      <c r="A2964" t="n">
        <v>27761</v>
      </c>
      <c r="B2964" s="48" t="n">
        <v>45</v>
      </c>
      <c r="C2964" s="7" t="n">
        <v>5</v>
      </c>
      <c r="D2964" s="7" t="n">
        <v>3</v>
      </c>
      <c r="E2964" s="7" t="n">
        <v>6.5</v>
      </c>
      <c r="F2964" s="7" t="n">
        <v>30000</v>
      </c>
    </row>
    <row r="2965" spans="1:9">
      <c r="A2965" t="s">
        <v>4</v>
      </c>
      <c r="B2965" s="4" t="s">
        <v>5</v>
      </c>
      <c r="C2965" s="4" t="s">
        <v>13</v>
      </c>
      <c r="D2965" s="4" t="s">
        <v>10</v>
      </c>
    </row>
    <row r="2966" spans="1:9">
      <c r="A2966" t="n">
        <v>27770</v>
      </c>
      <c r="B2966" s="42" t="n">
        <v>58</v>
      </c>
      <c r="C2966" s="7" t="n">
        <v>255</v>
      </c>
      <c r="D2966" s="7" t="n">
        <v>0</v>
      </c>
    </row>
    <row r="2967" spans="1:9">
      <c r="A2967" t="s">
        <v>4</v>
      </c>
      <c r="B2967" s="4" t="s">
        <v>5</v>
      </c>
      <c r="C2967" s="4" t="s">
        <v>10</v>
      </c>
    </row>
    <row r="2968" spans="1:9">
      <c r="A2968" t="n">
        <v>27774</v>
      </c>
      <c r="B2968" s="25" t="n">
        <v>16</v>
      </c>
      <c r="C2968" s="7" t="n">
        <v>500</v>
      </c>
    </row>
    <row r="2969" spans="1:9">
      <c r="A2969" t="s">
        <v>4</v>
      </c>
      <c r="B2969" s="4" t="s">
        <v>5</v>
      </c>
      <c r="C2969" s="4" t="s">
        <v>13</v>
      </c>
      <c r="D2969" s="4" t="s">
        <v>19</v>
      </c>
      <c r="E2969" s="4" t="s">
        <v>19</v>
      </c>
      <c r="F2969" s="4" t="s">
        <v>19</v>
      </c>
    </row>
    <row r="2970" spans="1:9">
      <c r="A2970" t="n">
        <v>27777</v>
      </c>
      <c r="B2970" s="48" t="n">
        <v>45</v>
      </c>
      <c r="C2970" s="7" t="n">
        <v>9</v>
      </c>
      <c r="D2970" s="7" t="n">
        <v>0.0500000007450581</v>
      </c>
      <c r="E2970" s="7" t="n">
        <v>0.0500000007450581</v>
      </c>
      <c r="F2970" s="7" t="n">
        <v>0.200000002980232</v>
      </c>
    </row>
    <row r="2971" spans="1:9">
      <c r="A2971" t="s">
        <v>4</v>
      </c>
      <c r="B2971" s="4" t="s">
        <v>5</v>
      </c>
      <c r="C2971" s="4" t="s">
        <v>6</v>
      </c>
      <c r="D2971" s="4" t="s">
        <v>10</v>
      </c>
    </row>
    <row r="2972" spans="1:9">
      <c r="A2972" t="n">
        <v>27791</v>
      </c>
      <c r="B2972" s="58" t="n">
        <v>29</v>
      </c>
      <c r="C2972" s="7" t="s">
        <v>264</v>
      </c>
      <c r="D2972" s="7" t="n">
        <v>65533</v>
      </c>
    </row>
    <row r="2973" spans="1:9">
      <c r="A2973" t="s">
        <v>4</v>
      </c>
      <c r="B2973" s="4" t="s">
        <v>5</v>
      </c>
      <c r="C2973" s="4" t="s">
        <v>13</v>
      </c>
      <c r="D2973" s="4" t="s">
        <v>10</v>
      </c>
      <c r="E2973" s="4" t="s">
        <v>6</v>
      </c>
    </row>
    <row r="2974" spans="1:9">
      <c r="A2974" t="n">
        <v>27817</v>
      </c>
      <c r="B2974" s="37" t="n">
        <v>51</v>
      </c>
      <c r="C2974" s="7" t="n">
        <v>4</v>
      </c>
      <c r="D2974" s="7" t="n">
        <v>1615</v>
      </c>
      <c r="E2974" s="7" t="s">
        <v>44</v>
      </c>
    </row>
    <row r="2975" spans="1:9">
      <c r="A2975" t="s">
        <v>4</v>
      </c>
      <c r="B2975" s="4" t="s">
        <v>5</v>
      </c>
      <c r="C2975" s="4" t="s">
        <v>10</v>
      </c>
    </row>
    <row r="2976" spans="1:9">
      <c r="A2976" t="n">
        <v>27830</v>
      </c>
      <c r="B2976" s="25" t="n">
        <v>16</v>
      </c>
      <c r="C2976" s="7" t="n">
        <v>0</v>
      </c>
    </row>
    <row r="2977" spans="1:6">
      <c r="A2977" t="s">
        <v>4</v>
      </c>
      <c r="B2977" s="4" t="s">
        <v>5</v>
      </c>
      <c r="C2977" s="4" t="s">
        <v>10</v>
      </c>
      <c r="D2977" s="4" t="s">
        <v>13</v>
      </c>
      <c r="E2977" s="4" t="s">
        <v>9</v>
      </c>
      <c r="F2977" s="4" t="s">
        <v>28</v>
      </c>
      <c r="G2977" s="4" t="s">
        <v>13</v>
      </c>
      <c r="H2977" s="4" t="s">
        <v>13</v>
      </c>
    </row>
    <row r="2978" spans="1:6">
      <c r="A2978" t="n">
        <v>27833</v>
      </c>
      <c r="B2978" s="38" t="n">
        <v>26</v>
      </c>
      <c r="C2978" s="7" t="n">
        <v>1615</v>
      </c>
      <c r="D2978" s="7" t="n">
        <v>17</v>
      </c>
      <c r="E2978" s="7" t="n">
        <v>63197</v>
      </c>
      <c r="F2978" s="7" t="s">
        <v>323</v>
      </c>
      <c r="G2978" s="7" t="n">
        <v>2</v>
      </c>
      <c r="H2978" s="7" t="n">
        <v>0</v>
      </c>
    </row>
    <row r="2979" spans="1:6">
      <c r="A2979" t="s">
        <v>4</v>
      </c>
      <c r="B2979" s="4" t="s">
        <v>5</v>
      </c>
    </row>
    <row r="2980" spans="1:6">
      <c r="A2980" t="n">
        <v>27866</v>
      </c>
      <c r="B2980" s="23" t="n">
        <v>28</v>
      </c>
    </row>
    <row r="2981" spans="1:6">
      <c r="A2981" t="s">
        <v>4</v>
      </c>
      <c r="B2981" s="4" t="s">
        <v>5</v>
      </c>
      <c r="C2981" s="4" t="s">
        <v>10</v>
      </c>
    </row>
    <row r="2982" spans="1:6">
      <c r="A2982" t="n">
        <v>27867</v>
      </c>
      <c r="B2982" s="25" t="n">
        <v>16</v>
      </c>
      <c r="C2982" s="7" t="n">
        <v>300</v>
      </c>
    </row>
    <row r="2983" spans="1:6">
      <c r="A2983" t="s">
        <v>4</v>
      </c>
      <c r="B2983" s="4" t="s">
        <v>5</v>
      </c>
      <c r="C2983" s="4" t="s">
        <v>13</v>
      </c>
      <c r="D2983" s="4" t="s">
        <v>19</v>
      </c>
      <c r="E2983" s="4" t="s">
        <v>19</v>
      </c>
      <c r="F2983" s="4" t="s">
        <v>19</v>
      </c>
    </row>
    <row r="2984" spans="1:6">
      <c r="A2984" t="n">
        <v>27870</v>
      </c>
      <c r="B2984" s="48" t="n">
        <v>45</v>
      </c>
      <c r="C2984" s="7" t="n">
        <v>9</v>
      </c>
      <c r="D2984" s="7" t="n">
        <v>0.0500000007450581</v>
      </c>
      <c r="E2984" s="7" t="n">
        <v>0.0500000007450581</v>
      </c>
      <c r="F2984" s="7" t="n">
        <v>0.200000002980232</v>
      </c>
    </row>
    <row r="2985" spans="1:6">
      <c r="A2985" t="s">
        <v>4</v>
      </c>
      <c r="B2985" s="4" t="s">
        <v>5</v>
      </c>
      <c r="C2985" s="4" t="s">
        <v>13</v>
      </c>
      <c r="D2985" s="4" t="s">
        <v>10</v>
      </c>
      <c r="E2985" s="4" t="s">
        <v>6</v>
      </c>
    </row>
    <row r="2986" spans="1:6">
      <c r="A2986" t="n">
        <v>27884</v>
      </c>
      <c r="B2986" s="37" t="n">
        <v>51</v>
      </c>
      <c r="C2986" s="7" t="n">
        <v>4</v>
      </c>
      <c r="D2986" s="7" t="n">
        <v>1615</v>
      </c>
      <c r="E2986" s="7" t="s">
        <v>44</v>
      </c>
    </row>
    <row r="2987" spans="1:6">
      <c r="A2987" t="s">
        <v>4</v>
      </c>
      <c r="B2987" s="4" t="s">
        <v>5</v>
      </c>
      <c r="C2987" s="4" t="s">
        <v>10</v>
      </c>
    </row>
    <row r="2988" spans="1:6">
      <c r="A2988" t="n">
        <v>27897</v>
      </c>
      <c r="B2988" s="25" t="n">
        <v>16</v>
      </c>
      <c r="C2988" s="7" t="n">
        <v>0</v>
      </c>
    </row>
    <row r="2989" spans="1:6">
      <c r="A2989" t="s">
        <v>4</v>
      </c>
      <c r="B2989" s="4" t="s">
        <v>5</v>
      </c>
      <c r="C2989" s="4" t="s">
        <v>10</v>
      </c>
      <c r="D2989" s="4" t="s">
        <v>13</v>
      </c>
      <c r="E2989" s="4" t="s">
        <v>9</v>
      </c>
      <c r="F2989" s="4" t="s">
        <v>28</v>
      </c>
      <c r="G2989" s="4" t="s">
        <v>13</v>
      </c>
      <c r="H2989" s="4" t="s">
        <v>13</v>
      </c>
    </row>
    <row r="2990" spans="1:6">
      <c r="A2990" t="n">
        <v>27900</v>
      </c>
      <c r="B2990" s="38" t="n">
        <v>26</v>
      </c>
      <c r="C2990" s="7" t="n">
        <v>1615</v>
      </c>
      <c r="D2990" s="7" t="n">
        <v>17</v>
      </c>
      <c r="E2990" s="7" t="n">
        <v>63198</v>
      </c>
      <c r="F2990" s="7" t="s">
        <v>324</v>
      </c>
      <c r="G2990" s="7" t="n">
        <v>2</v>
      </c>
      <c r="H2990" s="7" t="n">
        <v>0</v>
      </c>
    </row>
    <row r="2991" spans="1:6">
      <c r="A2991" t="s">
        <v>4</v>
      </c>
      <c r="B2991" s="4" t="s">
        <v>5</v>
      </c>
    </row>
    <row r="2992" spans="1:6">
      <c r="A2992" t="n">
        <v>27946</v>
      </c>
      <c r="B2992" s="23" t="n">
        <v>28</v>
      </c>
    </row>
    <row r="2993" spans="1:8">
      <c r="A2993" t="s">
        <v>4</v>
      </c>
      <c r="B2993" s="4" t="s">
        <v>5</v>
      </c>
      <c r="C2993" s="4" t="s">
        <v>10</v>
      </c>
      <c r="D2993" s="4" t="s">
        <v>13</v>
      </c>
    </row>
    <row r="2994" spans="1:8">
      <c r="A2994" t="n">
        <v>27947</v>
      </c>
      <c r="B2994" s="52" t="n">
        <v>89</v>
      </c>
      <c r="C2994" s="7" t="n">
        <v>65533</v>
      </c>
      <c r="D2994" s="7" t="n">
        <v>1</v>
      </c>
    </row>
    <row r="2995" spans="1:8">
      <c r="A2995" t="s">
        <v>4</v>
      </c>
      <c r="B2995" s="4" t="s">
        <v>5</v>
      </c>
      <c r="C2995" s="4" t="s">
        <v>13</v>
      </c>
      <c r="D2995" s="4" t="s">
        <v>13</v>
      </c>
      <c r="E2995" s="4" t="s">
        <v>19</v>
      </c>
      <c r="F2995" s="4" t="s">
        <v>19</v>
      </c>
      <c r="G2995" s="4" t="s">
        <v>19</v>
      </c>
      <c r="H2995" s="4" t="s">
        <v>10</v>
      </c>
    </row>
    <row r="2996" spans="1:8">
      <c r="A2996" t="n">
        <v>27951</v>
      </c>
      <c r="B2996" s="48" t="n">
        <v>45</v>
      </c>
      <c r="C2996" s="7" t="n">
        <v>2</v>
      </c>
      <c r="D2996" s="7" t="n">
        <v>3</v>
      </c>
      <c r="E2996" s="7" t="n">
        <v>9.44999980926514</v>
      </c>
      <c r="F2996" s="7" t="n">
        <v>5</v>
      </c>
      <c r="G2996" s="7" t="n">
        <v>-94</v>
      </c>
      <c r="H2996" s="7" t="n">
        <v>2000</v>
      </c>
    </row>
    <row r="2997" spans="1:8">
      <c r="A2997" t="s">
        <v>4</v>
      </c>
      <c r="B2997" s="4" t="s">
        <v>5</v>
      </c>
      <c r="C2997" s="4" t="s">
        <v>13</v>
      </c>
      <c r="D2997" s="4" t="s">
        <v>13</v>
      </c>
      <c r="E2997" s="4" t="s">
        <v>19</v>
      </c>
      <c r="F2997" s="4" t="s">
        <v>19</v>
      </c>
      <c r="G2997" s="4" t="s">
        <v>19</v>
      </c>
      <c r="H2997" s="4" t="s">
        <v>10</v>
      </c>
      <c r="I2997" s="4" t="s">
        <v>13</v>
      </c>
    </row>
    <row r="2998" spans="1:8">
      <c r="A2998" t="n">
        <v>27968</v>
      </c>
      <c r="B2998" s="48" t="n">
        <v>45</v>
      </c>
      <c r="C2998" s="7" t="n">
        <v>4</v>
      </c>
      <c r="D2998" s="7" t="n">
        <v>3</v>
      </c>
      <c r="E2998" s="7" t="n">
        <v>13</v>
      </c>
      <c r="F2998" s="7" t="n">
        <v>358.200012207031</v>
      </c>
      <c r="G2998" s="7" t="n">
        <v>356</v>
      </c>
      <c r="H2998" s="7" t="n">
        <v>2000</v>
      </c>
      <c r="I2998" s="7" t="n">
        <v>1</v>
      </c>
    </row>
    <row r="2999" spans="1:8">
      <c r="A2999" t="s">
        <v>4</v>
      </c>
      <c r="B2999" s="4" t="s">
        <v>5</v>
      </c>
      <c r="C2999" s="4" t="s">
        <v>13</v>
      </c>
      <c r="D2999" s="4" t="s">
        <v>13</v>
      </c>
      <c r="E2999" s="4" t="s">
        <v>19</v>
      </c>
      <c r="F2999" s="4" t="s">
        <v>10</v>
      </c>
    </row>
    <row r="3000" spans="1:8">
      <c r="A3000" t="n">
        <v>27986</v>
      </c>
      <c r="B3000" s="48" t="n">
        <v>45</v>
      </c>
      <c r="C3000" s="7" t="n">
        <v>5</v>
      </c>
      <c r="D3000" s="7" t="n">
        <v>3</v>
      </c>
      <c r="E3000" s="7" t="n">
        <v>7</v>
      </c>
      <c r="F3000" s="7" t="n">
        <v>2000</v>
      </c>
    </row>
    <row r="3001" spans="1:8">
      <c r="A3001" t="s">
        <v>4</v>
      </c>
      <c r="B3001" s="4" t="s">
        <v>5</v>
      </c>
      <c r="C3001" s="4" t="s">
        <v>10</v>
      </c>
      <c r="D3001" s="4" t="s">
        <v>13</v>
      </c>
      <c r="E3001" s="4" t="s">
        <v>6</v>
      </c>
      <c r="F3001" s="4" t="s">
        <v>19</v>
      </c>
      <c r="G3001" s="4" t="s">
        <v>19</v>
      </c>
      <c r="H3001" s="4" t="s">
        <v>19</v>
      </c>
    </row>
    <row r="3002" spans="1:8">
      <c r="A3002" t="n">
        <v>27995</v>
      </c>
      <c r="B3002" s="35" t="n">
        <v>48</v>
      </c>
      <c r="C3002" s="7" t="n">
        <v>1615</v>
      </c>
      <c r="D3002" s="7" t="n">
        <v>0</v>
      </c>
      <c r="E3002" s="7" t="s">
        <v>224</v>
      </c>
      <c r="F3002" s="7" t="n">
        <v>-1</v>
      </c>
      <c r="G3002" s="7" t="n">
        <v>1</v>
      </c>
      <c r="H3002" s="7" t="n">
        <v>0</v>
      </c>
    </row>
    <row r="3003" spans="1:8">
      <c r="A3003" t="s">
        <v>4</v>
      </c>
      <c r="B3003" s="4" t="s">
        <v>5</v>
      </c>
      <c r="C3003" s="4" t="s">
        <v>13</v>
      </c>
      <c r="D3003" s="4" t="s">
        <v>13</v>
      </c>
      <c r="E3003" s="4" t="s">
        <v>13</v>
      </c>
      <c r="F3003" s="4" t="s">
        <v>13</v>
      </c>
    </row>
    <row r="3004" spans="1:8">
      <c r="A3004" t="n">
        <v>28022</v>
      </c>
      <c r="B3004" s="8" t="n">
        <v>14</v>
      </c>
      <c r="C3004" s="7" t="n">
        <v>0</v>
      </c>
      <c r="D3004" s="7" t="n">
        <v>1</v>
      </c>
      <c r="E3004" s="7" t="n">
        <v>0</v>
      </c>
      <c r="F3004" s="7" t="n">
        <v>0</v>
      </c>
    </row>
    <row r="3005" spans="1:8">
      <c r="A3005" t="s">
        <v>4</v>
      </c>
      <c r="B3005" s="4" t="s">
        <v>5</v>
      </c>
      <c r="C3005" s="4" t="s">
        <v>13</v>
      </c>
      <c r="D3005" s="4" t="s">
        <v>19</v>
      </c>
      <c r="E3005" s="4" t="s">
        <v>19</v>
      </c>
      <c r="F3005" s="4" t="s">
        <v>19</v>
      </c>
    </row>
    <row r="3006" spans="1:8">
      <c r="A3006" t="n">
        <v>28027</v>
      </c>
      <c r="B3006" s="48" t="n">
        <v>45</v>
      </c>
      <c r="C3006" s="7" t="n">
        <v>9</v>
      </c>
      <c r="D3006" s="7" t="n">
        <v>0.0199999995529652</v>
      </c>
      <c r="E3006" s="7" t="n">
        <v>0.0199999995529652</v>
      </c>
      <c r="F3006" s="7" t="n">
        <v>0.5</v>
      </c>
    </row>
    <row r="3007" spans="1:8">
      <c r="A3007" t="s">
        <v>4</v>
      </c>
      <c r="B3007" s="4" t="s">
        <v>5</v>
      </c>
      <c r="C3007" s="4" t="s">
        <v>13</v>
      </c>
      <c r="D3007" s="4" t="s">
        <v>10</v>
      </c>
      <c r="E3007" s="4" t="s">
        <v>6</v>
      </c>
    </row>
    <row r="3008" spans="1:8">
      <c r="A3008" t="n">
        <v>28041</v>
      </c>
      <c r="B3008" s="37" t="n">
        <v>51</v>
      </c>
      <c r="C3008" s="7" t="n">
        <v>4</v>
      </c>
      <c r="D3008" s="7" t="n">
        <v>1615</v>
      </c>
      <c r="E3008" s="7" t="s">
        <v>44</v>
      </c>
    </row>
    <row r="3009" spans="1:9">
      <c r="A3009" t="s">
        <v>4</v>
      </c>
      <c r="B3009" s="4" t="s">
        <v>5</v>
      </c>
      <c r="C3009" s="4" t="s">
        <v>10</v>
      </c>
    </row>
    <row r="3010" spans="1:9">
      <c r="A3010" t="n">
        <v>28054</v>
      </c>
      <c r="B3010" s="25" t="n">
        <v>16</v>
      </c>
      <c r="C3010" s="7" t="n">
        <v>0</v>
      </c>
    </row>
    <row r="3011" spans="1:9">
      <c r="A3011" t="s">
        <v>4</v>
      </c>
      <c r="B3011" s="4" t="s">
        <v>5</v>
      </c>
      <c r="C3011" s="4" t="s">
        <v>10</v>
      </c>
      <c r="D3011" s="4" t="s">
        <v>13</v>
      </c>
      <c r="E3011" s="4" t="s">
        <v>9</v>
      </c>
      <c r="F3011" s="4" t="s">
        <v>28</v>
      </c>
      <c r="G3011" s="4" t="s">
        <v>13</v>
      </c>
      <c r="H3011" s="4" t="s">
        <v>13</v>
      </c>
      <c r="I3011" s="4" t="s">
        <v>13</v>
      </c>
    </row>
    <row r="3012" spans="1:9">
      <c r="A3012" t="n">
        <v>28057</v>
      </c>
      <c r="B3012" s="38" t="n">
        <v>26</v>
      </c>
      <c r="C3012" s="7" t="n">
        <v>1615</v>
      </c>
      <c r="D3012" s="7" t="n">
        <v>17</v>
      </c>
      <c r="E3012" s="7" t="n">
        <v>63199</v>
      </c>
      <c r="F3012" s="7" t="s">
        <v>325</v>
      </c>
      <c r="G3012" s="7" t="n">
        <v>8</v>
      </c>
      <c r="H3012" s="7" t="n">
        <v>2</v>
      </c>
      <c r="I3012" s="7" t="n">
        <v>0</v>
      </c>
    </row>
    <row r="3013" spans="1:9">
      <c r="A3013" t="s">
        <v>4</v>
      </c>
      <c r="B3013" s="4" t="s">
        <v>5</v>
      </c>
      <c r="C3013" s="4" t="s">
        <v>10</v>
      </c>
    </row>
    <row r="3014" spans="1:9">
      <c r="A3014" t="n">
        <v>28094</v>
      </c>
      <c r="B3014" s="25" t="n">
        <v>16</v>
      </c>
      <c r="C3014" s="7" t="n">
        <v>2000</v>
      </c>
    </row>
    <row r="3015" spans="1:9">
      <c r="A3015" t="s">
        <v>4</v>
      </c>
      <c r="B3015" s="4" t="s">
        <v>5</v>
      </c>
      <c r="C3015" s="4" t="s">
        <v>10</v>
      </c>
      <c r="D3015" s="4" t="s">
        <v>13</v>
      </c>
    </row>
    <row r="3016" spans="1:9">
      <c r="A3016" t="n">
        <v>28097</v>
      </c>
      <c r="B3016" s="52" t="n">
        <v>89</v>
      </c>
      <c r="C3016" s="7" t="n">
        <v>1615</v>
      </c>
      <c r="D3016" s="7" t="n">
        <v>0</v>
      </c>
    </row>
    <row r="3017" spans="1:9">
      <c r="A3017" t="s">
        <v>4</v>
      </c>
      <c r="B3017" s="4" t="s">
        <v>5</v>
      </c>
      <c r="C3017" s="4" t="s">
        <v>6</v>
      </c>
      <c r="D3017" s="4" t="s">
        <v>10</v>
      </c>
    </row>
    <row r="3018" spans="1:9">
      <c r="A3018" t="n">
        <v>28101</v>
      </c>
      <c r="B3018" s="58" t="n">
        <v>29</v>
      </c>
      <c r="C3018" s="7" t="s">
        <v>12</v>
      </c>
      <c r="D3018" s="7" t="n">
        <v>65533</v>
      </c>
    </row>
    <row r="3019" spans="1:9">
      <c r="A3019" t="s">
        <v>4</v>
      </c>
      <c r="B3019" s="4" t="s">
        <v>5</v>
      </c>
      <c r="C3019" s="4" t="s">
        <v>10</v>
      </c>
      <c r="D3019" s="4" t="s">
        <v>13</v>
      </c>
      <c r="E3019" s="4" t="s">
        <v>6</v>
      </c>
    </row>
    <row r="3020" spans="1:9">
      <c r="A3020" t="n">
        <v>28105</v>
      </c>
      <c r="B3020" s="77" t="n">
        <v>86</v>
      </c>
      <c r="C3020" s="7" t="n">
        <v>1615</v>
      </c>
      <c r="D3020" s="7" t="n">
        <v>0</v>
      </c>
      <c r="E3020" s="7" t="s">
        <v>12</v>
      </c>
    </row>
    <row r="3021" spans="1:9">
      <c r="A3021" t="s">
        <v>4</v>
      </c>
      <c r="B3021" s="4" t="s">
        <v>5</v>
      </c>
      <c r="C3021" s="4" t="s">
        <v>10</v>
      </c>
      <c r="D3021" s="4" t="s">
        <v>13</v>
      </c>
    </row>
    <row r="3022" spans="1:9">
      <c r="A3022" t="n">
        <v>28110</v>
      </c>
      <c r="B3022" s="52" t="n">
        <v>89</v>
      </c>
      <c r="C3022" s="7" t="n">
        <v>65533</v>
      </c>
      <c r="D3022" s="7" t="n">
        <v>1</v>
      </c>
    </row>
    <row r="3023" spans="1:9">
      <c r="A3023" t="s">
        <v>4</v>
      </c>
      <c r="B3023" s="4" t="s">
        <v>5</v>
      </c>
      <c r="C3023" s="4" t="s">
        <v>13</v>
      </c>
      <c r="D3023" s="4" t="s">
        <v>10</v>
      </c>
    </row>
    <row r="3024" spans="1:9">
      <c r="A3024" t="n">
        <v>28114</v>
      </c>
      <c r="B3024" s="48" t="n">
        <v>45</v>
      </c>
      <c r="C3024" s="7" t="n">
        <v>7</v>
      </c>
      <c r="D3024" s="7" t="n">
        <v>255</v>
      </c>
    </row>
    <row r="3025" spans="1:9">
      <c r="A3025" t="s">
        <v>4</v>
      </c>
      <c r="B3025" s="4" t="s">
        <v>5</v>
      </c>
      <c r="C3025" s="4" t="s">
        <v>13</v>
      </c>
      <c r="D3025" s="4" t="s">
        <v>10</v>
      </c>
      <c r="E3025" s="4" t="s">
        <v>19</v>
      </c>
    </row>
    <row r="3026" spans="1:9">
      <c r="A3026" t="n">
        <v>28118</v>
      </c>
      <c r="B3026" s="42" t="n">
        <v>58</v>
      </c>
      <c r="C3026" s="7" t="n">
        <v>101</v>
      </c>
      <c r="D3026" s="7" t="n">
        <v>300</v>
      </c>
      <c r="E3026" s="7" t="n">
        <v>1</v>
      </c>
    </row>
    <row r="3027" spans="1:9">
      <c r="A3027" t="s">
        <v>4</v>
      </c>
      <c r="B3027" s="4" t="s">
        <v>5</v>
      </c>
      <c r="C3027" s="4" t="s">
        <v>13</v>
      </c>
      <c r="D3027" s="4" t="s">
        <v>10</v>
      </c>
    </row>
    <row r="3028" spans="1:9">
      <c r="A3028" t="n">
        <v>28126</v>
      </c>
      <c r="B3028" s="42" t="n">
        <v>58</v>
      </c>
      <c r="C3028" s="7" t="n">
        <v>254</v>
      </c>
      <c r="D3028" s="7" t="n">
        <v>0</v>
      </c>
    </row>
    <row r="3029" spans="1:9">
      <c r="A3029" t="s">
        <v>4</v>
      </c>
      <c r="B3029" s="4" t="s">
        <v>5</v>
      </c>
      <c r="C3029" s="4" t="s">
        <v>13</v>
      </c>
    </row>
    <row r="3030" spans="1:9">
      <c r="A3030" t="n">
        <v>28130</v>
      </c>
      <c r="B3030" s="53" t="n">
        <v>116</v>
      </c>
      <c r="C3030" s="7" t="n">
        <v>0</v>
      </c>
    </row>
    <row r="3031" spans="1:9">
      <c r="A3031" t="s">
        <v>4</v>
      </c>
      <c r="B3031" s="4" t="s">
        <v>5</v>
      </c>
      <c r="C3031" s="4" t="s">
        <v>13</v>
      </c>
      <c r="D3031" s="4" t="s">
        <v>10</v>
      </c>
    </row>
    <row r="3032" spans="1:9">
      <c r="A3032" t="n">
        <v>28132</v>
      </c>
      <c r="B3032" s="53" t="n">
        <v>116</v>
      </c>
      <c r="C3032" s="7" t="n">
        <v>2</v>
      </c>
      <c r="D3032" s="7" t="n">
        <v>1</v>
      </c>
    </row>
    <row r="3033" spans="1:9">
      <c r="A3033" t="s">
        <v>4</v>
      </c>
      <c r="B3033" s="4" t="s">
        <v>5</v>
      </c>
      <c r="C3033" s="4" t="s">
        <v>13</v>
      </c>
      <c r="D3033" s="4" t="s">
        <v>9</v>
      </c>
    </row>
    <row r="3034" spans="1:9">
      <c r="A3034" t="n">
        <v>28136</v>
      </c>
      <c r="B3034" s="53" t="n">
        <v>116</v>
      </c>
      <c r="C3034" s="7" t="n">
        <v>5</v>
      </c>
      <c r="D3034" s="7" t="n">
        <v>1120403456</v>
      </c>
    </row>
    <row r="3035" spans="1:9">
      <c r="A3035" t="s">
        <v>4</v>
      </c>
      <c r="B3035" s="4" t="s">
        <v>5</v>
      </c>
      <c r="C3035" s="4" t="s">
        <v>13</v>
      </c>
      <c r="D3035" s="4" t="s">
        <v>10</v>
      </c>
    </row>
    <row r="3036" spans="1:9">
      <c r="A3036" t="n">
        <v>28142</v>
      </c>
      <c r="B3036" s="53" t="n">
        <v>116</v>
      </c>
      <c r="C3036" s="7" t="n">
        <v>6</v>
      </c>
      <c r="D3036" s="7" t="n">
        <v>1</v>
      </c>
    </row>
    <row r="3037" spans="1:9">
      <c r="A3037" t="s">
        <v>4</v>
      </c>
      <c r="B3037" s="4" t="s">
        <v>5</v>
      </c>
      <c r="C3037" s="4" t="s">
        <v>13</v>
      </c>
      <c r="D3037" s="4" t="s">
        <v>13</v>
      </c>
      <c r="E3037" s="4" t="s">
        <v>19</v>
      </c>
      <c r="F3037" s="4" t="s">
        <v>19</v>
      </c>
      <c r="G3037" s="4" t="s">
        <v>19</v>
      </c>
      <c r="H3037" s="4" t="s">
        <v>10</v>
      </c>
    </row>
    <row r="3038" spans="1:9">
      <c r="A3038" t="n">
        <v>28146</v>
      </c>
      <c r="B3038" s="48" t="n">
        <v>45</v>
      </c>
      <c r="C3038" s="7" t="n">
        <v>2</v>
      </c>
      <c r="D3038" s="7" t="n">
        <v>3</v>
      </c>
      <c r="E3038" s="7" t="n">
        <v>15.3999996185303</v>
      </c>
      <c r="F3038" s="7" t="n">
        <v>2.90000009536743</v>
      </c>
      <c r="G3038" s="7" t="n">
        <v>-85.9000015258789</v>
      </c>
      <c r="H3038" s="7" t="n">
        <v>0</v>
      </c>
    </row>
    <row r="3039" spans="1:9">
      <c r="A3039" t="s">
        <v>4</v>
      </c>
      <c r="B3039" s="4" t="s">
        <v>5</v>
      </c>
      <c r="C3039" s="4" t="s">
        <v>13</v>
      </c>
      <c r="D3039" s="4" t="s">
        <v>13</v>
      </c>
      <c r="E3039" s="4" t="s">
        <v>19</v>
      </c>
      <c r="F3039" s="4" t="s">
        <v>19</v>
      </c>
      <c r="G3039" s="4" t="s">
        <v>19</v>
      </c>
      <c r="H3039" s="4" t="s">
        <v>10</v>
      </c>
      <c r="I3039" s="4" t="s">
        <v>13</v>
      </c>
    </row>
    <row r="3040" spans="1:9">
      <c r="A3040" t="n">
        <v>28163</v>
      </c>
      <c r="B3040" s="48" t="n">
        <v>45</v>
      </c>
      <c r="C3040" s="7" t="n">
        <v>4</v>
      </c>
      <c r="D3040" s="7" t="n">
        <v>3</v>
      </c>
      <c r="E3040" s="7" t="n">
        <v>20</v>
      </c>
      <c r="F3040" s="7" t="n">
        <v>219.600006103516</v>
      </c>
      <c r="G3040" s="7" t="n">
        <v>0</v>
      </c>
      <c r="H3040" s="7" t="n">
        <v>0</v>
      </c>
      <c r="I3040" s="7" t="n">
        <v>0</v>
      </c>
    </row>
    <row r="3041" spans="1:9">
      <c r="A3041" t="s">
        <v>4</v>
      </c>
      <c r="B3041" s="4" t="s">
        <v>5</v>
      </c>
      <c r="C3041" s="4" t="s">
        <v>13</v>
      </c>
      <c r="D3041" s="4" t="s">
        <v>13</v>
      </c>
      <c r="E3041" s="4" t="s">
        <v>19</v>
      </c>
      <c r="F3041" s="4" t="s">
        <v>10</v>
      </c>
    </row>
    <row r="3042" spans="1:9">
      <c r="A3042" t="n">
        <v>28181</v>
      </c>
      <c r="B3042" s="48" t="n">
        <v>45</v>
      </c>
      <c r="C3042" s="7" t="n">
        <v>5</v>
      </c>
      <c r="D3042" s="7" t="n">
        <v>3</v>
      </c>
      <c r="E3042" s="7" t="n">
        <v>5</v>
      </c>
      <c r="F3042" s="7" t="n">
        <v>0</v>
      </c>
    </row>
    <row r="3043" spans="1:9">
      <c r="A3043" t="s">
        <v>4</v>
      </c>
      <c r="B3043" s="4" t="s">
        <v>5</v>
      </c>
      <c r="C3043" s="4" t="s">
        <v>13</v>
      </c>
      <c r="D3043" s="4" t="s">
        <v>13</v>
      </c>
      <c r="E3043" s="4" t="s">
        <v>19</v>
      </c>
      <c r="F3043" s="4" t="s">
        <v>10</v>
      </c>
    </row>
    <row r="3044" spans="1:9">
      <c r="A3044" t="n">
        <v>28190</v>
      </c>
      <c r="B3044" s="48" t="n">
        <v>45</v>
      </c>
      <c r="C3044" s="7" t="n">
        <v>11</v>
      </c>
      <c r="D3044" s="7" t="n">
        <v>3</v>
      </c>
      <c r="E3044" s="7" t="n">
        <v>40</v>
      </c>
      <c r="F3044" s="7" t="n">
        <v>0</v>
      </c>
    </row>
    <row r="3045" spans="1:9">
      <c r="A3045" t="s">
        <v>4</v>
      </c>
      <c r="B3045" s="4" t="s">
        <v>5</v>
      </c>
      <c r="C3045" s="4" t="s">
        <v>13</v>
      </c>
      <c r="D3045" s="4" t="s">
        <v>13</v>
      </c>
      <c r="E3045" s="4" t="s">
        <v>19</v>
      </c>
      <c r="F3045" s="4" t="s">
        <v>10</v>
      </c>
    </row>
    <row r="3046" spans="1:9">
      <c r="A3046" t="n">
        <v>28199</v>
      </c>
      <c r="B3046" s="48" t="n">
        <v>45</v>
      </c>
      <c r="C3046" s="7" t="n">
        <v>5</v>
      </c>
      <c r="D3046" s="7" t="n">
        <v>3</v>
      </c>
      <c r="E3046" s="7" t="n">
        <v>7</v>
      </c>
      <c r="F3046" s="7" t="n">
        <v>500</v>
      </c>
    </row>
    <row r="3047" spans="1:9">
      <c r="A3047" t="s">
        <v>4</v>
      </c>
      <c r="B3047" s="4" t="s">
        <v>5</v>
      </c>
      <c r="C3047" s="4" t="s">
        <v>13</v>
      </c>
      <c r="D3047" s="4" t="s">
        <v>13</v>
      </c>
      <c r="E3047" s="4" t="s">
        <v>13</v>
      </c>
      <c r="F3047" s="4" t="s">
        <v>19</v>
      </c>
      <c r="G3047" s="4" t="s">
        <v>19</v>
      </c>
      <c r="H3047" s="4" t="s">
        <v>19</v>
      </c>
      <c r="I3047" s="4" t="s">
        <v>19</v>
      </c>
      <c r="J3047" s="4" t="s">
        <v>19</v>
      </c>
      <c r="K3047" s="4" t="s">
        <v>19</v>
      </c>
    </row>
    <row r="3048" spans="1:9">
      <c r="A3048" t="n">
        <v>28208</v>
      </c>
      <c r="B3048" s="72" t="n">
        <v>178</v>
      </c>
      <c r="C3048" s="7" t="n">
        <v>6</v>
      </c>
      <c r="D3048" s="7" t="n">
        <v>0</v>
      </c>
      <c r="E3048" s="7" t="n">
        <v>0</v>
      </c>
      <c r="F3048" s="7" t="n">
        <v>0</v>
      </c>
      <c r="G3048" s="7" t="n">
        <v>0.725000023841858</v>
      </c>
      <c r="H3048" s="7" t="n">
        <v>0</v>
      </c>
      <c r="I3048" s="7" t="n">
        <v>0</v>
      </c>
      <c r="J3048" s="7" t="n">
        <v>0</v>
      </c>
      <c r="K3048" s="7" t="n">
        <v>1</v>
      </c>
    </row>
    <row r="3049" spans="1:9">
      <c r="A3049" t="s">
        <v>4</v>
      </c>
      <c r="B3049" s="4" t="s">
        <v>5</v>
      </c>
      <c r="C3049" s="4" t="s">
        <v>13</v>
      </c>
      <c r="D3049" s="4" t="s">
        <v>13</v>
      </c>
      <c r="E3049" s="4" t="s">
        <v>13</v>
      </c>
      <c r="F3049" s="4" t="s">
        <v>19</v>
      </c>
      <c r="G3049" s="4" t="s">
        <v>19</v>
      </c>
      <c r="H3049" s="4" t="s">
        <v>19</v>
      </c>
      <c r="I3049" s="4" t="s">
        <v>19</v>
      </c>
      <c r="J3049" s="4" t="s">
        <v>19</v>
      </c>
      <c r="K3049" s="4" t="s">
        <v>19</v>
      </c>
    </row>
    <row r="3050" spans="1:9">
      <c r="A3050" t="n">
        <v>28236</v>
      </c>
      <c r="B3050" s="72" t="n">
        <v>178</v>
      </c>
      <c r="C3050" s="7" t="n">
        <v>6</v>
      </c>
      <c r="D3050" s="7" t="n">
        <v>0</v>
      </c>
      <c r="E3050" s="7" t="n">
        <v>1</v>
      </c>
      <c r="F3050" s="7" t="n">
        <v>1</v>
      </c>
      <c r="G3050" s="7" t="n">
        <v>0.725000023841858</v>
      </c>
      <c r="H3050" s="7" t="n">
        <v>0</v>
      </c>
      <c r="I3050" s="7" t="n">
        <v>0</v>
      </c>
      <c r="J3050" s="7" t="n">
        <v>0</v>
      </c>
      <c r="K3050" s="7" t="n">
        <v>1</v>
      </c>
    </row>
    <row r="3051" spans="1:9">
      <c r="A3051" t="s">
        <v>4</v>
      </c>
      <c r="B3051" s="4" t="s">
        <v>5</v>
      </c>
      <c r="C3051" s="4" t="s">
        <v>13</v>
      </c>
      <c r="D3051" s="4" t="s">
        <v>13</v>
      </c>
      <c r="E3051" s="4" t="s">
        <v>13</v>
      </c>
      <c r="F3051" s="4" t="s">
        <v>19</v>
      </c>
      <c r="G3051" s="4" t="s">
        <v>19</v>
      </c>
      <c r="H3051" s="4" t="s">
        <v>19</v>
      </c>
      <c r="I3051" s="4" t="s">
        <v>19</v>
      </c>
      <c r="J3051" s="4" t="s">
        <v>19</v>
      </c>
      <c r="K3051" s="4" t="s">
        <v>19</v>
      </c>
    </row>
    <row r="3052" spans="1:9">
      <c r="A3052" t="n">
        <v>28264</v>
      </c>
      <c r="B3052" s="72" t="n">
        <v>178</v>
      </c>
      <c r="C3052" s="7" t="n">
        <v>6</v>
      </c>
      <c r="D3052" s="7" t="n">
        <v>0</v>
      </c>
      <c r="E3052" s="7" t="n">
        <v>2</v>
      </c>
      <c r="F3052" s="7" t="n">
        <v>0</v>
      </c>
      <c r="G3052" s="7" t="n">
        <v>0.275000005960464</v>
      </c>
      <c r="H3052" s="7" t="n">
        <v>0</v>
      </c>
      <c r="I3052" s="7" t="n">
        <v>0</v>
      </c>
      <c r="J3052" s="7" t="n">
        <v>0</v>
      </c>
      <c r="K3052" s="7" t="n">
        <v>1</v>
      </c>
    </row>
    <row r="3053" spans="1:9">
      <c r="A3053" t="s">
        <v>4</v>
      </c>
      <c r="B3053" s="4" t="s">
        <v>5</v>
      </c>
      <c r="C3053" s="4" t="s">
        <v>13</v>
      </c>
      <c r="D3053" s="4" t="s">
        <v>13</v>
      </c>
      <c r="E3053" s="4" t="s">
        <v>13</v>
      </c>
      <c r="F3053" s="4" t="s">
        <v>19</v>
      </c>
      <c r="G3053" s="4" t="s">
        <v>19</v>
      </c>
      <c r="H3053" s="4" t="s">
        <v>19</v>
      </c>
      <c r="I3053" s="4" t="s">
        <v>19</v>
      </c>
      <c r="J3053" s="4" t="s">
        <v>19</v>
      </c>
      <c r="K3053" s="4" t="s">
        <v>19</v>
      </c>
    </row>
    <row r="3054" spans="1:9">
      <c r="A3054" t="n">
        <v>28292</v>
      </c>
      <c r="B3054" s="72" t="n">
        <v>178</v>
      </c>
      <c r="C3054" s="7" t="n">
        <v>6</v>
      </c>
      <c r="D3054" s="7" t="n">
        <v>0</v>
      </c>
      <c r="E3054" s="7" t="n">
        <v>3</v>
      </c>
      <c r="F3054" s="7" t="n">
        <v>1</v>
      </c>
      <c r="G3054" s="7" t="n">
        <v>0.275000005960464</v>
      </c>
      <c r="H3054" s="7" t="n">
        <v>0</v>
      </c>
      <c r="I3054" s="7" t="n">
        <v>0</v>
      </c>
      <c r="J3054" s="7" t="n">
        <v>0</v>
      </c>
      <c r="K3054" s="7" t="n">
        <v>1</v>
      </c>
    </row>
    <row r="3055" spans="1:9">
      <c r="A3055" t="s">
        <v>4</v>
      </c>
      <c r="B3055" s="4" t="s">
        <v>5</v>
      </c>
      <c r="C3055" s="4" t="s">
        <v>13</v>
      </c>
      <c r="D3055" s="4" t="s">
        <v>13</v>
      </c>
      <c r="E3055" s="4" t="s">
        <v>10</v>
      </c>
      <c r="F3055" s="4" t="s">
        <v>19</v>
      </c>
      <c r="G3055" s="4" t="s">
        <v>19</v>
      </c>
      <c r="H3055" s="4" t="s">
        <v>19</v>
      </c>
      <c r="I3055" s="4" t="s">
        <v>19</v>
      </c>
      <c r="J3055" s="4" t="s">
        <v>19</v>
      </c>
      <c r="K3055" s="4" t="s">
        <v>19</v>
      </c>
      <c r="L3055" s="4" t="s">
        <v>19</v>
      </c>
    </row>
    <row r="3056" spans="1:9">
      <c r="A3056" t="n">
        <v>28320</v>
      </c>
      <c r="B3056" s="72" t="n">
        <v>178</v>
      </c>
      <c r="C3056" s="7" t="n">
        <v>1</v>
      </c>
      <c r="D3056" s="7" t="n">
        <v>0</v>
      </c>
      <c r="E3056" s="7" t="n">
        <v>12</v>
      </c>
      <c r="F3056" s="7" t="n">
        <v>0</v>
      </c>
      <c r="G3056" s="7" t="n">
        <v>-0.00999999977648258</v>
      </c>
      <c r="H3056" s="7" t="n">
        <v>0</v>
      </c>
      <c r="I3056" s="7" t="n">
        <v>0</v>
      </c>
      <c r="J3056" s="7" t="n">
        <v>0</v>
      </c>
      <c r="K3056" s="7" t="n">
        <v>1</v>
      </c>
      <c r="L3056" s="7" t="n">
        <v>0</v>
      </c>
    </row>
    <row r="3057" spans="1:12">
      <c r="A3057" t="s">
        <v>4</v>
      </c>
      <c r="B3057" s="4" t="s">
        <v>5</v>
      </c>
      <c r="C3057" s="4" t="s">
        <v>13</v>
      </c>
      <c r="D3057" s="4" t="s">
        <v>10</v>
      </c>
      <c r="E3057" s="4" t="s">
        <v>6</v>
      </c>
      <c r="F3057" s="4" t="s">
        <v>6</v>
      </c>
      <c r="G3057" s="4" t="s">
        <v>6</v>
      </c>
      <c r="H3057" s="4" t="s">
        <v>6</v>
      </c>
    </row>
    <row r="3058" spans="1:12">
      <c r="A3058" t="n">
        <v>28353</v>
      </c>
      <c r="B3058" s="37" t="n">
        <v>51</v>
      </c>
      <c r="C3058" s="7" t="n">
        <v>3</v>
      </c>
      <c r="D3058" s="7" t="n">
        <v>12</v>
      </c>
      <c r="E3058" s="7" t="s">
        <v>326</v>
      </c>
      <c r="F3058" s="7" t="s">
        <v>248</v>
      </c>
      <c r="G3058" s="7" t="s">
        <v>113</v>
      </c>
      <c r="H3058" s="7" t="s">
        <v>114</v>
      </c>
    </row>
    <row r="3059" spans="1:12">
      <c r="A3059" t="s">
        <v>4</v>
      </c>
      <c r="B3059" s="4" t="s">
        <v>5</v>
      </c>
      <c r="C3059" s="4" t="s">
        <v>13</v>
      </c>
      <c r="D3059" s="4" t="s">
        <v>10</v>
      </c>
    </row>
    <row r="3060" spans="1:12">
      <c r="A3060" t="n">
        <v>28366</v>
      </c>
      <c r="B3060" s="42" t="n">
        <v>58</v>
      </c>
      <c r="C3060" s="7" t="n">
        <v>255</v>
      </c>
      <c r="D3060" s="7" t="n">
        <v>0</v>
      </c>
    </row>
    <row r="3061" spans="1:12">
      <c r="A3061" t="s">
        <v>4</v>
      </c>
      <c r="B3061" s="4" t="s">
        <v>5</v>
      </c>
      <c r="C3061" s="4" t="s">
        <v>13</v>
      </c>
      <c r="D3061" s="4" t="s">
        <v>10</v>
      </c>
      <c r="E3061" s="4" t="s">
        <v>19</v>
      </c>
      <c r="F3061" s="4" t="s">
        <v>10</v>
      </c>
      <c r="G3061" s="4" t="s">
        <v>9</v>
      </c>
      <c r="H3061" s="4" t="s">
        <v>9</v>
      </c>
      <c r="I3061" s="4" t="s">
        <v>10</v>
      </c>
      <c r="J3061" s="4" t="s">
        <v>10</v>
      </c>
      <c r="K3061" s="4" t="s">
        <v>9</v>
      </c>
      <c r="L3061" s="4" t="s">
        <v>9</v>
      </c>
      <c r="M3061" s="4" t="s">
        <v>9</v>
      </c>
      <c r="N3061" s="4" t="s">
        <v>9</v>
      </c>
      <c r="O3061" s="4" t="s">
        <v>6</v>
      </c>
    </row>
    <row r="3062" spans="1:12">
      <c r="A3062" t="n">
        <v>28370</v>
      </c>
      <c r="B3062" s="14" t="n">
        <v>50</v>
      </c>
      <c r="C3062" s="7" t="n">
        <v>0</v>
      </c>
      <c r="D3062" s="7" t="n">
        <v>14011</v>
      </c>
      <c r="E3062" s="7" t="n">
        <v>1</v>
      </c>
      <c r="F3062" s="7" t="n">
        <v>0</v>
      </c>
      <c r="G3062" s="7" t="n">
        <v>0</v>
      </c>
      <c r="H3062" s="7" t="n">
        <v>0</v>
      </c>
      <c r="I3062" s="7" t="n">
        <v>0</v>
      </c>
      <c r="J3062" s="7" t="n">
        <v>65533</v>
      </c>
      <c r="K3062" s="7" t="n">
        <v>0</v>
      </c>
      <c r="L3062" s="7" t="n">
        <v>0</v>
      </c>
      <c r="M3062" s="7" t="n">
        <v>0</v>
      </c>
      <c r="N3062" s="7" t="n">
        <v>0</v>
      </c>
      <c r="O3062" s="7" t="s">
        <v>12</v>
      </c>
    </row>
    <row r="3063" spans="1:12">
      <c r="A3063" t="s">
        <v>4</v>
      </c>
      <c r="B3063" s="4" t="s">
        <v>5</v>
      </c>
      <c r="C3063" s="4" t="s">
        <v>13</v>
      </c>
      <c r="D3063" s="4" t="s">
        <v>10</v>
      </c>
      <c r="E3063" s="4" t="s">
        <v>10</v>
      </c>
      <c r="F3063" s="4" t="s">
        <v>10</v>
      </c>
      <c r="G3063" s="4" t="s">
        <v>10</v>
      </c>
      <c r="H3063" s="4" t="s">
        <v>10</v>
      </c>
      <c r="I3063" s="4" t="s">
        <v>6</v>
      </c>
      <c r="J3063" s="4" t="s">
        <v>19</v>
      </c>
      <c r="K3063" s="4" t="s">
        <v>19</v>
      </c>
      <c r="L3063" s="4" t="s">
        <v>19</v>
      </c>
      <c r="M3063" s="4" t="s">
        <v>9</v>
      </c>
      <c r="N3063" s="4" t="s">
        <v>9</v>
      </c>
      <c r="O3063" s="4" t="s">
        <v>19</v>
      </c>
      <c r="P3063" s="4" t="s">
        <v>19</v>
      </c>
      <c r="Q3063" s="4" t="s">
        <v>19</v>
      </c>
      <c r="R3063" s="4" t="s">
        <v>19</v>
      </c>
      <c r="S3063" s="4" t="s">
        <v>13</v>
      </c>
    </row>
    <row r="3064" spans="1:12">
      <c r="A3064" t="n">
        <v>28409</v>
      </c>
      <c r="B3064" s="68" t="n">
        <v>39</v>
      </c>
      <c r="C3064" s="7" t="n">
        <v>12</v>
      </c>
      <c r="D3064" s="7" t="n">
        <v>65533</v>
      </c>
      <c r="E3064" s="7" t="n">
        <v>207</v>
      </c>
      <c r="F3064" s="7" t="n">
        <v>0</v>
      </c>
      <c r="G3064" s="7" t="n">
        <v>65533</v>
      </c>
      <c r="H3064" s="7" t="n">
        <v>0</v>
      </c>
      <c r="I3064" s="7" t="s">
        <v>12</v>
      </c>
      <c r="J3064" s="7" t="n">
        <v>0</v>
      </c>
      <c r="K3064" s="7" t="n">
        <v>0</v>
      </c>
      <c r="L3064" s="7" t="n">
        <v>0</v>
      </c>
      <c r="M3064" s="7" t="n">
        <v>0</v>
      </c>
      <c r="N3064" s="7" t="n">
        <v>0</v>
      </c>
      <c r="O3064" s="7" t="n">
        <v>0</v>
      </c>
      <c r="P3064" s="7" t="n">
        <v>1</v>
      </c>
      <c r="Q3064" s="7" t="n">
        <v>1</v>
      </c>
      <c r="R3064" s="7" t="n">
        <v>1</v>
      </c>
      <c r="S3064" s="7" t="n">
        <v>255</v>
      </c>
    </row>
    <row r="3065" spans="1:12">
      <c r="A3065" t="s">
        <v>4</v>
      </c>
      <c r="B3065" s="4" t="s">
        <v>5</v>
      </c>
      <c r="C3065" s="4" t="s">
        <v>13</v>
      </c>
      <c r="D3065" s="4" t="s">
        <v>13</v>
      </c>
      <c r="E3065" s="4" t="s">
        <v>19</v>
      </c>
    </row>
    <row r="3066" spans="1:12">
      <c r="A3066" t="n">
        <v>28459</v>
      </c>
      <c r="B3066" s="72" t="n">
        <v>178</v>
      </c>
      <c r="C3066" s="7" t="n">
        <v>3</v>
      </c>
      <c r="D3066" s="7" t="n">
        <v>0</v>
      </c>
      <c r="E3066" s="7" t="n">
        <v>0.25</v>
      </c>
    </row>
    <row r="3067" spans="1:12">
      <c r="A3067" t="s">
        <v>4</v>
      </c>
      <c r="B3067" s="4" t="s">
        <v>5</v>
      </c>
      <c r="C3067" s="4" t="s">
        <v>13</v>
      </c>
      <c r="D3067" s="4" t="s">
        <v>13</v>
      </c>
    </row>
    <row r="3068" spans="1:12">
      <c r="A3068" t="n">
        <v>28466</v>
      </c>
      <c r="B3068" s="72" t="n">
        <v>178</v>
      </c>
      <c r="C3068" s="7" t="n">
        <v>5</v>
      </c>
      <c r="D3068" s="7" t="n">
        <v>0</v>
      </c>
    </row>
    <row r="3069" spans="1:12">
      <c r="A3069" t="s">
        <v>4</v>
      </c>
      <c r="B3069" s="4" t="s">
        <v>5</v>
      </c>
      <c r="C3069" s="4" t="s">
        <v>9</v>
      </c>
    </row>
    <row r="3070" spans="1:12">
      <c r="A3070" t="n">
        <v>28469</v>
      </c>
      <c r="B3070" s="74" t="n">
        <v>15</v>
      </c>
      <c r="C3070" s="7" t="n">
        <v>256</v>
      </c>
    </row>
    <row r="3071" spans="1:12">
      <c r="A3071" t="s">
        <v>4</v>
      </c>
      <c r="B3071" s="4" t="s">
        <v>5</v>
      </c>
      <c r="C3071" s="4" t="s">
        <v>13</v>
      </c>
      <c r="D3071" s="4" t="s">
        <v>10</v>
      </c>
      <c r="E3071" s="4" t="s">
        <v>10</v>
      </c>
      <c r="F3071" s="4" t="s">
        <v>13</v>
      </c>
    </row>
    <row r="3072" spans="1:12">
      <c r="A3072" t="n">
        <v>28474</v>
      </c>
      <c r="B3072" s="21" t="n">
        <v>25</v>
      </c>
      <c r="C3072" s="7" t="n">
        <v>1</v>
      </c>
      <c r="D3072" s="7" t="n">
        <v>65535</v>
      </c>
      <c r="E3072" s="7" t="n">
        <v>140</v>
      </c>
      <c r="F3072" s="7" t="n">
        <v>5</v>
      </c>
    </row>
    <row r="3073" spans="1:19">
      <c r="A3073" t="s">
        <v>4</v>
      </c>
      <c r="B3073" s="4" t="s">
        <v>5</v>
      </c>
      <c r="C3073" s="4" t="s">
        <v>13</v>
      </c>
      <c r="D3073" s="4" t="s">
        <v>10</v>
      </c>
      <c r="E3073" s="4" t="s">
        <v>6</v>
      </c>
    </row>
    <row r="3074" spans="1:19">
      <c r="A3074" t="n">
        <v>28481</v>
      </c>
      <c r="B3074" s="37" t="n">
        <v>51</v>
      </c>
      <c r="C3074" s="7" t="n">
        <v>4</v>
      </c>
      <c r="D3074" s="7" t="n">
        <v>12</v>
      </c>
      <c r="E3074" s="7" t="s">
        <v>122</v>
      </c>
    </row>
    <row r="3075" spans="1:19">
      <c r="A3075" t="s">
        <v>4</v>
      </c>
      <c r="B3075" s="4" t="s">
        <v>5</v>
      </c>
      <c r="C3075" s="4" t="s">
        <v>10</v>
      </c>
    </row>
    <row r="3076" spans="1:19">
      <c r="A3076" t="n">
        <v>28494</v>
      </c>
      <c r="B3076" s="25" t="n">
        <v>16</v>
      </c>
      <c r="C3076" s="7" t="n">
        <v>0</v>
      </c>
    </row>
    <row r="3077" spans="1:19">
      <c r="A3077" t="s">
        <v>4</v>
      </c>
      <c r="B3077" s="4" t="s">
        <v>5</v>
      </c>
      <c r="C3077" s="4" t="s">
        <v>10</v>
      </c>
      <c r="D3077" s="4" t="s">
        <v>13</v>
      </c>
      <c r="E3077" s="4" t="s">
        <v>9</v>
      </c>
      <c r="F3077" s="4" t="s">
        <v>28</v>
      </c>
      <c r="G3077" s="4" t="s">
        <v>13</v>
      </c>
      <c r="H3077" s="4" t="s">
        <v>13</v>
      </c>
      <c r="I3077" s="4" t="s">
        <v>13</v>
      </c>
    </row>
    <row r="3078" spans="1:19">
      <c r="A3078" t="n">
        <v>28497</v>
      </c>
      <c r="B3078" s="38" t="n">
        <v>26</v>
      </c>
      <c r="C3078" s="7" t="n">
        <v>12</v>
      </c>
      <c r="D3078" s="7" t="n">
        <v>17</v>
      </c>
      <c r="E3078" s="7" t="n">
        <v>12401</v>
      </c>
      <c r="F3078" s="7" t="s">
        <v>327</v>
      </c>
      <c r="G3078" s="7" t="n">
        <v>8</v>
      </c>
      <c r="H3078" s="7" t="n">
        <v>2</v>
      </c>
      <c r="I3078" s="7" t="n">
        <v>0</v>
      </c>
    </row>
    <row r="3079" spans="1:19">
      <c r="A3079" t="s">
        <v>4</v>
      </c>
      <c r="B3079" s="4" t="s">
        <v>5</v>
      </c>
      <c r="C3079" s="4" t="s">
        <v>10</v>
      </c>
    </row>
    <row r="3080" spans="1:19">
      <c r="A3080" t="n">
        <v>28515</v>
      </c>
      <c r="B3080" s="25" t="n">
        <v>16</v>
      </c>
      <c r="C3080" s="7" t="n">
        <v>1800</v>
      </c>
    </row>
    <row r="3081" spans="1:19">
      <c r="A3081" t="s">
        <v>4</v>
      </c>
      <c r="B3081" s="4" t="s">
        <v>5</v>
      </c>
      <c r="C3081" s="4" t="s">
        <v>10</v>
      </c>
      <c r="D3081" s="4" t="s">
        <v>13</v>
      </c>
    </row>
    <row r="3082" spans="1:19">
      <c r="A3082" t="n">
        <v>28518</v>
      </c>
      <c r="B3082" s="52" t="n">
        <v>89</v>
      </c>
      <c r="C3082" s="7" t="n">
        <v>12</v>
      </c>
      <c r="D3082" s="7" t="n">
        <v>0</v>
      </c>
    </row>
    <row r="3083" spans="1:19">
      <c r="A3083" t="s">
        <v>4</v>
      </c>
      <c r="B3083" s="4" t="s">
        <v>5</v>
      </c>
      <c r="C3083" s="4" t="s">
        <v>13</v>
      </c>
      <c r="D3083" s="4" t="s">
        <v>10</v>
      </c>
      <c r="E3083" s="4" t="s">
        <v>10</v>
      </c>
      <c r="F3083" s="4" t="s">
        <v>13</v>
      </c>
    </row>
    <row r="3084" spans="1:19">
      <c r="A3084" t="n">
        <v>28522</v>
      </c>
      <c r="B3084" s="21" t="n">
        <v>25</v>
      </c>
      <c r="C3084" s="7" t="n">
        <v>1</v>
      </c>
      <c r="D3084" s="7" t="n">
        <v>65535</v>
      </c>
      <c r="E3084" s="7" t="n">
        <v>65535</v>
      </c>
      <c r="F3084" s="7" t="n">
        <v>0</v>
      </c>
    </row>
    <row r="3085" spans="1:19">
      <c r="A3085" t="s">
        <v>4</v>
      </c>
      <c r="B3085" s="4" t="s">
        <v>5</v>
      </c>
      <c r="C3085" s="4" t="s">
        <v>13</v>
      </c>
      <c r="D3085" s="4" t="s">
        <v>13</v>
      </c>
      <c r="E3085" s="4" t="s">
        <v>19</v>
      </c>
    </row>
    <row r="3086" spans="1:19">
      <c r="A3086" t="n">
        <v>28529</v>
      </c>
      <c r="B3086" s="72" t="n">
        <v>178</v>
      </c>
      <c r="C3086" s="7" t="n">
        <v>4</v>
      </c>
      <c r="D3086" s="7" t="n">
        <v>0</v>
      </c>
      <c r="E3086" s="7" t="n">
        <v>0.25</v>
      </c>
    </row>
    <row r="3087" spans="1:19">
      <c r="A3087" t="s">
        <v>4</v>
      </c>
      <c r="B3087" s="4" t="s">
        <v>5</v>
      </c>
      <c r="C3087" s="4" t="s">
        <v>13</v>
      </c>
      <c r="D3087" s="4" t="s">
        <v>13</v>
      </c>
    </row>
    <row r="3088" spans="1:19">
      <c r="A3088" t="n">
        <v>28536</v>
      </c>
      <c r="B3088" s="72" t="n">
        <v>178</v>
      </c>
      <c r="C3088" s="7" t="n">
        <v>5</v>
      </c>
      <c r="D3088" s="7" t="n">
        <v>0</v>
      </c>
    </row>
    <row r="3089" spans="1:9">
      <c r="A3089" t="s">
        <v>4</v>
      </c>
      <c r="B3089" s="4" t="s">
        <v>5</v>
      </c>
      <c r="C3089" s="4" t="s">
        <v>13</v>
      </c>
      <c r="D3089" s="4" t="s">
        <v>10</v>
      </c>
    </row>
    <row r="3090" spans="1:9">
      <c r="A3090" t="n">
        <v>28539</v>
      </c>
      <c r="B3090" s="48" t="n">
        <v>45</v>
      </c>
      <c r="C3090" s="7" t="n">
        <v>7</v>
      </c>
      <c r="D3090" s="7" t="n">
        <v>255</v>
      </c>
    </row>
    <row r="3091" spans="1:9">
      <c r="A3091" t="s">
        <v>4</v>
      </c>
      <c r="B3091" s="4" t="s">
        <v>5</v>
      </c>
      <c r="C3091" s="4" t="s">
        <v>13</v>
      </c>
      <c r="D3091" s="4" t="s">
        <v>13</v>
      </c>
      <c r="E3091" s="4" t="s">
        <v>19</v>
      </c>
      <c r="F3091" s="4" t="s">
        <v>19</v>
      </c>
      <c r="G3091" s="4" t="s">
        <v>19</v>
      </c>
      <c r="H3091" s="4" t="s">
        <v>10</v>
      </c>
    </row>
    <row r="3092" spans="1:9">
      <c r="A3092" t="n">
        <v>28543</v>
      </c>
      <c r="B3092" s="48" t="n">
        <v>45</v>
      </c>
      <c r="C3092" s="7" t="n">
        <v>2</v>
      </c>
      <c r="D3092" s="7" t="n">
        <v>3</v>
      </c>
      <c r="E3092" s="7" t="n">
        <v>13.6000003814697</v>
      </c>
      <c r="F3092" s="7" t="n">
        <v>3.5</v>
      </c>
      <c r="G3092" s="7" t="n">
        <v>-88.0500030517578</v>
      </c>
      <c r="H3092" s="7" t="n">
        <v>500</v>
      </c>
    </row>
    <row r="3093" spans="1:9">
      <c r="A3093" t="s">
        <v>4</v>
      </c>
      <c r="B3093" s="4" t="s">
        <v>5</v>
      </c>
      <c r="C3093" s="4" t="s">
        <v>13</v>
      </c>
      <c r="D3093" s="4" t="s">
        <v>13</v>
      </c>
      <c r="E3093" s="4" t="s">
        <v>19</v>
      </c>
      <c r="F3093" s="4" t="s">
        <v>19</v>
      </c>
      <c r="G3093" s="4" t="s">
        <v>19</v>
      </c>
      <c r="H3093" s="4" t="s">
        <v>10</v>
      </c>
      <c r="I3093" s="4" t="s">
        <v>13</v>
      </c>
    </row>
    <row r="3094" spans="1:9">
      <c r="A3094" t="n">
        <v>28560</v>
      </c>
      <c r="B3094" s="48" t="n">
        <v>45</v>
      </c>
      <c r="C3094" s="7" t="n">
        <v>4</v>
      </c>
      <c r="D3094" s="7" t="n">
        <v>3</v>
      </c>
      <c r="E3094" s="7" t="n">
        <v>23.1000003814697</v>
      </c>
      <c r="F3094" s="7" t="n">
        <v>308.299987792969</v>
      </c>
      <c r="G3094" s="7" t="n">
        <v>350</v>
      </c>
      <c r="H3094" s="7" t="n">
        <v>500</v>
      </c>
      <c r="I3094" s="7" t="n">
        <v>1</v>
      </c>
    </row>
    <row r="3095" spans="1:9">
      <c r="A3095" t="s">
        <v>4</v>
      </c>
      <c r="B3095" s="4" t="s">
        <v>5</v>
      </c>
      <c r="C3095" s="4" t="s">
        <v>13</v>
      </c>
      <c r="D3095" s="4" t="s">
        <v>13</v>
      </c>
      <c r="E3095" s="4" t="s">
        <v>19</v>
      </c>
      <c r="F3095" s="4" t="s">
        <v>10</v>
      </c>
    </row>
    <row r="3096" spans="1:9">
      <c r="A3096" t="n">
        <v>28578</v>
      </c>
      <c r="B3096" s="48" t="n">
        <v>45</v>
      </c>
      <c r="C3096" s="7" t="n">
        <v>5</v>
      </c>
      <c r="D3096" s="7" t="n">
        <v>3</v>
      </c>
      <c r="E3096" s="7" t="n">
        <v>10.5</v>
      </c>
      <c r="F3096" s="7" t="n">
        <v>500</v>
      </c>
    </row>
    <row r="3097" spans="1:9">
      <c r="A3097" t="s">
        <v>4</v>
      </c>
      <c r="B3097" s="4" t="s">
        <v>5</v>
      </c>
      <c r="C3097" s="4" t="s">
        <v>10</v>
      </c>
      <c r="D3097" s="4" t="s">
        <v>13</v>
      </c>
      <c r="E3097" s="4" t="s">
        <v>6</v>
      </c>
      <c r="F3097" s="4" t="s">
        <v>19</v>
      </c>
      <c r="G3097" s="4" t="s">
        <v>19</v>
      </c>
      <c r="H3097" s="4" t="s">
        <v>19</v>
      </c>
    </row>
    <row r="3098" spans="1:9">
      <c r="A3098" t="n">
        <v>28587</v>
      </c>
      <c r="B3098" s="35" t="n">
        <v>48</v>
      </c>
      <c r="C3098" s="7" t="n">
        <v>1615</v>
      </c>
      <c r="D3098" s="7" t="n">
        <v>0</v>
      </c>
      <c r="E3098" s="7" t="s">
        <v>225</v>
      </c>
      <c r="F3098" s="7" t="n">
        <v>-1</v>
      </c>
      <c r="G3098" s="7" t="n">
        <v>1</v>
      </c>
      <c r="H3098" s="7" t="n">
        <v>0</v>
      </c>
    </row>
    <row r="3099" spans="1:9">
      <c r="A3099" t="s">
        <v>4</v>
      </c>
      <c r="B3099" s="4" t="s">
        <v>5</v>
      </c>
      <c r="C3099" s="4" t="s">
        <v>10</v>
      </c>
      <c r="D3099" s="4" t="s">
        <v>10</v>
      </c>
      <c r="E3099" s="4" t="s">
        <v>19</v>
      </c>
      <c r="F3099" s="4" t="s">
        <v>19</v>
      </c>
      <c r="G3099" s="4" t="s">
        <v>19</v>
      </c>
      <c r="H3099" s="4" t="s">
        <v>19</v>
      </c>
      <c r="I3099" s="4" t="s">
        <v>13</v>
      </c>
      <c r="J3099" s="4" t="s">
        <v>10</v>
      </c>
    </row>
    <row r="3100" spans="1:9">
      <c r="A3100" t="n">
        <v>28614</v>
      </c>
      <c r="B3100" s="50" t="n">
        <v>55</v>
      </c>
      <c r="C3100" s="7" t="n">
        <v>1615</v>
      </c>
      <c r="D3100" s="7" t="n">
        <v>65533</v>
      </c>
      <c r="E3100" s="7" t="n">
        <v>11.6000003814697</v>
      </c>
      <c r="F3100" s="7" t="n">
        <v>0.75</v>
      </c>
      <c r="G3100" s="7" t="n">
        <v>-89.3499984741211</v>
      </c>
      <c r="H3100" s="7" t="n">
        <v>20</v>
      </c>
      <c r="I3100" s="7" t="n">
        <v>0</v>
      </c>
      <c r="J3100" s="7" t="n">
        <v>1</v>
      </c>
    </row>
    <row r="3101" spans="1:9">
      <c r="A3101" t="s">
        <v>4</v>
      </c>
      <c r="B3101" s="4" t="s">
        <v>5</v>
      </c>
      <c r="C3101" s="4" t="s">
        <v>10</v>
      </c>
      <c r="D3101" s="4" t="s">
        <v>13</v>
      </c>
      <c r="E3101" s="4" t="s">
        <v>6</v>
      </c>
      <c r="F3101" s="4" t="s">
        <v>19</v>
      </c>
      <c r="G3101" s="4" t="s">
        <v>19</v>
      </c>
      <c r="H3101" s="4" t="s">
        <v>19</v>
      </c>
    </row>
    <row r="3102" spans="1:9">
      <c r="A3102" t="n">
        <v>28638</v>
      </c>
      <c r="B3102" s="35" t="n">
        <v>48</v>
      </c>
      <c r="C3102" s="7" t="n">
        <v>1603</v>
      </c>
      <c r="D3102" s="7" t="n">
        <v>0</v>
      </c>
      <c r="E3102" s="7" t="s">
        <v>328</v>
      </c>
      <c r="F3102" s="7" t="n">
        <v>-1</v>
      </c>
      <c r="G3102" s="7" t="n">
        <v>1</v>
      </c>
      <c r="H3102" s="7" t="n">
        <v>0</v>
      </c>
    </row>
    <row r="3103" spans="1:9">
      <c r="A3103" t="s">
        <v>4</v>
      </c>
      <c r="B3103" s="4" t="s">
        <v>5</v>
      </c>
      <c r="C3103" s="4" t="s">
        <v>10</v>
      </c>
      <c r="D3103" s="4" t="s">
        <v>13</v>
      </c>
    </row>
    <row r="3104" spans="1:9">
      <c r="A3104" t="n">
        <v>28666</v>
      </c>
      <c r="B3104" s="51" t="n">
        <v>56</v>
      </c>
      <c r="C3104" s="7" t="n">
        <v>1615</v>
      </c>
      <c r="D3104" s="7" t="n">
        <v>0</v>
      </c>
    </row>
    <row r="3105" spans="1:10">
      <c r="A3105" t="s">
        <v>4</v>
      </c>
      <c r="B3105" s="4" t="s">
        <v>5</v>
      </c>
      <c r="C3105" s="4" t="s">
        <v>13</v>
      </c>
      <c r="D3105" s="4" t="s">
        <v>10</v>
      </c>
      <c r="E3105" s="4" t="s">
        <v>10</v>
      </c>
      <c r="F3105" s="4" t="s">
        <v>10</v>
      </c>
      <c r="G3105" s="4" t="s">
        <v>10</v>
      </c>
      <c r="H3105" s="4" t="s">
        <v>10</v>
      </c>
      <c r="I3105" s="4" t="s">
        <v>6</v>
      </c>
      <c r="J3105" s="4" t="s">
        <v>19</v>
      </c>
      <c r="K3105" s="4" t="s">
        <v>19</v>
      </c>
      <c r="L3105" s="4" t="s">
        <v>19</v>
      </c>
      <c r="M3105" s="4" t="s">
        <v>9</v>
      </c>
      <c r="N3105" s="4" t="s">
        <v>9</v>
      </c>
      <c r="O3105" s="4" t="s">
        <v>19</v>
      </c>
      <c r="P3105" s="4" t="s">
        <v>19</v>
      </c>
      <c r="Q3105" s="4" t="s">
        <v>19</v>
      </c>
      <c r="R3105" s="4" t="s">
        <v>19</v>
      </c>
      <c r="S3105" s="4" t="s">
        <v>13</v>
      </c>
    </row>
    <row r="3106" spans="1:10">
      <c r="A3106" t="n">
        <v>28670</v>
      </c>
      <c r="B3106" s="68" t="n">
        <v>39</v>
      </c>
      <c r="C3106" s="7" t="n">
        <v>12</v>
      </c>
      <c r="D3106" s="7" t="n">
        <v>65533</v>
      </c>
      <c r="E3106" s="7" t="n">
        <v>206</v>
      </c>
      <c r="F3106" s="7" t="n">
        <v>0</v>
      </c>
      <c r="G3106" s="7" t="n">
        <v>65533</v>
      </c>
      <c r="H3106" s="7" t="n">
        <v>0</v>
      </c>
      <c r="I3106" s="7" t="s">
        <v>12</v>
      </c>
      <c r="J3106" s="7" t="n">
        <v>14.1999998092651</v>
      </c>
      <c r="K3106" s="7" t="n">
        <v>5.94999980926514</v>
      </c>
      <c r="L3106" s="7" t="n">
        <v>-86.3000030517578</v>
      </c>
      <c r="M3106" s="7" t="n">
        <v>0</v>
      </c>
      <c r="N3106" s="7" t="n">
        <v>0</v>
      </c>
      <c r="O3106" s="7" t="n">
        <v>0</v>
      </c>
      <c r="P3106" s="7" t="n">
        <v>2</v>
      </c>
      <c r="Q3106" s="7" t="n">
        <v>2</v>
      </c>
      <c r="R3106" s="7" t="n">
        <v>2</v>
      </c>
      <c r="S3106" s="7" t="n">
        <v>255</v>
      </c>
    </row>
    <row r="3107" spans="1:10">
      <c r="A3107" t="s">
        <v>4</v>
      </c>
      <c r="B3107" s="4" t="s">
        <v>5</v>
      </c>
      <c r="C3107" s="4" t="s">
        <v>13</v>
      </c>
      <c r="D3107" s="4" t="s">
        <v>10</v>
      </c>
      <c r="E3107" s="4" t="s">
        <v>19</v>
      </c>
      <c r="F3107" s="4" t="s">
        <v>10</v>
      </c>
      <c r="G3107" s="4" t="s">
        <v>9</v>
      </c>
      <c r="H3107" s="4" t="s">
        <v>9</v>
      </c>
      <c r="I3107" s="4" t="s">
        <v>10</v>
      </c>
      <c r="J3107" s="4" t="s">
        <v>10</v>
      </c>
      <c r="K3107" s="4" t="s">
        <v>9</v>
      </c>
      <c r="L3107" s="4" t="s">
        <v>9</v>
      </c>
      <c r="M3107" s="4" t="s">
        <v>9</v>
      </c>
      <c r="N3107" s="4" t="s">
        <v>9</v>
      </c>
      <c r="O3107" s="4" t="s">
        <v>6</v>
      </c>
    </row>
    <row r="3108" spans="1:10">
      <c r="A3108" t="n">
        <v>28720</v>
      </c>
      <c r="B3108" s="14" t="n">
        <v>50</v>
      </c>
      <c r="C3108" s="7" t="n">
        <v>0</v>
      </c>
      <c r="D3108" s="7" t="n">
        <v>5104</v>
      </c>
      <c r="E3108" s="7" t="n">
        <v>0.699999988079071</v>
      </c>
      <c r="F3108" s="7" t="n">
        <v>0</v>
      </c>
      <c r="G3108" s="7" t="n">
        <v>0</v>
      </c>
      <c r="H3108" s="7" t="n">
        <v>0</v>
      </c>
      <c r="I3108" s="7" t="n">
        <v>0</v>
      </c>
      <c r="J3108" s="7" t="n">
        <v>65533</v>
      </c>
      <c r="K3108" s="7" t="n">
        <v>0</v>
      </c>
      <c r="L3108" s="7" t="n">
        <v>0</v>
      </c>
      <c r="M3108" s="7" t="n">
        <v>0</v>
      </c>
      <c r="N3108" s="7" t="n">
        <v>0</v>
      </c>
      <c r="O3108" s="7" t="s">
        <v>12</v>
      </c>
    </row>
    <row r="3109" spans="1:10">
      <c r="A3109" t="s">
        <v>4</v>
      </c>
      <c r="B3109" s="4" t="s">
        <v>5</v>
      </c>
      <c r="C3109" s="4" t="s">
        <v>13</v>
      </c>
      <c r="D3109" s="4" t="s">
        <v>10</v>
      </c>
      <c r="E3109" s="4" t="s">
        <v>10</v>
      </c>
      <c r="F3109" s="4" t="s">
        <v>9</v>
      </c>
    </row>
    <row r="3110" spans="1:10">
      <c r="A3110" t="n">
        <v>28759</v>
      </c>
      <c r="B3110" s="76" t="n">
        <v>84</v>
      </c>
      <c r="C3110" s="7" t="n">
        <v>0</v>
      </c>
      <c r="D3110" s="7" t="n">
        <v>2</v>
      </c>
      <c r="E3110" s="7" t="n">
        <v>0</v>
      </c>
      <c r="F3110" s="7" t="n">
        <v>1056964608</v>
      </c>
    </row>
    <row r="3111" spans="1:10">
      <c r="A3111" t="s">
        <v>4</v>
      </c>
      <c r="B3111" s="4" t="s">
        <v>5</v>
      </c>
      <c r="C3111" s="4" t="s">
        <v>13</v>
      </c>
      <c r="D3111" s="4" t="s">
        <v>10</v>
      </c>
      <c r="E3111" s="4" t="s">
        <v>10</v>
      </c>
      <c r="F3111" s="4" t="s">
        <v>9</v>
      </c>
    </row>
    <row r="3112" spans="1:10">
      <c r="A3112" t="n">
        <v>28769</v>
      </c>
      <c r="B3112" s="76" t="n">
        <v>84</v>
      </c>
      <c r="C3112" s="7" t="n">
        <v>1</v>
      </c>
      <c r="D3112" s="7" t="n">
        <v>0</v>
      </c>
      <c r="E3112" s="7" t="n">
        <v>500</v>
      </c>
      <c r="F3112" s="7" t="n">
        <v>0</v>
      </c>
    </row>
    <row r="3113" spans="1:10">
      <c r="A3113" t="s">
        <v>4</v>
      </c>
      <c r="B3113" s="4" t="s">
        <v>5</v>
      </c>
      <c r="C3113" s="4" t="s">
        <v>13</v>
      </c>
      <c r="D3113" s="4" t="s">
        <v>19</v>
      </c>
      <c r="E3113" s="4" t="s">
        <v>19</v>
      </c>
      <c r="F3113" s="4" t="s">
        <v>19</v>
      </c>
    </row>
    <row r="3114" spans="1:10">
      <c r="A3114" t="n">
        <v>28779</v>
      </c>
      <c r="B3114" s="48" t="n">
        <v>45</v>
      </c>
      <c r="C3114" s="7" t="n">
        <v>9</v>
      </c>
      <c r="D3114" s="7" t="n">
        <v>0.0199999995529652</v>
      </c>
      <c r="E3114" s="7" t="n">
        <v>0.0199999995529652</v>
      </c>
      <c r="F3114" s="7" t="n">
        <v>0.5</v>
      </c>
    </row>
    <row r="3115" spans="1:10">
      <c r="A3115" t="s">
        <v>4</v>
      </c>
      <c r="B3115" s="4" t="s">
        <v>5</v>
      </c>
      <c r="C3115" s="4" t="s">
        <v>13</v>
      </c>
      <c r="D3115" s="4" t="s">
        <v>10</v>
      </c>
      <c r="E3115" s="4" t="s">
        <v>19</v>
      </c>
      <c r="F3115" s="4" t="s">
        <v>10</v>
      </c>
      <c r="G3115" s="4" t="s">
        <v>9</v>
      </c>
      <c r="H3115" s="4" t="s">
        <v>9</v>
      </c>
      <c r="I3115" s="4" t="s">
        <v>10</v>
      </c>
      <c r="J3115" s="4" t="s">
        <v>10</v>
      </c>
      <c r="K3115" s="4" t="s">
        <v>9</v>
      </c>
      <c r="L3115" s="4" t="s">
        <v>9</v>
      </c>
      <c r="M3115" s="4" t="s">
        <v>9</v>
      </c>
      <c r="N3115" s="4" t="s">
        <v>9</v>
      </c>
      <c r="O3115" s="4" t="s">
        <v>6</v>
      </c>
    </row>
    <row r="3116" spans="1:10">
      <c r="A3116" t="n">
        <v>28793</v>
      </c>
      <c r="B3116" s="14" t="n">
        <v>50</v>
      </c>
      <c r="C3116" s="7" t="n">
        <v>0</v>
      </c>
      <c r="D3116" s="7" t="n">
        <v>4418</v>
      </c>
      <c r="E3116" s="7" t="n">
        <v>1</v>
      </c>
      <c r="F3116" s="7" t="n">
        <v>0</v>
      </c>
      <c r="G3116" s="7" t="n">
        <v>0</v>
      </c>
      <c r="H3116" s="7" t="n">
        <v>-1082130432</v>
      </c>
      <c r="I3116" s="7" t="n">
        <v>0</v>
      </c>
      <c r="J3116" s="7" t="n">
        <v>65533</v>
      </c>
      <c r="K3116" s="7" t="n">
        <v>0</v>
      </c>
      <c r="L3116" s="7" t="n">
        <v>0</v>
      </c>
      <c r="M3116" s="7" t="n">
        <v>0</v>
      </c>
      <c r="N3116" s="7" t="n">
        <v>0</v>
      </c>
      <c r="O3116" s="7" t="s">
        <v>12</v>
      </c>
    </row>
    <row r="3117" spans="1:10">
      <c r="A3117" t="s">
        <v>4</v>
      </c>
      <c r="B3117" s="4" t="s">
        <v>5</v>
      </c>
      <c r="C3117" s="4" t="s">
        <v>13</v>
      </c>
      <c r="D3117" s="4" t="s">
        <v>9</v>
      </c>
      <c r="E3117" s="4" t="s">
        <v>9</v>
      </c>
      <c r="F3117" s="4" t="s">
        <v>9</v>
      </c>
    </row>
    <row r="3118" spans="1:10">
      <c r="A3118" t="n">
        <v>28832</v>
      </c>
      <c r="B3118" s="14" t="n">
        <v>50</v>
      </c>
      <c r="C3118" s="7" t="n">
        <v>255</v>
      </c>
      <c r="D3118" s="7" t="n">
        <v>1050253722</v>
      </c>
      <c r="E3118" s="7" t="n">
        <v>1065353216</v>
      </c>
      <c r="F3118" s="7" t="n">
        <v>1045220557</v>
      </c>
    </row>
    <row r="3119" spans="1:10">
      <c r="A3119" t="s">
        <v>4</v>
      </c>
      <c r="B3119" s="4" t="s">
        <v>5</v>
      </c>
      <c r="C3119" s="4" t="s">
        <v>10</v>
      </c>
    </row>
    <row r="3120" spans="1:10">
      <c r="A3120" t="n">
        <v>28846</v>
      </c>
      <c r="B3120" s="25" t="n">
        <v>16</v>
      </c>
      <c r="C3120" s="7" t="n">
        <v>500</v>
      </c>
    </row>
    <row r="3121" spans="1:19">
      <c r="A3121" t="s">
        <v>4</v>
      </c>
      <c r="B3121" s="4" t="s">
        <v>5</v>
      </c>
      <c r="C3121" s="4" t="s">
        <v>13</v>
      </c>
      <c r="D3121" s="4" t="s">
        <v>10</v>
      </c>
    </row>
    <row r="3122" spans="1:19">
      <c r="A3122" t="n">
        <v>28849</v>
      </c>
      <c r="B3122" s="48" t="n">
        <v>45</v>
      </c>
      <c r="C3122" s="7" t="n">
        <v>7</v>
      </c>
      <c r="D3122" s="7" t="n">
        <v>255</v>
      </c>
    </row>
    <row r="3123" spans="1:19">
      <c r="A3123" t="s">
        <v>4</v>
      </c>
      <c r="B3123" s="4" t="s">
        <v>5</v>
      </c>
      <c r="C3123" s="4" t="s">
        <v>13</v>
      </c>
      <c r="D3123" s="4" t="s">
        <v>19</v>
      </c>
      <c r="E3123" s="4" t="s">
        <v>19</v>
      </c>
      <c r="F3123" s="4" t="s">
        <v>19</v>
      </c>
    </row>
    <row r="3124" spans="1:19">
      <c r="A3124" t="n">
        <v>28853</v>
      </c>
      <c r="B3124" s="48" t="n">
        <v>45</v>
      </c>
      <c r="C3124" s="7" t="n">
        <v>9</v>
      </c>
      <c r="D3124" s="7" t="n">
        <v>0.0199999995529652</v>
      </c>
      <c r="E3124" s="7" t="n">
        <v>0.0199999995529652</v>
      </c>
      <c r="F3124" s="7" t="n">
        <v>0.5</v>
      </c>
    </row>
    <row r="3125" spans="1:19">
      <c r="A3125" t="s">
        <v>4</v>
      </c>
      <c r="B3125" s="4" t="s">
        <v>5</v>
      </c>
      <c r="C3125" s="4" t="s">
        <v>6</v>
      </c>
      <c r="D3125" s="4" t="s">
        <v>10</v>
      </c>
    </row>
    <row r="3126" spans="1:19">
      <c r="A3126" t="n">
        <v>28867</v>
      </c>
      <c r="B3126" s="58" t="n">
        <v>29</v>
      </c>
      <c r="C3126" s="7" t="s">
        <v>264</v>
      </c>
      <c r="D3126" s="7" t="n">
        <v>65533</v>
      </c>
    </row>
    <row r="3127" spans="1:19">
      <c r="A3127" t="s">
        <v>4</v>
      </c>
      <c r="B3127" s="4" t="s">
        <v>5</v>
      </c>
      <c r="C3127" s="4" t="s">
        <v>13</v>
      </c>
      <c r="D3127" s="4" t="s">
        <v>10</v>
      </c>
      <c r="E3127" s="4" t="s">
        <v>6</v>
      </c>
    </row>
    <row r="3128" spans="1:19">
      <c r="A3128" t="n">
        <v>28893</v>
      </c>
      <c r="B3128" s="37" t="n">
        <v>51</v>
      </c>
      <c r="C3128" s="7" t="n">
        <v>4</v>
      </c>
      <c r="D3128" s="7" t="n">
        <v>1615</v>
      </c>
      <c r="E3128" s="7" t="s">
        <v>44</v>
      </c>
    </row>
    <row r="3129" spans="1:19">
      <c r="A3129" t="s">
        <v>4</v>
      </c>
      <c r="B3129" s="4" t="s">
        <v>5</v>
      </c>
      <c r="C3129" s="4" t="s">
        <v>10</v>
      </c>
    </row>
    <row r="3130" spans="1:19">
      <c r="A3130" t="n">
        <v>28906</v>
      </c>
      <c r="B3130" s="25" t="n">
        <v>16</v>
      </c>
      <c r="C3130" s="7" t="n">
        <v>0</v>
      </c>
    </row>
    <row r="3131" spans="1:19">
      <c r="A3131" t="s">
        <v>4</v>
      </c>
      <c r="B3131" s="4" t="s">
        <v>5</v>
      </c>
      <c r="C3131" s="4" t="s">
        <v>10</v>
      </c>
      <c r="D3131" s="4" t="s">
        <v>13</v>
      </c>
      <c r="E3131" s="4" t="s">
        <v>9</v>
      </c>
      <c r="F3131" s="4" t="s">
        <v>28</v>
      </c>
      <c r="G3131" s="4" t="s">
        <v>13</v>
      </c>
      <c r="H3131" s="4" t="s">
        <v>13</v>
      </c>
      <c r="I3131" s="4" t="s">
        <v>13</v>
      </c>
    </row>
    <row r="3132" spans="1:19">
      <c r="A3132" t="n">
        <v>28909</v>
      </c>
      <c r="B3132" s="38" t="n">
        <v>26</v>
      </c>
      <c r="C3132" s="7" t="n">
        <v>1615</v>
      </c>
      <c r="D3132" s="7" t="n">
        <v>17</v>
      </c>
      <c r="E3132" s="7" t="n">
        <v>63200</v>
      </c>
      <c r="F3132" s="7" t="s">
        <v>329</v>
      </c>
      <c r="G3132" s="7" t="n">
        <v>8</v>
      </c>
      <c r="H3132" s="7" t="n">
        <v>2</v>
      </c>
      <c r="I3132" s="7" t="n">
        <v>0</v>
      </c>
    </row>
    <row r="3133" spans="1:19">
      <c r="A3133" t="s">
        <v>4</v>
      </c>
      <c r="B3133" s="4" t="s">
        <v>5</v>
      </c>
      <c r="C3133" s="4" t="s">
        <v>10</v>
      </c>
    </row>
    <row r="3134" spans="1:19">
      <c r="A3134" t="n">
        <v>28940</v>
      </c>
      <c r="B3134" s="25" t="n">
        <v>16</v>
      </c>
      <c r="C3134" s="7" t="n">
        <v>2000</v>
      </c>
    </row>
    <row r="3135" spans="1:19">
      <c r="A3135" t="s">
        <v>4</v>
      </c>
      <c r="B3135" s="4" t="s">
        <v>5</v>
      </c>
      <c r="C3135" s="4" t="s">
        <v>10</v>
      </c>
      <c r="D3135" s="4" t="s">
        <v>13</v>
      </c>
    </row>
    <row r="3136" spans="1:19">
      <c r="A3136" t="n">
        <v>28943</v>
      </c>
      <c r="B3136" s="52" t="n">
        <v>89</v>
      </c>
      <c r="C3136" s="7" t="n">
        <v>1615</v>
      </c>
      <c r="D3136" s="7" t="n">
        <v>0</v>
      </c>
    </row>
    <row r="3137" spans="1:9">
      <c r="A3137" t="s">
        <v>4</v>
      </c>
      <c r="B3137" s="4" t="s">
        <v>5</v>
      </c>
      <c r="C3137" s="4" t="s">
        <v>6</v>
      </c>
      <c r="D3137" s="4" t="s">
        <v>10</v>
      </c>
    </row>
    <row r="3138" spans="1:9">
      <c r="A3138" t="n">
        <v>28947</v>
      </c>
      <c r="B3138" s="58" t="n">
        <v>29</v>
      </c>
      <c r="C3138" s="7" t="s">
        <v>12</v>
      </c>
      <c r="D3138" s="7" t="n">
        <v>65533</v>
      </c>
    </row>
    <row r="3139" spans="1:9">
      <c r="A3139" t="s">
        <v>4</v>
      </c>
      <c r="B3139" s="4" t="s">
        <v>5</v>
      </c>
      <c r="C3139" s="4" t="s">
        <v>10</v>
      </c>
      <c r="D3139" s="4" t="s">
        <v>13</v>
      </c>
    </row>
    <row r="3140" spans="1:9">
      <c r="A3140" t="n">
        <v>28951</v>
      </c>
      <c r="B3140" s="52" t="n">
        <v>89</v>
      </c>
      <c r="C3140" s="7" t="n">
        <v>65533</v>
      </c>
      <c r="D3140" s="7" t="n">
        <v>1</v>
      </c>
    </row>
    <row r="3141" spans="1:9">
      <c r="A3141" t="s">
        <v>4</v>
      </c>
      <c r="B3141" s="4" t="s">
        <v>5</v>
      </c>
      <c r="C3141" s="4" t="s">
        <v>13</v>
      </c>
      <c r="D3141" s="4" t="s">
        <v>10</v>
      </c>
      <c r="E3141" s="4" t="s">
        <v>19</v>
      </c>
    </row>
    <row r="3142" spans="1:9">
      <c r="A3142" t="n">
        <v>28955</v>
      </c>
      <c r="B3142" s="42" t="n">
        <v>58</v>
      </c>
      <c r="C3142" s="7" t="n">
        <v>101</v>
      </c>
      <c r="D3142" s="7" t="n">
        <v>300</v>
      </c>
      <c r="E3142" s="7" t="n">
        <v>1</v>
      </c>
    </row>
    <row r="3143" spans="1:9">
      <c r="A3143" t="s">
        <v>4</v>
      </c>
      <c r="B3143" s="4" t="s">
        <v>5</v>
      </c>
      <c r="C3143" s="4" t="s">
        <v>13</v>
      </c>
      <c r="D3143" s="4" t="s">
        <v>10</v>
      </c>
    </row>
    <row r="3144" spans="1:9">
      <c r="A3144" t="n">
        <v>28963</v>
      </c>
      <c r="B3144" s="42" t="n">
        <v>58</v>
      </c>
      <c r="C3144" s="7" t="n">
        <v>254</v>
      </c>
      <c r="D3144" s="7" t="n">
        <v>0</v>
      </c>
    </row>
    <row r="3145" spans="1:9">
      <c r="A3145" t="s">
        <v>4</v>
      </c>
      <c r="B3145" s="4" t="s">
        <v>5</v>
      </c>
      <c r="C3145" s="4" t="s">
        <v>13</v>
      </c>
      <c r="D3145" s="4" t="s">
        <v>13</v>
      </c>
      <c r="E3145" s="4" t="s">
        <v>19</v>
      </c>
      <c r="F3145" s="4" t="s">
        <v>19</v>
      </c>
      <c r="G3145" s="4" t="s">
        <v>19</v>
      </c>
      <c r="H3145" s="4" t="s">
        <v>10</v>
      </c>
    </row>
    <row r="3146" spans="1:9">
      <c r="A3146" t="n">
        <v>28967</v>
      </c>
      <c r="B3146" s="48" t="n">
        <v>45</v>
      </c>
      <c r="C3146" s="7" t="n">
        <v>2</v>
      </c>
      <c r="D3146" s="7" t="n">
        <v>3</v>
      </c>
      <c r="E3146" s="7" t="n">
        <v>14.75</v>
      </c>
      <c r="F3146" s="7" t="n">
        <v>4.05000019073486</v>
      </c>
      <c r="G3146" s="7" t="n">
        <v>-87</v>
      </c>
      <c r="H3146" s="7" t="n">
        <v>0</v>
      </c>
    </row>
    <row r="3147" spans="1:9">
      <c r="A3147" t="s">
        <v>4</v>
      </c>
      <c r="B3147" s="4" t="s">
        <v>5</v>
      </c>
      <c r="C3147" s="4" t="s">
        <v>13</v>
      </c>
      <c r="D3147" s="4" t="s">
        <v>13</v>
      </c>
      <c r="E3147" s="4" t="s">
        <v>19</v>
      </c>
      <c r="F3147" s="4" t="s">
        <v>19</v>
      </c>
      <c r="G3147" s="4" t="s">
        <v>19</v>
      </c>
      <c r="H3147" s="4" t="s">
        <v>10</v>
      </c>
      <c r="I3147" s="4" t="s">
        <v>13</v>
      </c>
    </row>
    <row r="3148" spans="1:9">
      <c r="A3148" t="n">
        <v>28984</v>
      </c>
      <c r="B3148" s="48" t="n">
        <v>45</v>
      </c>
      <c r="C3148" s="7" t="n">
        <v>4</v>
      </c>
      <c r="D3148" s="7" t="n">
        <v>3</v>
      </c>
      <c r="E3148" s="7" t="n">
        <v>349.600006103516</v>
      </c>
      <c r="F3148" s="7" t="n">
        <v>204.899993896484</v>
      </c>
      <c r="G3148" s="7" t="n">
        <v>6</v>
      </c>
      <c r="H3148" s="7" t="n">
        <v>0</v>
      </c>
      <c r="I3148" s="7" t="n">
        <v>0</v>
      </c>
    </row>
    <row r="3149" spans="1:9">
      <c r="A3149" t="s">
        <v>4</v>
      </c>
      <c r="B3149" s="4" t="s">
        <v>5</v>
      </c>
      <c r="C3149" s="4" t="s">
        <v>13</v>
      </c>
      <c r="D3149" s="4" t="s">
        <v>13</v>
      </c>
      <c r="E3149" s="4" t="s">
        <v>19</v>
      </c>
      <c r="F3149" s="4" t="s">
        <v>10</v>
      </c>
    </row>
    <row r="3150" spans="1:9">
      <c r="A3150" t="n">
        <v>29002</v>
      </c>
      <c r="B3150" s="48" t="n">
        <v>45</v>
      </c>
      <c r="C3150" s="7" t="n">
        <v>5</v>
      </c>
      <c r="D3150" s="7" t="n">
        <v>3</v>
      </c>
      <c r="E3150" s="7" t="n">
        <v>6.69999980926514</v>
      </c>
      <c r="F3150" s="7" t="n">
        <v>0</v>
      </c>
    </row>
    <row r="3151" spans="1:9">
      <c r="A3151" t="s">
        <v>4</v>
      </c>
      <c r="B3151" s="4" t="s">
        <v>5</v>
      </c>
      <c r="C3151" s="4" t="s">
        <v>13</v>
      </c>
      <c r="D3151" s="4" t="s">
        <v>13</v>
      </c>
      <c r="E3151" s="4" t="s">
        <v>19</v>
      </c>
      <c r="F3151" s="4" t="s">
        <v>10</v>
      </c>
    </row>
    <row r="3152" spans="1:9">
      <c r="A3152" t="n">
        <v>29011</v>
      </c>
      <c r="B3152" s="48" t="n">
        <v>45</v>
      </c>
      <c r="C3152" s="7" t="n">
        <v>11</v>
      </c>
      <c r="D3152" s="7" t="n">
        <v>3</v>
      </c>
      <c r="E3152" s="7" t="n">
        <v>40</v>
      </c>
      <c r="F3152" s="7" t="n">
        <v>0</v>
      </c>
    </row>
    <row r="3153" spans="1:9">
      <c r="A3153" t="s">
        <v>4</v>
      </c>
      <c r="B3153" s="4" t="s">
        <v>5</v>
      </c>
      <c r="C3153" s="4" t="s">
        <v>13</v>
      </c>
      <c r="D3153" s="4" t="s">
        <v>13</v>
      </c>
      <c r="E3153" s="4" t="s">
        <v>19</v>
      </c>
      <c r="F3153" s="4" t="s">
        <v>10</v>
      </c>
    </row>
    <row r="3154" spans="1:9">
      <c r="A3154" t="n">
        <v>29020</v>
      </c>
      <c r="B3154" s="48" t="n">
        <v>45</v>
      </c>
      <c r="C3154" s="7" t="n">
        <v>5</v>
      </c>
      <c r="D3154" s="7" t="n">
        <v>3</v>
      </c>
      <c r="E3154" s="7" t="n">
        <v>6.5</v>
      </c>
      <c r="F3154" s="7" t="n">
        <v>1500</v>
      </c>
    </row>
    <row r="3155" spans="1:9">
      <c r="A3155" t="s">
        <v>4</v>
      </c>
      <c r="B3155" s="4" t="s">
        <v>5</v>
      </c>
      <c r="C3155" s="4" t="s">
        <v>13</v>
      </c>
      <c r="D3155" s="4" t="s">
        <v>10</v>
      </c>
    </row>
    <row r="3156" spans="1:9">
      <c r="A3156" t="n">
        <v>29029</v>
      </c>
      <c r="B3156" s="42" t="n">
        <v>58</v>
      </c>
      <c r="C3156" s="7" t="n">
        <v>255</v>
      </c>
      <c r="D3156" s="7" t="n">
        <v>0</v>
      </c>
    </row>
    <row r="3157" spans="1:9">
      <c r="A3157" t="s">
        <v>4</v>
      </c>
      <c r="B3157" s="4" t="s">
        <v>5</v>
      </c>
      <c r="C3157" s="4" t="s">
        <v>6</v>
      </c>
      <c r="D3157" s="4" t="s">
        <v>10</v>
      </c>
    </row>
    <row r="3158" spans="1:9">
      <c r="A3158" t="n">
        <v>29033</v>
      </c>
      <c r="B3158" s="58" t="n">
        <v>29</v>
      </c>
      <c r="C3158" s="7" t="s">
        <v>258</v>
      </c>
      <c r="D3158" s="7" t="n">
        <v>65533</v>
      </c>
    </row>
    <row r="3159" spans="1:9">
      <c r="A3159" t="s">
        <v>4</v>
      </c>
      <c r="B3159" s="4" t="s">
        <v>5</v>
      </c>
      <c r="C3159" s="4" t="s">
        <v>13</v>
      </c>
      <c r="D3159" s="4" t="s">
        <v>10</v>
      </c>
      <c r="E3159" s="4" t="s">
        <v>6</v>
      </c>
    </row>
    <row r="3160" spans="1:9">
      <c r="A3160" t="n">
        <v>29053</v>
      </c>
      <c r="B3160" s="37" t="n">
        <v>51</v>
      </c>
      <c r="C3160" s="7" t="n">
        <v>4</v>
      </c>
      <c r="D3160" s="7" t="n">
        <v>1603</v>
      </c>
      <c r="E3160" s="7" t="s">
        <v>44</v>
      </c>
    </row>
    <row r="3161" spans="1:9">
      <c r="A3161" t="s">
        <v>4</v>
      </c>
      <c r="B3161" s="4" t="s">
        <v>5</v>
      </c>
      <c r="C3161" s="4" t="s">
        <v>10</v>
      </c>
    </row>
    <row r="3162" spans="1:9">
      <c r="A3162" t="n">
        <v>29066</v>
      </c>
      <c r="B3162" s="25" t="n">
        <v>16</v>
      </c>
      <c r="C3162" s="7" t="n">
        <v>0</v>
      </c>
    </row>
    <row r="3163" spans="1:9">
      <c r="A3163" t="s">
        <v>4</v>
      </c>
      <c r="B3163" s="4" t="s">
        <v>5</v>
      </c>
      <c r="C3163" s="4" t="s">
        <v>10</v>
      </c>
      <c r="D3163" s="4" t="s">
        <v>13</v>
      </c>
      <c r="E3163" s="4" t="s">
        <v>9</v>
      </c>
      <c r="F3163" s="4" t="s">
        <v>28</v>
      </c>
      <c r="G3163" s="4" t="s">
        <v>13</v>
      </c>
      <c r="H3163" s="4" t="s">
        <v>13</v>
      </c>
      <c r="I3163" s="4" t="s">
        <v>13</v>
      </c>
    </row>
    <row r="3164" spans="1:9">
      <c r="A3164" t="n">
        <v>29069</v>
      </c>
      <c r="B3164" s="38" t="n">
        <v>26</v>
      </c>
      <c r="C3164" s="7" t="n">
        <v>1603</v>
      </c>
      <c r="D3164" s="7" t="n">
        <v>17</v>
      </c>
      <c r="E3164" s="7" t="n">
        <v>12402</v>
      </c>
      <c r="F3164" s="7" t="s">
        <v>330</v>
      </c>
      <c r="G3164" s="7" t="n">
        <v>8</v>
      </c>
      <c r="H3164" s="7" t="n">
        <v>2</v>
      </c>
      <c r="I3164" s="7" t="n">
        <v>0</v>
      </c>
    </row>
    <row r="3165" spans="1:9">
      <c r="A3165" t="s">
        <v>4</v>
      </c>
      <c r="B3165" s="4" t="s">
        <v>5</v>
      </c>
      <c r="C3165" s="4" t="s">
        <v>10</v>
      </c>
    </row>
    <row r="3166" spans="1:9">
      <c r="A3166" t="n">
        <v>29100</v>
      </c>
      <c r="B3166" s="25" t="n">
        <v>16</v>
      </c>
      <c r="C3166" s="7" t="n">
        <v>1000</v>
      </c>
    </row>
    <row r="3167" spans="1:9">
      <c r="A3167" t="s">
        <v>4</v>
      </c>
      <c r="B3167" s="4" t="s">
        <v>5</v>
      </c>
      <c r="C3167" s="4" t="s">
        <v>10</v>
      </c>
      <c r="D3167" s="4" t="s">
        <v>13</v>
      </c>
      <c r="E3167" s="4" t="s">
        <v>6</v>
      </c>
      <c r="F3167" s="4" t="s">
        <v>19</v>
      </c>
      <c r="G3167" s="4" t="s">
        <v>19</v>
      </c>
      <c r="H3167" s="4" t="s">
        <v>19</v>
      </c>
    </row>
    <row r="3168" spans="1:9">
      <c r="A3168" t="n">
        <v>29103</v>
      </c>
      <c r="B3168" s="35" t="n">
        <v>48</v>
      </c>
      <c r="C3168" s="7" t="n">
        <v>1603</v>
      </c>
      <c r="D3168" s="7" t="n">
        <v>0</v>
      </c>
      <c r="E3168" s="7" t="s">
        <v>331</v>
      </c>
      <c r="F3168" s="7" t="n">
        <v>-1</v>
      </c>
      <c r="G3168" s="7" t="n">
        <v>1</v>
      </c>
      <c r="H3168" s="7" t="n">
        <v>0</v>
      </c>
    </row>
    <row r="3169" spans="1:9">
      <c r="A3169" t="s">
        <v>4</v>
      </c>
      <c r="B3169" s="4" t="s">
        <v>5</v>
      </c>
      <c r="C3169" s="4" t="s">
        <v>13</v>
      </c>
      <c r="D3169" s="4" t="s">
        <v>10</v>
      </c>
      <c r="E3169" s="4" t="s">
        <v>10</v>
      </c>
      <c r="F3169" s="4" t="s">
        <v>10</v>
      </c>
      <c r="G3169" s="4" t="s">
        <v>10</v>
      </c>
      <c r="H3169" s="4" t="s">
        <v>10</v>
      </c>
      <c r="I3169" s="4" t="s">
        <v>6</v>
      </c>
      <c r="J3169" s="4" t="s">
        <v>19</v>
      </c>
      <c r="K3169" s="4" t="s">
        <v>19</v>
      </c>
      <c r="L3169" s="4" t="s">
        <v>19</v>
      </c>
      <c r="M3169" s="4" t="s">
        <v>9</v>
      </c>
      <c r="N3169" s="4" t="s">
        <v>9</v>
      </c>
      <c r="O3169" s="4" t="s">
        <v>19</v>
      </c>
      <c r="P3169" s="4" t="s">
        <v>19</v>
      </c>
      <c r="Q3169" s="4" t="s">
        <v>19</v>
      </c>
      <c r="R3169" s="4" t="s">
        <v>19</v>
      </c>
      <c r="S3169" s="4" t="s">
        <v>13</v>
      </c>
    </row>
    <row r="3170" spans="1:9">
      <c r="A3170" t="n">
        <v>29131</v>
      </c>
      <c r="B3170" s="68" t="n">
        <v>39</v>
      </c>
      <c r="C3170" s="7" t="n">
        <v>12</v>
      </c>
      <c r="D3170" s="7" t="n">
        <v>65533</v>
      </c>
      <c r="E3170" s="7" t="n">
        <v>204</v>
      </c>
      <c r="F3170" s="7" t="n">
        <v>0</v>
      </c>
      <c r="G3170" s="7" t="n">
        <v>65533</v>
      </c>
      <c r="H3170" s="7" t="n">
        <v>0</v>
      </c>
      <c r="I3170" s="7" t="s">
        <v>12</v>
      </c>
      <c r="J3170" s="7" t="n">
        <v>13.4499998092651</v>
      </c>
      <c r="K3170" s="7" t="n">
        <v>3.5</v>
      </c>
      <c r="L3170" s="7" t="n">
        <v>-89.5</v>
      </c>
      <c r="M3170" s="7" t="n">
        <v>0</v>
      </c>
      <c r="N3170" s="7" t="n">
        <v>0</v>
      </c>
      <c r="O3170" s="7" t="n">
        <v>0</v>
      </c>
      <c r="P3170" s="7" t="n">
        <v>2</v>
      </c>
      <c r="Q3170" s="7" t="n">
        <v>2</v>
      </c>
      <c r="R3170" s="7" t="n">
        <v>2</v>
      </c>
      <c r="S3170" s="7" t="n">
        <v>255</v>
      </c>
    </row>
    <row r="3171" spans="1:9">
      <c r="A3171" t="s">
        <v>4</v>
      </c>
      <c r="B3171" s="4" t="s">
        <v>5</v>
      </c>
      <c r="C3171" s="4" t="s">
        <v>13</v>
      </c>
      <c r="D3171" s="4" t="s">
        <v>10</v>
      </c>
      <c r="E3171" s="4" t="s">
        <v>10</v>
      </c>
      <c r="F3171" s="4" t="s">
        <v>9</v>
      </c>
    </row>
    <row r="3172" spans="1:9">
      <c r="A3172" t="n">
        <v>29181</v>
      </c>
      <c r="B3172" s="76" t="n">
        <v>84</v>
      </c>
      <c r="C3172" s="7" t="n">
        <v>0</v>
      </c>
      <c r="D3172" s="7" t="n">
        <v>2</v>
      </c>
      <c r="E3172" s="7" t="n">
        <v>0</v>
      </c>
      <c r="F3172" s="7" t="n">
        <v>1056964608</v>
      </c>
    </row>
    <row r="3173" spans="1:9">
      <c r="A3173" t="s">
        <v>4</v>
      </c>
      <c r="B3173" s="4" t="s">
        <v>5</v>
      </c>
      <c r="C3173" s="4" t="s">
        <v>13</v>
      </c>
      <c r="D3173" s="4" t="s">
        <v>10</v>
      </c>
      <c r="E3173" s="4" t="s">
        <v>10</v>
      </c>
      <c r="F3173" s="4" t="s">
        <v>9</v>
      </c>
    </row>
    <row r="3174" spans="1:9">
      <c r="A3174" t="n">
        <v>29191</v>
      </c>
      <c r="B3174" s="76" t="n">
        <v>84</v>
      </c>
      <c r="C3174" s="7" t="n">
        <v>1</v>
      </c>
      <c r="D3174" s="7" t="n">
        <v>0</v>
      </c>
      <c r="E3174" s="7" t="n">
        <v>500</v>
      </c>
      <c r="F3174" s="7" t="n">
        <v>0</v>
      </c>
    </row>
    <row r="3175" spans="1:9">
      <c r="A3175" t="s">
        <v>4</v>
      </c>
      <c r="B3175" s="4" t="s">
        <v>5</v>
      </c>
      <c r="C3175" s="4" t="s">
        <v>13</v>
      </c>
      <c r="D3175" s="4" t="s">
        <v>19</v>
      </c>
      <c r="E3175" s="4" t="s">
        <v>19</v>
      </c>
      <c r="F3175" s="4" t="s">
        <v>19</v>
      </c>
    </row>
    <row r="3176" spans="1:9">
      <c r="A3176" t="n">
        <v>29201</v>
      </c>
      <c r="B3176" s="48" t="n">
        <v>45</v>
      </c>
      <c r="C3176" s="7" t="n">
        <v>9</v>
      </c>
      <c r="D3176" s="7" t="n">
        <v>0.200000002980232</v>
      </c>
      <c r="E3176" s="7" t="n">
        <v>0.200000002980232</v>
      </c>
      <c r="F3176" s="7" t="n">
        <v>0.5</v>
      </c>
    </row>
    <row r="3177" spans="1:9">
      <c r="A3177" t="s">
        <v>4</v>
      </c>
      <c r="B3177" s="4" t="s">
        <v>5</v>
      </c>
      <c r="C3177" s="4" t="s">
        <v>13</v>
      </c>
      <c r="D3177" s="4" t="s">
        <v>10</v>
      </c>
      <c r="E3177" s="4" t="s">
        <v>19</v>
      </c>
      <c r="F3177" s="4" t="s">
        <v>10</v>
      </c>
      <c r="G3177" s="4" t="s">
        <v>9</v>
      </c>
      <c r="H3177" s="4" t="s">
        <v>9</v>
      </c>
      <c r="I3177" s="4" t="s">
        <v>10</v>
      </c>
      <c r="J3177" s="4" t="s">
        <v>10</v>
      </c>
      <c r="K3177" s="4" t="s">
        <v>9</v>
      </c>
      <c r="L3177" s="4" t="s">
        <v>9</v>
      </c>
      <c r="M3177" s="4" t="s">
        <v>9</v>
      </c>
      <c r="N3177" s="4" t="s">
        <v>9</v>
      </c>
      <c r="O3177" s="4" t="s">
        <v>6</v>
      </c>
    </row>
    <row r="3178" spans="1:9">
      <c r="A3178" t="n">
        <v>29215</v>
      </c>
      <c r="B3178" s="14" t="n">
        <v>50</v>
      </c>
      <c r="C3178" s="7" t="n">
        <v>0</v>
      </c>
      <c r="D3178" s="7" t="n">
        <v>4438</v>
      </c>
      <c r="E3178" s="7" t="n">
        <v>0.600000023841858</v>
      </c>
      <c r="F3178" s="7" t="n">
        <v>0</v>
      </c>
      <c r="G3178" s="7" t="n">
        <v>0</v>
      </c>
      <c r="H3178" s="7" t="n">
        <v>0</v>
      </c>
      <c r="I3178" s="7" t="n">
        <v>0</v>
      </c>
      <c r="J3178" s="7" t="n">
        <v>65533</v>
      </c>
      <c r="K3178" s="7" t="n">
        <v>0</v>
      </c>
      <c r="L3178" s="7" t="n">
        <v>0</v>
      </c>
      <c r="M3178" s="7" t="n">
        <v>0</v>
      </c>
      <c r="N3178" s="7" t="n">
        <v>0</v>
      </c>
      <c r="O3178" s="7" t="s">
        <v>12</v>
      </c>
    </row>
    <row r="3179" spans="1:9">
      <c r="A3179" t="s">
        <v>4</v>
      </c>
      <c r="B3179" s="4" t="s">
        <v>5</v>
      </c>
      <c r="C3179" s="4" t="s">
        <v>10</v>
      </c>
    </row>
    <row r="3180" spans="1:9">
      <c r="A3180" t="n">
        <v>29254</v>
      </c>
      <c r="B3180" s="25" t="n">
        <v>16</v>
      </c>
      <c r="C3180" s="7" t="n">
        <v>80</v>
      </c>
    </row>
    <row r="3181" spans="1:9">
      <c r="A3181" t="s">
        <v>4</v>
      </c>
      <c r="B3181" s="4" t="s">
        <v>5</v>
      </c>
      <c r="C3181" s="4" t="s">
        <v>13</v>
      </c>
      <c r="D3181" s="4" t="s">
        <v>10</v>
      </c>
      <c r="E3181" s="4" t="s">
        <v>19</v>
      </c>
      <c r="F3181" s="4" t="s">
        <v>10</v>
      </c>
      <c r="G3181" s="4" t="s">
        <v>9</v>
      </c>
      <c r="H3181" s="4" t="s">
        <v>9</v>
      </c>
      <c r="I3181" s="4" t="s">
        <v>10</v>
      </c>
      <c r="J3181" s="4" t="s">
        <v>10</v>
      </c>
      <c r="K3181" s="4" t="s">
        <v>9</v>
      </c>
      <c r="L3181" s="4" t="s">
        <v>9</v>
      </c>
      <c r="M3181" s="4" t="s">
        <v>9</v>
      </c>
      <c r="N3181" s="4" t="s">
        <v>9</v>
      </c>
      <c r="O3181" s="4" t="s">
        <v>6</v>
      </c>
    </row>
    <row r="3182" spans="1:9">
      <c r="A3182" t="n">
        <v>29257</v>
      </c>
      <c r="B3182" s="14" t="n">
        <v>50</v>
      </c>
      <c r="C3182" s="7" t="n">
        <v>0</v>
      </c>
      <c r="D3182" s="7" t="n">
        <v>4423</v>
      </c>
      <c r="E3182" s="7" t="n">
        <v>0.800000011920929</v>
      </c>
      <c r="F3182" s="7" t="n">
        <v>0</v>
      </c>
      <c r="G3182" s="7" t="n">
        <v>0</v>
      </c>
      <c r="H3182" s="7" t="n">
        <v>0</v>
      </c>
      <c r="I3182" s="7" t="n">
        <v>0</v>
      </c>
      <c r="J3182" s="7" t="n">
        <v>65533</v>
      </c>
      <c r="K3182" s="7" t="n">
        <v>0</v>
      </c>
      <c r="L3182" s="7" t="n">
        <v>0</v>
      </c>
      <c r="M3182" s="7" t="n">
        <v>0</v>
      </c>
      <c r="N3182" s="7" t="n">
        <v>0</v>
      </c>
      <c r="O3182" s="7" t="s">
        <v>12</v>
      </c>
    </row>
    <row r="3183" spans="1:9">
      <c r="A3183" t="s">
        <v>4</v>
      </c>
      <c r="B3183" s="4" t="s">
        <v>5</v>
      </c>
      <c r="C3183" s="4" t="s">
        <v>10</v>
      </c>
      <c r="D3183" s="4" t="s">
        <v>13</v>
      </c>
    </row>
    <row r="3184" spans="1:9">
      <c r="A3184" t="n">
        <v>29296</v>
      </c>
      <c r="B3184" s="63" t="n">
        <v>21</v>
      </c>
      <c r="C3184" s="7" t="n">
        <v>1615</v>
      </c>
      <c r="D3184" s="7" t="n">
        <v>0</v>
      </c>
    </row>
    <row r="3185" spans="1:19">
      <c r="A3185" t="s">
        <v>4</v>
      </c>
      <c r="B3185" s="4" t="s">
        <v>5</v>
      </c>
      <c r="C3185" s="4" t="s">
        <v>10</v>
      </c>
      <c r="D3185" s="4" t="s">
        <v>13</v>
      </c>
      <c r="E3185" s="4" t="s">
        <v>6</v>
      </c>
      <c r="F3185" s="4" t="s">
        <v>19</v>
      </c>
      <c r="G3185" s="4" t="s">
        <v>19</v>
      </c>
      <c r="H3185" s="4" t="s">
        <v>19</v>
      </c>
    </row>
    <row r="3186" spans="1:19">
      <c r="A3186" t="n">
        <v>29300</v>
      </c>
      <c r="B3186" s="35" t="n">
        <v>48</v>
      </c>
      <c r="C3186" s="7" t="n">
        <v>1615</v>
      </c>
      <c r="D3186" s="7" t="n">
        <v>0</v>
      </c>
      <c r="E3186" s="7" t="s">
        <v>226</v>
      </c>
      <c r="F3186" s="7" t="n">
        <v>0</v>
      </c>
      <c r="G3186" s="7" t="n">
        <v>0.100000001490116</v>
      </c>
      <c r="H3186" s="7" t="n">
        <v>0</v>
      </c>
    </row>
    <row r="3187" spans="1:19">
      <c r="A3187" t="s">
        <v>4</v>
      </c>
      <c r="B3187" s="4" t="s">
        <v>5</v>
      </c>
      <c r="C3187" s="4" t="s">
        <v>13</v>
      </c>
      <c r="D3187" s="4" t="s">
        <v>13</v>
      </c>
      <c r="E3187" s="4" t="s">
        <v>19</v>
      </c>
      <c r="F3187" s="4" t="s">
        <v>10</v>
      </c>
    </row>
    <row r="3188" spans="1:19">
      <c r="A3188" t="n">
        <v>29327</v>
      </c>
      <c r="B3188" s="48" t="n">
        <v>45</v>
      </c>
      <c r="C3188" s="7" t="n">
        <v>5</v>
      </c>
      <c r="D3188" s="7" t="n">
        <v>3</v>
      </c>
      <c r="E3188" s="7" t="n">
        <v>9</v>
      </c>
      <c r="F3188" s="7" t="n">
        <v>500</v>
      </c>
    </row>
    <row r="3189" spans="1:19">
      <c r="A3189" t="s">
        <v>4</v>
      </c>
      <c r="B3189" s="4" t="s">
        <v>5</v>
      </c>
      <c r="C3189" s="4" t="s">
        <v>13</v>
      </c>
      <c r="D3189" s="4" t="s">
        <v>10</v>
      </c>
    </row>
    <row r="3190" spans="1:19">
      <c r="A3190" t="n">
        <v>29336</v>
      </c>
      <c r="B3190" s="48" t="n">
        <v>45</v>
      </c>
      <c r="C3190" s="7" t="n">
        <v>7</v>
      </c>
      <c r="D3190" s="7" t="n">
        <v>255</v>
      </c>
    </row>
    <row r="3191" spans="1:19">
      <c r="A3191" t="s">
        <v>4</v>
      </c>
      <c r="B3191" s="4" t="s">
        <v>5</v>
      </c>
      <c r="C3191" s="4" t="s">
        <v>10</v>
      </c>
      <c r="D3191" s="4" t="s">
        <v>13</v>
      </c>
    </row>
    <row r="3192" spans="1:19">
      <c r="A3192" t="n">
        <v>29340</v>
      </c>
      <c r="B3192" s="52" t="n">
        <v>89</v>
      </c>
      <c r="C3192" s="7" t="n">
        <v>1603</v>
      </c>
      <c r="D3192" s="7" t="n">
        <v>0</v>
      </c>
    </row>
    <row r="3193" spans="1:19">
      <c r="A3193" t="s">
        <v>4</v>
      </c>
      <c r="B3193" s="4" t="s">
        <v>5</v>
      </c>
      <c r="C3193" s="4" t="s">
        <v>6</v>
      </c>
      <c r="D3193" s="4" t="s">
        <v>10</v>
      </c>
    </row>
    <row r="3194" spans="1:19">
      <c r="A3194" t="n">
        <v>29344</v>
      </c>
      <c r="B3194" s="58" t="n">
        <v>29</v>
      </c>
      <c r="C3194" s="7" t="s">
        <v>12</v>
      </c>
      <c r="D3194" s="7" t="n">
        <v>65533</v>
      </c>
    </row>
    <row r="3195" spans="1:19">
      <c r="A3195" t="s">
        <v>4</v>
      </c>
      <c r="B3195" s="4" t="s">
        <v>5</v>
      </c>
      <c r="C3195" s="4" t="s">
        <v>10</v>
      </c>
      <c r="D3195" s="4" t="s">
        <v>13</v>
      </c>
    </row>
    <row r="3196" spans="1:19">
      <c r="A3196" t="n">
        <v>29348</v>
      </c>
      <c r="B3196" s="52" t="n">
        <v>89</v>
      </c>
      <c r="C3196" s="7" t="n">
        <v>65533</v>
      </c>
      <c r="D3196" s="7" t="n">
        <v>1</v>
      </c>
    </row>
    <row r="3197" spans="1:19">
      <c r="A3197" t="s">
        <v>4</v>
      </c>
      <c r="B3197" s="4" t="s">
        <v>5</v>
      </c>
      <c r="C3197" s="4" t="s">
        <v>13</v>
      </c>
      <c r="D3197" s="4" t="s">
        <v>10</v>
      </c>
      <c r="E3197" s="4" t="s">
        <v>19</v>
      </c>
    </row>
    <row r="3198" spans="1:19">
      <c r="A3198" t="n">
        <v>29352</v>
      </c>
      <c r="B3198" s="42" t="n">
        <v>58</v>
      </c>
      <c r="C3198" s="7" t="n">
        <v>101</v>
      </c>
      <c r="D3198" s="7" t="n">
        <v>300</v>
      </c>
      <c r="E3198" s="7" t="n">
        <v>1</v>
      </c>
    </row>
    <row r="3199" spans="1:19">
      <c r="A3199" t="s">
        <v>4</v>
      </c>
      <c r="B3199" s="4" t="s">
        <v>5</v>
      </c>
      <c r="C3199" s="4" t="s">
        <v>13</v>
      </c>
      <c r="D3199" s="4" t="s">
        <v>10</v>
      </c>
    </row>
    <row r="3200" spans="1:19">
      <c r="A3200" t="n">
        <v>29360</v>
      </c>
      <c r="B3200" s="42" t="n">
        <v>58</v>
      </c>
      <c r="C3200" s="7" t="n">
        <v>254</v>
      </c>
      <c r="D3200" s="7" t="n">
        <v>0</v>
      </c>
    </row>
    <row r="3201" spans="1:8">
      <c r="A3201" t="s">
        <v>4</v>
      </c>
      <c r="B3201" s="4" t="s">
        <v>5</v>
      </c>
      <c r="C3201" s="4" t="s">
        <v>13</v>
      </c>
      <c r="D3201" s="4" t="s">
        <v>10</v>
      </c>
      <c r="E3201" s="4" t="s">
        <v>10</v>
      </c>
    </row>
    <row r="3202" spans="1:8">
      <c r="A3202" t="n">
        <v>29364</v>
      </c>
      <c r="B3202" s="68" t="n">
        <v>39</v>
      </c>
      <c r="C3202" s="7" t="n">
        <v>16</v>
      </c>
      <c r="D3202" s="7" t="n">
        <v>65533</v>
      </c>
      <c r="E3202" s="7" t="n">
        <v>203</v>
      </c>
    </row>
    <row r="3203" spans="1:8">
      <c r="A3203" t="s">
        <v>4</v>
      </c>
      <c r="B3203" s="4" t="s">
        <v>5</v>
      </c>
      <c r="C3203" s="4" t="s">
        <v>13</v>
      </c>
      <c r="D3203" s="4" t="s">
        <v>10</v>
      </c>
      <c r="E3203" s="4" t="s">
        <v>10</v>
      </c>
    </row>
    <row r="3204" spans="1:8">
      <c r="A3204" t="n">
        <v>29370</v>
      </c>
      <c r="B3204" s="68" t="n">
        <v>39</v>
      </c>
      <c r="C3204" s="7" t="n">
        <v>16</v>
      </c>
      <c r="D3204" s="7" t="n">
        <v>65533</v>
      </c>
      <c r="E3204" s="7" t="n">
        <v>204</v>
      </c>
    </row>
    <row r="3205" spans="1:8">
      <c r="A3205" t="s">
        <v>4</v>
      </c>
      <c r="B3205" s="4" t="s">
        <v>5</v>
      </c>
      <c r="C3205" s="4" t="s">
        <v>13</v>
      </c>
      <c r="D3205" s="4" t="s">
        <v>13</v>
      </c>
      <c r="E3205" s="4" t="s">
        <v>19</v>
      </c>
      <c r="F3205" s="4" t="s">
        <v>19</v>
      </c>
      <c r="G3205" s="4" t="s">
        <v>19</v>
      </c>
      <c r="H3205" s="4" t="s">
        <v>10</v>
      </c>
    </row>
    <row r="3206" spans="1:8">
      <c r="A3206" t="n">
        <v>29376</v>
      </c>
      <c r="B3206" s="48" t="n">
        <v>45</v>
      </c>
      <c r="C3206" s="7" t="n">
        <v>2</v>
      </c>
      <c r="D3206" s="7" t="n">
        <v>3</v>
      </c>
      <c r="E3206" s="7" t="n">
        <v>14.5</v>
      </c>
      <c r="F3206" s="7" t="n">
        <v>4.05000019073486</v>
      </c>
      <c r="G3206" s="7" t="n">
        <v>-88.4499969482422</v>
      </c>
      <c r="H3206" s="7" t="n">
        <v>0</v>
      </c>
    </row>
    <row r="3207" spans="1:8">
      <c r="A3207" t="s">
        <v>4</v>
      </c>
      <c r="B3207" s="4" t="s">
        <v>5</v>
      </c>
      <c r="C3207" s="4" t="s">
        <v>13</v>
      </c>
      <c r="D3207" s="4" t="s">
        <v>13</v>
      </c>
      <c r="E3207" s="4" t="s">
        <v>19</v>
      </c>
      <c r="F3207" s="4" t="s">
        <v>19</v>
      </c>
      <c r="G3207" s="4" t="s">
        <v>19</v>
      </c>
      <c r="H3207" s="4" t="s">
        <v>10</v>
      </c>
      <c r="I3207" s="4" t="s">
        <v>13</v>
      </c>
    </row>
    <row r="3208" spans="1:8">
      <c r="A3208" t="n">
        <v>29393</v>
      </c>
      <c r="B3208" s="48" t="n">
        <v>45</v>
      </c>
      <c r="C3208" s="7" t="n">
        <v>4</v>
      </c>
      <c r="D3208" s="7" t="n">
        <v>3</v>
      </c>
      <c r="E3208" s="7" t="n">
        <v>6.55000019073486</v>
      </c>
      <c r="F3208" s="7" t="n">
        <v>116.75</v>
      </c>
      <c r="G3208" s="7" t="n">
        <v>6</v>
      </c>
      <c r="H3208" s="7" t="n">
        <v>0</v>
      </c>
      <c r="I3208" s="7" t="n">
        <v>0</v>
      </c>
    </row>
    <row r="3209" spans="1:8">
      <c r="A3209" t="s">
        <v>4</v>
      </c>
      <c r="B3209" s="4" t="s">
        <v>5</v>
      </c>
      <c r="C3209" s="4" t="s">
        <v>13</v>
      </c>
      <c r="D3209" s="4" t="s">
        <v>13</v>
      </c>
      <c r="E3209" s="4" t="s">
        <v>19</v>
      </c>
      <c r="F3209" s="4" t="s">
        <v>10</v>
      </c>
    </row>
    <row r="3210" spans="1:8">
      <c r="A3210" t="n">
        <v>29411</v>
      </c>
      <c r="B3210" s="48" t="n">
        <v>45</v>
      </c>
      <c r="C3210" s="7" t="n">
        <v>5</v>
      </c>
      <c r="D3210" s="7" t="n">
        <v>3</v>
      </c>
      <c r="E3210" s="7" t="n">
        <v>7.5</v>
      </c>
      <c r="F3210" s="7" t="n">
        <v>0</v>
      </c>
    </row>
    <row r="3211" spans="1:8">
      <c r="A3211" t="s">
        <v>4</v>
      </c>
      <c r="B3211" s="4" t="s">
        <v>5</v>
      </c>
      <c r="C3211" s="4" t="s">
        <v>13</v>
      </c>
      <c r="D3211" s="4" t="s">
        <v>13</v>
      </c>
      <c r="E3211" s="4" t="s">
        <v>19</v>
      </c>
      <c r="F3211" s="4" t="s">
        <v>10</v>
      </c>
    </row>
    <row r="3212" spans="1:8">
      <c r="A3212" t="n">
        <v>29420</v>
      </c>
      <c r="B3212" s="48" t="n">
        <v>45</v>
      </c>
      <c r="C3212" s="7" t="n">
        <v>11</v>
      </c>
      <c r="D3212" s="7" t="n">
        <v>3</v>
      </c>
      <c r="E3212" s="7" t="n">
        <v>40</v>
      </c>
      <c r="F3212" s="7" t="n">
        <v>0</v>
      </c>
    </row>
    <row r="3213" spans="1:8">
      <c r="A3213" t="s">
        <v>4</v>
      </c>
      <c r="B3213" s="4" t="s">
        <v>5</v>
      </c>
      <c r="C3213" s="4" t="s">
        <v>10</v>
      </c>
      <c r="D3213" s="4" t="s">
        <v>13</v>
      </c>
      <c r="E3213" s="4" t="s">
        <v>6</v>
      </c>
      <c r="F3213" s="4" t="s">
        <v>19</v>
      </c>
      <c r="G3213" s="4" t="s">
        <v>19</v>
      </c>
      <c r="H3213" s="4" t="s">
        <v>19</v>
      </c>
    </row>
    <row r="3214" spans="1:8">
      <c r="A3214" t="n">
        <v>29429</v>
      </c>
      <c r="B3214" s="35" t="n">
        <v>48</v>
      </c>
      <c r="C3214" s="7" t="n">
        <v>1603</v>
      </c>
      <c r="D3214" s="7" t="n">
        <v>0</v>
      </c>
      <c r="E3214" s="7" t="s">
        <v>328</v>
      </c>
      <c r="F3214" s="7" t="n">
        <v>-1</v>
      </c>
      <c r="G3214" s="7" t="n">
        <v>1</v>
      </c>
      <c r="H3214" s="7" t="n">
        <v>0</v>
      </c>
    </row>
    <row r="3215" spans="1:8">
      <c r="A3215" t="s">
        <v>4</v>
      </c>
      <c r="B3215" s="4" t="s">
        <v>5</v>
      </c>
      <c r="C3215" s="4" t="s">
        <v>10</v>
      </c>
      <c r="D3215" s="4" t="s">
        <v>9</v>
      </c>
    </row>
    <row r="3216" spans="1:8">
      <c r="A3216" t="n">
        <v>29457</v>
      </c>
      <c r="B3216" s="79" t="n">
        <v>98</v>
      </c>
      <c r="C3216" s="7" t="n">
        <v>1603</v>
      </c>
      <c r="D3216" s="7" t="n">
        <v>1148846080</v>
      </c>
    </row>
    <row r="3217" spans="1:9">
      <c r="A3217" t="s">
        <v>4</v>
      </c>
      <c r="B3217" s="4" t="s">
        <v>5</v>
      </c>
      <c r="C3217" s="4" t="s">
        <v>13</v>
      </c>
      <c r="D3217" s="4" t="s">
        <v>10</v>
      </c>
    </row>
    <row r="3218" spans="1:9">
      <c r="A3218" t="n">
        <v>29464</v>
      </c>
      <c r="B3218" s="42" t="n">
        <v>58</v>
      </c>
      <c r="C3218" s="7" t="n">
        <v>255</v>
      </c>
      <c r="D3218" s="7" t="n">
        <v>0</v>
      </c>
    </row>
    <row r="3219" spans="1:9">
      <c r="A3219" t="s">
        <v>4</v>
      </c>
      <c r="B3219" s="4" t="s">
        <v>5</v>
      </c>
      <c r="C3219" s="4" t="s">
        <v>10</v>
      </c>
      <c r="D3219" s="4" t="s">
        <v>13</v>
      </c>
      <c r="E3219" s="4" t="s">
        <v>6</v>
      </c>
      <c r="F3219" s="4" t="s">
        <v>19</v>
      </c>
      <c r="G3219" s="4" t="s">
        <v>19</v>
      </c>
      <c r="H3219" s="4" t="s">
        <v>19</v>
      </c>
    </row>
    <row r="3220" spans="1:9">
      <c r="A3220" t="n">
        <v>29468</v>
      </c>
      <c r="B3220" s="35" t="n">
        <v>48</v>
      </c>
      <c r="C3220" s="7" t="n">
        <v>1603</v>
      </c>
      <c r="D3220" s="7" t="n">
        <v>0</v>
      </c>
      <c r="E3220" s="7" t="s">
        <v>331</v>
      </c>
      <c r="F3220" s="7" t="n">
        <v>-1</v>
      </c>
      <c r="G3220" s="7" t="n">
        <v>1</v>
      </c>
      <c r="H3220" s="7" t="n">
        <v>0</v>
      </c>
    </row>
    <row r="3221" spans="1:9">
      <c r="A3221" t="s">
        <v>4</v>
      </c>
      <c r="B3221" s="4" t="s">
        <v>5</v>
      </c>
      <c r="C3221" s="4" t="s">
        <v>13</v>
      </c>
      <c r="D3221" s="4" t="s">
        <v>10</v>
      </c>
      <c r="E3221" s="4" t="s">
        <v>10</v>
      </c>
      <c r="F3221" s="4" t="s">
        <v>10</v>
      </c>
      <c r="G3221" s="4" t="s">
        <v>10</v>
      </c>
      <c r="H3221" s="4" t="s">
        <v>10</v>
      </c>
      <c r="I3221" s="4" t="s">
        <v>6</v>
      </c>
      <c r="J3221" s="4" t="s">
        <v>19</v>
      </c>
      <c r="K3221" s="4" t="s">
        <v>19</v>
      </c>
      <c r="L3221" s="4" t="s">
        <v>19</v>
      </c>
      <c r="M3221" s="4" t="s">
        <v>9</v>
      </c>
      <c r="N3221" s="4" t="s">
        <v>9</v>
      </c>
      <c r="O3221" s="4" t="s">
        <v>19</v>
      </c>
      <c r="P3221" s="4" t="s">
        <v>19</v>
      </c>
      <c r="Q3221" s="4" t="s">
        <v>19</v>
      </c>
      <c r="R3221" s="4" t="s">
        <v>19</v>
      </c>
      <c r="S3221" s="4" t="s">
        <v>13</v>
      </c>
    </row>
    <row r="3222" spans="1:9">
      <c r="A3222" t="n">
        <v>29496</v>
      </c>
      <c r="B3222" s="68" t="n">
        <v>39</v>
      </c>
      <c r="C3222" s="7" t="n">
        <v>12</v>
      </c>
      <c r="D3222" s="7" t="n">
        <v>65533</v>
      </c>
      <c r="E3222" s="7" t="n">
        <v>204</v>
      </c>
      <c r="F3222" s="7" t="n">
        <v>0</v>
      </c>
      <c r="G3222" s="7" t="n">
        <v>65533</v>
      </c>
      <c r="H3222" s="7" t="n">
        <v>0</v>
      </c>
      <c r="I3222" s="7" t="s">
        <v>12</v>
      </c>
      <c r="J3222" s="7" t="n">
        <v>13.4499998092651</v>
      </c>
      <c r="K3222" s="7" t="n">
        <v>3.5</v>
      </c>
      <c r="L3222" s="7" t="n">
        <v>-89.5</v>
      </c>
      <c r="M3222" s="7" t="n">
        <v>0</v>
      </c>
      <c r="N3222" s="7" t="n">
        <v>0</v>
      </c>
      <c r="O3222" s="7" t="n">
        <v>0</v>
      </c>
      <c r="P3222" s="7" t="n">
        <v>2</v>
      </c>
      <c r="Q3222" s="7" t="n">
        <v>2</v>
      </c>
      <c r="R3222" s="7" t="n">
        <v>2</v>
      </c>
      <c r="S3222" s="7" t="n">
        <v>255</v>
      </c>
    </row>
    <row r="3223" spans="1:9">
      <c r="A3223" t="s">
        <v>4</v>
      </c>
      <c r="B3223" s="4" t="s">
        <v>5</v>
      </c>
      <c r="C3223" s="4" t="s">
        <v>13</v>
      </c>
      <c r="D3223" s="4" t="s">
        <v>10</v>
      </c>
      <c r="E3223" s="4" t="s">
        <v>19</v>
      </c>
      <c r="F3223" s="4" t="s">
        <v>10</v>
      </c>
      <c r="G3223" s="4" t="s">
        <v>9</v>
      </c>
      <c r="H3223" s="4" t="s">
        <v>9</v>
      </c>
      <c r="I3223" s="4" t="s">
        <v>10</v>
      </c>
      <c r="J3223" s="4" t="s">
        <v>10</v>
      </c>
      <c r="K3223" s="4" t="s">
        <v>9</v>
      </c>
      <c r="L3223" s="4" t="s">
        <v>9</v>
      </c>
      <c r="M3223" s="4" t="s">
        <v>9</v>
      </c>
      <c r="N3223" s="4" t="s">
        <v>9</v>
      </c>
      <c r="O3223" s="4" t="s">
        <v>6</v>
      </c>
    </row>
    <row r="3224" spans="1:9">
      <c r="A3224" t="n">
        <v>29546</v>
      </c>
      <c r="B3224" s="14" t="n">
        <v>50</v>
      </c>
      <c r="C3224" s="7" t="n">
        <v>0</v>
      </c>
      <c r="D3224" s="7" t="n">
        <v>4438</v>
      </c>
      <c r="E3224" s="7" t="n">
        <v>0.5</v>
      </c>
      <c r="F3224" s="7" t="n">
        <v>0</v>
      </c>
      <c r="G3224" s="7" t="n">
        <v>0</v>
      </c>
      <c r="H3224" s="7" t="n">
        <v>0</v>
      </c>
      <c r="I3224" s="7" t="n">
        <v>0</v>
      </c>
      <c r="J3224" s="7" t="n">
        <v>65533</v>
      </c>
      <c r="K3224" s="7" t="n">
        <v>0</v>
      </c>
      <c r="L3224" s="7" t="n">
        <v>0</v>
      </c>
      <c r="M3224" s="7" t="n">
        <v>0</v>
      </c>
      <c r="N3224" s="7" t="n">
        <v>0</v>
      </c>
      <c r="O3224" s="7" t="s">
        <v>12</v>
      </c>
    </row>
    <row r="3225" spans="1:9">
      <c r="A3225" t="s">
        <v>4</v>
      </c>
      <c r="B3225" s="4" t="s">
        <v>5</v>
      </c>
      <c r="C3225" s="4" t="s">
        <v>10</v>
      </c>
    </row>
    <row r="3226" spans="1:9">
      <c r="A3226" t="n">
        <v>29585</v>
      </c>
      <c r="B3226" s="25" t="n">
        <v>16</v>
      </c>
      <c r="C3226" s="7" t="n">
        <v>80</v>
      </c>
    </row>
    <row r="3227" spans="1:9">
      <c r="A3227" t="s">
        <v>4</v>
      </c>
      <c r="B3227" s="4" t="s">
        <v>5</v>
      </c>
      <c r="C3227" s="4" t="s">
        <v>13</v>
      </c>
      <c r="D3227" s="4" t="s">
        <v>10</v>
      </c>
      <c r="E3227" s="4" t="s">
        <v>19</v>
      </c>
      <c r="F3227" s="4" t="s">
        <v>10</v>
      </c>
      <c r="G3227" s="4" t="s">
        <v>9</v>
      </c>
      <c r="H3227" s="4" t="s">
        <v>9</v>
      </c>
      <c r="I3227" s="4" t="s">
        <v>10</v>
      </c>
      <c r="J3227" s="4" t="s">
        <v>10</v>
      </c>
      <c r="K3227" s="4" t="s">
        <v>9</v>
      </c>
      <c r="L3227" s="4" t="s">
        <v>9</v>
      </c>
      <c r="M3227" s="4" t="s">
        <v>9</v>
      </c>
      <c r="N3227" s="4" t="s">
        <v>9</v>
      </c>
      <c r="O3227" s="4" t="s">
        <v>6</v>
      </c>
    </row>
    <row r="3228" spans="1:9">
      <c r="A3228" t="n">
        <v>29588</v>
      </c>
      <c r="B3228" s="14" t="n">
        <v>50</v>
      </c>
      <c r="C3228" s="7" t="n">
        <v>0</v>
      </c>
      <c r="D3228" s="7" t="n">
        <v>4423</v>
      </c>
      <c r="E3228" s="7" t="n">
        <v>0.699999988079071</v>
      </c>
      <c r="F3228" s="7" t="n">
        <v>0</v>
      </c>
      <c r="G3228" s="7" t="n">
        <v>0</v>
      </c>
      <c r="H3228" s="7" t="n">
        <v>0</v>
      </c>
      <c r="I3228" s="7" t="n">
        <v>0</v>
      </c>
      <c r="J3228" s="7" t="n">
        <v>65533</v>
      </c>
      <c r="K3228" s="7" t="n">
        <v>0</v>
      </c>
      <c r="L3228" s="7" t="n">
        <v>0</v>
      </c>
      <c r="M3228" s="7" t="n">
        <v>0</v>
      </c>
      <c r="N3228" s="7" t="n">
        <v>0</v>
      </c>
      <c r="O3228" s="7" t="s">
        <v>12</v>
      </c>
    </row>
    <row r="3229" spans="1:9">
      <c r="A3229" t="s">
        <v>4</v>
      </c>
      <c r="B3229" s="4" t="s">
        <v>5</v>
      </c>
      <c r="C3229" s="4" t="s">
        <v>13</v>
      </c>
      <c r="D3229" s="4" t="s">
        <v>10</v>
      </c>
      <c r="E3229" s="4" t="s">
        <v>10</v>
      </c>
      <c r="F3229" s="4" t="s">
        <v>9</v>
      </c>
    </row>
    <row r="3230" spans="1:9">
      <c r="A3230" t="n">
        <v>29627</v>
      </c>
      <c r="B3230" s="76" t="n">
        <v>84</v>
      </c>
      <c r="C3230" s="7" t="n">
        <v>0</v>
      </c>
      <c r="D3230" s="7" t="n">
        <v>2</v>
      </c>
      <c r="E3230" s="7" t="n">
        <v>0</v>
      </c>
      <c r="F3230" s="7" t="n">
        <v>1056964608</v>
      </c>
    </row>
    <row r="3231" spans="1:9">
      <c r="A3231" t="s">
        <v>4</v>
      </c>
      <c r="B3231" s="4" t="s">
        <v>5</v>
      </c>
      <c r="C3231" s="4" t="s">
        <v>13</v>
      </c>
      <c r="D3231" s="4" t="s">
        <v>10</v>
      </c>
      <c r="E3231" s="4" t="s">
        <v>10</v>
      </c>
      <c r="F3231" s="4" t="s">
        <v>9</v>
      </c>
    </row>
    <row r="3232" spans="1:9">
      <c r="A3232" t="n">
        <v>29637</v>
      </c>
      <c r="B3232" s="76" t="n">
        <v>84</v>
      </c>
      <c r="C3232" s="7" t="n">
        <v>1</v>
      </c>
      <c r="D3232" s="7" t="n">
        <v>0</v>
      </c>
      <c r="E3232" s="7" t="n">
        <v>500</v>
      </c>
      <c r="F3232" s="7" t="n">
        <v>0</v>
      </c>
    </row>
    <row r="3233" spans="1:19">
      <c r="A3233" t="s">
        <v>4</v>
      </c>
      <c r="B3233" s="4" t="s">
        <v>5</v>
      </c>
      <c r="C3233" s="4" t="s">
        <v>10</v>
      </c>
      <c r="D3233" s="4" t="s">
        <v>13</v>
      </c>
    </row>
    <row r="3234" spans="1:19">
      <c r="A3234" t="n">
        <v>29647</v>
      </c>
      <c r="B3234" s="63" t="n">
        <v>21</v>
      </c>
      <c r="C3234" s="7" t="n">
        <v>1615</v>
      </c>
      <c r="D3234" s="7" t="n">
        <v>0</v>
      </c>
    </row>
    <row r="3235" spans="1:19">
      <c r="A3235" t="s">
        <v>4</v>
      </c>
      <c r="B3235" s="4" t="s">
        <v>5</v>
      </c>
      <c r="C3235" s="4" t="s">
        <v>10</v>
      </c>
      <c r="D3235" s="4" t="s">
        <v>13</v>
      </c>
      <c r="E3235" s="4" t="s">
        <v>6</v>
      </c>
      <c r="F3235" s="4" t="s">
        <v>19</v>
      </c>
      <c r="G3235" s="4" t="s">
        <v>19</v>
      </c>
      <c r="H3235" s="4" t="s">
        <v>19</v>
      </c>
    </row>
    <row r="3236" spans="1:19">
      <c r="A3236" t="n">
        <v>29651</v>
      </c>
      <c r="B3236" s="35" t="n">
        <v>48</v>
      </c>
      <c r="C3236" s="7" t="n">
        <v>1615</v>
      </c>
      <c r="D3236" s="7" t="n">
        <v>0</v>
      </c>
      <c r="E3236" s="7" t="s">
        <v>226</v>
      </c>
      <c r="F3236" s="7" t="n">
        <v>0</v>
      </c>
      <c r="G3236" s="7" t="n">
        <v>0.100000001490116</v>
      </c>
      <c r="H3236" s="7" t="n">
        <v>0</v>
      </c>
    </row>
    <row r="3237" spans="1:19">
      <c r="A3237" t="s">
        <v>4</v>
      </c>
      <c r="B3237" s="4" t="s">
        <v>5</v>
      </c>
      <c r="C3237" s="4" t="s">
        <v>13</v>
      </c>
      <c r="D3237" s="4" t="s">
        <v>19</v>
      </c>
      <c r="E3237" s="4" t="s">
        <v>19</v>
      </c>
      <c r="F3237" s="4" t="s">
        <v>19</v>
      </c>
    </row>
    <row r="3238" spans="1:19">
      <c r="A3238" t="n">
        <v>29678</v>
      </c>
      <c r="B3238" s="48" t="n">
        <v>45</v>
      </c>
      <c r="C3238" s="7" t="n">
        <v>9</v>
      </c>
      <c r="D3238" s="7" t="n">
        <v>0.200000002980232</v>
      </c>
      <c r="E3238" s="7" t="n">
        <v>0.200000002980232</v>
      </c>
      <c r="F3238" s="7" t="n">
        <v>0.5</v>
      </c>
    </row>
    <row r="3239" spans="1:19">
      <c r="A3239" t="s">
        <v>4</v>
      </c>
      <c r="B3239" s="4" t="s">
        <v>5</v>
      </c>
      <c r="C3239" s="4" t="s">
        <v>13</v>
      </c>
      <c r="D3239" s="4" t="s">
        <v>13</v>
      </c>
      <c r="E3239" s="4" t="s">
        <v>19</v>
      </c>
      <c r="F3239" s="4" t="s">
        <v>10</v>
      </c>
    </row>
    <row r="3240" spans="1:19">
      <c r="A3240" t="n">
        <v>29692</v>
      </c>
      <c r="B3240" s="48" t="n">
        <v>45</v>
      </c>
      <c r="C3240" s="7" t="n">
        <v>5</v>
      </c>
      <c r="D3240" s="7" t="n">
        <v>3</v>
      </c>
      <c r="E3240" s="7" t="n">
        <v>9.5</v>
      </c>
      <c r="F3240" s="7" t="n">
        <v>500</v>
      </c>
    </row>
    <row r="3241" spans="1:19">
      <c r="A3241" t="s">
        <v>4</v>
      </c>
      <c r="B3241" s="4" t="s">
        <v>5</v>
      </c>
      <c r="C3241" s="4" t="s">
        <v>13</v>
      </c>
      <c r="D3241" s="4" t="s">
        <v>10</v>
      </c>
    </row>
    <row r="3242" spans="1:19">
      <c r="A3242" t="n">
        <v>29701</v>
      </c>
      <c r="B3242" s="48" t="n">
        <v>45</v>
      </c>
      <c r="C3242" s="7" t="n">
        <v>7</v>
      </c>
      <c r="D3242" s="7" t="n">
        <v>255</v>
      </c>
    </row>
    <row r="3243" spans="1:19">
      <c r="A3243" t="s">
        <v>4</v>
      </c>
      <c r="B3243" s="4" t="s">
        <v>5</v>
      </c>
      <c r="C3243" s="4" t="s">
        <v>13</v>
      </c>
      <c r="D3243" s="4" t="s">
        <v>10</v>
      </c>
      <c r="E3243" s="4" t="s">
        <v>19</v>
      </c>
    </row>
    <row r="3244" spans="1:19">
      <c r="A3244" t="n">
        <v>29705</v>
      </c>
      <c r="B3244" s="42" t="n">
        <v>58</v>
      </c>
      <c r="C3244" s="7" t="n">
        <v>101</v>
      </c>
      <c r="D3244" s="7" t="n">
        <v>300</v>
      </c>
      <c r="E3244" s="7" t="n">
        <v>1</v>
      </c>
    </row>
    <row r="3245" spans="1:19">
      <c r="A3245" t="s">
        <v>4</v>
      </c>
      <c r="B3245" s="4" t="s">
        <v>5</v>
      </c>
      <c r="C3245" s="4" t="s">
        <v>13</v>
      </c>
      <c r="D3245" s="4" t="s">
        <v>10</v>
      </c>
    </row>
    <row r="3246" spans="1:19">
      <c r="A3246" t="n">
        <v>29713</v>
      </c>
      <c r="B3246" s="42" t="n">
        <v>58</v>
      </c>
      <c r="C3246" s="7" t="n">
        <v>254</v>
      </c>
      <c r="D3246" s="7" t="n">
        <v>0</v>
      </c>
    </row>
    <row r="3247" spans="1:19">
      <c r="A3247" t="s">
        <v>4</v>
      </c>
      <c r="B3247" s="4" t="s">
        <v>5</v>
      </c>
      <c r="C3247" s="4" t="s">
        <v>13</v>
      </c>
      <c r="D3247" s="4" t="s">
        <v>10</v>
      </c>
      <c r="E3247" s="4" t="s">
        <v>10</v>
      </c>
    </row>
    <row r="3248" spans="1:19">
      <c r="A3248" t="n">
        <v>29717</v>
      </c>
      <c r="B3248" s="68" t="n">
        <v>39</v>
      </c>
      <c r="C3248" s="7" t="n">
        <v>16</v>
      </c>
      <c r="D3248" s="7" t="n">
        <v>65533</v>
      </c>
      <c r="E3248" s="7" t="n">
        <v>203</v>
      </c>
    </row>
    <row r="3249" spans="1:8">
      <c r="A3249" t="s">
        <v>4</v>
      </c>
      <c r="B3249" s="4" t="s">
        <v>5</v>
      </c>
      <c r="C3249" s="4" t="s">
        <v>13</v>
      </c>
      <c r="D3249" s="4" t="s">
        <v>10</v>
      </c>
      <c r="E3249" s="4" t="s">
        <v>10</v>
      </c>
    </row>
    <row r="3250" spans="1:8">
      <c r="A3250" t="n">
        <v>29723</v>
      </c>
      <c r="B3250" s="68" t="n">
        <v>39</v>
      </c>
      <c r="C3250" s="7" t="n">
        <v>16</v>
      </c>
      <c r="D3250" s="7" t="n">
        <v>65533</v>
      </c>
      <c r="E3250" s="7" t="n">
        <v>204</v>
      </c>
    </row>
    <row r="3251" spans="1:8">
      <c r="A3251" t="s">
        <v>4</v>
      </c>
      <c r="B3251" s="4" t="s">
        <v>5</v>
      </c>
      <c r="C3251" s="4" t="s">
        <v>13</v>
      </c>
    </row>
    <row r="3252" spans="1:8">
      <c r="A3252" t="n">
        <v>29729</v>
      </c>
      <c r="B3252" s="53" t="n">
        <v>116</v>
      </c>
      <c r="C3252" s="7" t="n">
        <v>0</v>
      </c>
    </row>
    <row r="3253" spans="1:8">
      <c r="A3253" t="s">
        <v>4</v>
      </c>
      <c r="B3253" s="4" t="s">
        <v>5</v>
      </c>
      <c r="C3253" s="4" t="s">
        <v>13</v>
      </c>
      <c r="D3253" s="4" t="s">
        <v>10</v>
      </c>
    </row>
    <row r="3254" spans="1:8">
      <c r="A3254" t="n">
        <v>29731</v>
      </c>
      <c r="B3254" s="53" t="n">
        <v>116</v>
      </c>
      <c r="C3254" s="7" t="n">
        <v>2</v>
      </c>
      <c r="D3254" s="7" t="n">
        <v>1</v>
      </c>
    </row>
    <row r="3255" spans="1:8">
      <c r="A3255" t="s">
        <v>4</v>
      </c>
      <c r="B3255" s="4" t="s">
        <v>5</v>
      </c>
      <c r="C3255" s="4" t="s">
        <v>13</v>
      </c>
      <c r="D3255" s="4" t="s">
        <v>9</v>
      </c>
    </row>
    <row r="3256" spans="1:8">
      <c r="A3256" t="n">
        <v>29735</v>
      </c>
      <c r="B3256" s="53" t="n">
        <v>116</v>
      </c>
      <c r="C3256" s="7" t="n">
        <v>5</v>
      </c>
      <c r="D3256" s="7" t="n">
        <v>1120403456</v>
      </c>
    </row>
    <row r="3257" spans="1:8">
      <c r="A3257" t="s">
        <v>4</v>
      </c>
      <c r="B3257" s="4" t="s">
        <v>5</v>
      </c>
      <c r="C3257" s="4" t="s">
        <v>13</v>
      </c>
      <c r="D3257" s="4" t="s">
        <v>10</v>
      </c>
    </row>
    <row r="3258" spans="1:8">
      <c r="A3258" t="n">
        <v>29741</v>
      </c>
      <c r="B3258" s="53" t="n">
        <v>116</v>
      </c>
      <c r="C3258" s="7" t="n">
        <v>6</v>
      </c>
      <c r="D3258" s="7" t="n">
        <v>1</v>
      </c>
    </row>
    <row r="3259" spans="1:8">
      <c r="A3259" t="s">
        <v>4</v>
      </c>
      <c r="B3259" s="4" t="s">
        <v>5</v>
      </c>
      <c r="C3259" s="4" t="s">
        <v>13</v>
      </c>
      <c r="D3259" s="4" t="s">
        <v>13</v>
      </c>
      <c r="E3259" s="4" t="s">
        <v>19</v>
      </c>
      <c r="F3259" s="4" t="s">
        <v>19</v>
      </c>
      <c r="G3259" s="4" t="s">
        <v>19</v>
      </c>
      <c r="H3259" s="4" t="s">
        <v>10</v>
      </c>
    </row>
    <row r="3260" spans="1:8">
      <c r="A3260" t="n">
        <v>29745</v>
      </c>
      <c r="B3260" s="48" t="n">
        <v>45</v>
      </c>
      <c r="C3260" s="7" t="n">
        <v>2</v>
      </c>
      <c r="D3260" s="7" t="n">
        <v>3</v>
      </c>
      <c r="E3260" s="7" t="n">
        <v>13.8999996185303</v>
      </c>
      <c r="F3260" s="7" t="n">
        <v>3.75</v>
      </c>
      <c r="G3260" s="7" t="n">
        <v>-87.4499969482422</v>
      </c>
      <c r="H3260" s="7" t="n">
        <v>0</v>
      </c>
    </row>
    <row r="3261" spans="1:8">
      <c r="A3261" t="s">
        <v>4</v>
      </c>
      <c r="B3261" s="4" t="s">
        <v>5</v>
      </c>
      <c r="C3261" s="4" t="s">
        <v>13</v>
      </c>
      <c r="D3261" s="4" t="s">
        <v>13</v>
      </c>
      <c r="E3261" s="4" t="s">
        <v>19</v>
      </c>
      <c r="F3261" s="4" t="s">
        <v>19</v>
      </c>
      <c r="G3261" s="4" t="s">
        <v>19</v>
      </c>
      <c r="H3261" s="4" t="s">
        <v>10</v>
      </c>
      <c r="I3261" s="4" t="s">
        <v>13</v>
      </c>
    </row>
    <row r="3262" spans="1:8">
      <c r="A3262" t="n">
        <v>29762</v>
      </c>
      <c r="B3262" s="48" t="n">
        <v>45</v>
      </c>
      <c r="C3262" s="7" t="n">
        <v>4</v>
      </c>
      <c r="D3262" s="7" t="n">
        <v>3</v>
      </c>
      <c r="E3262" s="7" t="n">
        <v>6.55000019073486</v>
      </c>
      <c r="F3262" s="7" t="n">
        <v>90</v>
      </c>
      <c r="G3262" s="7" t="n">
        <v>6</v>
      </c>
      <c r="H3262" s="7" t="n">
        <v>0</v>
      </c>
      <c r="I3262" s="7" t="n">
        <v>0</v>
      </c>
    </row>
    <row r="3263" spans="1:8">
      <c r="A3263" t="s">
        <v>4</v>
      </c>
      <c r="B3263" s="4" t="s">
        <v>5</v>
      </c>
      <c r="C3263" s="4" t="s">
        <v>13</v>
      </c>
      <c r="D3263" s="4" t="s">
        <v>13</v>
      </c>
      <c r="E3263" s="4" t="s">
        <v>19</v>
      </c>
      <c r="F3263" s="4" t="s">
        <v>10</v>
      </c>
    </row>
    <row r="3264" spans="1:8">
      <c r="A3264" t="n">
        <v>29780</v>
      </c>
      <c r="B3264" s="48" t="n">
        <v>45</v>
      </c>
      <c r="C3264" s="7" t="n">
        <v>5</v>
      </c>
      <c r="D3264" s="7" t="n">
        <v>3</v>
      </c>
      <c r="E3264" s="7" t="n">
        <v>10.5</v>
      </c>
      <c r="F3264" s="7" t="n">
        <v>0</v>
      </c>
    </row>
    <row r="3265" spans="1:9">
      <c r="A3265" t="s">
        <v>4</v>
      </c>
      <c r="B3265" s="4" t="s">
        <v>5</v>
      </c>
      <c r="C3265" s="4" t="s">
        <v>13</v>
      </c>
      <c r="D3265" s="4" t="s">
        <v>13</v>
      </c>
      <c r="E3265" s="4" t="s">
        <v>19</v>
      </c>
      <c r="F3265" s="4" t="s">
        <v>10</v>
      </c>
    </row>
    <row r="3266" spans="1:9">
      <c r="A3266" t="n">
        <v>29789</v>
      </c>
      <c r="B3266" s="48" t="n">
        <v>45</v>
      </c>
      <c r="C3266" s="7" t="n">
        <v>11</v>
      </c>
      <c r="D3266" s="7" t="n">
        <v>3</v>
      </c>
      <c r="E3266" s="7" t="n">
        <v>40</v>
      </c>
      <c r="F3266" s="7" t="n">
        <v>0</v>
      </c>
    </row>
    <row r="3267" spans="1:9">
      <c r="A3267" t="s">
        <v>4</v>
      </c>
      <c r="B3267" s="4" t="s">
        <v>5</v>
      </c>
      <c r="C3267" s="4" t="s">
        <v>10</v>
      </c>
      <c r="D3267" s="4" t="s">
        <v>13</v>
      </c>
      <c r="E3267" s="4" t="s">
        <v>6</v>
      </c>
      <c r="F3267" s="4" t="s">
        <v>19</v>
      </c>
      <c r="G3267" s="4" t="s">
        <v>19</v>
      </c>
      <c r="H3267" s="4" t="s">
        <v>19</v>
      </c>
    </row>
    <row r="3268" spans="1:9">
      <c r="A3268" t="n">
        <v>29798</v>
      </c>
      <c r="B3268" s="35" t="n">
        <v>48</v>
      </c>
      <c r="C3268" s="7" t="n">
        <v>1603</v>
      </c>
      <c r="D3268" s="7" t="n">
        <v>0</v>
      </c>
      <c r="E3268" s="7" t="s">
        <v>328</v>
      </c>
      <c r="F3268" s="7" t="n">
        <v>-1</v>
      </c>
      <c r="G3268" s="7" t="n">
        <v>1</v>
      </c>
      <c r="H3268" s="7" t="n">
        <v>0</v>
      </c>
    </row>
    <row r="3269" spans="1:9">
      <c r="A3269" t="s">
        <v>4</v>
      </c>
      <c r="B3269" s="4" t="s">
        <v>5</v>
      </c>
      <c r="C3269" s="4" t="s">
        <v>10</v>
      </c>
      <c r="D3269" s="4" t="s">
        <v>9</v>
      </c>
    </row>
    <row r="3270" spans="1:9">
      <c r="A3270" t="n">
        <v>29826</v>
      </c>
      <c r="B3270" s="79" t="n">
        <v>98</v>
      </c>
      <c r="C3270" s="7" t="n">
        <v>1603</v>
      </c>
      <c r="D3270" s="7" t="n">
        <v>1148846080</v>
      </c>
    </row>
    <row r="3271" spans="1:9">
      <c r="A3271" t="s">
        <v>4</v>
      </c>
      <c r="B3271" s="4" t="s">
        <v>5</v>
      </c>
      <c r="C3271" s="4" t="s">
        <v>13</v>
      </c>
      <c r="D3271" s="4" t="s">
        <v>10</v>
      </c>
    </row>
    <row r="3272" spans="1:9">
      <c r="A3272" t="n">
        <v>29833</v>
      </c>
      <c r="B3272" s="42" t="n">
        <v>58</v>
      </c>
      <c r="C3272" s="7" t="n">
        <v>255</v>
      </c>
      <c r="D3272" s="7" t="n">
        <v>0</v>
      </c>
    </row>
    <row r="3273" spans="1:9">
      <c r="A3273" t="s">
        <v>4</v>
      </c>
      <c r="B3273" s="4" t="s">
        <v>5</v>
      </c>
      <c r="C3273" s="4" t="s">
        <v>10</v>
      </c>
      <c r="D3273" s="4" t="s">
        <v>13</v>
      </c>
      <c r="E3273" s="4" t="s">
        <v>6</v>
      </c>
      <c r="F3273" s="4" t="s">
        <v>19</v>
      </c>
      <c r="G3273" s="4" t="s">
        <v>19</v>
      </c>
      <c r="H3273" s="4" t="s">
        <v>19</v>
      </c>
    </row>
    <row r="3274" spans="1:9">
      <c r="A3274" t="n">
        <v>29837</v>
      </c>
      <c r="B3274" s="35" t="n">
        <v>48</v>
      </c>
      <c r="C3274" s="7" t="n">
        <v>1603</v>
      </c>
      <c r="D3274" s="7" t="n">
        <v>0</v>
      </c>
      <c r="E3274" s="7" t="s">
        <v>331</v>
      </c>
      <c r="F3274" s="7" t="n">
        <v>-1</v>
      </c>
      <c r="G3274" s="7" t="n">
        <v>1</v>
      </c>
      <c r="H3274" s="7" t="n">
        <v>0</v>
      </c>
    </row>
    <row r="3275" spans="1:9">
      <c r="A3275" t="s">
        <v>4</v>
      </c>
      <c r="B3275" s="4" t="s">
        <v>5</v>
      </c>
      <c r="C3275" s="4" t="s">
        <v>13</v>
      </c>
      <c r="D3275" s="4" t="s">
        <v>10</v>
      </c>
      <c r="E3275" s="4" t="s">
        <v>10</v>
      </c>
      <c r="F3275" s="4" t="s">
        <v>10</v>
      </c>
      <c r="G3275" s="4" t="s">
        <v>10</v>
      </c>
      <c r="H3275" s="4" t="s">
        <v>10</v>
      </c>
      <c r="I3275" s="4" t="s">
        <v>6</v>
      </c>
      <c r="J3275" s="4" t="s">
        <v>19</v>
      </c>
      <c r="K3275" s="4" t="s">
        <v>19</v>
      </c>
      <c r="L3275" s="4" t="s">
        <v>19</v>
      </c>
      <c r="M3275" s="4" t="s">
        <v>9</v>
      </c>
      <c r="N3275" s="4" t="s">
        <v>9</v>
      </c>
      <c r="O3275" s="4" t="s">
        <v>19</v>
      </c>
      <c r="P3275" s="4" t="s">
        <v>19</v>
      </c>
      <c r="Q3275" s="4" t="s">
        <v>19</v>
      </c>
      <c r="R3275" s="4" t="s">
        <v>19</v>
      </c>
      <c r="S3275" s="4" t="s">
        <v>13</v>
      </c>
    </row>
    <row r="3276" spans="1:9">
      <c r="A3276" t="n">
        <v>29865</v>
      </c>
      <c r="B3276" s="68" t="n">
        <v>39</v>
      </c>
      <c r="C3276" s="7" t="n">
        <v>12</v>
      </c>
      <c r="D3276" s="7" t="n">
        <v>65533</v>
      </c>
      <c r="E3276" s="7" t="n">
        <v>204</v>
      </c>
      <c r="F3276" s="7" t="n">
        <v>0</v>
      </c>
      <c r="G3276" s="7" t="n">
        <v>65533</v>
      </c>
      <c r="H3276" s="7" t="n">
        <v>0</v>
      </c>
      <c r="I3276" s="7" t="s">
        <v>12</v>
      </c>
      <c r="J3276" s="7" t="n">
        <v>13.4499998092651</v>
      </c>
      <c r="K3276" s="7" t="n">
        <v>3.5</v>
      </c>
      <c r="L3276" s="7" t="n">
        <v>-89.5</v>
      </c>
      <c r="M3276" s="7" t="n">
        <v>0</v>
      </c>
      <c r="N3276" s="7" t="n">
        <v>0</v>
      </c>
      <c r="O3276" s="7" t="n">
        <v>0</v>
      </c>
      <c r="P3276" s="7" t="n">
        <v>2</v>
      </c>
      <c r="Q3276" s="7" t="n">
        <v>2</v>
      </c>
      <c r="R3276" s="7" t="n">
        <v>2</v>
      </c>
      <c r="S3276" s="7" t="n">
        <v>255</v>
      </c>
    </row>
    <row r="3277" spans="1:9">
      <c r="A3277" t="s">
        <v>4</v>
      </c>
      <c r="B3277" s="4" t="s">
        <v>5</v>
      </c>
      <c r="C3277" s="4" t="s">
        <v>13</v>
      </c>
      <c r="D3277" s="4" t="s">
        <v>10</v>
      </c>
      <c r="E3277" s="4" t="s">
        <v>10</v>
      </c>
      <c r="F3277" s="4" t="s">
        <v>9</v>
      </c>
    </row>
    <row r="3278" spans="1:9">
      <c r="A3278" t="n">
        <v>29915</v>
      </c>
      <c r="B3278" s="76" t="n">
        <v>84</v>
      </c>
      <c r="C3278" s="7" t="n">
        <v>0</v>
      </c>
      <c r="D3278" s="7" t="n">
        <v>2</v>
      </c>
      <c r="E3278" s="7" t="n">
        <v>0</v>
      </c>
      <c r="F3278" s="7" t="n">
        <v>1056964608</v>
      </c>
    </row>
    <row r="3279" spans="1:9">
      <c r="A3279" t="s">
        <v>4</v>
      </c>
      <c r="B3279" s="4" t="s">
        <v>5</v>
      </c>
      <c r="C3279" s="4" t="s">
        <v>13</v>
      </c>
      <c r="D3279" s="4" t="s">
        <v>10</v>
      </c>
      <c r="E3279" s="4" t="s">
        <v>10</v>
      </c>
      <c r="F3279" s="4" t="s">
        <v>9</v>
      </c>
    </row>
    <row r="3280" spans="1:9">
      <c r="A3280" t="n">
        <v>29925</v>
      </c>
      <c r="B3280" s="76" t="n">
        <v>84</v>
      </c>
      <c r="C3280" s="7" t="n">
        <v>1</v>
      </c>
      <c r="D3280" s="7" t="n">
        <v>0</v>
      </c>
      <c r="E3280" s="7" t="n">
        <v>2500</v>
      </c>
      <c r="F3280" s="7" t="n">
        <v>0</v>
      </c>
    </row>
    <row r="3281" spans="1:19">
      <c r="A3281" t="s">
        <v>4</v>
      </c>
      <c r="B3281" s="4" t="s">
        <v>5</v>
      </c>
      <c r="C3281" s="4" t="s">
        <v>13</v>
      </c>
      <c r="D3281" s="4" t="s">
        <v>19</v>
      </c>
      <c r="E3281" s="4" t="s">
        <v>19</v>
      </c>
      <c r="F3281" s="4" t="s">
        <v>19</v>
      </c>
    </row>
    <row r="3282" spans="1:19">
      <c r="A3282" t="n">
        <v>29935</v>
      </c>
      <c r="B3282" s="48" t="n">
        <v>45</v>
      </c>
      <c r="C3282" s="7" t="n">
        <v>9</v>
      </c>
      <c r="D3282" s="7" t="n">
        <v>0.200000002980232</v>
      </c>
      <c r="E3282" s="7" t="n">
        <v>0.200000002980232</v>
      </c>
      <c r="F3282" s="7" t="n">
        <v>2</v>
      </c>
    </row>
    <row r="3283" spans="1:19">
      <c r="A3283" t="s">
        <v>4</v>
      </c>
      <c r="B3283" s="4" t="s">
        <v>5</v>
      </c>
      <c r="C3283" s="4" t="s">
        <v>13</v>
      </c>
      <c r="D3283" s="4" t="s">
        <v>10</v>
      </c>
      <c r="E3283" s="4" t="s">
        <v>19</v>
      </c>
      <c r="F3283" s="4" t="s">
        <v>10</v>
      </c>
      <c r="G3283" s="4" t="s">
        <v>9</v>
      </c>
      <c r="H3283" s="4" t="s">
        <v>9</v>
      </c>
      <c r="I3283" s="4" t="s">
        <v>10</v>
      </c>
      <c r="J3283" s="4" t="s">
        <v>10</v>
      </c>
      <c r="K3283" s="4" t="s">
        <v>9</v>
      </c>
      <c r="L3283" s="4" t="s">
        <v>9</v>
      </c>
      <c r="M3283" s="4" t="s">
        <v>9</v>
      </c>
      <c r="N3283" s="4" t="s">
        <v>9</v>
      </c>
      <c r="O3283" s="4" t="s">
        <v>6</v>
      </c>
    </row>
    <row r="3284" spans="1:19">
      <c r="A3284" t="n">
        <v>29949</v>
      </c>
      <c r="B3284" s="14" t="n">
        <v>50</v>
      </c>
      <c r="C3284" s="7" t="n">
        <v>0</v>
      </c>
      <c r="D3284" s="7" t="n">
        <v>4438</v>
      </c>
      <c r="E3284" s="7" t="n">
        <v>0.5</v>
      </c>
      <c r="F3284" s="7" t="n">
        <v>0</v>
      </c>
      <c r="G3284" s="7" t="n">
        <v>0</v>
      </c>
      <c r="H3284" s="7" t="n">
        <v>0</v>
      </c>
      <c r="I3284" s="7" t="n">
        <v>0</v>
      </c>
      <c r="J3284" s="7" t="n">
        <v>65533</v>
      </c>
      <c r="K3284" s="7" t="n">
        <v>0</v>
      </c>
      <c r="L3284" s="7" t="n">
        <v>0</v>
      </c>
      <c r="M3284" s="7" t="n">
        <v>0</v>
      </c>
      <c r="N3284" s="7" t="n">
        <v>0</v>
      </c>
      <c r="O3284" s="7" t="s">
        <v>12</v>
      </c>
    </row>
    <row r="3285" spans="1:19">
      <c r="A3285" t="s">
        <v>4</v>
      </c>
      <c r="B3285" s="4" t="s">
        <v>5</v>
      </c>
      <c r="C3285" s="4" t="s">
        <v>10</v>
      </c>
    </row>
    <row r="3286" spans="1:19">
      <c r="A3286" t="n">
        <v>29988</v>
      </c>
      <c r="B3286" s="25" t="n">
        <v>16</v>
      </c>
      <c r="C3286" s="7" t="n">
        <v>80</v>
      </c>
    </row>
    <row r="3287" spans="1:19">
      <c r="A3287" t="s">
        <v>4</v>
      </c>
      <c r="B3287" s="4" t="s">
        <v>5</v>
      </c>
      <c r="C3287" s="4" t="s">
        <v>13</v>
      </c>
      <c r="D3287" s="4" t="s">
        <v>10</v>
      </c>
      <c r="E3287" s="4" t="s">
        <v>19</v>
      </c>
      <c r="F3287" s="4" t="s">
        <v>10</v>
      </c>
      <c r="G3287" s="4" t="s">
        <v>9</v>
      </c>
      <c r="H3287" s="4" t="s">
        <v>9</v>
      </c>
      <c r="I3287" s="4" t="s">
        <v>10</v>
      </c>
      <c r="J3287" s="4" t="s">
        <v>10</v>
      </c>
      <c r="K3287" s="4" t="s">
        <v>9</v>
      </c>
      <c r="L3287" s="4" t="s">
        <v>9</v>
      </c>
      <c r="M3287" s="4" t="s">
        <v>9</v>
      </c>
      <c r="N3287" s="4" t="s">
        <v>9</v>
      </c>
      <c r="O3287" s="4" t="s">
        <v>6</v>
      </c>
    </row>
    <row r="3288" spans="1:19">
      <c r="A3288" t="n">
        <v>29991</v>
      </c>
      <c r="B3288" s="14" t="n">
        <v>50</v>
      </c>
      <c r="C3288" s="7" t="n">
        <v>0</v>
      </c>
      <c r="D3288" s="7" t="n">
        <v>4423</v>
      </c>
      <c r="E3288" s="7" t="n">
        <v>0.699999988079071</v>
      </c>
      <c r="F3288" s="7" t="n">
        <v>0</v>
      </c>
      <c r="G3288" s="7" t="n">
        <v>0</v>
      </c>
      <c r="H3288" s="7" t="n">
        <v>0</v>
      </c>
      <c r="I3288" s="7" t="n">
        <v>0</v>
      </c>
      <c r="J3288" s="7" t="n">
        <v>65533</v>
      </c>
      <c r="K3288" s="7" t="n">
        <v>0</v>
      </c>
      <c r="L3288" s="7" t="n">
        <v>0</v>
      </c>
      <c r="M3288" s="7" t="n">
        <v>0</v>
      </c>
      <c r="N3288" s="7" t="n">
        <v>0</v>
      </c>
      <c r="O3288" s="7" t="s">
        <v>12</v>
      </c>
    </row>
    <row r="3289" spans="1:19">
      <c r="A3289" t="s">
        <v>4</v>
      </c>
      <c r="B3289" s="4" t="s">
        <v>5</v>
      </c>
      <c r="C3289" s="4" t="s">
        <v>10</v>
      </c>
      <c r="D3289" s="4" t="s">
        <v>13</v>
      </c>
    </row>
    <row r="3290" spans="1:19">
      <c r="A3290" t="n">
        <v>30030</v>
      </c>
      <c r="B3290" s="63" t="n">
        <v>21</v>
      </c>
      <c r="C3290" s="7" t="n">
        <v>1615</v>
      </c>
      <c r="D3290" s="7" t="n">
        <v>0</v>
      </c>
    </row>
    <row r="3291" spans="1:19">
      <c r="A3291" t="s">
        <v>4</v>
      </c>
      <c r="B3291" s="4" t="s">
        <v>5</v>
      </c>
      <c r="C3291" s="4" t="s">
        <v>10</v>
      </c>
      <c r="D3291" s="4" t="s">
        <v>13</v>
      </c>
      <c r="E3291" s="4" t="s">
        <v>6</v>
      </c>
      <c r="F3291" s="4" t="s">
        <v>19</v>
      </c>
      <c r="G3291" s="4" t="s">
        <v>19</v>
      </c>
      <c r="H3291" s="4" t="s">
        <v>19</v>
      </c>
    </row>
    <row r="3292" spans="1:19">
      <c r="A3292" t="n">
        <v>30034</v>
      </c>
      <c r="B3292" s="35" t="n">
        <v>48</v>
      </c>
      <c r="C3292" s="7" t="n">
        <v>1615</v>
      </c>
      <c r="D3292" s="7" t="n">
        <v>0</v>
      </c>
      <c r="E3292" s="7" t="s">
        <v>226</v>
      </c>
      <c r="F3292" s="7" t="n">
        <v>0</v>
      </c>
      <c r="G3292" s="7" t="n">
        <v>1</v>
      </c>
      <c r="H3292" s="7" t="n">
        <v>0</v>
      </c>
    </row>
    <row r="3293" spans="1:19">
      <c r="A3293" t="s">
        <v>4</v>
      </c>
      <c r="B3293" s="4" t="s">
        <v>5</v>
      </c>
      <c r="C3293" s="4" t="s">
        <v>10</v>
      </c>
    </row>
    <row r="3294" spans="1:19">
      <c r="A3294" t="n">
        <v>30061</v>
      </c>
      <c r="B3294" s="25" t="n">
        <v>16</v>
      </c>
      <c r="C3294" s="7" t="n">
        <v>200</v>
      </c>
    </row>
    <row r="3295" spans="1:19">
      <c r="A3295" t="s">
        <v>4</v>
      </c>
      <c r="B3295" s="4" t="s">
        <v>5</v>
      </c>
      <c r="C3295" s="4" t="s">
        <v>13</v>
      </c>
      <c r="D3295" s="4" t="s">
        <v>13</v>
      </c>
      <c r="E3295" s="4" t="s">
        <v>19</v>
      </c>
      <c r="F3295" s="4" t="s">
        <v>19</v>
      </c>
      <c r="G3295" s="4" t="s">
        <v>19</v>
      </c>
      <c r="H3295" s="4" t="s">
        <v>10</v>
      </c>
    </row>
    <row r="3296" spans="1:19">
      <c r="A3296" t="n">
        <v>30064</v>
      </c>
      <c r="B3296" s="48" t="n">
        <v>45</v>
      </c>
      <c r="C3296" s="7" t="n">
        <v>2</v>
      </c>
      <c r="D3296" s="7" t="n">
        <v>3</v>
      </c>
      <c r="E3296" s="7" t="n">
        <v>-15.6499996185303</v>
      </c>
      <c r="F3296" s="7" t="n">
        <v>1.64999997615814</v>
      </c>
      <c r="G3296" s="7" t="n">
        <v>-123.050003051758</v>
      </c>
      <c r="H3296" s="7" t="n">
        <v>2000</v>
      </c>
    </row>
    <row r="3297" spans="1:15">
      <c r="A3297" t="s">
        <v>4</v>
      </c>
      <c r="B3297" s="4" t="s">
        <v>5</v>
      </c>
      <c r="C3297" s="4" t="s">
        <v>13</v>
      </c>
      <c r="D3297" s="4" t="s">
        <v>13</v>
      </c>
      <c r="E3297" s="4" t="s">
        <v>19</v>
      </c>
      <c r="F3297" s="4" t="s">
        <v>19</v>
      </c>
      <c r="G3297" s="4" t="s">
        <v>19</v>
      </c>
      <c r="H3297" s="4" t="s">
        <v>10</v>
      </c>
      <c r="I3297" s="4" t="s">
        <v>13</v>
      </c>
    </row>
    <row r="3298" spans="1:15">
      <c r="A3298" t="n">
        <v>30081</v>
      </c>
      <c r="B3298" s="48" t="n">
        <v>45</v>
      </c>
      <c r="C3298" s="7" t="n">
        <v>4</v>
      </c>
      <c r="D3298" s="7" t="n">
        <v>3</v>
      </c>
      <c r="E3298" s="7" t="n">
        <v>25.1499996185303</v>
      </c>
      <c r="F3298" s="7" t="n">
        <v>85.9000015258789</v>
      </c>
      <c r="G3298" s="7" t="n">
        <v>8</v>
      </c>
      <c r="H3298" s="7" t="n">
        <v>2000</v>
      </c>
      <c r="I3298" s="7" t="n">
        <v>0</v>
      </c>
    </row>
    <row r="3299" spans="1:15">
      <c r="A3299" t="s">
        <v>4</v>
      </c>
      <c r="B3299" s="4" t="s">
        <v>5</v>
      </c>
      <c r="C3299" s="4" t="s">
        <v>13</v>
      </c>
      <c r="D3299" s="4" t="s">
        <v>13</v>
      </c>
      <c r="E3299" s="4" t="s">
        <v>19</v>
      </c>
      <c r="F3299" s="4" t="s">
        <v>10</v>
      </c>
    </row>
    <row r="3300" spans="1:15">
      <c r="A3300" t="n">
        <v>30099</v>
      </c>
      <c r="B3300" s="48" t="n">
        <v>45</v>
      </c>
      <c r="C3300" s="7" t="n">
        <v>5</v>
      </c>
      <c r="D3300" s="7" t="n">
        <v>3</v>
      </c>
      <c r="E3300" s="7" t="n">
        <v>9</v>
      </c>
      <c r="F3300" s="7" t="n">
        <v>2000</v>
      </c>
    </row>
    <row r="3301" spans="1:15">
      <c r="A3301" t="s">
        <v>4</v>
      </c>
      <c r="B3301" s="4" t="s">
        <v>5</v>
      </c>
      <c r="C3301" s="4" t="s">
        <v>10</v>
      </c>
      <c r="D3301" s="4" t="s">
        <v>13</v>
      </c>
    </row>
    <row r="3302" spans="1:15">
      <c r="A3302" t="n">
        <v>30108</v>
      </c>
      <c r="B3302" s="63" t="n">
        <v>21</v>
      </c>
      <c r="C3302" s="7" t="n">
        <v>1615</v>
      </c>
      <c r="D3302" s="7" t="n">
        <v>0</v>
      </c>
    </row>
    <row r="3303" spans="1:15">
      <c r="A3303" t="s">
        <v>4</v>
      </c>
      <c r="B3303" s="4" t="s">
        <v>5</v>
      </c>
      <c r="C3303" s="4" t="s">
        <v>10</v>
      </c>
      <c r="D3303" s="4" t="s">
        <v>13</v>
      </c>
      <c r="E3303" s="4" t="s">
        <v>6</v>
      </c>
      <c r="F3303" s="4" t="s">
        <v>19</v>
      </c>
      <c r="G3303" s="4" t="s">
        <v>19</v>
      </c>
      <c r="H3303" s="4" t="s">
        <v>19</v>
      </c>
    </row>
    <row r="3304" spans="1:15">
      <c r="A3304" t="n">
        <v>30112</v>
      </c>
      <c r="B3304" s="35" t="n">
        <v>48</v>
      </c>
      <c r="C3304" s="7" t="n">
        <v>1615</v>
      </c>
      <c r="D3304" s="7" t="n">
        <v>0</v>
      </c>
      <c r="E3304" s="7" t="s">
        <v>226</v>
      </c>
      <c r="F3304" s="7" t="n">
        <v>-1</v>
      </c>
      <c r="G3304" s="7" t="n">
        <v>1</v>
      </c>
      <c r="H3304" s="7" t="n">
        <v>0</v>
      </c>
    </row>
    <row r="3305" spans="1:15">
      <c r="A3305" t="s">
        <v>4</v>
      </c>
      <c r="B3305" s="4" t="s">
        <v>5</v>
      </c>
      <c r="C3305" s="4" t="s">
        <v>10</v>
      </c>
      <c r="D3305" s="4" t="s">
        <v>19</v>
      </c>
      <c r="E3305" s="4" t="s">
        <v>19</v>
      </c>
      <c r="F3305" s="4" t="s">
        <v>19</v>
      </c>
      <c r="G3305" s="4" t="s">
        <v>19</v>
      </c>
    </row>
    <row r="3306" spans="1:15">
      <c r="A3306" t="n">
        <v>30139</v>
      </c>
      <c r="B3306" s="78" t="n">
        <v>131</v>
      </c>
      <c r="C3306" s="7" t="n">
        <v>1615</v>
      </c>
      <c r="D3306" s="7" t="n">
        <v>0</v>
      </c>
      <c r="E3306" s="7" t="n">
        <v>0</v>
      </c>
      <c r="F3306" s="7" t="n">
        <v>3</v>
      </c>
      <c r="G3306" s="7" t="n">
        <v>0.100000001490116</v>
      </c>
    </row>
    <row r="3307" spans="1:15">
      <c r="A3307" t="s">
        <v>4</v>
      </c>
      <c r="B3307" s="4" t="s">
        <v>5</v>
      </c>
      <c r="C3307" s="4" t="s">
        <v>10</v>
      </c>
      <c r="D3307" s="4" t="s">
        <v>10</v>
      </c>
      <c r="E3307" s="4" t="s">
        <v>19</v>
      </c>
      <c r="F3307" s="4" t="s">
        <v>19</v>
      </c>
      <c r="G3307" s="4" t="s">
        <v>19</v>
      </c>
      <c r="H3307" s="4" t="s">
        <v>19</v>
      </c>
      <c r="I3307" s="4" t="s">
        <v>13</v>
      </c>
      <c r="J3307" s="4" t="s">
        <v>10</v>
      </c>
    </row>
    <row r="3308" spans="1:15">
      <c r="A3308" t="n">
        <v>30158</v>
      </c>
      <c r="B3308" s="50" t="n">
        <v>55</v>
      </c>
      <c r="C3308" s="7" t="n">
        <v>1615</v>
      </c>
      <c r="D3308" s="7" t="n">
        <v>65533</v>
      </c>
      <c r="E3308" s="7" t="n">
        <v>-15.3999996185303</v>
      </c>
      <c r="F3308" s="7" t="n">
        <v>0.75</v>
      </c>
      <c r="G3308" s="7" t="n">
        <v>-123.099998474121</v>
      </c>
      <c r="H3308" s="7" t="n">
        <v>30</v>
      </c>
      <c r="I3308" s="7" t="n">
        <v>0</v>
      </c>
      <c r="J3308" s="7" t="n">
        <v>1</v>
      </c>
    </row>
    <row r="3309" spans="1:15">
      <c r="A3309" t="s">
        <v>4</v>
      </c>
      <c r="B3309" s="4" t="s">
        <v>5</v>
      </c>
      <c r="C3309" s="4" t="s">
        <v>13</v>
      </c>
      <c r="D3309" s="4" t="s">
        <v>13</v>
      </c>
      <c r="E3309" s="4" t="s">
        <v>13</v>
      </c>
      <c r="F3309" s="4" t="s">
        <v>13</v>
      </c>
    </row>
    <row r="3310" spans="1:15">
      <c r="A3310" t="n">
        <v>30182</v>
      </c>
      <c r="B3310" s="8" t="n">
        <v>14</v>
      </c>
      <c r="C3310" s="7" t="n">
        <v>0</v>
      </c>
      <c r="D3310" s="7" t="n">
        <v>1</v>
      </c>
      <c r="E3310" s="7" t="n">
        <v>0</v>
      </c>
      <c r="F3310" s="7" t="n">
        <v>0</v>
      </c>
    </row>
    <row r="3311" spans="1:15">
      <c r="A3311" t="s">
        <v>4</v>
      </c>
      <c r="B3311" s="4" t="s">
        <v>5</v>
      </c>
      <c r="C3311" s="4" t="s">
        <v>6</v>
      </c>
      <c r="D3311" s="4" t="s">
        <v>10</v>
      </c>
    </row>
    <row r="3312" spans="1:15">
      <c r="A3312" t="n">
        <v>30187</v>
      </c>
      <c r="B3312" s="58" t="n">
        <v>29</v>
      </c>
      <c r="C3312" s="7" t="s">
        <v>264</v>
      </c>
      <c r="D3312" s="7" t="n">
        <v>65533</v>
      </c>
    </row>
    <row r="3313" spans="1:10">
      <c r="A3313" t="s">
        <v>4</v>
      </c>
      <c r="B3313" s="4" t="s">
        <v>5</v>
      </c>
      <c r="C3313" s="4" t="s">
        <v>13</v>
      </c>
      <c r="D3313" s="4" t="s">
        <v>10</v>
      </c>
      <c r="E3313" s="4" t="s">
        <v>6</v>
      </c>
    </row>
    <row r="3314" spans="1:10">
      <c r="A3314" t="n">
        <v>30213</v>
      </c>
      <c r="B3314" s="37" t="n">
        <v>51</v>
      </c>
      <c r="C3314" s="7" t="n">
        <v>4</v>
      </c>
      <c r="D3314" s="7" t="n">
        <v>1615</v>
      </c>
      <c r="E3314" s="7" t="s">
        <v>44</v>
      </c>
    </row>
    <row r="3315" spans="1:10">
      <c r="A3315" t="s">
        <v>4</v>
      </c>
      <c r="B3315" s="4" t="s">
        <v>5</v>
      </c>
      <c r="C3315" s="4" t="s">
        <v>10</v>
      </c>
    </row>
    <row r="3316" spans="1:10">
      <c r="A3316" t="n">
        <v>30226</v>
      </c>
      <c r="B3316" s="25" t="n">
        <v>16</v>
      </c>
      <c r="C3316" s="7" t="n">
        <v>0</v>
      </c>
    </row>
    <row r="3317" spans="1:10">
      <c r="A3317" t="s">
        <v>4</v>
      </c>
      <c r="B3317" s="4" t="s">
        <v>5</v>
      </c>
      <c r="C3317" s="4" t="s">
        <v>10</v>
      </c>
      <c r="D3317" s="4" t="s">
        <v>13</v>
      </c>
      <c r="E3317" s="4" t="s">
        <v>9</v>
      </c>
      <c r="F3317" s="4" t="s">
        <v>28</v>
      </c>
      <c r="G3317" s="4" t="s">
        <v>13</v>
      </c>
      <c r="H3317" s="4" t="s">
        <v>13</v>
      </c>
      <c r="I3317" s="4" t="s">
        <v>13</v>
      </c>
    </row>
    <row r="3318" spans="1:10">
      <c r="A3318" t="n">
        <v>30229</v>
      </c>
      <c r="B3318" s="38" t="n">
        <v>26</v>
      </c>
      <c r="C3318" s="7" t="n">
        <v>1615</v>
      </c>
      <c r="D3318" s="7" t="n">
        <v>17</v>
      </c>
      <c r="E3318" s="7" t="n">
        <v>63201</v>
      </c>
      <c r="F3318" s="7" t="s">
        <v>332</v>
      </c>
      <c r="G3318" s="7" t="n">
        <v>8</v>
      </c>
      <c r="H3318" s="7" t="n">
        <v>2</v>
      </c>
      <c r="I3318" s="7" t="n">
        <v>0</v>
      </c>
    </row>
    <row r="3319" spans="1:10">
      <c r="A3319" t="s">
        <v>4</v>
      </c>
      <c r="B3319" s="4" t="s">
        <v>5</v>
      </c>
      <c r="C3319" s="4" t="s">
        <v>10</v>
      </c>
    </row>
    <row r="3320" spans="1:10">
      <c r="A3320" t="n">
        <v>30259</v>
      </c>
      <c r="B3320" s="25" t="n">
        <v>16</v>
      </c>
      <c r="C3320" s="7" t="n">
        <v>2000</v>
      </c>
    </row>
    <row r="3321" spans="1:10">
      <c r="A3321" t="s">
        <v>4</v>
      </c>
      <c r="B3321" s="4" t="s">
        <v>5</v>
      </c>
      <c r="C3321" s="4" t="s">
        <v>10</v>
      </c>
      <c r="D3321" s="4" t="s">
        <v>13</v>
      </c>
    </row>
    <row r="3322" spans="1:10">
      <c r="A3322" t="n">
        <v>30262</v>
      </c>
      <c r="B3322" s="52" t="n">
        <v>89</v>
      </c>
      <c r="C3322" s="7" t="n">
        <v>1615</v>
      </c>
      <c r="D3322" s="7" t="n">
        <v>0</v>
      </c>
    </row>
    <row r="3323" spans="1:10">
      <c r="A3323" t="s">
        <v>4</v>
      </c>
      <c r="B3323" s="4" t="s">
        <v>5</v>
      </c>
      <c r="C3323" s="4" t="s">
        <v>6</v>
      </c>
      <c r="D3323" s="4" t="s">
        <v>10</v>
      </c>
    </row>
    <row r="3324" spans="1:10">
      <c r="A3324" t="n">
        <v>30266</v>
      </c>
      <c r="B3324" s="58" t="n">
        <v>29</v>
      </c>
      <c r="C3324" s="7" t="s">
        <v>12</v>
      </c>
      <c r="D3324" s="7" t="n">
        <v>65533</v>
      </c>
    </row>
    <row r="3325" spans="1:10">
      <c r="A3325" t="s">
        <v>4</v>
      </c>
      <c r="B3325" s="4" t="s">
        <v>5</v>
      </c>
      <c r="C3325" s="4" t="s">
        <v>9</v>
      </c>
    </row>
    <row r="3326" spans="1:10">
      <c r="A3326" t="n">
        <v>30270</v>
      </c>
      <c r="B3326" s="74" t="n">
        <v>15</v>
      </c>
      <c r="C3326" s="7" t="n">
        <v>256</v>
      </c>
    </row>
    <row r="3327" spans="1:10">
      <c r="A3327" t="s">
        <v>4</v>
      </c>
      <c r="B3327" s="4" t="s">
        <v>5</v>
      </c>
      <c r="C3327" s="4" t="s">
        <v>10</v>
      </c>
      <c r="D3327" s="4" t="s">
        <v>13</v>
      </c>
    </row>
    <row r="3328" spans="1:10">
      <c r="A3328" t="n">
        <v>30275</v>
      </c>
      <c r="B3328" s="51" t="n">
        <v>56</v>
      </c>
      <c r="C3328" s="7" t="n">
        <v>1615</v>
      </c>
      <c r="D3328" s="7" t="n">
        <v>0</v>
      </c>
    </row>
    <row r="3329" spans="1:9">
      <c r="A3329" t="s">
        <v>4</v>
      </c>
      <c r="B3329" s="4" t="s">
        <v>5</v>
      </c>
      <c r="C3329" s="4" t="s">
        <v>13</v>
      </c>
      <c r="D3329" s="4" t="s">
        <v>10</v>
      </c>
      <c r="E3329" s="4" t="s">
        <v>10</v>
      </c>
      <c r="F3329" s="4" t="s">
        <v>10</v>
      </c>
      <c r="G3329" s="4" t="s">
        <v>10</v>
      </c>
      <c r="H3329" s="4" t="s">
        <v>10</v>
      </c>
      <c r="I3329" s="4" t="s">
        <v>6</v>
      </c>
      <c r="J3329" s="4" t="s">
        <v>19</v>
      </c>
      <c r="K3329" s="4" t="s">
        <v>19</v>
      </c>
      <c r="L3329" s="4" t="s">
        <v>19</v>
      </c>
      <c r="M3329" s="4" t="s">
        <v>9</v>
      </c>
      <c r="N3329" s="4" t="s">
        <v>9</v>
      </c>
      <c r="O3329" s="4" t="s">
        <v>19</v>
      </c>
      <c r="P3329" s="4" t="s">
        <v>19</v>
      </c>
      <c r="Q3329" s="4" t="s">
        <v>19</v>
      </c>
      <c r="R3329" s="4" t="s">
        <v>19</v>
      </c>
      <c r="S3329" s="4" t="s">
        <v>13</v>
      </c>
    </row>
    <row r="3330" spans="1:9">
      <c r="A3330" t="n">
        <v>30279</v>
      </c>
      <c r="B3330" s="68" t="n">
        <v>39</v>
      </c>
      <c r="C3330" s="7" t="n">
        <v>12</v>
      </c>
      <c r="D3330" s="7" t="n">
        <v>65533</v>
      </c>
      <c r="E3330" s="7" t="n">
        <v>205</v>
      </c>
      <c r="F3330" s="7" t="n">
        <v>0</v>
      </c>
      <c r="G3330" s="7" t="n">
        <v>1615</v>
      </c>
      <c r="H3330" s="7" t="n">
        <v>259</v>
      </c>
      <c r="I3330" s="7" t="s">
        <v>314</v>
      </c>
      <c r="J3330" s="7" t="n">
        <v>0</v>
      </c>
      <c r="K3330" s="7" t="n">
        <v>0</v>
      </c>
      <c r="L3330" s="7" t="n">
        <v>0</v>
      </c>
      <c r="M3330" s="7" t="n">
        <v>0</v>
      </c>
      <c r="N3330" s="7" t="n">
        <v>0</v>
      </c>
      <c r="O3330" s="7" t="n">
        <v>0</v>
      </c>
      <c r="P3330" s="7" t="n">
        <v>1</v>
      </c>
      <c r="Q3330" s="7" t="n">
        <v>1</v>
      </c>
      <c r="R3330" s="7" t="n">
        <v>1</v>
      </c>
      <c r="S3330" s="7" t="n">
        <v>255</v>
      </c>
    </row>
    <row r="3331" spans="1:9">
      <c r="A3331" t="s">
        <v>4</v>
      </c>
      <c r="B3331" s="4" t="s">
        <v>5</v>
      </c>
      <c r="C3331" s="4" t="s">
        <v>13</v>
      </c>
      <c r="D3331" s="4" t="s">
        <v>10</v>
      </c>
      <c r="E3331" s="4" t="s">
        <v>19</v>
      </c>
      <c r="F3331" s="4" t="s">
        <v>10</v>
      </c>
      <c r="G3331" s="4" t="s">
        <v>9</v>
      </c>
      <c r="H3331" s="4" t="s">
        <v>9</v>
      </c>
      <c r="I3331" s="4" t="s">
        <v>10</v>
      </c>
      <c r="J3331" s="4" t="s">
        <v>10</v>
      </c>
      <c r="K3331" s="4" t="s">
        <v>9</v>
      </c>
      <c r="L3331" s="4" t="s">
        <v>9</v>
      </c>
      <c r="M3331" s="4" t="s">
        <v>9</v>
      </c>
      <c r="N3331" s="4" t="s">
        <v>9</v>
      </c>
      <c r="O3331" s="4" t="s">
        <v>6</v>
      </c>
    </row>
    <row r="3332" spans="1:9">
      <c r="A3332" t="n">
        <v>30340</v>
      </c>
      <c r="B3332" s="14" t="n">
        <v>50</v>
      </c>
      <c r="C3332" s="7" t="n">
        <v>0</v>
      </c>
      <c r="D3332" s="7" t="n">
        <v>4546</v>
      </c>
      <c r="E3332" s="7" t="n">
        <v>0.300000011920929</v>
      </c>
      <c r="F3332" s="7" t="n">
        <v>100</v>
      </c>
      <c r="G3332" s="7" t="n">
        <v>0</v>
      </c>
      <c r="H3332" s="7" t="n">
        <v>1077936128</v>
      </c>
      <c r="I3332" s="7" t="n">
        <v>0</v>
      </c>
      <c r="J3332" s="7" t="n">
        <v>65533</v>
      </c>
      <c r="K3332" s="7" t="n">
        <v>0</v>
      </c>
      <c r="L3332" s="7" t="n">
        <v>0</v>
      </c>
      <c r="M3332" s="7" t="n">
        <v>0</v>
      </c>
      <c r="N3332" s="7" t="n">
        <v>0</v>
      </c>
      <c r="O3332" s="7" t="s">
        <v>12</v>
      </c>
    </row>
    <row r="3333" spans="1:9">
      <c r="A3333" t="s">
        <v>4</v>
      </c>
      <c r="B3333" s="4" t="s">
        <v>5</v>
      </c>
      <c r="C3333" s="4" t="s">
        <v>10</v>
      </c>
    </row>
    <row r="3334" spans="1:9">
      <c r="A3334" t="n">
        <v>30379</v>
      </c>
      <c r="B3334" s="25" t="n">
        <v>16</v>
      </c>
      <c r="C3334" s="7" t="n">
        <v>1500</v>
      </c>
    </row>
    <row r="3335" spans="1:9">
      <c r="A3335" t="s">
        <v>4</v>
      </c>
      <c r="B3335" s="4" t="s">
        <v>5</v>
      </c>
      <c r="C3335" s="4" t="s">
        <v>13</v>
      </c>
      <c r="D3335" s="4" t="s">
        <v>10</v>
      </c>
    </row>
    <row r="3336" spans="1:9">
      <c r="A3336" t="n">
        <v>30382</v>
      </c>
      <c r="B3336" s="48" t="n">
        <v>45</v>
      </c>
      <c r="C3336" s="7" t="n">
        <v>7</v>
      </c>
      <c r="D3336" s="7" t="n">
        <v>255</v>
      </c>
    </row>
    <row r="3337" spans="1:9">
      <c r="A3337" t="s">
        <v>4</v>
      </c>
      <c r="B3337" s="4" t="s">
        <v>5</v>
      </c>
      <c r="C3337" s="4" t="s">
        <v>13</v>
      </c>
      <c r="D3337" s="4" t="s">
        <v>10</v>
      </c>
      <c r="E3337" s="4" t="s">
        <v>13</v>
      </c>
    </row>
    <row r="3338" spans="1:9">
      <c r="A3338" t="n">
        <v>30386</v>
      </c>
      <c r="B3338" s="16" t="n">
        <v>49</v>
      </c>
      <c r="C3338" s="7" t="n">
        <v>1</v>
      </c>
      <c r="D3338" s="7" t="n">
        <v>4000</v>
      </c>
      <c r="E3338" s="7" t="n">
        <v>0</v>
      </c>
    </row>
    <row r="3339" spans="1:9">
      <c r="A3339" t="s">
        <v>4</v>
      </c>
      <c r="B3339" s="4" t="s">
        <v>5</v>
      </c>
      <c r="C3339" s="4" t="s">
        <v>13</v>
      </c>
      <c r="D3339" s="4" t="s">
        <v>10</v>
      </c>
      <c r="E3339" s="4" t="s">
        <v>10</v>
      </c>
      <c r="F3339" s="4" t="s">
        <v>13</v>
      </c>
    </row>
    <row r="3340" spans="1:9">
      <c r="A3340" t="n">
        <v>30391</v>
      </c>
      <c r="B3340" s="21" t="n">
        <v>25</v>
      </c>
      <c r="C3340" s="7" t="n">
        <v>1</v>
      </c>
      <c r="D3340" s="7" t="n">
        <v>160</v>
      </c>
      <c r="E3340" s="7" t="n">
        <v>280</v>
      </c>
      <c r="F3340" s="7" t="n">
        <v>1</v>
      </c>
    </row>
    <row r="3341" spans="1:9">
      <c r="A3341" t="s">
        <v>4</v>
      </c>
      <c r="B3341" s="4" t="s">
        <v>5</v>
      </c>
      <c r="C3341" s="4" t="s">
        <v>13</v>
      </c>
      <c r="D3341" s="4" t="s">
        <v>10</v>
      </c>
      <c r="E3341" s="4" t="s">
        <v>6</v>
      </c>
    </row>
    <row r="3342" spans="1:9">
      <c r="A3342" t="n">
        <v>30398</v>
      </c>
      <c r="B3342" s="37" t="n">
        <v>51</v>
      </c>
      <c r="C3342" s="7" t="n">
        <v>4</v>
      </c>
      <c r="D3342" s="7" t="n">
        <v>9</v>
      </c>
      <c r="E3342" s="7" t="s">
        <v>271</v>
      </c>
    </row>
    <row r="3343" spans="1:9">
      <c r="A3343" t="s">
        <v>4</v>
      </c>
      <c r="B3343" s="4" t="s">
        <v>5</v>
      </c>
      <c r="C3343" s="4" t="s">
        <v>10</v>
      </c>
    </row>
    <row r="3344" spans="1:9">
      <c r="A3344" t="n">
        <v>30412</v>
      </c>
      <c r="B3344" s="25" t="n">
        <v>16</v>
      </c>
      <c r="C3344" s="7" t="n">
        <v>0</v>
      </c>
    </row>
    <row r="3345" spans="1:19">
      <c r="A3345" t="s">
        <v>4</v>
      </c>
      <c r="B3345" s="4" t="s">
        <v>5</v>
      </c>
      <c r="C3345" s="4" t="s">
        <v>10</v>
      </c>
      <c r="D3345" s="4" t="s">
        <v>13</v>
      </c>
      <c r="E3345" s="4" t="s">
        <v>9</v>
      </c>
      <c r="F3345" s="4" t="s">
        <v>28</v>
      </c>
      <c r="G3345" s="4" t="s">
        <v>13</v>
      </c>
      <c r="H3345" s="4" t="s">
        <v>13</v>
      </c>
    </row>
    <row r="3346" spans="1:19">
      <c r="A3346" t="n">
        <v>30415</v>
      </c>
      <c r="B3346" s="38" t="n">
        <v>26</v>
      </c>
      <c r="C3346" s="7" t="n">
        <v>9</v>
      </c>
      <c r="D3346" s="7" t="n">
        <v>17</v>
      </c>
      <c r="E3346" s="7" t="n">
        <v>63202</v>
      </c>
      <c r="F3346" s="7" t="s">
        <v>333</v>
      </c>
      <c r="G3346" s="7" t="n">
        <v>2</v>
      </c>
      <c r="H3346" s="7" t="n">
        <v>0</v>
      </c>
    </row>
    <row r="3347" spans="1:19">
      <c r="A3347" t="s">
        <v>4</v>
      </c>
      <c r="B3347" s="4" t="s">
        <v>5</v>
      </c>
    </row>
    <row r="3348" spans="1:19">
      <c r="A3348" t="n">
        <v>30483</v>
      </c>
      <c r="B3348" s="23" t="n">
        <v>28</v>
      </c>
    </row>
    <row r="3349" spans="1:19">
      <c r="A3349" t="s">
        <v>4</v>
      </c>
      <c r="B3349" s="4" t="s">
        <v>5</v>
      </c>
      <c r="C3349" s="4" t="s">
        <v>13</v>
      </c>
      <c r="D3349" s="4" t="s">
        <v>10</v>
      </c>
      <c r="E3349" s="4" t="s">
        <v>10</v>
      </c>
      <c r="F3349" s="4" t="s">
        <v>13</v>
      </c>
    </row>
    <row r="3350" spans="1:19">
      <c r="A3350" t="n">
        <v>30484</v>
      </c>
      <c r="B3350" s="21" t="n">
        <v>25</v>
      </c>
      <c r="C3350" s="7" t="n">
        <v>1</v>
      </c>
      <c r="D3350" s="7" t="n">
        <v>65535</v>
      </c>
      <c r="E3350" s="7" t="n">
        <v>65535</v>
      </c>
      <c r="F3350" s="7" t="n">
        <v>0</v>
      </c>
    </row>
    <row r="3351" spans="1:19">
      <c r="A3351" t="s">
        <v>4</v>
      </c>
      <c r="B3351" s="4" t="s">
        <v>5</v>
      </c>
      <c r="C3351" s="4" t="s">
        <v>13</v>
      </c>
      <c r="D3351" s="4" t="s">
        <v>10</v>
      </c>
      <c r="E3351" s="4" t="s">
        <v>10</v>
      </c>
      <c r="F3351" s="4" t="s">
        <v>13</v>
      </c>
    </row>
    <row r="3352" spans="1:19">
      <c r="A3352" t="n">
        <v>30491</v>
      </c>
      <c r="B3352" s="21" t="n">
        <v>25</v>
      </c>
      <c r="C3352" s="7" t="n">
        <v>1</v>
      </c>
      <c r="D3352" s="7" t="n">
        <v>60</v>
      </c>
      <c r="E3352" s="7" t="n">
        <v>280</v>
      </c>
      <c r="F3352" s="7" t="n">
        <v>1</v>
      </c>
    </row>
    <row r="3353" spans="1:19">
      <c r="A3353" t="s">
        <v>4</v>
      </c>
      <c r="B3353" s="4" t="s">
        <v>5</v>
      </c>
      <c r="C3353" s="4" t="s">
        <v>13</v>
      </c>
      <c r="D3353" s="4" t="s">
        <v>10</v>
      </c>
      <c r="E3353" s="4" t="s">
        <v>6</v>
      </c>
    </row>
    <row r="3354" spans="1:19">
      <c r="A3354" t="n">
        <v>30498</v>
      </c>
      <c r="B3354" s="37" t="n">
        <v>51</v>
      </c>
      <c r="C3354" s="7" t="n">
        <v>4</v>
      </c>
      <c r="D3354" s="7" t="n">
        <v>0</v>
      </c>
      <c r="E3354" s="7" t="s">
        <v>334</v>
      </c>
    </row>
    <row r="3355" spans="1:19">
      <c r="A3355" t="s">
        <v>4</v>
      </c>
      <c r="B3355" s="4" t="s">
        <v>5</v>
      </c>
      <c r="C3355" s="4" t="s">
        <v>10</v>
      </c>
    </row>
    <row r="3356" spans="1:19">
      <c r="A3356" t="n">
        <v>30511</v>
      </c>
      <c r="B3356" s="25" t="n">
        <v>16</v>
      </c>
      <c r="C3356" s="7" t="n">
        <v>0</v>
      </c>
    </row>
    <row r="3357" spans="1:19">
      <c r="A3357" t="s">
        <v>4</v>
      </c>
      <c r="B3357" s="4" t="s">
        <v>5</v>
      </c>
      <c r="C3357" s="4" t="s">
        <v>10</v>
      </c>
      <c r="D3357" s="4" t="s">
        <v>13</v>
      </c>
      <c r="E3357" s="4" t="s">
        <v>9</v>
      </c>
      <c r="F3357" s="4" t="s">
        <v>28</v>
      </c>
      <c r="G3357" s="4" t="s">
        <v>13</v>
      </c>
      <c r="H3357" s="4" t="s">
        <v>13</v>
      </c>
    </row>
    <row r="3358" spans="1:19">
      <c r="A3358" t="n">
        <v>30514</v>
      </c>
      <c r="B3358" s="38" t="n">
        <v>26</v>
      </c>
      <c r="C3358" s="7" t="n">
        <v>0</v>
      </c>
      <c r="D3358" s="7" t="n">
        <v>17</v>
      </c>
      <c r="E3358" s="7" t="n">
        <v>63203</v>
      </c>
      <c r="F3358" s="7" t="s">
        <v>335</v>
      </c>
      <c r="G3358" s="7" t="n">
        <v>2</v>
      </c>
      <c r="H3358" s="7" t="n">
        <v>0</v>
      </c>
    </row>
    <row r="3359" spans="1:19">
      <c r="A3359" t="s">
        <v>4</v>
      </c>
      <c r="B3359" s="4" t="s">
        <v>5</v>
      </c>
    </row>
    <row r="3360" spans="1:19">
      <c r="A3360" t="n">
        <v>30552</v>
      </c>
      <c r="B3360" s="23" t="n">
        <v>28</v>
      </c>
    </row>
    <row r="3361" spans="1:8">
      <c r="A3361" t="s">
        <v>4</v>
      </c>
      <c r="B3361" s="4" t="s">
        <v>5</v>
      </c>
      <c r="C3361" s="4" t="s">
        <v>13</v>
      </c>
      <c r="D3361" s="4" t="s">
        <v>10</v>
      </c>
      <c r="E3361" s="4" t="s">
        <v>10</v>
      </c>
      <c r="F3361" s="4" t="s">
        <v>13</v>
      </c>
    </row>
    <row r="3362" spans="1:8">
      <c r="A3362" t="n">
        <v>30553</v>
      </c>
      <c r="B3362" s="21" t="n">
        <v>25</v>
      </c>
      <c r="C3362" s="7" t="n">
        <v>1</v>
      </c>
      <c r="D3362" s="7" t="n">
        <v>65535</v>
      </c>
      <c r="E3362" s="7" t="n">
        <v>65535</v>
      </c>
      <c r="F3362" s="7" t="n">
        <v>0</v>
      </c>
    </row>
    <row r="3363" spans="1:8">
      <c r="A3363" t="s">
        <v>4</v>
      </c>
      <c r="B3363" s="4" t="s">
        <v>5</v>
      </c>
      <c r="C3363" s="4" t="s">
        <v>13</v>
      </c>
      <c r="D3363" s="4" t="s">
        <v>10</v>
      </c>
      <c r="E3363" s="4" t="s">
        <v>10</v>
      </c>
      <c r="F3363" s="4" t="s">
        <v>13</v>
      </c>
    </row>
    <row r="3364" spans="1:8">
      <c r="A3364" t="n">
        <v>30560</v>
      </c>
      <c r="B3364" s="21" t="n">
        <v>25</v>
      </c>
      <c r="C3364" s="7" t="n">
        <v>1</v>
      </c>
      <c r="D3364" s="7" t="n">
        <v>60</v>
      </c>
      <c r="E3364" s="7" t="n">
        <v>360</v>
      </c>
      <c r="F3364" s="7" t="n">
        <v>1</v>
      </c>
    </row>
    <row r="3365" spans="1:8">
      <c r="A3365" t="s">
        <v>4</v>
      </c>
      <c r="B3365" s="4" t="s">
        <v>5</v>
      </c>
      <c r="C3365" s="4" t="s">
        <v>13</v>
      </c>
      <c r="D3365" s="4" t="s">
        <v>10</v>
      </c>
      <c r="E3365" s="4" t="s">
        <v>6</v>
      </c>
    </row>
    <row r="3366" spans="1:8">
      <c r="A3366" t="n">
        <v>30567</v>
      </c>
      <c r="B3366" s="37" t="n">
        <v>51</v>
      </c>
      <c r="C3366" s="7" t="n">
        <v>4</v>
      </c>
      <c r="D3366" s="7" t="n">
        <v>7</v>
      </c>
      <c r="E3366" s="7" t="s">
        <v>336</v>
      </c>
    </row>
    <row r="3367" spans="1:8">
      <c r="A3367" t="s">
        <v>4</v>
      </c>
      <c r="B3367" s="4" t="s">
        <v>5</v>
      </c>
      <c r="C3367" s="4" t="s">
        <v>10</v>
      </c>
    </row>
    <row r="3368" spans="1:8">
      <c r="A3368" t="n">
        <v>30581</v>
      </c>
      <c r="B3368" s="25" t="n">
        <v>16</v>
      </c>
      <c r="C3368" s="7" t="n">
        <v>0</v>
      </c>
    </row>
    <row r="3369" spans="1:8">
      <c r="A3369" t="s">
        <v>4</v>
      </c>
      <c r="B3369" s="4" t="s">
        <v>5</v>
      </c>
      <c r="C3369" s="4" t="s">
        <v>10</v>
      </c>
      <c r="D3369" s="4" t="s">
        <v>13</v>
      </c>
      <c r="E3369" s="4" t="s">
        <v>9</v>
      </c>
      <c r="F3369" s="4" t="s">
        <v>28</v>
      </c>
      <c r="G3369" s="4" t="s">
        <v>13</v>
      </c>
      <c r="H3369" s="4" t="s">
        <v>13</v>
      </c>
    </row>
    <row r="3370" spans="1:8">
      <c r="A3370" t="n">
        <v>30584</v>
      </c>
      <c r="B3370" s="38" t="n">
        <v>26</v>
      </c>
      <c r="C3370" s="7" t="n">
        <v>7</v>
      </c>
      <c r="D3370" s="7" t="n">
        <v>17</v>
      </c>
      <c r="E3370" s="7" t="n">
        <v>63204</v>
      </c>
      <c r="F3370" s="7" t="s">
        <v>337</v>
      </c>
      <c r="G3370" s="7" t="n">
        <v>2</v>
      </c>
      <c r="H3370" s="7" t="n">
        <v>0</v>
      </c>
    </row>
    <row r="3371" spans="1:8">
      <c r="A3371" t="s">
        <v>4</v>
      </c>
      <c r="B3371" s="4" t="s">
        <v>5</v>
      </c>
    </row>
    <row r="3372" spans="1:8">
      <c r="A3372" t="n">
        <v>30623</v>
      </c>
      <c r="B3372" s="23" t="n">
        <v>28</v>
      </c>
    </row>
    <row r="3373" spans="1:8">
      <c r="A3373" t="s">
        <v>4</v>
      </c>
      <c r="B3373" s="4" t="s">
        <v>5</v>
      </c>
      <c r="C3373" s="4" t="s">
        <v>13</v>
      </c>
      <c r="D3373" s="4" t="s">
        <v>10</v>
      </c>
      <c r="E3373" s="4" t="s">
        <v>10</v>
      </c>
      <c r="F3373" s="4" t="s">
        <v>13</v>
      </c>
    </row>
    <row r="3374" spans="1:8">
      <c r="A3374" t="n">
        <v>30624</v>
      </c>
      <c r="B3374" s="21" t="n">
        <v>25</v>
      </c>
      <c r="C3374" s="7" t="n">
        <v>1</v>
      </c>
      <c r="D3374" s="7" t="n">
        <v>65535</v>
      </c>
      <c r="E3374" s="7" t="n">
        <v>65535</v>
      </c>
      <c r="F3374" s="7" t="n">
        <v>0</v>
      </c>
    </row>
    <row r="3375" spans="1:8">
      <c r="A3375" t="s">
        <v>4</v>
      </c>
      <c r="B3375" s="4" t="s">
        <v>5</v>
      </c>
      <c r="C3375" s="4" t="s">
        <v>10</v>
      </c>
      <c r="D3375" s="4" t="s">
        <v>13</v>
      </c>
    </row>
    <row r="3376" spans="1:8">
      <c r="A3376" t="n">
        <v>30631</v>
      </c>
      <c r="B3376" s="52" t="n">
        <v>89</v>
      </c>
      <c r="C3376" s="7" t="n">
        <v>65533</v>
      </c>
      <c r="D3376" s="7" t="n">
        <v>1</v>
      </c>
    </row>
    <row r="3377" spans="1:8">
      <c r="A3377" t="s">
        <v>4</v>
      </c>
      <c r="B3377" s="4" t="s">
        <v>5</v>
      </c>
      <c r="C3377" s="4" t="s">
        <v>13</v>
      </c>
      <c r="D3377" s="4" t="s">
        <v>10</v>
      </c>
      <c r="E3377" s="4" t="s">
        <v>19</v>
      </c>
    </row>
    <row r="3378" spans="1:8">
      <c r="A3378" t="n">
        <v>30635</v>
      </c>
      <c r="B3378" s="42" t="n">
        <v>58</v>
      </c>
      <c r="C3378" s="7" t="n">
        <v>0</v>
      </c>
      <c r="D3378" s="7" t="n">
        <v>500</v>
      </c>
      <c r="E3378" s="7" t="n">
        <v>1</v>
      </c>
    </row>
    <row r="3379" spans="1:8">
      <c r="A3379" t="s">
        <v>4</v>
      </c>
      <c r="B3379" s="4" t="s">
        <v>5</v>
      </c>
      <c r="C3379" s="4" t="s">
        <v>13</v>
      </c>
      <c r="D3379" s="4" t="s">
        <v>10</v>
      </c>
    </row>
    <row r="3380" spans="1:8">
      <c r="A3380" t="n">
        <v>30643</v>
      </c>
      <c r="B3380" s="42" t="n">
        <v>58</v>
      </c>
      <c r="C3380" s="7" t="n">
        <v>255</v>
      </c>
      <c r="D3380" s="7" t="n">
        <v>0</v>
      </c>
    </row>
    <row r="3381" spans="1:8">
      <c r="A3381" t="s">
        <v>4</v>
      </c>
      <c r="B3381" s="4" t="s">
        <v>5</v>
      </c>
      <c r="C3381" s="4" t="s">
        <v>13</v>
      </c>
      <c r="D3381" s="4" t="s">
        <v>10</v>
      </c>
      <c r="E3381" s="4" t="s">
        <v>9</v>
      </c>
      <c r="F3381" s="4" t="s">
        <v>10</v>
      </c>
    </row>
    <row r="3382" spans="1:8">
      <c r="A3382" t="n">
        <v>30647</v>
      </c>
      <c r="B3382" s="14" t="n">
        <v>50</v>
      </c>
      <c r="C3382" s="7" t="n">
        <v>3</v>
      </c>
      <c r="D3382" s="7" t="n">
        <v>4546</v>
      </c>
      <c r="E3382" s="7" t="n">
        <v>1028443341</v>
      </c>
      <c r="F3382" s="7" t="n">
        <v>1000</v>
      </c>
    </row>
    <row r="3383" spans="1:8">
      <c r="A3383" t="s">
        <v>4</v>
      </c>
      <c r="B3383" s="4" t="s">
        <v>5</v>
      </c>
      <c r="C3383" s="4" t="s">
        <v>13</v>
      </c>
      <c r="D3383" s="4" t="s">
        <v>10</v>
      </c>
      <c r="E3383" s="4" t="s">
        <v>9</v>
      </c>
      <c r="F3383" s="4" t="s">
        <v>10</v>
      </c>
    </row>
    <row r="3384" spans="1:8">
      <c r="A3384" t="n">
        <v>30657</v>
      </c>
      <c r="B3384" s="14" t="n">
        <v>50</v>
      </c>
      <c r="C3384" s="7" t="n">
        <v>3</v>
      </c>
      <c r="D3384" s="7" t="n">
        <v>4524</v>
      </c>
      <c r="E3384" s="7" t="n">
        <v>1045220557</v>
      </c>
      <c r="F3384" s="7" t="n">
        <v>1000</v>
      </c>
    </row>
    <row r="3385" spans="1:8">
      <c r="A3385" t="s">
        <v>4</v>
      </c>
      <c r="B3385" s="4" t="s">
        <v>5</v>
      </c>
      <c r="C3385" s="4" t="s">
        <v>13</v>
      </c>
      <c r="D3385" s="4" t="s">
        <v>10</v>
      </c>
      <c r="E3385" s="4" t="s">
        <v>10</v>
      </c>
    </row>
    <row r="3386" spans="1:8">
      <c r="A3386" t="n">
        <v>30667</v>
      </c>
      <c r="B3386" s="68" t="n">
        <v>39</v>
      </c>
      <c r="C3386" s="7" t="n">
        <v>16</v>
      </c>
      <c r="D3386" s="7" t="n">
        <v>65533</v>
      </c>
      <c r="E3386" s="7" t="n">
        <v>203</v>
      </c>
    </row>
    <row r="3387" spans="1:8">
      <c r="A3387" t="s">
        <v>4</v>
      </c>
      <c r="B3387" s="4" t="s">
        <v>5</v>
      </c>
      <c r="C3387" s="4" t="s">
        <v>13</v>
      </c>
      <c r="D3387" s="4" t="s">
        <v>10</v>
      </c>
      <c r="E3387" s="4" t="s">
        <v>10</v>
      </c>
    </row>
    <row r="3388" spans="1:8">
      <c r="A3388" t="n">
        <v>30673</v>
      </c>
      <c r="B3388" s="68" t="n">
        <v>39</v>
      </c>
      <c r="C3388" s="7" t="n">
        <v>16</v>
      </c>
      <c r="D3388" s="7" t="n">
        <v>65533</v>
      </c>
      <c r="E3388" s="7" t="n">
        <v>204</v>
      </c>
    </row>
    <row r="3389" spans="1:8">
      <c r="A3389" t="s">
        <v>4</v>
      </c>
      <c r="B3389" s="4" t="s">
        <v>5</v>
      </c>
      <c r="C3389" s="4" t="s">
        <v>13</v>
      </c>
    </row>
    <row r="3390" spans="1:8">
      <c r="A3390" t="n">
        <v>30679</v>
      </c>
      <c r="B3390" s="53" t="n">
        <v>116</v>
      </c>
      <c r="C3390" s="7" t="n">
        <v>0</v>
      </c>
    </row>
    <row r="3391" spans="1:8">
      <c r="A3391" t="s">
        <v>4</v>
      </c>
      <c r="B3391" s="4" t="s">
        <v>5</v>
      </c>
      <c r="C3391" s="4" t="s">
        <v>13</v>
      </c>
      <c r="D3391" s="4" t="s">
        <v>10</v>
      </c>
    </row>
    <row r="3392" spans="1:8">
      <c r="A3392" t="n">
        <v>30681</v>
      </c>
      <c r="B3392" s="53" t="n">
        <v>116</v>
      </c>
      <c r="C3392" s="7" t="n">
        <v>2</v>
      </c>
      <c r="D3392" s="7" t="n">
        <v>1</v>
      </c>
    </row>
    <row r="3393" spans="1:6">
      <c r="A3393" t="s">
        <v>4</v>
      </c>
      <c r="B3393" s="4" t="s">
        <v>5</v>
      </c>
      <c r="C3393" s="4" t="s">
        <v>13</v>
      </c>
      <c r="D3393" s="4" t="s">
        <v>9</v>
      </c>
    </row>
    <row r="3394" spans="1:6">
      <c r="A3394" t="n">
        <v>30685</v>
      </c>
      <c r="B3394" s="53" t="n">
        <v>116</v>
      </c>
      <c r="C3394" s="7" t="n">
        <v>5</v>
      </c>
      <c r="D3394" s="7" t="n">
        <v>1120403456</v>
      </c>
    </row>
    <row r="3395" spans="1:6">
      <c r="A3395" t="s">
        <v>4</v>
      </c>
      <c r="B3395" s="4" t="s">
        <v>5</v>
      </c>
      <c r="C3395" s="4" t="s">
        <v>13</v>
      </c>
      <c r="D3395" s="4" t="s">
        <v>10</v>
      </c>
    </row>
    <row r="3396" spans="1:6">
      <c r="A3396" t="n">
        <v>30691</v>
      </c>
      <c r="B3396" s="53" t="n">
        <v>116</v>
      </c>
      <c r="C3396" s="7" t="n">
        <v>6</v>
      </c>
      <c r="D3396" s="7" t="n">
        <v>1</v>
      </c>
    </row>
    <row r="3397" spans="1:6">
      <c r="A3397" t="s">
        <v>4</v>
      </c>
      <c r="B3397" s="4" t="s">
        <v>5</v>
      </c>
      <c r="C3397" s="4" t="s">
        <v>13</v>
      </c>
      <c r="D3397" s="4" t="s">
        <v>13</v>
      </c>
    </row>
    <row r="3398" spans="1:6">
      <c r="A3398" t="n">
        <v>30695</v>
      </c>
      <c r="B3398" s="72" t="n">
        <v>178</v>
      </c>
      <c r="C3398" s="7" t="n">
        <v>2</v>
      </c>
      <c r="D3398" s="7" t="n">
        <v>0</v>
      </c>
    </row>
    <row r="3399" spans="1:6">
      <c r="A3399" t="s">
        <v>4</v>
      </c>
      <c r="B3399" s="4" t="s">
        <v>5</v>
      </c>
      <c r="C3399" s="4" t="s">
        <v>10</v>
      </c>
    </row>
    <row r="3400" spans="1:6">
      <c r="A3400" t="n">
        <v>30698</v>
      </c>
      <c r="B3400" s="25" t="n">
        <v>16</v>
      </c>
      <c r="C3400" s="7" t="n">
        <v>300</v>
      </c>
    </row>
    <row r="3401" spans="1:6">
      <c r="A3401" t="s">
        <v>4</v>
      </c>
      <c r="B3401" s="4" t="s">
        <v>5</v>
      </c>
      <c r="C3401" s="4" t="s">
        <v>13</v>
      </c>
      <c r="D3401" s="4" t="s">
        <v>13</v>
      </c>
      <c r="E3401" s="4" t="s">
        <v>13</v>
      </c>
      <c r="F3401" s="4" t="s">
        <v>19</v>
      </c>
      <c r="G3401" s="4" t="s">
        <v>19</v>
      </c>
      <c r="H3401" s="4" t="s">
        <v>19</v>
      </c>
      <c r="I3401" s="4" t="s">
        <v>19</v>
      </c>
      <c r="J3401" s="4" t="s">
        <v>19</v>
      </c>
      <c r="K3401" s="4" t="s">
        <v>19</v>
      </c>
    </row>
    <row r="3402" spans="1:6">
      <c r="A3402" t="n">
        <v>30701</v>
      </c>
      <c r="B3402" s="72" t="n">
        <v>178</v>
      </c>
      <c r="C3402" s="7" t="n">
        <v>6</v>
      </c>
      <c r="D3402" s="7" t="n">
        <v>0</v>
      </c>
      <c r="E3402" s="7" t="n">
        <v>0</v>
      </c>
      <c r="F3402" s="7" t="n">
        <v>0.649999976158142</v>
      </c>
      <c r="G3402" s="7" t="n">
        <v>0.540000021457672</v>
      </c>
      <c r="H3402" s="7" t="n">
        <v>0</v>
      </c>
      <c r="I3402" s="7" t="n">
        <v>0</v>
      </c>
      <c r="J3402" s="7" t="n">
        <v>0</v>
      </c>
      <c r="K3402" s="7" t="n">
        <v>1</v>
      </c>
    </row>
    <row r="3403" spans="1:6">
      <c r="A3403" t="s">
        <v>4</v>
      </c>
      <c r="B3403" s="4" t="s">
        <v>5</v>
      </c>
      <c r="C3403" s="4" t="s">
        <v>13</v>
      </c>
      <c r="D3403" s="4" t="s">
        <v>13</v>
      </c>
      <c r="E3403" s="4" t="s">
        <v>13</v>
      </c>
      <c r="F3403" s="4" t="s">
        <v>19</v>
      </c>
      <c r="G3403" s="4" t="s">
        <v>19</v>
      </c>
      <c r="H3403" s="4" t="s">
        <v>19</v>
      </c>
      <c r="I3403" s="4" t="s">
        <v>19</v>
      </c>
      <c r="J3403" s="4" t="s">
        <v>19</v>
      </c>
      <c r="K3403" s="4" t="s">
        <v>19</v>
      </c>
    </row>
    <row r="3404" spans="1:6">
      <c r="A3404" t="n">
        <v>30729</v>
      </c>
      <c r="B3404" s="72" t="n">
        <v>178</v>
      </c>
      <c r="C3404" s="7" t="n">
        <v>6</v>
      </c>
      <c r="D3404" s="7" t="n">
        <v>0</v>
      </c>
      <c r="E3404" s="7" t="n">
        <v>1</v>
      </c>
      <c r="F3404" s="7" t="n">
        <v>1</v>
      </c>
      <c r="G3404" s="7" t="n">
        <v>0.649999976158142</v>
      </c>
      <c r="H3404" s="7" t="n">
        <v>0</v>
      </c>
      <c r="I3404" s="7" t="n">
        <v>0</v>
      </c>
      <c r="J3404" s="7" t="n">
        <v>0</v>
      </c>
      <c r="K3404" s="7" t="n">
        <v>1</v>
      </c>
    </row>
    <row r="3405" spans="1:6">
      <c r="A3405" t="s">
        <v>4</v>
      </c>
      <c r="B3405" s="4" t="s">
        <v>5</v>
      </c>
      <c r="C3405" s="4" t="s">
        <v>13</v>
      </c>
      <c r="D3405" s="4" t="s">
        <v>13</v>
      </c>
      <c r="E3405" s="4" t="s">
        <v>13</v>
      </c>
      <c r="F3405" s="4" t="s">
        <v>19</v>
      </c>
      <c r="G3405" s="4" t="s">
        <v>19</v>
      </c>
      <c r="H3405" s="4" t="s">
        <v>19</v>
      </c>
      <c r="I3405" s="4" t="s">
        <v>19</v>
      </c>
      <c r="J3405" s="4" t="s">
        <v>19</v>
      </c>
      <c r="K3405" s="4" t="s">
        <v>19</v>
      </c>
    </row>
    <row r="3406" spans="1:6">
      <c r="A3406" t="n">
        <v>30757</v>
      </c>
      <c r="B3406" s="72" t="n">
        <v>178</v>
      </c>
      <c r="C3406" s="7" t="n">
        <v>6</v>
      </c>
      <c r="D3406" s="7" t="n">
        <v>0</v>
      </c>
      <c r="E3406" s="7" t="n">
        <v>2</v>
      </c>
      <c r="F3406" s="7" t="n">
        <v>0.569999992847443</v>
      </c>
      <c r="G3406" s="7" t="n">
        <v>0</v>
      </c>
      <c r="H3406" s="7" t="n">
        <v>0</v>
      </c>
      <c r="I3406" s="7" t="n">
        <v>0</v>
      </c>
      <c r="J3406" s="7" t="n">
        <v>0</v>
      </c>
      <c r="K3406" s="7" t="n">
        <v>1</v>
      </c>
    </row>
    <row r="3407" spans="1:6">
      <c r="A3407" t="s">
        <v>4</v>
      </c>
      <c r="B3407" s="4" t="s">
        <v>5</v>
      </c>
      <c r="C3407" s="4" t="s">
        <v>13</v>
      </c>
      <c r="D3407" s="4" t="s">
        <v>13</v>
      </c>
      <c r="E3407" s="4" t="s">
        <v>13</v>
      </c>
      <c r="F3407" s="4" t="s">
        <v>19</v>
      </c>
      <c r="G3407" s="4" t="s">
        <v>19</v>
      </c>
      <c r="H3407" s="4" t="s">
        <v>19</v>
      </c>
      <c r="I3407" s="4" t="s">
        <v>19</v>
      </c>
      <c r="J3407" s="4" t="s">
        <v>19</v>
      </c>
      <c r="K3407" s="4" t="s">
        <v>19</v>
      </c>
    </row>
    <row r="3408" spans="1:6">
      <c r="A3408" t="n">
        <v>30785</v>
      </c>
      <c r="B3408" s="72" t="n">
        <v>178</v>
      </c>
      <c r="C3408" s="7" t="n">
        <v>6</v>
      </c>
      <c r="D3408" s="7" t="n">
        <v>0</v>
      </c>
      <c r="E3408" s="7" t="n">
        <v>3</v>
      </c>
      <c r="F3408" s="7" t="n">
        <v>1</v>
      </c>
      <c r="G3408" s="7" t="n">
        <v>0</v>
      </c>
      <c r="H3408" s="7" t="n">
        <v>0</v>
      </c>
      <c r="I3408" s="7" t="n">
        <v>0</v>
      </c>
      <c r="J3408" s="7" t="n">
        <v>0</v>
      </c>
      <c r="K3408" s="7" t="n">
        <v>1</v>
      </c>
    </row>
    <row r="3409" spans="1:11">
      <c r="A3409" t="s">
        <v>4</v>
      </c>
      <c r="B3409" s="4" t="s">
        <v>5</v>
      </c>
      <c r="C3409" s="4" t="s">
        <v>13</v>
      </c>
      <c r="D3409" s="4" t="s">
        <v>13</v>
      </c>
      <c r="E3409" s="4" t="s">
        <v>10</v>
      </c>
      <c r="F3409" s="4" t="s">
        <v>19</v>
      </c>
      <c r="G3409" s="4" t="s">
        <v>19</v>
      </c>
      <c r="H3409" s="4" t="s">
        <v>19</v>
      </c>
      <c r="I3409" s="4" t="s">
        <v>19</v>
      </c>
      <c r="J3409" s="4" t="s">
        <v>19</v>
      </c>
      <c r="K3409" s="4" t="s">
        <v>19</v>
      </c>
      <c r="L3409" s="4" t="s">
        <v>19</v>
      </c>
    </row>
    <row r="3410" spans="1:11">
      <c r="A3410" t="n">
        <v>30813</v>
      </c>
      <c r="B3410" s="72" t="n">
        <v>178</v>
      </c>
      <c r="C3410" s="7" t="n">
        <v>1</v>
      </c>
      <c r="D3410" s="7" t="n">
        <v>0</v>
      </c>
      <c r="E3410" s="7" t="n">
        <v>12</v>
      </c>
      <c r="F3410" s="7" t="n">
        <v>-0.0799999982118607</v>
      </c>
      <c r="G3410" s="7" t="n">
        <v>0</v>
      </c>
      <c r="H3410" s="7" t="n">
        <v>0</v>
      </c>
      <c r="I3410" s="7" t="n">
        <v>30</v>
      </c>
      <c r="J3410" s="7" t="n">
        <v>0</v>
      </c>
      <c r="K3410" s="7" t="n">
        <v>2.40000009536743</v>
      </c>
      <c r="L3410" s="7" t="n">
        <v>0</v>
      </c>
    </row>
    <row r="3411" spans="1:11">
      <c r="A3411" t="s">
        <v>4</v>
      </c>
      <c r="B3411" s="4" t="s">
        <v>5</v>
      </c>
      <c r="C3411" s="4" t="s">
        <v>13</v>
      </c>
      <c r="D3411" s="4" t="s">
        <v>13</v>
      </c>
      <c r="E3411" s="4" t="s">
        <v>13</v>
      </c>
      <c r="F3411" s="4" t="s">
        <v>19</v>
      </c>
      <c r="G3411" s="4" t="s">
        <v>19</v>
      </c>
      <c r="H3411" s="4" t="s">
        <v>19</v>
      </c>
      <c r="I3411" s="4" t="s">
        <v>19</v>
      </c>
      <c r="J3411" s="4" t="s">
        <v>19</v>
      </c>
      <c r="K3411" s="4" t="s">
        <v>19</v>
      </c>
    </row>
    <row r="3412" spans="1:11">
      <c r="A3412" t="n">
        <v>30846</v>
      </c>
      <c r="B3412" s="72" t="n">
        <v>178</v>
      </c>
      <c r="C3412" s="7" t="n">
        <v>6</v>
      </c>
      <c r="D3412" s="7" t="n">
        <v>1</v>
      </c>
      <c r="E3412" s="7" t="n">
        <v>0</v>
      </c>
      <c r="F3412" s="7" t="n">
        <v>0</v>
      </c>
      <c r="G3412" s="7" t="n">
        <v>0.649999976158142</v>
      </c>
      <c r="H3412" s="7" t="n">
        <v>0</v>
      </c>
      <c r="I3412" s="7" t="n">
        <v>0</v>
      </c>
      <c r="J3412" s="7" t="n">
        <v>0</v>
      </c>
      <c r="K3412" s="7" t="n">
        <v>1</v>
      </c>
    </row>
    <row r="3413" spans="1:11">
      <c r="A3413" t="s">
        <v>4</v>
      </c>
      <c r="B3413" s="4" t="s">
        <v>5</v>
      </c>
      <c r="C3413" s="4" t="s">
        <v>13</v>
      </c>
      <c r="D3413" s="4" t="s">
        <v>13</v>
      </c>
      <c r="E3413" s="4" t="s">
        <v>13</v>
      </c>
      <c r="F3413" s="4" t="s">
        <v>19</v>
      </c>
      <c r="G3413" s="4" t="s">
        <v>19</v>
      </c>
      <c r="H3413" s="4" t="s">
        <v>19</v>
      </c>
      <c r="I3413" s="4" t="s">
        <v>19</v>
      </c>
      <c r="J3413" s="4" t="s">
        <v>19</v>
      </c>
      <c r="K3413" s="4" t="s">
        <v>19</v>
      </c>
    </row>
    <row r="3414" spans="1:11">
      <c r="A3414" t="n">
        <v>30874</v>
      </c>
      <c r="B3414" s="72" t="n">
        <v>178</v>
      </c>
      <c r="C3414" s="7" t="n">
        <v>6</v>
      </c>
      <c r="D3414" s="7" t="n">
        <v>1</v>
      </c>
      <c r="E3414" s="7" t="n">
        <v>1</v>
      </c>
      <c r="F3414" s="7" t="n">
        <v>0.349999994039536</v>
      </c>
      <c r="G3414" s="7" t="n">
        <v>0.540000021457672</v>
      </c>
      <c r="H3414" s="7" t="n">
        <v>0</v>
      </c>
      <c r="I3414" s="7" t="n">
        <v>0</v>
      </c>
      <c r="J3414" s="7" t="n">
        <v>0</v>
      </c>
      <c r="K3414" s="7" t="n">
        <v>1</v>
      </c>
    </row>
    <row r="3415" spans="1:11">
      <c r="A3415" t="s">
        <v>4</v>
      </c>
      <c r="B3415" s="4" t="s">
        <v>5</v>
      </c>
      <c r="C3415" s="4" t="s">
        <v>13</v>
      </c>
      <c r="D3415" s="4" t="s">
        <v>13</v>
      </c>
      <c r="E3415" s="4" t="s">
        <v>13</v>
      </c>
      <c r="F3415" s="4" t="s">
        <v>19</v>
      </c>
      <c r="G3415" s="4" t="s">
        <v>19</v>
      </c>
      <c r="H3415" s="4" t="s">
        <v>19</v>
      </c>
      <c r="I3415" s="4" t="s">
        <v>19</v>
      </c>
      <c r="J3415" s="4" t="s">
        <v>19</v>
      </c>
      <c r="K3415" s="4" t="s">
        <v>19</v>
      </c>
    </row>
    <row r="3416" spans="1:11">
      <c r="A3416" t="n">
        <v>30902</v>
      </c>
      <c r="B3416" s="72" t="n">
        <v>178</v>
      </c>
      <c r="C3416" s="7" t="n">
        <v>6</v>
      </c>
      <c r="D3416" s="7" t="n">
        <v>1</v>
      </c>
      <c r="E3416" s="7" t="n">
        <v>2</v>
      </c>
      <c r="F3416" s="7" t="n">
        <v>0</v>
      </c>
      <c r="G3416" s="7" t="n">
        <v>0</v>
      </c>
      <c r="H3416" s="7" t="n">
        <v>0</v>
      </c>
      <c r="I3416" s="7" t="n">
        <v>0</v>
      </c>
      <c r="J3416" s="7" t="n">
        <v>0</v>
      </c>
      <c r="K3416" s="7" t="n">
        <v>1</v>
      </c>
    </row>
    <row r="3417" spans="1:11">
      <c r="A3417" t="s">
        <v>4</v>
      </c>
      <c r="B3417" s="4" t="s">
        <v>5</v>
      </c>
      <c r="C3417" s="4" t="s">
        <v>13</v>
      </c>
      <c r="D3417" s="4" t="s">
        <v>13</v>
      </c>
      <c r="E3417" s="4" t="s">
        <v>13</v>
      </c>
      <c r="F3417" s="4" t="s">
        <v>19</v>
      </c>
      <c r="G3417" s="4" t="s">
        <v>19</v>
      </c>
      <c r="H3417" s="4" t="s">
        <v>19</v>
      </c>
      <c r="I3417" s="4" t="s">
        <v>19</v>
      </c>
      <c r="J3417" s="4" t="s">
        <v>19</v>
      </c>
      <c r="K3417" s="4" t="s">
        <v>19</v>
      </c>
    </row>
    <row r="3418" spans="1:11">
      <c r="A3418" t="n">
        <v>30930</v>
      </c>
      <c r="B3418" s="72" t="n">
        <v>178</v>
      </c>
      <c r="C3418" s="7" t="n">
        <v>6</v>
      </c>
      <c r="D3418" s="7" t="n">
        <v>1</v>
      </c>
      <c r="E3418" s="7" t="n">
        <v>3</v>
      </c>
      <c r="F3418" s="7" t="n">
        <v>0.430000007152557</v>
      </c>
      <c r="G3418" s="7" t="n">
        <v>0</v>
      </c>
      <c r="H3418" s="7" t="n">
        <v>0</v>
      </c>
      <c r="I3418" s="7" t="n">
        <v>0</v>
      </c>
      <c r="J3418" s="7" t="n">
        <v>0</v>
      </c>
      <c r="K3418" s="7" t="n">
        <v>1</v>
      </c>
    </row>
    <row r="3419" spans="1:11">
      <c r="A3419" t="s">
        <v>4</v>
      </c>
      <c r="B3419" s="4" t="s">
        <v>5</v>
      </c>
      <c r="C3419" s="4" t="s">
        <v>13</v>
      </c>
      <c r="D3419" s="4" t="s">
        <v>13</v>
      </c>
      <c r="E3419" s="4" t="s">
        <v>10</v>
      </c>
      <c r="F3419" s="4" t="s">
        <v>19</v>
      </c>
      <c r="G3419" s="4" t="s">
        <v>19</v>
      </c>
      <c r="H3419" s="4" t="s">
        <v>19</v>
      </c>
      <c r="I3419" s="4" t="s">
        <v>19</v>
      </c>
      <c r="J3419" s="4" t="s">
        <v>19</v>
      </c>
      <c r="K3419" s="4" t="s">
        <v>19</v>
      </c>
      <c r="L3419" s="4" t="s">
        <v>19</v>
      </c>
    </row>
    <row r="3420" spans="1:11">
      <c r="A3420" t="n">
        <v>30958</v>
      </c>
      <c r="B3420" s="72" t="n">
        <v>178</v>
      </c>
      <c r="C3420" s="7" t="n">
        <v>1</v>
      </c>
      <c r="D3420" s="7" t="n">
        <v>1</v>
      </c>
      <c r="E3420" s="7" t="n">
        <v>7042</v>
      </c>
      <c r="F3420" s="7" t="n">
        <v>0.0799999982118607</v>
      </c>
      <c r="G3420" s="7" t="n">
        <v>-0.0599999986588955</v>
      </c>
      <c r="H3420" s="7" t="n">
        <v>0</v>
      </c>
      <c r="I3420" s="7" t="n">
        <v>330</v>
      </c>
      <c r="J3420" s="7" t="n">
        <v>0</v>
      </c>
      <c r="K3420" s="7" t="n">
        <v>2.40000009536743</v>
      </c>
      <c r="L3420" s="7" t="n">
        <v>0</v>
      </c>
    </row>
    <row r="3421" spans="1:11">
      <c r="A3421" t="s">
        <v>4</v>
      </c>
      <c r="B3421" s="4" t="s">
        <v>5</v>
      </c>
      <c r="C3421" s="4" t="s">
        <v>10</v>
      </c>
      <c r="D3421" s="4" t="s">
        <v>19</v>
      </c>
      <c r="E3421" s="4" t="s">
        <v>19</v>
      </c>
      <c r="F3421" s="4" t="s">
        <v>19</v>
      </c>
      <c r="G3421" s="4" t="s">
        <v>19</v>
      </c>
    </row>
    <row r="3422" spans="1:11">
      <c r="A3422" t="n">
        <v>30991</v>
      </c>
      <c r="B3422" s="31" t="n">
        <v>46</v>
      </c>
      <c r="C3422" s="7" t="n">
        <v>1603</v>
      </c>
      <c r="D3422" s="7" t="n">
        <v>-7.94999980926514</v>
      </c>
      <c r="E3422" s="7" t="n">
        <v>0.75</v>
      </c>
      <c r="F3422" s="7" t="n">
        <v>-97.6999969482422</v>
      </c>
      <c r="G3422" s="7" t="n">
        <v>210</v>
      </c>
    </row>
    <row r="3423" spans="1:11">
      <c r="A3423" t="s">
        <v>4</v>
      </c>
      <c r="B3423" s="4" t="s">
        <v>5</v>
      </c>
      <c r="C3423" s="4" t="s">
        <v>10</v>
      </c>
      <c r="D3423" s="4" t="s">
        <v>19</v>
      </c>
      <c r="E3423" s="4" t="s">
        <v>19</v>
      </c>
      <c r="F3423" s="4" t="s">
        <v>19</v>
      </c>
      <c r="G3423" s="4" t="s">
        <v>19</v>
      </c>
    </row>
    <row r="3424" spans="1:11">
      <c r="A3424" t="n">
        <v>31010</v>
      </c>
      <c r="B3424" s="31" t="n">
        <v>46</v>
      </c>
      <c r="C3424" s="7" t="n">
        <v>1615</v>
      </c>
      <c r="D3424" s="7" t="n">
        <v>-13.5</v>
      </c>
      <c r="E3424" s="7" t="n">
        <v>0.75</v>
      </c>
      <c r="F3424" s="7" t="n">
        <v>-107</v>
      </c>
      <c r="G3424" s="7" t="n">
        <v>30</v>
      </c>
    </row>
    <row r="3425" spans="1:12">
      <c r="A3425" t="s">
        <v>4</v>
      </c>
      <c r="B3425" s="4" t="s">
        <v>5</v>
      </c>
      <c r="C3425" s="4" t="s">
        <v>10</v>
      </c>
      <c r="D3425" s="4" t="s">
        <v>10</v>
      </c>
      <c r="E3425" s="4" t="s">
        <v>19</v>
      </c>
      <c r="F3425" s="4" t="s">
        <v>13</v>
      </c>
    </row>
    <row r="3426" spans="1:12">
      <c r="A3426" t="n">
        <v>31029</v>
      </c>
      <c r="B3426" s="47" t="n">
        <v>53</v>
      </c>
      <c r="C3426" s="7" t="n">
        <v>1603</v>
      </c>
      <c r="D3426" s="7" t="n">
        <v>1615</v>
      </c>
      <c r="E3426" s="7" t="n">
        <v>0</v>
      </c>
      <c r="F3426" s="7" t="n">
        <v>0</v>
      </c>
    </row>
    <row r="3427" spans="1:12">
      <c r="A3427" t="s">
        <v>4</v>
      </c>
      <c r="B3427" s="4" t="s">
        <v>5</v>
      </c>
      <c r="C3427" s="4" t="s">
        <v>10</v>
      </c>
      <c r="D3427" s="4" t="s">
        <v>10</v>
      </c>
      <c r="E3427" s="4" t="s">
        <v>19</v>
      </c>
      <c r="F3427" s="4" t="s">
        <v>13</v>
      </c>
    </row>
    <row r="3428" spans="1:12">
      <c r="A3428" t="n">
        <v>31039</v>
      </c>
      <c r="B3428" s="47" t="n">
        <v>53</v>
      </c>
      <c r="C3428" s="7" t="n">
        <v>1615</v>
      </c>
      <c r="D3428" s="7" t="n">
        <v>1603</v>
      </c>
      <c r="E3428" s="7" t="n">
        <v>0</v>
      </c>
      <c r="F3428" s="7" t="n">
        <v>0</v>
      </c>
    </row>
    <row r="3429" spans="1:12">
      <c r="A3429" t="s">
        <v>4</v>
      </c>
      <c r="B3429" s="4" t="s">
        <v>5</v>
      </c>
      <c r="C3429" s="4" t="s">
        <v>13</v>
      </c>
      <c r="D3429" s="4" t="s">
        <v>13</v>
      </c>
      <c r="E3429" s="4" t="s">
        <v>19</v>
      </c>
      <c r="F3429" s="4" t="s">
        <v>19</v>
      </c>
      <c r="G3429" s="4" t="s">
        <v>19</v>
      </c>
      <c r="H3429" s="4" t="s">
        <v>10</v>
      </c>
    </row>
    <row r="3430" spans="1:12">
      <c r="A3430" t="n">
        <v>31049</v>
      </c>
      <c r="B3430" s="48" t="n">
        <v>45</v>
      </c>
      <c r="C3430" s="7" t="n">
        <v>2</v>
      </c>
      <c r="D3430" s="7" t="n">
        <v>3</v>
      </c>
      <c r="E3430" s="7" t="n">
        <v>-13</v>
      </c>
      <c r="F3430" s="7" t="n">
        <v>3.95000004768372</v>
      </c>
      <c r="G3430" s="7" t="n">
        <v>-105.849998474121</v>
      </c>
      <c r="H3430" s="7" t="n">
        <v>0</v>
      </c>
    </row>
    <row r="3431" spans="1:12">
      <c r="A3431" t="s">
        <v>4</v>
      </c>
      <c r="B3431" s="4" t="s">
        <v>5</v>
      </c>
      <c r="C3431" s="4" t="s">
        <v>13</v>
      </c>
      <c r="D3431" s="4" t="s">
        <v>13</v>
      </c>
      <c r="E3431" s="4" t="s">
        <v>19</v>
      </c>
      <c r="F3431" s="4" t="s">
        <v>19</v>
      </c>
      <c r="G3431" s="4" t="s">
        <v>19</v>
      </c>
      <c r="H3431" s="4" t="s">
        <v>10</v>
      </c>
      <c r="I3431" s="4" t="s">
        <v>13</v>
      </c>
    </row>
    <row r="3432" spans="1:12">
      <c r="A3432" t="n">
        <v>31066</v>
      </c>
      <c r="B3432" s="48" t="n">
        <v>45</v>
      </c>
      <c r="C3432" s="7" t="n">
        <v>4</v>
      </c>
      <c r="D3432" s="7" t="n">
        <v>3</v>
      </c>
      <c r="E3432" s="7" t="n">
        <v>358.75</v>
      </c>
      <c r="F3432" s="7" t="n">
        <v>263.899993896484</v>
      </c>
      <c r="G3432" s="7" t="n">
        <v>0</v>
      </c>
      <c r="H3432" s="7" t="n">
        <v>0</v>
      </c>
      <c r="I3432" s="7" t="n">
        <v>0</v>
      </c>
    </row>
    <row r="3433" spans="1:12">
      <c r="A3433" t="s">
        <v>4</v>
      </c>
      <c r="B3433" s="4" t="s">
        <v>5</v>
      </c>
      <c r="C3433" s="4" t="s">
        <v>13</v>
      </c>
      <c r="D3433" s="4" t="s">
        <v>13</v>
      </c>
      <c r="E3433" s="4" t="s">
        <v>19</v>
      </c>
      <c r="F3433" s="4" t="s">
        <v>10</v>
      </c>
    </row>
    <row r="3434" spans="1:12">
      <c r="A3434" t="n">
        <v>31084</v>
      </c>
      <c r="B3434" s="48" t="n">
        <v>45</v>
      </c>
      <c r="C3434" s="7" t="n">
        <v>5</v>
      </c>
      <c r="D3434" s="7" t="n">
        <v>3</v>
      </c>
      <c r="E3434" s="7" t="n">
        <v>11.5</v>
      </c>
      <c r="F3434" s="7" t="n">
        <v>0</v>
      </c>
    </row>
    <row r="3435" spans="1:12">
      <c r="A3435" t="s">
        <v>4</v>
      </c>
      <c r="B3435" s="4" t="s">
        <v>5</v>
      </c>
      <c r="C3435" s="4" t="s">
        <v>13</v>
      </c>
      <c r="D3435" s="4" t="s">
        <v>13</v>
      </c>
      <c r="E3435" s="4" t="s">
        <v>19</v>
      </c>
      <c r="F3435" s="4" t="s">
        <v>10</v>
      </c>
    </row>
    <row r="3436" spans="1:12">
      <c r="A3436" t="n">
        <v>31093</v>
      </c>
      <c r="B3436" s="48" t="n">
        <v>45</v>
      </c>
      <c r="C3436" s="7" t="n">
        <v>11</v>
      </c>
      <c r="D3436" s="7" t="n">
        <v>3</v>
      </c>
      <c r="E3436" s="7" t="n">
        <v>40</v>
      </c>
      <c r="F3436" s="7" t="n">
        <v>0</v>
      </c>
    </row>
    <row r="3437" spans="1:12">
      <c r="A3437" t="s">
        <v>4</v>
      </c>
      <c r="B3437" s="4" t="s">
        <v>5</v>
      </c>
      <c r="C3437" s="4" t="s">
        <v>13</v>
      </c>
      <c r="D3437" s="4" t="s">
        <v>13</v>
      </c>
      <c r="E3437" s="4" t="s">
        <v>19</v>
      </c>
      <c r="F3437" s="4" t="s">
        <v>10</v>
      </c>
    </row>
    <row r="3438" spans="1:12">
      <c r="A3438" t="n">
        <v>31102</v>
      </c>
      <c r="B3438" s="48" t="n">
        <v>45</v>
      </c>
      <c r="C3438" s="7" t="n">
        <v>5</v>
      </c>
      <c r="D3438" s="7" t="n">
        <v>3</v>
      </c>
      <c r="E3438" s="7" t="n">
        <v>9.5</v>
      </c>
      <c r="F3438" s="7" t="n">
        <v>3000</v>
      </c>
    </row>
    <row r="3439" spans="1:12">
      <c r="A3439" t="s">
        <v>4</v>
      </c>
      <c r="B3439" s="4" t="s">
        <v>5</v>
      </c>
      <c r="C3439" s="4" t="s">
        <v>10</v>
      </c>
      <c r="D3439" s="4" t="s">
        <v>13</v>
      </c>
      <c r="E3439" s="4" t="s">
        <v>6</v>
      </c>
      <c r="F3439" s="4" t="s">
        <v>19</v>
      </c>
      <c r="G3439" s="4" t="s">
        <v>19</v>
      </c>
      <c r="H3439" s="4" t="s">
        <v>19</v>
      </c>
    </row>
    <row r="3440" spans="1:12">
      <c r="A3440" t="n">
        <v>31111</v>
      </c>
      <c r="B3440" s="35" t="n">
        <v>48</v>
      </c>
      <c r="C3440" s="7" t="n">
        <v>1603</v>
      </c>
      <c r="D3440" s="7" t="n">
        <v>0</v>
      </c>
      <c r="E3440" s="7" t="s">
        <v>338</v>
      </c>
      <c r="F3440" s="7" t="n">
        <v>0</v>
      </c>
      <c r="G3440" s="7" t="n">
        <v>1</v>
      </c>
      <c r="H3440" s="7" t="n">
        <v>0</v>
      </c>
    </row>
    <row r="3441" spans="1:9">
      <c r="A3441" t="s">
        <v>4</v>
      </c>
      <c r="B3441" s="4" t="s">
        <v>5</v>
      </c>
      <c r="C3441" s="4" t="s">
        <v>10</v>
      </c>
      <c r="D3441" s="4" t="s">
        <v>10</v>
      </c>
      <c r="E3441" s="4" t="s">
        <v>19</v>
      </c>
      <c r="F3441" s="4" t="s">
        <v>19</v>
      </c>
      <c r="G3441" s="4" t="s">
        <v>19</v>
      </c>
      <c r="H3441" s="4" t="s">
        <v>19</v>
      </c>
      <c r="I3441" s="4" t="s">
        <v>13</v>
      </c>
      <c r="J3441" s="4" t="s">
        <v>10</v>
      </c>
    </row>
    <row r="3442" spans="1:9">
      <c r="A3442" t="n">
        <v>31139</v>
      </c>
      <c r="B3442" s="50" t="n">
        <v>55</v>
      </c>
      <c r="C3442" s="7" t="n">
        <v>1603</v>
      </c>
      <c r="D3442" s="7" t="n">
        <v>65533</v>
      </c>
      <c r="E3442" s="7" t="n">
        <v>-10.5</v>
      </c>
      <c r="F3442" s="7" t="n">
        <v>0.75</v>
      </c>
      <c r="G3442" s="7" t="n">
        <v>-102</v>
      </c>
      <c r="H3442" s="7" t="n">
        <v>2.5</v>
      </c>
      <c r="I3442" s="7" t="n">
        <v>1</v>
      </c>
      <c r="J3442" s="7" t="n">
        <v>0</v>
      </c>
    </row>
    <row r="3443" spans="1:9">
      <c r="A3443" t="s">
        <v>4</v>
      </c>
      <c r="B3443" s="4" t="s">
        <v>5</v>
      </c>
      <c r="C3443" s="4" t="s">
        <v>10</v>
      </c>
      <c r="D3443" s="4" t="s">
        <v>13</v>
      </c>
      <c r="E3443" s="4" t="s">
        <v>13</v>
      </c>
      <c r="F3443" s="4" t="s">
        <v>6</v>
      </c>
    </row>
    <row r="3444" spans="1:9">
      <c r="A3444" t="n">
        <v>31163</v>
      </c>
      <c r="B3444" s="36" t="n">
        <v>20</v>
      </c>
      <c r="C3444" s="7" t="n">
        <v>1603</v>
      </c>
      <c r="D3444" s="7" t="n">
        <v>3</v>
      </c>
      <c r="E3444" s="7" t="n">
        <v>11</v>
      </c>
      <c r="F3444" s="7" t="s">
        <v>276</v>
      </c>
    </row>
    <row r="3445" spans="1:9">
      <c r="A3445" t="s">
        <v>4</v>
      </c>
      <c r="B3445" s="4" t="s">
        <v>5</v>
      </c>
      <c r="C3445" s="4" t="s">
        <v>13</v>
      </c>
      <c r="D3445" s="4" t="s">
        <v>10</v>
      </c>
      <c r="E3445" s="4" t="s">
        <v>19</v>
      </c>
    </row>
    <row r="3446" spans="1:9">
      <c r="A3446" t="n">
        <v>31190</v>
      </c>
      <c r="B3446" s="42" t="n">
        <v>58</v>
      </c>
      <c r="C3446" s="7" t="n">
        <v>100</v>
      </c>
      <c r="D3446" s="7" t="n">
        <v>500</v>
      </c>
      <c r="E3446" s="7" t="n">
        <v>1</v>
      </c>
    </row>
    <row r="3447" spans="1:9">
      <c r="A3447" t="s">
        <v>4</v>
      </c>
      <c r="B3447" s="4" t="s">
        <v>5</v>
      </c>
      <c r="C3447" s="4" t="s">
        <v>13</v>
      </c>
      <c r="D3447" s="4" t="s">
        <v>10</v>
      </c>
    </row>
    <row r="3448" spans="1:9">
      <c r="A3448" t="n">
        <v>31198</v>
      </c>
      <c r="B3448" s="42" t="n">
        <v>58</v>
      </c>
      <c r="C3448" s="7" t="n">
        <v>255</v>
      </c>
      <c r="D3448" s="7" t="n">
        <v>0</v>
      </c>
    </row>
    <row r="3449" spans="1:9">
      <c r="A3449" t="s">
        <v>4</v>
      </c>
      <c r="B3449" s="4" t="s">
        <v>5</v>
      </c>
      <c r="C3449" s="4" t="s">
        <v>10</v>
      </c>
      <c r="D3449" s="4" t="s">
        <v>13</v>
      </c>
    </row>
    <row r="3450" spans="1:9">
      <c r="A3450" t="n">
        <v>31202</v>
      </c>
      <c r="B3450" s="51" t="n">
        <v>56</v>
      </c>
      <c r="C3450" s="7" t="n">
        <v>1603</v>
      </c>
      <c r="D3450" s="7" t="n">
        <v>0</v>
      </c>
    </row>
    <row r="3451" spans="1:9">
      <c r="A3451" t="s">
        <v>4</v>
      </c>
      <c r="B3451" s="4" t="s">
        <v>5</v>
      </c>
      <c r="C3451" s="4" t="s">
        <v>10</v>
      </c>
      <c r="D3451" s="4" t="s">
        <v>13</v>
      </c>
    </row>
    <row r="3452" spans="1:9">
      <c r="A3452" t="n">
        <v>31206</v>
      </c>
      <c r="B3452" s="63" t="n">
        <v>21</v>
      </c>
      <c r="C3452" s="7" t="n">
        <v>1603</v>
      </c>
      <c r="D3452" s="7" t="n">
        <v>3</v>
      </c>
    </row>
    <row r="3453" spans="1:9">
      <c r="A3453" t="s">
        <v>4</v>
      </c>
      <c r="B3453" s="4" t="s">
        <v>5</v>
      </c>
      <c r="C3453" s="4" t="s">
        <v>13</v>
      </c>
      <c r="D3453" s="4" t="s">
        <v>10</v>
      </c>
    </row>
    <row r="3454" spans="1:9">
      <c r="A3454" t="n">
        <v>31210</v>
      </c>
      <c r="B3454" s="48" t="n">
        <v>45</v>
      </c>
      <c r="C3454" s="7" t="n">
        <v>7</v>
      </c>
      <c r="D3454" s="7" t="n">
        <v>255</v>
      </c>
    </row>
    <row r="3455" spans="1:9">
      <c r="A3455" t="s">
        <v>4</v>
      </c>
      <c r="B3455" s="4" t="s">
        <v>5</v>
      </c>
      <c r="C3455" s="4" t="s">
        <v>13</v>
      </c>
      <c r="D3455" s="4" t="s">
        <v>13</v>
      </c>
      <c r="E3455" s="4" t="s">
        <v>19</v>
      </c>
    </row>
    <row r="3456" spans="1:9">
      <c r="A3456" t="n">
        <v>31214</v>
      </c>
      <c r="B3456" s="72" t="n">
        <v>178</v>
      </c>
      <c r="C3456" s="7" t="n">
        <v>3</v>
      </c>
      <c r="D3456" s="7" t="n">
        <v>0</v>
      </c>
      <c r="E3456" s="7" t="n">
        <v>0.25</v>
      </c>
    </row>
    <row r="3457" spans="1:10">
      <c r="A3457" t="s">
        <v>4</v>
      </c>
      <c r="B3457" s="4" t="s">
        <v>5</v>
      </c>
      <c r="C3457" s="4" t="s">
        <v>13</v>
      </c>
      <c r="D3457" s="4" t="s">
        <v>13</v>
      </c>
    </row>
    <row r="3458" spans="1:10">
      <c r="A3458" t="n">
        <v>31221</v>
      </c>
      <c r="B3458" s="72" t="n">
        <v>178</v>
      </c>
      <c r="C3458" s="7" t="n">
        <v>5</v>
      </c>
      <c r="D3458" s="7" t="n">
        <v>0</v>
      </c>
    </row>
    <row r="3459" spans="1:10">
      <c r="A3459" t="s">
        <v>4</v>
      </c>
      <c r="B3459" s="4" t="s">
        <v>5</v>
      </c>
      <c r="C3459" s="4" t="s">
        <v>13</v>
      </c>
      <c r="D3459" s="4" t="s">
        <v>10</v>
      </c>
      <c r="E3459" s="4" t="s">
        <v>9</v>
      </c>
      <c r="F3459" s="4" t="s">
        <v>10</v>
      </c>
      <c r="G3459" s="4" t="s">
        <v>9</v>
      </c>
      <c r="H3459" s="4" t="s">
        <v>13</v>
      </c>
    </row>
    <row r="3460" spans="1:10">
      <c r="A3460" t="n">
        <v>31224</v>
      </c>
      <c r="B3460" s="16" t="n">
        <v>49</v>
      </c>
      <c r="C3460" s="7" t="n">
        <v>0</v>
      </c>
      <c r="D3460" s="7" t="n">
        <v>523</v>
      </c>
      <c r="E3460" s="7" t="n">
        <v>1060320051</v>
      </c>
      <c r="F3460" s="7" t="n">
        <v>0</v>
      </c>
      <c r="G3460" s="7" t="n">
        <v>0</v>
      </c>
      <c r="H3460" s="7" t="n">
        <v>0</v>
      </c>
    </row>
    <row r="3461" spans="1:10">
      <c r="A3461" t="s">
        <v>4</v>
      </c>
      <c r="B3461" s="4" t="s">
        <v>5</v>
      </c>
      <c r="C3461" s="4" t="s">
        <v>13</v>
      </c>
      <c r="D3461" s="4" t="s">
        <v>10</v>
      </c>
      <c r="E3461" s="4" t="s">
        <v>10</v>
      </c>
      <c r="F3461" s="4" t="s">
        <v>13</v>
      </c>
    </row>
    <row r="3462" spans="1:10">
      <c r="A3462" t="n">
        <v>31239</v>
      </c>
      <c r="B3462" s="21" t="n">
        <v>25</v>
      </c>
      <c r="C3462" s="7" t="n">
        <v>1</v>
      </c>
      <c r="D3462" s="7" t="n">
        <v>60</v>
      </c>
      <c r="E3462" s="7" t="n">
        <v>500</v>
      </c>
      <c r="F3462" s="7" t="n">
        <v>2</v>
      </c>
    </row>
    <row r="3463" spans="1:10">
      <c r="A3463" t="s">
        <v>4</v>
      </c>
      <c r="B3463" s="4" t="s">
        <v>5</v>
      </c>
      <c r="C3463" s="4" t="s">
        <v>13</v>
      </c>
      <c r="D3463" s="4" t="s">
        <v>10</v>
      </c>
      <c r="E3463" s="4" t="s">
        <v>6</v>
      </c>
    </row>
    <row r="3464" spans="1:10">
      <c r="A3464" t="n">
        <v>31246</v>
      </c>
      <c r="B3464" s="37" t="n">
        <v>51</v>
      </c>
      <c r="C3464" s="7" t="n">
        <v>4</v>
      </c>
      <c r="D3464" s="7" t="n">
        <v>12</v>
      </c>
      <c r="E3464" s="7" t="s">
        <v>339</v>
      </c>
    </row>
    <row r="3465" spans="1:10">
      <c r="A3465" t="s">
        <v>4</v>
      </c>
      <c r="B3465" s="4" t="s">
        <v>5</v>
      </c>
      <c r="C3465" s="4" t="s">
        <v>10</v>
      </c>
    </row>
    <row r="3466" spans="1:10">
      <c r="A3466" t="n">
        <v>31260</v>
      </c>
      <c r="B3466" s="25" t="n">
        <v>16</v>
      </c>
      <c r="C3466" s="7" t="n">
        <v>0</v>
      </c>
    </row>
    <row r="3467" spans="1:10">
      <c r="A3467" t="s">
        <v>4</v>
      </c>
      <c r="B3467" s="4" t="s">
        <v>5</v>
      </c>
      <c r="C3467" s="4" t="s">
        <v>10</v>
      </c>
      <c r="D3467" s="4" t="s">
        <v>13</v>
      </c>
      <c r="E3467" s="4" t="s">
        <v>9</v>
      </c>
      <c r="F3467" s="4" t="s">
        <v>28</v>
      </c>
      <c r="G3467" s="4" t="s">
        <v>13</v>
      </c>
      <c r="H3467" s="4" t="s">
        <v>13</v>
      </c>
    </row>
    <row r="3468" spans="1:10">
      <c r="A3468" t="n">
        <v>31263</v>
      </c>
      <c r="B3468" s="38" t="n">
        <v>26</v>
      </c>
      <c r="C3468" s="7" t="n">
        <v>12</v>
      </c>
      <c r="D3468" s="7" t="n">
        <v>17</v>
      </c>
      <c r="E3468" s="7" t="n">
        <v>12353</v>
      </c>
      <c r="F3468" s="7" t="s">
        <v>340</v>
      </c>
      <c r="G3468" s="7" t="n">
        <v>2</v>
      </c>
      <c r="H3468" s="7" t="n">
        <v>0</v>
      </c>
    </row>
    <row r="3469" spans="1:10">
      <c r="A3469" t="s">
        <v>4</v>
      </c>
      <c r="B3469" s="4" t="s">
        <v>5</v>
      </c>
    </row>
    <row r="3470" spans="1:10">
      <c r="A3470" t="n">
        <v>31331</v>
      </c>
      <c r="B3470" s="23" t="n">
        <v>28</v>
      </c>
    </row>
    <row r="3471" spans="1:10">
      <c r="A3471" t="s">
        <v>4</v>
      </c>
      <c r="B3471" s="4" t="s">
        <v>5</v>
      </c>
      <c r="C3471" s="4" t="s">
        <v>13</v>
      </c>
      <c r="D3471" s="4" t="s">
        <v>10</v>
      </c>
      <c r="E3471" s="4" t="s">
        <v>10</v>
      </c>
      <c r="F3471" s="4" t="s">
        <v>13</v>
      </c>
    </row>
    <row r="3472" spans="1:10">
      <c r="A3472" t="n">
        <v>31332</v>
      </c>
      <c r="B3472" s="21" t="n">
        <v>25</v>
      </c>
      <c r="C3472" s="7" t="n">
        <v>1</v>
      </c>
      <c r="D3472" s="7" t="n">
        <v>65535</v>
      </c>
      <c r="E3472" s="7" t="n">
        <v>65535</v>
      </c>
      <c r="F3472" s="7" t="n">
        <v>0</v>
      </c>
    </row>
    <row r="3473" spans="1:8">
      <c r="A3473" t="s">
        <v>4</v>
      </c>
      <c r="B3473" s="4" t="s">
        <v>5</v>
      </c>
      <c r="C3473" s="4" t="s">
        <v>13</v>
      </c>
      <c r="D3473" s="4" t="s">
        <v>13</v>
      </c>
      <c r="E3473" s="4" t="s">
        <v>19</v>
      </c>
    </row>
    <row r="3474" spans="1:8">
      <c r="A3474" t="n">
        <v>31339</v>
      </c>
      <c r="B3474" s="72" t="n">
        <v>178</v>
      </c>
      <c r="C3474" s="7" t="n">
        <v>3</v>
      </c>
      <c r="D3474" s="7" t="n">
        <v>1</v>
      </c>
      <c r="E3474" s="7" t="n">
        <v>0.25</v>
      </c>
    </row>
    <row r="3475" spans="1:8">
      <c r="A3475" t="s">
        <v>4</v>
      </c>
      <c r="B3475" s="4" t="s">
        <v>5</v>
      </c>
      <c r="C3475" s="4" t="s">
        <v>13</v>
      </c>
      <c r="D3475" s="4" t="s">
        <v>13</v>
      </c>
    </row>
    <row r="3476" spans="1:8">
      <c r="A3476" t="n">
        <v>31346</v>
      </c>
      <c r="B3476" s="72" t="n">
        <v>178</v>
      </c>
      <c r="C3476" s="7" t="n">
        <v>5</v>
      </c>
      <c r="D3476" s="7" t="n">
        <v>1</v>
      </c>
    </row>
    <row r="3477" spans="1:8">
      <c r="A3477" t="s">
        <v>4</v>
      </c>
      <c r="B3477" s="4" t="s">
        <v>5</v>
      </c>
      <c r="C3477" s="4" t="s">
        <v>13</v>
      </c>
      <c r="D3477" s="4" t="s">
        <v>10</v>
      </c>
      <c r="E3477" s="4" t="s">
        <v>10</v>
      </c>
      <c r="F3477" s="4" t="s">
        <v>13</v>
      </c>
    </row>
    <row r="3478" spans="1:8">
      <c r="A3478" t="n">
        <v>31349</v>
      </c>
      <c r="B3478" s="21" t="n">
        <v>25</v>
      </c>
      <c r="C3478" s="7" t="n">
        <v>1</v>
      </c>
      <c r="D3478" s="7" t="n">
        <v>60</v>
      </c>
      <c r="E3478" s="7" t="n">
        <v>500</v>
      </c>
      <c r="F3478" s="7" t="n">
        <v>1</v>
      </c>
    </row>
    <row r="3479" spans="1:8">
      <c r="A3479" t="s">
        <v>4</v>
      </c>
      <c r="B3479" s="4" t="s">
        <v>5</v>
      </c>
      <c r="C3479" s="4" t="s">
        <v>13</v>
      </c>
      <c r="D3479" s="4" t="s">
        <v>13</v>
      </c>
      <c r="E3479" s="4" t="s">
        <v>13</v>
      </c>
      <c r="F3479" s="4" t="s">
        <v>13</v>
      </c>
    </row>
    <row r="3480" spans="1:8">
      <c r="A3480" t="n">
        <v>31356</v>
      </c>
      <c r="B3480" s="8" t="n">
        <v>14</v>
      </c>
      <c r="C3480" s="7" t="n">
        <v>0</v>
      </c>
      <c r="D3480" s="7" t="n">
        <v>128</v>
      </c>
      <c r="E3480" s="7" t="n">
        <v>0</v>
      </c>
      <c r="F3480" s="7" t="n">
        <v>0</v>
      </c>
    </row>
    <row r="3481" spans="1:8">
      <c r="A3481" t="s">
        <v>4</v>
      </c>
      <c r="B3481" s="4" t="s">
        <v>5</v>
      </c>
      <c r="C3481" s="4" t="s">
        <v>13</v>
      </c>
      <c r="D3481" s="4" t="s">
        <v>10</v>
      </c>
      <c r="E3481" s="4" t="s">
        <v>6</v>
      </c>
    </row>
    <row r="3482" spans="1:8">
      <c r="A3482" t="n">
        <v>31361</v>
      </c>
      <c r="B3482" s="37" t="n">
        <v>51</v>
      </c>
      <c r="C3482" s="7" t="n">
        <v>4</v>
      </c>
      <c r="D3482" s="7" t="n">
        <v>7042</v>
      </c>
      <c r="E3482" s="7" t="s">
        <v>106</v>
      </c>
    </row>
    <row r="3483" spans="1:8">
      <c r="A3483" t="s">
        <v>4</v>
      </c>
      <c r="B3483" s="4" t="s">
        <v>5</v>
      </c>
      <c r="C3483" s="4" t="s">
        <v>10</v>
      </c>
    </row>
    <row r="3484" spans="1:8">
      <c r="A3484" t="n">
        <v>31375</v>
      </c>
      <c r="B3484" s="25" t="n">
        <v>16</v>
      </c>
      <c r="C3484" s="7" t="n">
        <v>0</v>
      </c>
    </row>
    <row r="3485" spans="1:8">
      <c r="A3485" t="s">
        <v>4</v>
      </c>
      <c r="B3485" s="4" t="s">
        <v>5</v>
      </c>
      <c r="C3485" s="4" t="s">
        <v>10</v>
      </c>
      <c r="D3485" s="4" t="s">
        <v>13</v>
      </c>
      <c r="E3485" s="4" t="s">
        <v>9</v>
      </c>
      <c r="F3485" s="4" t="s">
        <v>28</v>
      </c>
      <c r="G3485" s="4" t="s">
        <v>13</v>
      </c>
      <c r="H3485" s="4" t="s">
        <v>13</v>
      </c>
      <c r="I3485" s="4" t="s">
        <v>13</v>
      </c>
      <c r="J3485" s="4" t="s">
        <v>9</v>
      </c>
      <c r="K3485" s="4" t="s">
        <v>28</v>
      </c>
      <c r="L3485" s="4" t="s">
        <v>13</v>
      </c>
      <c r="M3485" s="4" t="s">
        <v>13</v>
      </c>
      <c r="N3485" s="4" t="s">
        <v>13</v>
      </c>
      <c r="O3485" s="4" t="s">
        <v>9</v>
      </c>
      <c r="P3485" s="4" t="s">
        <v>28</v>
      </c>
      <c r="Q3485" s="4" t="s">
        <v>13</v>
      </c>
      <c r="R3485" s="4" t="s">
        <v>13</v>
      </c>
    </row>
    <row r="3486" spans="1:8">
      <c r="A3486" t="n">
        <v>31378</v>
      </c>
      <c r="B3486" s="38" t="n">
        <v>26</v>
      </c>
      <c r="C3486" s="7" t="n">
        <v>7042</v>
      </c>
      <c r="D3486" s="7" t="n">
        <v>17</v>
      </c>
      <c r="E3486" s="7" t="n">
        <v>63205</v>
      </c>
      <c r="F3486" s="7" t="s">
        <v>341</v>
      </c>
      <c r="G3486" s="7" t="n">
        <v>2</v>
      </c>
      <c r="H3486" s="7" t="n">
        <v>3</v>
      </c>
      <c r="I3486" s="7" t="n">
        <v>17</v>
      </c>
      <c r="J3486" s="7" t="n">
        <v>63206</v>
      </c>
      <c r="K3486" s="7" t="s">
        <v>342</v>
      </c>
      <c r="L3486" s="7" t="n">
        <v>2</v>
      </c>
      <c r="M3486" s="7" t="n">
        <v>3</v>
      </c>
      <c r="N3486" s="7" t="n">
        <v>17</v>
      </c>
      <c r="O3486" s="7" t="n">
        <v>63207</v>
      </c>
      <c r="P3486" s="7" t="s">
        <v>343</v>
      </c>
      <c r="Q3486" s="7" t="n">
        <v>2</v>
      </c>
      <c r="R3486" s="7" t="n">
        <v>0</v>
      </c>
    </row>
    <row r="3487" spans="1:8">
      <c r="A3487" t="s">
        <v>4</v>
      </c>
      <c r="B3487" s="4" t="s">
        <v>5</v>
      </c>
    </row>
    <row r="3488" spans="1:8">
      <c r="A3488" t="n">
        <v>31623</v>
      </c>
      <c r="B3488" s="23" t="n">
        <v>28</v>
      </c>
    </row>
    <row r="3489" spans="1:18">
      <c r="A3489" t="s">
        <v>4</v>
      </c>
      <c r="B3489" s="4" t="s">
        <v>5</v>
      </c>
      <c r="C3489" s="4" t="s">
        <v>13</v>
      </c>
      <c r="D3489" s="4" t="s">
        <v>10</v>
      </c>
      <c r="E3489" s="4" t="s">
        <v>10</v>
      </c>
      <c r="F3489" s="4" t="s">
        <v>13</v>
      </c>
    </row>
    <row r="3490" spans="1:18">
      <c r="A3490" t="n">
        <v>31624</v>
      </c>
      <c r="B3490" s="21" t="n">
        <v>25</v>
      </c>
      <c r="C3490" s="7" t="n">
        <v>1</v>
      </c>
      <c r="D3490" s="7" t="n">
        <v>65535</v>
      </c>
      <c r="E3490" s="7" t="n">
        <v>65535</v>
      </c>
      <c r="F3490" s="7" t="n">
        <v>0</v>
      </c>
    </row>
    <row r="3491" spans="1:18">
      <c r="A3491" t="s">
        <v>4</v>
      </c>
      <c r="B3491" s="4" t="s">
        <v>5</v>
      </c>
      <c r="C3491" s="4" t="s">
        <v>9</v>
      </c>
    </row>
    <row r="3492" spans="1:18">
      <c r="A3492" t="n">
        <v>31631</v>
      </c>
      <c r="B3492" s="74" t="n">
        <v>15</v>
      </c>
      <c r="C3492" s="7" t="n">
        <v>32768</v>
      </c>
    </row>
    <row r="3493" spans="1:18">
      <c r="A3493" t="s">
        <v>4</v>
      </c>
      <c r="B3493" s="4" t="s">
        <v>5</v>
      </c>
      <c r="C3493" s="4" t="s">
        <v>13</v>
      </c>
      <c r="D3493" s="4" t="s">
        <v>13</v>
      </c>
      <c r="E3493" s="4" t="s">
        <v>13</v>
      </c>
      <c r="F3493" s="4" t="s">
        <v>13</v>
      </c>
    </row>
    <row r="3494" spans="1:18">
      <c r="A3494" t="n">
        <v>31636</v>
      </c>
      <c r="B3494" s="8" t="n">
        <v>14</v>
      </c>
      <c r="C3494" s="7" t="n">
        <v>0</v>
      </c>
      <c r="D3494" s="7" t="n">
        <v>128</v>
      </c>
      <c r="E3494" s="7" t="n">
        <v>0</v>
      </c>
      <c r="F3494" s="7" t="n">
        <v>0</v>
      </c>
    </row>
    <row r="3495" spans="1:18">
      <c r="A3495" t="s">
        <v>4</v>
      </c>
      <c r="B3495" s="4" t="s">
        <v>5</v>
      </c>
      <c r="C3495" s="4" t="s">
        <v>13</v>
      </c>
      <c r="D3495" s="4" t="s">
        <v>10</v>
      </c>
      <c r="E3495" s="4" t="s">
        <v>10</v>
      </c>
      <c r="F3495" s="4" t="s">
        <v>13</v>
      </c>
    </row>
    <row r="3496" spans="1:18">
      <c r="A3496" t="n">
        <v>31641</v>
      </c>
      <c r="B3496" s="21" t="n">
        <v>25</v>
      </c>
      <c r="C3496" s="7" t="n">
        <v>1</v>
      </c>
      <c r="D3496" s="7" t="n">
        <v>60</v>
      </c>
      <c r="E3496" s="7" t="n">
        <v>500</v>
      </c>
      <c r="F3496" s="7" t="n">
        <v>2</v>
      </c>
    </row>
    <row r="3497" spans="1:18">
      <c r="A3497" t="s">
        <v>4</v>
      </c>
      <c r="B3497" s="4" t="s">
        <v>5</v>
      </c>
      <c r="C3497" s="4" t="s">
        <v>13</v>
      </c>
      <c r="D3497" s="4" t="s">
        <v>10</v>
      </c>
      <c r="E3497" s="4" t="s">
        <v>6</v>
      </c>
    </row>
    <row r="3498" spans="1:18">
      <c r="A3498" t="n">
        <v>31648</v>
      </c>
      <c r="B3498" s="37" t="n">
        <v>51</v>
      </c>
      <c r="C3498" s="7" t="n">
        <v>4</v>
      </c>
      <c r="D3498" s="7" t="n">
        <v>12</v>
      </c>
      <c r="E3498" s="7" t="s">
        <v>344</v>
      </c>
    </row>
    <row r="3499" spans="1:18">
      <c r="A3499" t="s">
        <v>4</v>
      </c>
      <c r="B3499" s="4" t="s">
        <v>5</v>
      </c>
      <c r="C3499" s="4" t="s">
        <v>10</v>
      </c>
    </row>
    <row r="3500" spans="1:18">
      <c r="A3500" t="n">
        <v>31661</v>
      </c>
      <c r="B3500" s="25" t="n">
        <v>16</v>
      </c>
      <c r="C3500" s="7" t="n">
        <v>0</v>
      </c>
    </row>
    <row r="3501" spans="1:18">
      <c r="A3501" t="s">
        <v>4</v>
      </c>
      <c r="B3501" s="4" t="s">
        <v>5</v>
      </c>
      <c r="C3501" s="4" t="s">
        <v>10</v>
      </c>
      <c r="D3501" s="4" t="s">
        <v>13</v>
      </c>
      <c r="E3501" s="4" t="s">
        <v>9</v>
      </c>
      <c r="F3501" s="4" t="s">
        <v>28</v>
      </c>
      <c r="G3501" s="4" t="s">
        <v>13</v>
      </c>
      <c r="H3501" s="4" t="s">
        <v>13</v>
      </c>
      <c r="I3501" s="4" t="s">
        <v>13</v>
      </c>
      <c r="J3501" s="4" t="s">
        <v>9</v>
      </c>
      <c r="K3501" s="4" t="s">
        <v>28</v>
      </c>
      <c r="L3501" s="4" t="s">
        <v>13</v>
      </c>
      <c r="M3501" s="4" t="s">
        <v>13</v>
      </c>
      <c r="N3501" s="4" t="s">
        <v>13</v>
      </c>
      <c r="O3501" s="4" t="s">
        <v>9</v>
      </c>
      <c r="P3501" s="4" t="s">
        <v>28</v>
      </c>
      <c r="Q3501" s="4" t="s">
        <v>13</v>
      </c>
      <c r="R3501" s="4" t="s">
        <v>13</v>
      </c>
    </row>
    <row r="3502" spans="1:18">
      <c r="A3502" t="n">
        <v>31664</v>
      </c>
      <c r="B3502" s="38" t="n">
        <v>26</v>
      </c>
      <c r="C3502" s="7" t="n">
        <v>12</v>
      </c>
      <c r="D3502" s="7" t="n">
        <v>17</v>
      </c>
      <c r="E3502" s="7" t="n">
        <v>12354</v>
      </c>
      <c r="F3502" s="7" t="s">
        <v>345</v>
      </c>
      <c r="G3502" s="7" t="n">
        <v>2</v>
      </c>
      <c r="H3502" s="7" t="n">
        <v>3</v>
      </c>
      <c r="I3502" s="7" t="n">
        <v>17</v>
      </c>
      <c r="J3502" s="7" t="n">
        <v>12355</v>
      </c>
      <c r="K3502" s="7" t="s">
        <v>346</v>
      </c>
      <c r="L3502" s="7" t="n">
        <v>2</v>
      </c>
      <c r="M3502" s="7" t="n">
        <v>3</v>
      </c>
      <c r="N3502" s="7" t="n">
        <v>17</v>
      </c>
      <c r="O3502" s="7" t="n">
        <v>12356</v>
      </c>
      <c r="P3502" s="7" t="s">
        <v>347</v>
      </c>
      <c r="Q3502" s="7" t="n">
        <v>2</v>
      </c>
      <c r="R3502" s="7" t="n">
        <v>0</v>
      </c>
    </row>
    <row r="3503" spans="1:18">
      <c r="A3503" t="s">
        <v>4</v>
      </c>
      <c r="B3503" s="4" t="s">
        <v>5</v>
      </c>
    </row>
    <row r="3504" spans="1:18">
      <c r="A3504" t="n">
        <v>31928</v>
      </c>
      <c r="B3504" s="23" t="n">
        <v>28</v>
      </c>
    </row>
    <row r="3505" spans="1:18">
      <c r="A3505" t="s">
        <v>4</v>
      </c>
      <c r="B3505" s="4" t="s">
        <v>5</v>
      </c>
      <c r="C3505" s="4" t="s">
        <v>13</v>
      </c>
      <c r="D3505" s="4" t="s">
        <v>10</v>
      </c>
      <c r="E3505" s="4" t="s">
        <v>10</v>
      </c>
      <c r="F3505" s="4" t="s">
        <v>13</v>
      </c>
    </row>
    <row r="3506" spans="1:18">
      <c r="A3506" t="n">
        <v>31929</v>
      </c>
      <c r="B3506" s="21" t="n">
        <v>25</v>
      </c>
      <c r="C3506" s="7" t="n">
        <v>1</v>
      </c>
      <c r="D3506" s="7" t="n">
        <v>65535</v>
      </c>
      <c r="E3506" s="7" t="n">
        <v>65535</v>
      </c>
      <c r="F3506" s="7" t="n">
        <v>0</v>
      </c>
    </row>
    <row r="3507" spans="1:18">
      <c r="A3507" t="s">
        <v>4</v>
      </c>
      <c r="B3507" s="4" t="s">
        <v>5</v>
      </c>
      <c r="C3507" s="4" t="s">
        <v>9</v>
      </c>
    </row>
    <row r="3508" spans="1:18">
      <c r="A3508" t="n">
        <v>31936</v>
      </c>
      <c r="B3508" s="74" t="n">
        <v>15</v>
      </c>
      <c r="C3508" s="7" t="n">
        <v>32768</v>
      </c>
    </row>
    <row r="3509" spans="1:18">
      <c r="A3509" t="s">
        <v>4</v>
      </c>
      <c r="B3509" s="4" t="s">
        <v>5</v>
      </c>
      <c r="C3509" s="4" t="s">
        <v>13</v>
      </c>
      <c r="D3509" s="4" t="s">
        <v>13</v>
      </c>
      <c r="E3509" s="4" t="s">
        <v>13</v>
      </c>
      <c r="F3509" s="4" t="s">
        <v>13</v>
      </c>
    </row>
    <row r="3510" spans="1:18">
      <c r="A3510" t="n">
        <v>31941</v>
      </c>
      <c r="B3510" s="8" t="n">
        <v>14</v>
      </c>
      <c r="C3510" s="7" t="n">
        <v>0</v>
      </c>
      <c r="D3510" s="7" t="n">
        <v>128</v>
      </c>
      <c r="E3510" s="7" t="n">
        <v>0</v>
      </c>
      <c r="F3510" s="7" t="n">
        <v>0</v>
      </c>
    </row>
    <row r="3511" spans="1:18">
      <c r="A3511" t="s">
        <v>4</v>
      </c>
      <c r="B3511" s="4" t="s">
        <v>5</v>
      </c>
      <c r="C3511" s="4" t="s">
        <v>13</v>
      </c>
      <c r="D3511" s="4" t="s">
        <v>10</v>
      </c>
      <c r="E3511" s="4" t="s">
        <v>10</v>
      </c>
      <c r="F3511" s="4" t="s">
        <v>13</v>
      </c>
    </row>
    <row r="3512" spans="1:18">
      <c r="A3512" t="n">
        <v>31946</v>
      </c>
      <c r="B3512" s="21" t="n">
        <v>25</v>
      </c>
      <c r="C3512" s="7" t="n">
        <v>1</v>
      </c>
      <c r="D3512" s="7" t="n">
        <v>60</v>
      </c>
      <c r="E3512" s="7" t="n">
        <v>500</v>
      </c>
      <c r="F3512" s="7" t="n">
        <v>1</v>
      </c>
    </row>
    <row r="3513" spans="1:18">
      <c r="A3513" t="s">
        <v>4</v>
      </c>
      <c r="B3513" s="4" t="s">
        <v>5</v>
      </c>
      <c r="C3513" s="4" t="s">
        <v>13</v>
      </c>
      <c r="D3513" s="4" t="s">
        <v>10</v>
      </c>
      <c r="E3513" s="4" t="s">
        <v>6</v>
      </c>
    </row>
    <row r="3514" spans="1:18">
      <c r="A3514" t="n">
        <v>31953</v>
      </c>
      <c r="B3514" s="37" t="n">
        <v>51</v>
      </c>
      <c r="C3514" s="7" t="n">
        <v>4</v>
      </c>
      <c r="D3514" s="7" t="n">
        <v>7042</v>
      </c>
      <c r="E3514" s="7" t="s">
        <v>106</v>
      </c>
    </row>
    <row r="3515" spans="1:18">
      <c r="A3515" t="s">
        <v>4</v>
      </c>
      <c r="B3515" s="4" t="s">
        <v>5</v>
      </c>
      <c r="C3515" s="4" t="s">
        <v>10</v>
      </c>
    </row>
    <row r="3516" spans="1:18">
      <c r="A3516" t="n">
        <v>31967</v>
      </c>
      <c r="B3516" s="25" t="n">
        <v>16</v>
      </c>
      <c r="C3516" s="7" t="n">
        <v>0</v>
      </c>
    </row>
    <row r="3517" spans="1:18">
      <c r="A3517" t="s">
        <v>4</v>
      </c>
      <c r="B3517" s="4" t="s">
        <v>5</v>
      </c>
      <c r="C3517" s="4" t="s">
        <v>10</v>
      </c>
      <c r="D3517" s="4" t="s">
        <v>13</v>
      </c>
      <c r="E3517" s="4" t="s">
        <v>9</v>
      </c>
      <c r="F3517" s="4" t="s">
        <v>28</v>
      </c>
      <c r="G3517" s="4" t="s">
        <v>13</v>
      </c>
      <c r="H3517" s="4" t="s">
        <v>13</v>
      </c>
      <c r="I3517" s="4" t="s">
        <v>13</v>
      </c>
      <c r="J3517" s="4" t="s">
        <v>9</v>
      </c>
      <c r="K3517" s="4" t="s">
        <v>28</v>
      </c>
      <c r="L3517" s="4" t="s">
        <v>13</v>
      </c>
      <c r="M3517" s="4" t="s">
        <v>13</v>
      </c>
    </row>
    <row r="3518" spans="1:18">
      <c r="A3518" t="n">
        <v>31970</v>
      </c>
      <c r="B3518" s="38" t="n">
        <v>26</v>
      </c>
      <c r="C3518" s="7" t="n">
        <v>7042</v>
      </c>
      <c r="D3518" s="7" t="n">
        <v>17</v>
      </c>
      <c r="E3518" s="7" t="n">
        <v>63208</v>
      </c>
      <c r="F3518" s="7" t="s">
        <v>348</v>
      </c>
      <c r="G3518" s="7" t="n">
        <v>2</v>
      </c>
      <c r="H3518" s="7" t="n">
        <v>3</v>
      </c>
      <c r="I3518" s="7" t="n">
        <v>17</v>
      </c>
      <c r="J3518" s="7" t="n">
        <v>63209</v>
      </c>
      <c r="K3518" s="7" t="s">
        <v>349</v>
      </c>
      <c r="L3518" s="7" t="n">
        <v>2</v>
      </c>
      <c r="M3518" s="7" t="n">
        <v>0</v>
      </c>
    </row>
    <row r="3519" spans="1:18">
      <c r="A3519" t="s">
        <v>4</v>
      </c>
      <c r="B3519" s="4" t="s">
        <v>5</v>
      </c>
    </row>
    <row r="3520" spans="1:18">
      <c r="A3520" t="n">
        <v>32064</v>
      </c>
      <c r="B3520" s="23" t="n">
        <v>28</v>
      </c>
    </row>
    <row r="3521" spans="1:13">
      <c r="A3521" t="s">
        <v>4</v>
      </c>
      <c r="B3521" s="4" t="s">
        <v>5</v>
      </c>
      <c r="C3521" s="4" t="s">
        <v>10</v>
      </c>
      <c r="D3521" s="4" t="s">
        <v>13</v>
      </c>
    </row>
    <row r="3522" spans="1:13">
      <c r="A3522" t="n">
        <v>32065</v>
      </c>
      <c r="B3522" s="52" t="n">
        <v>89</v>
      </c>
      <c r="C3522" s="7" t="n">
        <v>65533</v>
      </c>
      <c r="D3522" s="7" t="n">
        <v>1</v>
      </c>
    </row>
    <row r="3523" spans="1:13">
      <c r="A3523" t="s">
        <v>4</v>
      </c>
      <c r="B3523" s="4" t="s">
        <v>5</v>
      </c>
      <c r="C3523" s="4" t="s">
        <v>13</v>
      </c>
      <c r="D3523" s="4" t="s">
        <v>10</v>
      </c>
      <c r="E3523" s="4" t="s">
        <v>10</v>
      </c>
      <c r="F3523" s="4" t="s">
        <v>13</v>
      </c>
    </row>
    <row r="3524" spans="1:13">
      <c r="A3524" t="n">
        <v>32069</v>
      </c>
      <c r="B3524" s="21" t="n">
        <v>25</v>
      </c>
      <c r="C3524" s="7" t="n">
        <v>1</v>
      </c>
      <c r="D3524" s="7" t="n">
        <v>65535</v>
      </c>
      <c r="E3524" s="7" t="n">
        <v>65535</v>
      </c>
      <c r="F3524" s="7" t="n">
        <v>0</v>
      </c>
    </row>
    <row r="3525" spans="1:13">
      <c r="A3525" t="s">
        <v>4</v>
      </c>
      <c r="B3525" s="4" t="s">
        <v>5</v>
      </c>
      <c r="C3525" s="4" t="s">
        <v>9</v>
      </c>
    </row>
    <row r="3526" spans="1:13">
      <c r="A3526" t="n">
        <v>32076</v>
      </c>
      <c r="B3526" s="74" t="n">
        <v>15</v>
      </c>
      <c r="C3526" s="7" t="n">
        <v>32768</v>
      </c>
    </row>
    <row r="3527" spans="1:13">
      <c r="A3527" t="s">
        <v>4</v>
      </c>
      <c r="B3527" s="4" t="s">
        <v>5</v>
      </c>
      <c r="C3527" s="4" t="s">
        <v>13</v>
      </c>
      <c r="D3527" s="4" t="s">
        <v>13</v>
      </c>
      <c r="E3527" s="4" t="s">
        <v>19</v>
      </c>
    </row>
    <row r="3528" spans="1:13">
      <c r="A3528" t="n">
        <v>32081</v>
      </c>
      <c r="B3528" s="72" t="n">
        <v>178</v>
      </c>
      <c r="C3528" s="7" t="n">
        <v>4</v>
      </c>
      <c r="D3528" s="7" t="n">
        <v>0</v>
      </c>
      <c r="E3528" s="7" t="n">
        <v>0.25</v>
      </c>
    </row>
    <row r="3529" spans="1:13">
      <c r="A3529" t="s">
        <v>4</v>
      </c>
      <c r="B3529" s="4" t="s">
        <v>5</v>
      </c>
      <c r="C3529" s="4" t="s">
        <v>13</v>
      </c>
      <c r="D3529" s="4" t="s">
        <v>13</v>
      </c>
      <c r="E3529" s="4" t="s">
        <v>19</v>
      </c>
    </row>
    <row r="3530" spans="1:13">
      <c r="A3530" t="n">
        <v>32088</v>
      </c>
      <c r="B3530" s="72" t="n">
        <v>178</v>
      </c>
      <c r="C3530" s="7" t="n">
        <v>4</v>
      </c>
      <c r="D3530" s="7" t="n">
        <v>1</v>
      </c>
      <c r="E3530" s="7" t="n">
        <v>0.25</v>
      </c>
    </row>
    <row r="3531" spans="1:13">
      <c r="A3531" t="s">
        <v>4</v>
      </c>
      <c r="B3531" s="4" t="s">
        <v>5</v>
      </c>
      <c r="C3531" s="4" t="s">
        <v>13</v>
      </c>
      <c r="D3531" s="4" t="s">
        <v>13</v>
      </c>
    </row>
    <row r="3532" spans="1:13">
      <c r="A3532" t="n">
        <v>32095</v>
      </c>
      <c r="B3532" s="72" t="n">
        <v>178</v>
      </c>
      <c r="C3532" s="7" t="n">
        <v>5</v>
      </c>
      <c r="D3532" s="7" t="n">
        <v>0</v>
      </c>
    </row>
    <row r="3533" spans="1:13">
      <c r="A3533" t="s">
        <v>4</v>
      </c>
      <c r="B3533" s="4" t="s">
        <v>5</v>
      </c>
      <c r="C3533" s="4" t="s">
        <v>13</v>
      </c>
      <c r="D3533" s="4" t="s">
        <v>13</v>
      </c>
    </row>
    <row r="3534" spans="1:13">
      <c r="A3534" t="n">
        <v>32098</v>
      </c>
      <c r="B3534" s="72" t="n">
        <v>178</v>
      </c>
      <c r="C3534" s="7" t="n">
        <v>5</v>
      </c>
      <c r="D3534" s="7" t="n">
        <v>1</v>
      </c>
    </row>
    <row r="3535" spans="1:13">
      <c r="A3535" t="s">
        <v>4</v>
      </c>
      <c r="B3535" s="4" t="s">
        <v>5</v>
      </c>
      <c r="C3535" s="4" t="s">
        <v>13</v>
      </c>
      <c r="D3535" s="4" t="s">
        <v>10</v>
      </c>
      <c r="E3535" s="4" t="s">
        <v>19</v>
      </c>
    </row>
    <row r="3536" spans="1:13">
      <c r="A3536" t="n">
        <v>32101</v>
      </c>
      <c r="B3536" s="42" t="n">
        <v>58</v>
      </c>
      <c r="C3536" s="7" t="n">
        <v>101</v>
      </c>
      <c r="D3536" s="7" t="n">
        <v>300</v>
      </c>
      <c r="E3536" s="7" t="n">
        <v>1</v>
      </c>
    </row>
    <row r="3537" spans="1:6">
      <c r="A3537" t="s">
        <v>4</v>
      </c>
      <c r="B3537" s="4" t="s">
        <v>5</v>
      </c>
      <c r="C3537" s="4" t="s">
        <v>13</v>
      </c>
      <c r="D3537" s="4" t="s">
        <v>10</v>
      </c>
      <c r="E3537" s="4" t="s">
        <v>9</v>
      </c>
      <c r="F3537" s="4" t="s">
        <v>10</v>
      </c>
    </row>
    <row r="3538" spans="1:6">
      <c r="A3538" t="n">
        <v>32109</v>
      </c>
      <c r="B3538" s="14" t="n">
        <v>50</v>
      </c>
      <c r="C3538" s="7" t="n">
        <v>3</v>
      </c>
      <c r="D3538" s="7" t="n">
        <v>4546</v>
      </c>
      <c r="E3538" s="7" t="n">
        <v>1036831949</v>
      </c>
      <c r="F3538" s="7" t="n">
        <v>300</v>
      </c>
    </row>
    <row r="3539" spans="1:6">
      <c r="A3539" t="s">
        <v>4</v>
      </c>
      <c r="B3539" s="4" t="s">
        <v>5</v>
      </c>
      <c r="C3539" s="4" t="s">
        <v>13</v>
      </c>
      <c r="D3539" s="4" t="s">
        <v>10</v>
      </c>
    </row>
    <row r="3540" spans="1:6">
      <c r="A3540" t="n">
        <v>32119</v>
      </c>
      <c r="B3540" s="42" t="n">
        <v>58</v>
      </c>
      <c r="C3540" s="7" t="n">
        <v>254</v>
      </c>
      <c r="D3540" s="7" t="n">
        <v>0</v>
      </c>
    </row>
    <row r="3541" spans="1:6">
      <c r="A3541" t="s">
        <v>4</v>
      </c>
      <c r="B3541" s="4" t="s">
        <v>5</v>
      </c>
      <c r="C3541" s="4" t="s">
        <v>13</v>
      </c>
      <c r="D3541" s="4" t="s">
        <v>13</v>
      </c>
      <c r="E3541" s="4" t="s">
        <v>19</v>
      </c>
      <c r="F3541" s="4" t="s">
        <v>19</v>
      </c>
      <c r="G3541" s="4" t="s">
        <v>19</v>
      </c>
      <c r="H3541" s="4" t="s">
        <v>10</v>
      </c>
    </row>
    <row r="3542" spans="1:6">
      <c r="A3542" t="n">
        <v>32123</v>
      </c>
      <c r="B3542" s="48" t="n">
        <v>45</v>
      </c>
      <c r="C3542" s="7" t="n">
        <v>2</v>
      </c>
      <c r="D3542" s="7" t="n">
        <v>3</v>
      </c>
      <c r="E3542" s="7" t="n">
        <v>-11.8999996185303</v>
      </c>
      <c r="F3542" s="7" t="n">
        <v>3.65000009536743</v>
      </c>
      <c r="G3542" s="7" t="n">
        <v>-104.300003051758</v>
      </c>
      <c r="H3542" s="7" t="n">
        <v>0</v>
      </c>
    </row>
    <row r="3543" spans="1:6">
      <c r="A3543" t="s">
        <v>4</v>
      </c>
      <c r="B3543" s="4" t="s">
        <v>5</v>
      </c>
      <c r="C3543" s="4" t="s">
        <v>13</v>
      </c>
      <c r="D3543" s="4" t="s">
        <v>13</v>
      </c>
      <c r="E3543" s="4" t="s">
        <v>19</v>
      </c>
      <c r="F3543" s="4" t="s">
        <v>19</v>
      </c>
      <c r="G3543" s="4" t="s">
        <v>19</v>
      </c>
      <c r="H3543" s="4" t="s">
        <v>10</v>
      </c>
      <c r="I3543" s="4" t="s">
        <v>13</v>
      </c>
    </row>
    <row r="3544" spans="1:6">
      <c r="A3544" t="n">
        <v>32140</v>
      </c>
      <c r="B3544" s="48" t="n">
        <v>45</v>
      </c>
      <c r="C3544" s="7" t="n">
        <v>4</v>
      </c>
      <c r="D3544" s="7" t="n">
        <v>3</v>
      </c>
      <c r="E3544" s="7" t="n">
        <v>35.6500015258789</v>
      </c>
      <c r="F3544" s="7" t="n">
        <v>307.350006103516</v>
      </c>
      <c r="G3544" s="7" t="n">
        <v>0</v>
      </c>
      <c r="H3544" s="7" t="n">
        <v>0</v>
      </c>
      <c r="I3544" s="7" t="n">
        <v>0</v>
      </c>
    </row>
    <row r="3545" spans="1:6">
      <c r="A3545" t="s">
        <v>4</v>
      </c>
      <c r="B3545" s="4" t="s">
        <v>5</v>
      </c>
      <c r="C3545" s="4" t="s">
        <v>13</v>
      </c>
      <c r="D3545" s="4" t="s">
        <v>13</v>
      </c>
      <c r="E3545" s="4" t="s">
        <v>19</v>
      </c>
      <c r="F3545" s="4" t="s">
        <v>10</v>
      </c>
    </row>
    <row r="3546" spans="1:6">
      <c r="A3546" t="n">
        <v>32158</v>
      </c>
      <c r="B3546" s="48" t="n">
        <v>45</v>
      </c>
      <c r="C3546" s="7" t="n">
        <v>5</v>
      </c>
      <c r="D3546" s="7" t="n">
        <v>3</v>
      </c>
      <c r="E3546" s="7" t="n">
        <v>13</v>
      </c>
      <c r="F3546" s="7" t="n">
        <v>0</v>
      </c>
    </row>
    <row r="3547" spans="1:6">
      <c r="A3547" t="s">
        <v>4</v>
      </c>
      <c r="B3547" s="4" t="s">
        <v>5</v>
      </c>
      <c r="C3547" s="4" t="s">
        <v>13</v>
      </c>
      <c r="D3547" s="4" t="s">
        <v>13</v>
      </c>
      <c r="E3547" s="4" t="s">
        <v>19</v>
      </c>
      <c r="F3547" s="4" t="s">
        <v>10</v>
      </c>
    </row>
    <row r="3548" spans="1:6">
      <c r="A3548" t="n">
        <v>32167</v>
      </c>
      <c r="B3548" s="48" t="n">
        <v>45</v>
      </c>
      <c r="C3548" s="7" t="n">
        <v>11</v>
      </c>
      <c r="D3548" s="7" t="n">
        <v>3</v>
      </c>
      <c r="E3548" s="7" t="n">
        <v>40</v>
      </c>
      <c r="F3548" s="7" t="n">
        <v>0</v>
      </c>
    </row>
    <row r="3549" spans="1:6">
      <c r="A3549" t="s">
        <v>4</v>
      </c>
      <c r="B3549" s="4" t="s">
        <v>5</v>
      </c>
      <c r="C3549" s="4" t="s">
        <v>13</v>
      </c>
      <c r="D3549" s="4" t="s">
        <v>13</v>
      </c>
      <c r="E3549" s="4" t="s">
        <v>19</v>
      </c>
      <c r="F3549" s="4" t="s">
        <v>19</v>
      </c>
      <c r="G3549" s="4" t="s">
        <v>19</v>
      </c>
      <c r="H3549" s="4" t="s">
        <v>10</v>
      </c>
      <c r="I3549" s="4" t="s">
        <v>13</v>
      </c>
    </row>
    <row r="3550" spans="1:6">
      <c r="A3550" t="n">
        <v>32176</v>
      </c>
      <c r="B3550" s="48" t="n">
        <v>45</v>
      </c>
      <c r="C3550" s="7" t="n">
        <v>4</v>
      </c>
      <c r="D3550" s="7" t="n">
        <v>3</v>
      </c>
      <c r="E3550" s="7" t="n">
        <v>40.1500015258789</v>
      </c>
      <c r="F3550" s="7" t="n">
        <v>317.350006103516</v>
      </c>
      <c r="G3550" s="7" t="n">
        <v>0</v>
      </c>
      <c r="H3550" s="7" t="n">
        <v>2000</v>
      </c>
      <c r="I3550" s="7" t="n">
        <v>1</v>
      </c>
    </row>
    <row r="3551" spans="1:6">
      <c r="A3551" t="s">
        <v>4</v>
      </c>
      <c r="B3551" s="4" t="s">
        <v>5</v>
      </c>
      <c r="C3551" s="4" t="s">
        <v>13</v>
      </c>
      <c r="D3551" s="4" t="s">
        <v>10</v>
      </c>
    </row>
    <row r="3552" spans="1:6">
      <c r="A3552" t="n">
        <v>32194</v>
      </c>
      <c r="B3552" s="42" t="n">
        <v>58</v>
      </c>
      <c r="C3552" s="7" t="n">
        <v>255</v>
      </c>
      <c r="D3552" s="7" t="n">
        <v>0</v>
      </c>
    </row>
    <row r="3553" spans="1:9">
      <c r="A3553" t="s">
        <v>4</v>
      </c>
      <c r="B3553" s="4" t="s">
        <v>5</v>
      </c>
      <c r="C3553" s="4" t="s">
        <v>10</v>
      </c>
      <c r="D3553" s="4" t="s">
        <v>13</v>
      </c>
      <c r="E3553" s="4" t="s">
        <v>6</v>
      </c>
      <c r="F3553" s="4" t="s">
        <v>19</v>
      </c>
      <c r="G3553" s="4" t="s">
        <v>19</v>
      </c>
      <c r="H3553" s="4" t="s">
        <v>19</v>
      </c>
    </row>
    <row r="3554" spans="1:9">
      <c r="A3554" t="n">
        <v>32198</v>
      </c>
      <c r="B3554" s="35" t="n">
        <v>48</v>
      </c>
      <c r="C3554" s="7" t="n">
        <v>1603</v>
      </c>
      <c r="D3554" s="7" t="n">
        <v>0</v>
      </c>
      <c r="E3554" s="7" t="s">
        <v>350</v>
      </c>
      <c r="F3554" s="7" t="n">
        <v>-1</v>
      </c>
      <c r="G3554" s="7" t="n">
        <v>1</v>
      </c>
      <c r="H3554" s="7" t="n">
        <v>0</v>
      </c>
    </row>
    <row r="3555" spans="1:9">
      <c r="A3555" t="s">
        <v>4</v>
      </c>
      <c r="B3555" s="4" t="s">
        <v>5</v>
      </c>
      <c r="C3555" s="4" t="s">
        <v>10</v>
      </c>
    </row>
    <row r="3556" spans="1:9">
      <c r="A3556" t="n">
        <v>32226</v>
      </c>
      <c r="B3556" s="25" t="n">
        <v>16</v>
      </c>
      <c r="C3556" s="7" t="n">
        <v>1000</v>
      </c>
    </row>
    <row r="3557" spans="1:9">
      <c r="A3557" t="s">
        <v>4</v>
      </c>
      <c r="B3557" s="4" t="s">
        <v>5</v>
      </c>
      <c r="C3557" s="4" t="s">
        <v>13</v>
      </c>
      <c r="D3557" s="4" t="s">
        <v>10</v>
      </c>
    </row>
    <row r="3558" spans="1:9">
      <c r="A3558" t="n">
        <v>32229</v>
      </c>
      <c r="B3558" s="48" t="n">
        <v>45</v>
      </c>
      <c r="C3558" s="7" t="n">
        <v>7</v>
      </c>
      <c r="D3558" s="7" t="n">
        <v>255</v>
      </c>
    </row>
    <row r="3559" spans="1:9">
      <c r="A3559" t="s">
        <v>4</v>
      </c>
      <c r="B3559" s="4" t="s">
        <v>5</v>
      </c>
      <c r="C3559" s="4" t="s">
        <v>13</v>
      </c>
      <c r="D3559" s="4" t="s">
        <v>10</v>
      </c>
      <c r="E3559" s="4" t="s">
        <v>10</v>
      </c>
      <c r="F3559" s="4" t="s">
        <v>13</v>
      </c>
    </row>
    <row r="3560" spans="1:9">
      <c r="A3560" t="n">
        <v>32233</v>
      </c>
      <c r="B3560" s="21" t="n">
        <v>25</v>
      </c>
      <c r="C3560" s="7" t="n">
        <v>1</v>
      </c>
      <c r="D3560" s="7" t="n">
        <v>60</v>
      </c>
      <c r="E3560" s="7" t="n">
        <v>640</v>
      </c>
      <c r="F3560" s="7" t="n">
        <v>2</v>
      </c>
    </row>
    <row r="3561" spans="1:9">
      <c r="A3561" t="s">
        <v>4</v>
      </c>
      <c r="B3561" s="4" t="s">
        <v>5</v>
      </c>
      <c r="C3561" s="4" t="s">
        <v>13</v>
      </c>
      <c r="D3561" s="4" t="s">
        <v>10</v>
      </c>
      <c r="E3561" s="4" t="s">
        <v>6</v>
      </c>
    </row>
    <row r="3562" spans="1:9">
      <c r="A3562" t="n">
        <v>32240</v>
      </c>
      <c r="B3562" s="37" t="n">
        <v>51</v>
      </c>
      <c r="C3562" s="7" t="n">
        <v>4</v>
      </c>
      <c r="D3562" s="7" t="n">
        <v>8</v>
      </c>
      <c r="E3562" s="7" t="s">
        <v>351</v>
      </c>
    </row>
    <row r="3563" spans="1:9">
      <c r="A3563" t="s">
        <v>4</v>
      </c>
      <c r="B3563" s="4" t="s">
        <v>5</v>
      </c>
      <c r="C3563" s="4" t="s">
        <v>10</v>
      </c>
    </row>
    <row r="3564" spans="1:9">
      <c r="A3564" t="n">
        <v>32253</v>
      </c>
      <c r="B3564" s="25" t="n">
        <v>16</v>
      </c>
      <c r="C3564" s="7" t="n">
        <v>0</v>
      </c>
    </row>
    <row r="3565" spans="1:9">
      <c r="A3565" t="s">
        <v>4</v>
      </c>
      <c r="B3565" s="4" t="s">
        <v>5</v>
      </c>
      <c r="C3565" s="4" t="s">
        <v>10</v>
      </c>
      <c r="D3565" s="4" t="s">
        <v>13</v>
      </c>
      <c r="E3565" s="4" t="s">
        <v>9</v>
      </c>
      <c r="F3565" s="4" t="s">
        <v>28</v>
      </c>
      <c r="G3565" s="4" t="s">
        <v>13</v>
      </c>
      <c r="H3565" s="4" t="s">
        <v>13</v>
      </c>
    </row>
    <row r="3566" spans="1:9">
      <c r="A3566" t="n">
        <v>32256</v>
      </c>
      <c r="B3566" s="38" t="n">
        <v>26</v>
      </c>
      <c r="C3566" s="7" t="n">
        <v>8</v>
      </c>
      <c r="D3566" s="7" t="n">
        <v>17</v>
      </c>
      <c r="E3566" s="7" t="n">
        <v>63210</v>
      </c>
      <c r="F3566" s="7" t="s">
        <v>352</v>
      </c>
      <c r="G3566" s="7" t="n">
        <v>2</v>
      </c>
      <c r="H3566" s="7" t="n">
        <v>0</v>
      </c>
    </row>
    <row r="3567" spans="1:9">
      <c r="A3567" t="s">
        <v>4</v>
      </c>
      <c r="B3567" s="4" t="s">
        <v>5</v>
      </c>
    </row>
    <row r="3568" spans="1:9">
      <c r="A3568" t="n">
        <v>32306</v>
      </c>
      <c r="B3568" s="23" t="n">
        <v>28</v>
      </c>
    </row>
    <row r="3569" spans="1:8">
      <c r="A3569" t="s">
        <v>4</v>
      </c>
      <c r="B3569" s="4" t="s">
        <v>5</v>
      </c>
      <c r="C3569" s="4" t="s">
        <v>13</v>
      </c>
      <c r="D3569" s="4" t="s">
        <v>10</v>
      </c>
      <c r="E3569" s="4" t="s">
        <v>10</v>
      </c>
      <c r="F3569" s="4" t="s">
        <v>13</v>
      </c>
    </row>
    <row r="3570" spans="1:8">
      <c r="A3570" t="n">
        <v>32307</v>
      </c>
      <c r="B3570" s="21" t="n">
        <v>25</v>
      </c>
      <c r="C3570" s="7" t="n">
        <v>1</v>
      </c>
      <c r="D3570" s="7" t="n">
        <v>65535</v>
      </c>
      <c r="E3570" s="7" t="n">
        <v>65535</v>
      </c>
      <c r="F3570" s="7" t="n">
        <v>0</v>
      </c>
    </row>
    <row r="3571" spans="1:8">
      <c r="A3571" t="s">
        <v>4</v>
      </c>
      <c r="B3571" s="4" t="s">
        <v>5</v>
      </c>
      <c r="C3571" s="4" t="s">
        <v>13</v>
      </c>
      <c r="D3571" s="4" t="s">
        <v>10</v>
      </c>
      <c r="E3571" s="4" t="s">
        <v>10</v>
      </c>
      <c r="F3571" s="4" t="s">
        <v>13</v>
      </c>
    </row>
    <row r="3572" spans="1:8">
      <c r="A3572" t="n">
        <v>32314</v>
      </c>
      <c r="B3572" s="21" t="n">
        <v>25</v>
      </c>
      <c r="C3572" s="7" t="n">
        <v>1</v>
      </c>
      <c r="D3572" s="7" t="n">
        <v>60</v>
      </c>
      <c r="E3572" s="7" t="n">
        <v>580</v>
      </c>
      <c r="F3572" s="7" t="n">
        <v>2</v>
      </c>
    </row>
    <row r="3573" spans="1:8">
      <c r="A3573" t="s">
        <v>4</v>
      </c>
      <c r="B3573" s="4" t="s">
        <v>5</v>
      </c>
      <c r="C3573" s="4" t="s">
        <v>13</v>
      </c>
      <c r="D3573" s="4" t="s">
        <v>10</v>
      </c>
      <c r="E3573" s="4" t="s">
        <v>6</v>
      </c>
    </row>
    <row r="3574" spans="1:8">
      <c r="A3574" t="n">
        <v>32321</v>
      </c>
      <c r="B3574" s="37" t="n">
        <v>51</v>
      </c>
      <c r="C3574" s="7" t="n">
        <v>4</v>
      </c>
      <c r="D3574" s="7" t="n">
        <v>13</v>
      </c>
      <c r="E3574" s="7" t="s">
        <v>353</v>
      </c>
    </row>
    <row r="3575" spans="1:8">
      <c r="A3575" t="s">
        <v>4</v>
      </c>
      <c r="B3575" s="4" t="s">
        <v>5</v>
      </c>
      <c r="C3575" s="4" t="s">
        <v>10</v>
      </c>
    </row>
    <row r="3576" spans="1:8">
      <c r="A3576" t="n">
        <v>32335</v>
      </c>
      <c r="B3576" s="25" t="n">
        <v>16</v>
      </c>
      <c r="C3576" s="7" t="n">
        <v>0</v>
      </c>
    </row>
    <row r="3577" spans="1:8">
      <c r="A3577" t="s">
        <v>4</v>
      </c>
      <c r="B3577" s="4" t="s">
        <v>5</v>
      </c>
      <c r="C3577" s="4" t="s">
        <v>10</v>
      </c>
      <c r="D3577" s="4" t="s">
        <v>13</v>
      </c>
      <c r="E3577" s="4" t="s">
        <v>9</v>
      </c>
      <c r="F3577" s="4" t="s">
        <v>28</v>
      </c>
      <c r="G3577" s="4" t="s">
        <v>13</v>
      </c>
      <c r="H3577" s="4" t="s">
        <v>13</v>
      </c>
    </row>
    <row r="3578" spans="1:8">
      <c r="A3578" t="n">
        <v>32338</v>
      </c>
      <c r="B3578" s="38" t="n">
        <v>26</v>
      </c>
      <c r="C3578" s="7" t="n">
        <v>13</v>
      </c>
      <c r="D3578" s="7" t="n">
        <v>17</v>
      </c>
      <c r="E3578" s="7" t="n">
        <v>63211</v>
      </c>
      <c r="F3578" s="7" t="s">
        <v>354</v>
      </c>
      <c r="G3578" s="7" t="n">
        <v>2</v>
      </c>
      <c r="H3578" s="7" t="n">
        <v>0</v>
      </c>
    </row>
    <row r="3579" spans="1:8">
      <c r="A3579" t="s">
        <v>4</v>
      </c>
      <c r="B3579" s="4" t="s">
        <v>5</v>
      </c>
    </row>
    <row r="3580" spans="1:8">
      <c r="A3580" t="n">
        <v>32383</v>
      </c>
      <c r="B3580" s="23" t="n">
        <v>28</v>
      </c>
    </row>
    <row r="3581" spans="1:8">
      <c r="A3581" t="s">
        <v>4</v>
      </c>
      <c r="B3581" s="4" t="s">
        <v>5</v>
      </c>
      <c r="C3581" s="4" t="s">
        <v>13</v>
      </c>
      <c r="D3581" s="4" t="s">
        <v>10</v>
      </c>
      <c r="E3581" s="4" t="s">
        <v>10</v>
      </c>
      <c r="F3581" s="4" t="s">
        <v>13</v>
      </c>
    </row>
    <row r="3582" spans="1:8">
      <c r="A3582" t="n">
        <v>32384</v>
      </c>
      <c r="B3582" s="21" t="n">
        <v>25</v>
      </c>
      <c r="C3582" s="7" t="n">
        <v>1</v>
      </c>
      <c r="D3582" s="7" t="n">
        <v>65535</v>
      </c>
      <c r="E3582" s="7" t="n">
        <v>65535</v>
      </c>
      <c r="F3582" s="7" t="n">
        <v>0</v>
      </c>
    </row>
    <row r="3583" spans="1:8">
      <c r="A3583" t="s">
        <v>4</v>
      </c>
      <c r="B3583" s="4" t="s">
        <v>5</v>
      </c>
      <c r="C3583" s="4" t="s">
        <v>13</v>
      </c>
      <c r="D3583" s="4" t="s">
        <v>10</v>
      </c>
      <c r="E3583" s="4" t="s">
        <v>13</v>
      </c>
    </row>
    <row r="3584" spans="1:8">
      <c r="A3584" t="n">
        <v>32391</v>
      </c>
      <c r="B3584" s="16" t="n">
        <v>49</v>
      </c>
      <c r="C3584" s="7" t="n">
        <v>1</v>
      </c>
      <c r="D3584" s="7" t="n">
        <v>2000</v>
      </c>
      <c r="E3584" s="7" t="n">
        <v>0</v>
      </c>
    </row>
    <row r="3585" spans="1:8">
      <c r="A3585" t="s">
        <v>4</v>
      </c>
      <c r="B3585" s="4" t="s">
        <v>5</v>
      </c>
      <c r="C3585" s="4" t="s">
        <v>10</v>
      </c>
    </row>
    <row r="3586" spans="1:8">
      <c r="A3586" t="n">
        <v>32396</v>
      </c>
      <c r="B3586" s="25" t="n">
        <v>16</v>
      </c>
      <c r="C3586" s="7" t="n">
        <v>500</v>
      </c>
    </row>
    <row r="3587" spans="1:8">
      <c r="A3587" t="s">
        <v>4</v>
      </c>
      <c r="B3587" s="4" t="s">
        <v>5</v>
      </c>
      <c r="C3587" s="4" t="s">
        <v>13</v>
      </c>
      <c r="D3587" s="4" t="s">
        <v>10</v>
      </c>
      <c r="E3587" s="4" t="s">
        <v>10</v>
      </c>
      <c r="F3587" s="4" t="s">
        <v>13</v>
      </c>
    </row>
    <row r="3588" spans="1:8">
      <c r="A3588" t="n">
        <v>32399</v>
      </c>
      <c r="B3588" s="21" t="n">
        <v>25</v>
      </c>
      <c r="C3588" s="7" t="n">
        <v>1</v>
      </c>
      <c r="D3588" s="7" t="n">
        <v>280</v>
      </c>
      <c r="E3588" s="7" t="n">
        <v>150</v>
      </c>
      <c r="F3588" s="7" t="n">
        <v>1</v>
      </c>
    </row>
    <row r="3589" spans="1:8">
      <c r="A3589" t="s">
        <v>4</v>
      </c>
      <c r="B3589" s="4" t="s">
        <v>5</v>
      </c>
      <c r="C3589" s="4" t="s">
        <v>6</v>
      </c>
      <c r="D3589" s="4" t="s">
        <v>10</v>
      </c>
    </row>
    <row r="3590" spans="1:8">
      <c r="A3590" t="n">
        <v>32406</v>
      </c>
      <c r="B3590" s="58" t="n">
        <v>29</v>
      </c>
      <c r="C3590" s="7" t="s">
        <v>355</v>
      </c>
      <c r="D3590" s="7" t="n">
        <v>65533</v>
      </c>
    </row>
    <row r="3591" spans="1:8">
      <c r="A3591" t="s">
        <v>4</v>
      </c>
      <c r="B3591" s="4" t="s">
        <v>5</v>
      </c>
      <c r="C3591" s="4" t="s">
        <v>13</v>
      </c>
      <c r="D3591" s="4" t="s">
        <v>10</v>
      </c>
      <c r="E3591" s="4" t="s">
        <v>6</v>
      </c>
    </row>
    <row r="3592" spans="1:8">
      <c r="A3592" t="n">
        <v>32424</v>
      </c>
      <c r="B3592" s="37" t="n">
        <v>51</v>
      </c>
      <c r="C3592" s="7" t="n">
        <v>4</v>
      </c>
      <c r="D3592" s="7" t="n">
        <v>1616</v>
      </c>
      <c r="E3592" s="7" t="s">
        <v>44</v>
      </c>
    </row>
    <row r="3593" spans="1:8">
      <c r="A3593" t="s">
        <v>4</v>
      </c>
      <c r="B3593" s="4" t="s">
        <v>5</v>
      </c>
      <c r="C3593" s="4" t="s">
        <v>10</v>
      </c>
    </row>
    <row r="3594" spans="1:8">
      <c r="A3594" t="n">
        <v>32437</v>
      </c>
      <c r="B3594" s="25" t="n">
        <v>16</v>
      </c>
      <c r="C3594" s="7" t="n">
        <v>0</v>
      </c>
    </row>
    <row r="3595" spans="1:8">
      <c r="A3595" t="s">
        <v>4</v>
      </c>
      <c r="B3595" s="4" t="s">
        <v>5</v>
      </c>
      <c r="C3595" s="4" t="s">
        <v>10</v>
      </c>
      <c r="D3595" s="4" t="s">
        <v>13</v>
      </c>
      <c r="E3595" s="4" t="s">
        <v>9</v>
      </c>
      <c r="F3595" s="4" t="s">
        <v>28</v>
      </c>
      <c r="G3595" s="4" t="s">
        <v>13</v>
      </c>
      <c r="H3595" s="4" t="s">
        <v>13</v>
      </c>
    </row>
    <row r="3596" spans="1:8">
      <c r="A3596" t="n">
        <v>32440</v>
      </c>
      <c r="B3596" s="38" t="n">
        <v>26</v>
      </c>
      <c r="C3596" s="7" t="n">
        <v>1616</v>
      </c>
      <c r="D3596" s="7" t="n">
        <v>17</v>
      </c>
      <c r="E3596" s="7" t="n">
        <v>63212</v>
      </c>
      <c r="F3596" s="7" t="s">
        <v>356</v>
      </c>
      <c r="G3596" s="7" t="n">
        <v>2</v>
      </c>
      <c r="H3596" s="7" t="n">
        <v>0</v>
      </c>
    </row>
    <row r="3597" spans="1:8">
      <c r="A3597" t="s">
        <v>4</v>
      </c>
      <c r="B3597" s="4" t="s">
        <v>5</v>
      </c>
    </row>
    <row r="3598" spans="1:8">
      <c r="A3598" t="n">
        <v>32495</v>
      </c>
      <c r="B3598" s="23" t="n">
        <v>28</v>
      </c>
    </row>
    <row r="3599" spans="1:8">
      <c r="A3599" t="s">
        <v>4</v>
      </c>
      <c r="B3599" s="4" t="s">
        <v>5</v>
      </c>
      <c r="C3599" s="4" t="s">
        <v>6</v>
      </c>
      <c r="D3599" s="4" t="s">
        <v>10</v>
      </c>
    </row>
    <row r="3600" spans="1:8">
      <c r="A3600" t="n">
        <v>32496</v>
      </c>
      <c r="B3600" s="58" t="n">
        <v>29</v>
      </c>
      <c r="C3600" s="7" t="s">
        <v>12</v>
      </c>
      <c r="D3600" s="7" t="n">
        <v>65533</v>
      </c>
    </row>
    <row r="3601" spans="1:8">
      <c r="A3601" t="s">
        <v>4</v>
      </c>
      <c r="B3601" s="4" t="s">
        <v>5</v>
      </c>
      <c r="C3601" s="4" t="s">
        <v>13</v>
      </c>
      <c r="D3601" s="4" t="s">
        <v>10</v>
      </c>
      <c r="E3601" s="4" t="s">
        <v>10</v>
      </c>
      <c r="F3601" s="4" t="s">
        <v>13</v>
      </c>
    </row>
    <row r="3602" spans="1:8">
      <c r="A3602" t="n">
        <v>32500</v>
      </c>
      <c r="B3602" s="21" t="n">
        <v>25</v>
      </c>
      <c r="C3602" s="7" t="n">
        <v>1</v>
      </c>
      <c r="D3602" s="7" t="n">
        <v>65535</v>
      </c>
      <c r="E3602" s="7" t="n">
        <v>65535</v>
      </c>
      <c r="F3602" s="7" t="n">
        <v>0</v>
      </c>
    </row>
    <row r="3603" spans="1:8">
      <c r="A3603" t="s">
        <v>4</v>
      </c>
      <c r="B3603" s="4" t="s">
        <v>5</v>
      </c>
      <c r="C3603" s="4" t="s">
        <v>10</v>
      </c>
    </row>
    <row r="3604" spans="1:8">
      <c r="A3604" t="n">
        <v>32507</v>
      </c>
      <c r="B3604" s="25" t="n">
        <v>16</v>
      </c>
      <c r="C3604" s="7" t="n">
        <v>300</v>
      </c>
    </row>
    <row r="3605" spans="1:8">
      <c r="A3605" t="s">
        <v>4</v>
      </c>
      <c r="B3605" s="4" t="s">
        <v>5</v>
      </c>
      <c r="C3605" s="4" t="s">
        <v>13</v>
      </c>
      <c r="D3605" s="4" t="s">
        <v>19</v>
      </c>
      <c r="E3605" s="4" t="s">
        <v>19</v>
      </c>
      <c r="F3605" s="4" t="s">
        <v>19</v>
      </c>
    </row>
    <row r="3606" spans="1:8">
      <c r="A3606" t="n">
        <v>32510</v>
      </c>
      <c r="B3606" s="48" t="n">
        <v>45</v>
      </c>
      <c r="C3606" s="7" t="n">
        <v>9</v>
      </c>
      <c r="D3606" s="7" t="n">
        <v>0.0500000007450581</v>
      </c>
      <c r="E3606" s="7" t="n">
        <v>0.0500000007450581</v>
      </c>
      <c r="F3606" s="7" t="n">
        <v>0.200000002980232</v>
      </c>
    </row>
    <row r="3607" spans="1:8">
      <c r="A3607" t="s">
        <v>4</v>
      </c>
      <c r="B3607" s="4" t="s">
        <v>5</v>
      </c>
      <c r="C3607" s="4" t="s">
        <v>6</v>
      </c>
      <c r="D3607" s="4" t="s">
        <v>10</v>
      </c>
    </row>
    <row r="3608" spans="1:8">
      <c r="A3608" t="n">
        <v>32524</v>
      </c>
      <c r="B3608" s="58" t="n">
        <v>29</v>
      </c>
      <c r="C3608" s="7" t="s">
        <v>258</v>
      </c>
      <c r="D3608" s="7" t="n">
        <v>65533</v>
      </c>
    </row>
    <row r="3609" spans="1:8">
      <c r="A3609" t="s">
        <v>4</v>
      </c>
      <c r="B3609" s="4" t="s">
        <v>5</v>
      </c>
      <c r="C3609" s="4" t="s">
        <v>13</v>
      </c>
      <c r="D3609" s="4" t="s">
        <v>10</v>
      </c>
      <c r="E3609" s="4" t="s">
        <v>6</v>
      </c>
    </row>
    <row r="3610" spans="1:8">
      <c r="A3610" t="n">
        <v>32544</v>
      </c>
      <c r="B3610" s="37" t="n">
        <v>51</v>
      </c>
      <c r="C3610" s="7" t="n">
        <v>4</v>
      </c>
      <c r="D3610" s="7" t="n">
        <v>1603</v>
      </c>
      <c r="E3610" s="7" t="s">
        <v>44</v>
      </c>
    </row>
    <row r="3611" spans="1:8">
      <c r="A3611" t="s">
        <v>4</v>
      </c>
      <c r="B3611" s="4" t="s">
        <v>5</v>
      </c>
      <c r="C3611" s="4" t="s">
        <v>10</v>
      </c>
    </row>
    <row r="3612" spans="1:8">
      <c r="A3612" t="n">
        <v>32557</v>
      </c>
      <c r="B3612" s="25" t="n">
        <v>16</v>
      </c>
      <c r="C3612" s="7" t="n">
        <v>0</v>
      </c>
    </row>
    <row r="3613" spans="1:8">
      <c r="A3613" t="s">
        <v>4</v>
      </c>
      <c r="B3613" s="4" t="s">
        <v>5</v>
      </c>
      <c r="C3613" s="4" t="s">
        <v>10</v>
      </c>
      <c r="D3613" s="4" t="s">
        <v>13</v>
      </c>
      <c r="E3613" s="4" t="s">
        <v>9</v>
      </c>
      <c r="F3613" s="4" t="s">
        <v>28</v>
      </c>
      <c r="G3613" s="4" t="s">
        <v>13</v>
      </c>
      <c r="H3613" s="4" t="s">
        <v>13</v>
      </c>
    </row>
    <row r="3614" spans="1:8">
      <c r="A3614" t="n">
        <v>32560</v>
      </c>
      <c r="B3614" s="38" t="n">
        <v>26</v>
      </c>
      <c r="C3614" s="7" t="n">
        <v>1603</v>
      </c>
      <c r="D3614" s="7" t="n">
        <v>17</v>
      </c>
      <c r="E3614" s="7" t="n">
        <v>63213</v>
      </c>
      <c r="F3614" s="7" t="s">
        <v>357</v>
      </c>
      <c r="G3614" s="7" t="n">
        <v>2</v>
      </c>
      <c r="H3614" s="7" t="n">
        <v>0</v>
      </c>
    </row>
    <row r="3615" spans="1:8">
      <c r="A3615" t="s">
        <v>4</v>
      </c>
      <c r="B3615" s="4" t="s">
        <v>5</v>
      </c>
    </row>
    <row r="3616" spans="1:8">
      <c r="A3616" t="n">
        <v>32587</v>
      </c>
      <c r="B3616" s="23" t="n">
        <v>28</v>
      </c>
    </row>
    <row r="3617" spans="1:8">
      <c r="A3617" t="s">
        <v>4</v>
      </c>
      <c r="B3617" s="4" t="s">
        <v>5</v>
      </c>
      <c r="C3617" s="4" t="s">
        <v>6</v>
      </c>
      <c r="D3617" s="4" t="s">
        <v>10</v>
      </c>
    </row>
    <row r="3618" spans="1:8">
      <c r="A3618" t="n">
        <v>32588</v>
      </c>
      <c r="B3618" s="58" t="n">
        <v>29</v>
      </c>
      <c r="C3618" s="7" t="s">
        <v>12</v>
      </c>
      <c r="D3618" s="7" t="n">
        <v>65533</v>
      </c>
    </row>
    <row r="3619" spans="1:8">
      <c r="A3619" t="s">
        <v>4</v>
      </c>
      <c r="B3619" s="4" t="s">
        <v>5</v>
      </c>
      <c r="C3619" s="4" t="s">
        <v>10</v>
      </c>
      <c r="D3619" s="4" t="s">
        <v>13</v>
      </c>
    </row>
    <row r="3620" spans="1:8">
      <c r="A3620" t="n">
        <v>32592</v>
      </c>
      <c r="B3620" s="52" t="n">
        <v>89</v>
      </c>
      <c r="C3620" s="7" t="n">
        <v>65533</v>
      </c>
      <c r="D3620" s="7" t="n">
        <v>1</v>
      </c>
    </row>
    <row r="3621" spans="1:8">
      <c r="A3621" t="s">
        <v>4</v>
      </c>
      <c r="B3621" s="4" t="s">
        <v>5</v>
      </c>
      <c r="C3621" s="4" t="s">
        <v>13</v>
      </c>
      <c r="D3621" s="4" t="s">
        <v>13</v>
      </c>
    </row>
    <row r="3622" spans="1:8">
      <c r="A3622" t="n">
        <v>32596</v>
      </c>
      <c r="B3622" s="16" t="n">
        <v>49</v>
      </c>
      <c r="C3622" s="7" t="n">
        <v>2</v>
      </c>
      <c r="D3622" s="7" t="n">
        <v>0</v>
      </c>
    </row>
    <row r="3623" spans="1:8">
      <c r="A3623" t="s">
        <v>4</v>
      </c>
      <c r="B3623" s="4" t="s">
        <v>5</v>
      </c>
      <c r="C3623" s="4" t="s">
        <v>13</v>
      </c>
      <c r="D3623" s="4" t="s">
        <v>10</v>
      </c>
      <c r="E3623" s="4" t="s">
        <v>9</v>
      </c>
      <c r="F3623" s="4" t="s">
        <v>10</v>
      </c>
      <c r="G3623" s="4" t="s">
        <v>9</v>
      </c>
      <c r="H3623" s="4" t="s">
        <v>13</v>
      </c>
    </row>
    <row r="3624" spans="1:8">
      <c r="A3624" t="n">
        <v>32599</v>
      </c>
      <c r="B3624" s="16" t="n">
        <v>49</v>
      </c>
      <c r="C3624" s="7" t="n">
        <v>0</v>
      </c>
      <c r="D3624" s="7" t="n">
        <v>432</v>
      </c>
      <c r="E3624" s="7" t="n">
        <v>1065353216</v>
      </c>
      <c r="F3624" s="7" t="n">
        <v>0</v>
      </c>
      <c r="G3624" s="7" t="n">
        <v>0</v>
      </c>
      <c r="H3624" s="7" t="n">
        <v>0</v>
      </c>
    </row>
    <row r="3625" spans="1:8">
      <c r="A3625" t="s">
        <v>4</v>
      </c>
      <c r="B3625" s="4" t="s">
        <v>5</v>
      </c>
      <c r="C3625" s="4" t="s">
        <v>13</v>
      </c>
      <c r="D3625" s="4" t="s">
        <v>10</v>
      </c>
      <c r="E3625" s="4" t="s">
        <v>19</v>
      </c>
    </row>
    <row r="3626" spans="1:8">
      <c r="A3626" t="n">
        <v>32614</v>
      </c>
      <c r="B3626" s="42" t="n">
        <v>58</v>
      </c>
      <c r="C3626" s="7" t="n">
        <v>101</v>
      </c>
      <c r="D3626" s="7" t="n">
        <v>300</v>
      </c>
      <c r="E3626" s="7" t="n">
        <v>1</v>
      </c>
    </row>
    <row r="3627" spans="1:8">
      <c r="A3627" t="s">
        <v>4</v>
      </c>
      <c r="B3627" s="4" t="s">
        <v>5</v>
      </c>
      <c r="C3627" s="4" t="s">
        <v>13</v>
      </c>
      <c r="D3627" s="4" t="s">
        <v>10</v>
      </c>
      <c r="E3627" s="4" t="s">
        <v>9</v>
      </c>
      <c r="F3627" s="4" t="s">
        <v>10</v>
      </c>
    </row>
    <row r="3628" spans="1:8">
      <c r="A3628" t="n">
        <v>32622</v>
      </c>
      <c r="B3628" s="14" t="n">
        <v>50</v>
      </c>
      <c r="C3628" s="7" t="n">
        <v>3</v>
      </c>
      <c r="D3628" s="7" t="n">
        <v>4524</v>
      </c>
      <c r="E3628" s="7" t="n">
        <v>1055622431</v>
      </c>
      <c r="F3628" s="7" t="n">
        <v>1000</v>
      </c>
    </row>
    <row r="3629" spans="1:8">
      <c r="A3629" t="s">
        <v>4</v>
      </c>
      <c r="B3629" s="4" t="s">
        <v>5</v>
      </c>
      <c r="C3629" s="4" t="s">
        <v>13</v>
      </c>
      <c r="D3629" s="4" t="s">
        <v>10</v>
      </c>
    </row>
    <row r="3630" spans="1:8">
      <c r="A3630" t="n">
        <v>32632</v>
      </c>
      <c r="B3630" s="42" t="n">
        <v>58</v>
      </c>
      <c r="C3630" s="7" t="n">
        <v>254</v>
      </c>
      <c r="D3630" s="7" t="n">
        <v>0</v>
      </c>
    </row>
    <row r="3631" spans="1:8">
      <c r="A3631" t="s">
        <v>4</v>
      </c>
      <c r="B3631" s="4" t="s">
        <v>5</v>
      </c>
      <c r="C3631" s="4" t="s">
        <v>13</v>
      </c>
    </row>
    <row r="3632" spans="1:8">
      <c r="A3632" t="n">
        <v>32636</v>
      </c>
      <c r="B3632" s="53" t="n">
        <v>116</v>
      </c>
      <c r="C3632" s="7" t="n">
        <v>0</v>
      </c>
    </row>
    <row r="3633" spans="1:8">
      <c r="A3633" t="s">
        <v>4</v>
      </c>
      <c r="B3633" s="4" t="s">
        <v>5</v>
      </c>
      <c r="C3633" s="4" t="s">
        <v>13</v>
      </c>
      <c r="D3633" s="4" t="s">
        <v>10</v>
      </c>
    </row>
    <row r="3634" spans="1:8">
      <c r="A3634" t="n">
        <v>32638</v>
      </c>
      <c r="B3634" s="53" t="n">
        <v>116</v>
      </c>
      <c r="C3634" s="7" t="n">
        <v>2</v>
      </c>
      <c r="D3634" s="7" t="n">
        <v>1</v>
      </c>
    </row>
    <row r="3635" spans="1:8">
      <c r="A3635" t="s">
        <v>4</v>
      </c>
      <c r="B3635" s="4" t="s">
        <v>5</v>
      </c>
      <c r="C3635" s="4" t="s">
        <v>13</v>
      </c>
      <c r="D3635" s="4" t="s">
        <v>9</v>
      </c>
    </row>
    <row r="3636" spans="1:8">
      <c r="A3636" t="n">
        <v>32642</v>
      </c>
      <c r="B3636" s="53" t="n">
        <v>116</v>
      </c>
      <c r="C3636" s="7" t="n">
        <v>5</v>
      </c>
      <c r="D3636" s="7" t="n">
        <v>1125515264</v>
      </c>
    </row>
    <row r="3637" spans="1:8">
      <c r="A3637" t="s">
        <v>4</v>
      </c>
      <c r="B3637" s="4" t="s">
        <v>5</v>
      </c>
      <c r="C3637" s="4" t="s">
        <v>13</v>
      </c>
      <c r="D3637" s="4" t="s">
        <v>10</v>
      </c>
    </row>
    <row r="3638" spans="1:8">
      <c r="A3638" t="n">
        <v>32648</v>
      </c>
      <c r="B3638" s="53" t="n">
        <v>116</v>
      </c>
      <c r="C3638" s="7" t="n">
        <v>6</v>
      </c>
      <c r="D3638" s="7" t="n">
        <v>1</v>
      </c>
    </row>
    <row r="3639" spans="1:8">
      <c r="A3639" t="s">
        <v>4</v>
      </c>
      <c r="B3639" s="4" t="s">
        <v>5</v>
      </c>
      <c r="C3639" s="4" t="s">
        <v>13</v>
      </c>
      <c r="D3639" s="4" t="s">
        <v>10</v>
      </c>
      <c r="E3639" s="4" t="s">
        <v>6</v>
      </c>
      <c r="F3639" s="4" t="s">
        <v>6</v>
      </c>
      <c r="G3639" s="4" t="s">
        <v>6</v>
      </c>
      <c r="H3639" s="4" t="s">
        <v>6</v>
      </c>
    </row>
    <row r="3640" spans="1:8">
      <c r="A3640" t="n">
        <v>32652</v>
      </c>
      <c r="B3640" s="37" t="n">
        <v>51</v>
      </c>
      <c r="C3640" s="7" t="n">
        <v>3</v>
      </c>
      <c r="D3640" s="7" t="n">
        <v>8</v>
      </c>
      <c r="E3640" s="7" t="s">
        <v>358</v>
      </c>
      <c r="F3640" s="7" t="s">
        <v>359</v>
      </c>
      <c r="G3640" s="7" t="s">
        <v>113</v>
      </c>
      <c r="H3640" s="7" t="s">
        <v>114</v>
      </c>
    </row>
    <row r="3641" spans="1:8">
      <c r="A3641" t="s">
        <v>4</v>
      </c>
      <c r="B3641" s="4" t="s">
        <v>5</v>
      </c>
      <c r="C3641" s="4" t="s">
        <v>13</v>
      </c>
      <c r="D3641" s="4" t="s">
        <v>10</v>
      </c>
      <c r="E3641" s="4" t="s">
        <v>6</v>
      </c>
      <c r="F3641" s="4" t="s">
        <v>6</v>
      </c>
      <c r="G3641" s="4" t="s">
        <v>6</v>
      </c>
      <c r="H3641" s="4" t="s">
        <v>6</v>
      </c>
    </row>
    <row r="3642" spans="1:8">
      <c r="A3642" t="n">
        <v>32681</v>
      </c>
      <c r="B3642" s="37" t="n">
        <v>51</v>
      </c>
      <c r="C3642" s="7" t="n">
        <v>3</v>
      </c>
      <c r="D3642" s="7" t="n">
        <v>13</v>
      </c>
      <c r="E3642" s="7" t="s">
        <v>358</v>
      </c>
      <c r="F3642" s="7" t="s">
        <v>359</v>
      </c>
      <c r="G3642" s="7" t="s">
        <v>113</v>
      </c>
      <c r="H3642" s="7" t="s">
        <v>114</v>
      </c>
    </row>
    <row r="3643" spans="1:8">
      <c r="A3643" t="s">
        <v>4</v>
      </c>
      <c r="B3643" s="4" t="s">
        <v>5</v>
      </c>
      <c r="C3643" s="4" t="s">
        <v>10</v>
      </c>
      <c r="D3643" s="4" t="s">
        <v>9</v>
      </c>
    </row>
    <row r="3644" spans="1:8">
      <c r="A3644" t="n">
        <v>32710</v>
      </c>
      <c r="B3644" s="49" t="n">
        <v>44</v>
      </c>
      <c r="C3644" s="7" t="n">
        <v>1616</v>
      </c>
      <c r="D3644" s="7" t="n">
        <v>1</v>
      </c>
    </row>
    <row r="3645" spans="1:8">
      <c r="A3645" t="s">
        <v>4</v>
      </c>
      <c r="B3645" s="4" t="s">
        <v>5</v>
      </c>
      <c r="C3645" s="4" t="s">
        <v>10</v>
      </c>
      <c r="D3645" s="4" t="s">
        <v>19</v>
      </c>
      <c r="E3645" s="4" t="s">
        <v>19</v>
      </c>
      <c r="F3645" s="4" t="s">
        <v>19</v>
      </c>
      <c r="G3645" s="4" t="s">
        <v>19</v>
      </c>
    </row>
    <row r="3646" spans="1:8">
      <c r="A3646" t="n">
        <v>32717</v>
      </c>
      <c r="B3646" s="31" t="n">
        <v>46</v>
      </c>
      <c r="C3646" s="7" t="n">
        <v>1603</v>
      </c>
      <c r="D3646" s="7" t="n">
        <v>-8.94999980926514</v>
      </c>
      <c r="E3646" s="7" t="n">
        <v>0.75</v>
      </c>
      <c r="F3646" s="7" t="n">
        <v>-100</v>
      </c>
      <c r="G3646" s="7" t="n">
        <v>170</v>
      </c>
    </row>
    <row r="3647" spans="1:8">
      <c r="A3647" t="s">
        <v>4</v>
      </c>
      <c r="B3647" s="4" t="s">
        <v>5</v>
      </c>
      <c r="C3647" s="4" t="s">
        <v>10</v>
      </c>
      <c r="D3647" s="4" t="s">
        <v>13</v>
      </c>
      <c r="E3647" s="4" t="s">
        <v>6</v>
      </c>
      <c r="F3647" s="4" t="s">
        <v>19</v>
      </c>
      <c r="G3647" s="4" t="s">
        <v>19</v>
      </c>
      <c r="H3647" s="4" t="s">
        <v>19</v>
      </c>
    </row>
    <row r="3648" spans="1:8">
      <c r="A3648" t="n">
        <v>32736</v>
      </c>
      <c r="B3648" s="35" t="n">
        <v>48</v>
      </c>
      <c r="C3648" s="7" t="n">
        <v>1603</v>
      </c>
      <c r="D3648" s="7" t="n">
        <v>0</v>
      </c>
      <c r="E3648" s="7" t="s">
        <v>338</v>
      </c>
      <c r="F3648" s="7" t="n">
        <v>-1</v>
      </c>
      <c r="G3648" s="7" t="n">
        <v>1</v>
      </c>
      <c r="H3648" s="7" t="n">
        <v>0</v>
      </c>
    </row>
    <row r="3649" spans="1:8">
      <c r="A3649" t="s">
        <v>4</v>
      </c>
      <c r="B3649" s="4" t="s">
        <v>5</v>
      </c>
      <c r="C3649" s="4" t="s">
        <v>10</v>
      </c>
      <c r="D3649" s="4" t="s">
        <v>13</v>
      </c>
      <c r="E3649" s="4" t="s">
        <v>6</v>
      </c>
      <c r="F3649" s="4" t="s">
        <v>19</v>
      </c>
      <c r="G3649" s="4" t="s">
        <v>19</v>
      </c>
      <c r="H3649" s="4" t="s">
        <v>19</v>
      </c>
    </row>
    <row r="3650" spans="1:8">
      <c r="A3650" t="n">
        <v>32764</v>
      </c>
      <c r="B3650" s="35" t="n">
        <v>48</v>
      </c>
      <c r="C3650" s="7" t="n">
        <v>1616</v>
      </c>
      <c r="D3650" s="7" t="n">
        <v>0</v>
      </c>
      <c r="E3650" s="7" t="s">
        <v>227</v>
      </c>
      <c r="F3650" s="7" t="n">
        <v>-1</v>
      </c>
      <c r="G3650" s="7" t="n">
        <v>1</v>
      </c>
      <c r="H3650" s="7" t="n">
        <v>0</v>
      </c>
    </row>
    <row r="3651" spans="1:8">
      <c r="A3651" t="s">
        <v>4</v>
      </c>
      <c r="B3651" s="4" t="s">
        <v>5</v>
      </c>
      <c r="C3651" s="4" t="s">
        <v>13</v>
      </c>
      <c r="D3651" s="4" t="s">
        <v>13</v>
      </c>
      <c r="E3651" s="4" t="s">
        <v>19</v>
      </c>
      <c r="F3651" s="4" t="s">
        <v>19</v>
      </c>
      <c r="G3651" s="4" t="s">
        <v>19</v>
      </c>
      <c r="H3651" s="4" t="s">
        <v>10</v>
      </c>
    </row>
    <row r="3652" spans="1:8">
      <c r="A3652" t="n">
        <v>32791</v>
      </c>
      <c r="B3652" s="48" t="n">
        <v>45</v>
      </c>
      <c r="C3652" s="7" t="n">
        <v>2</v>
      </c>
      <c r="D3652" s="7" t="n">
        <v>3</v>
      </c>
      <c r="E3652" s="7" t="n">
        <v>-5.30000019073486</v>
      </c>
      <c r="F3652" s="7" t="n">
        <v>20.5499992370605</v>
      </c>
      <c r="G3652" s="7" t="n">
        <v>-118.900001525879</v>
      </c>
      <c r="H3652" s="7" t="n">
        <v>0</v>
      </c>
    </row>
    <row r="3653" spans="1:8">
      <c r="A3653" t="s">
        <v>4</v>
      </c>
      <c r="B3653" s="4" t="s">
        <v>5</v>
      </c>
      <c r="C3653" s="4" t="s">
        <v>13</v>
      </c>
      <c r="D3653" s="4" t="s">
        <v>13</v>
      </c>
      <c r="E3653" s="4" t="s">
        <v>19</v>
      </c>
      <c r="F3653" s="4" t="s">
        <v>19</v>
      </c>
      <c r="G3653" s="4" t="s">
        <v>19</v>
      </c>
      <c r="H3653" s="4" t="s">
        <v>10</v>
      </c>
      <c r="I3653" s="4" t="s">
        <v>13</v>
      </c>
    </row>
    <row r="3654" spans="1:8">
      <c r="A3654" t="n">
        <v>32808</v>
      </c>
      <c r="B3654" s="48" t="n">
        <v>45</v>
      </c>
      <c r="C3654" s="7" t="n">
        <v>4</v>
      </c>
      <c r="D3654" s="7" t="n">
        <v>3</v>
      </c>
      <c r="E3654" s="7" t="n">
        <v>325.700012207031</v>
      </c>
      <c r="F3654" s="7" t="n">
        <v>342.220001220703</v>
      </c>
      <c r="G3654" s="7" t="n">
        <v>8</v>
      </c>
      <c r="H3654" s="7" t="n">
        <v>0</v>
      </c>
      <c r="I3654" s="7" t="n">
        <v>0</v>
      </c>
    </row>
    <row r="3655" spans="1:8">
      <c r="A3655" t="s">
        <v>4</v>
      </c>
      <c r="B3655" s="4" t="s">
        <v>5</v>
      </c>
      <c r="C3655" s="4" t="s">
        <v>13</v>
      </c>
      <c r="D3655" s="4" t="s">
        <v>13</v>
      </c>
      <c r="E3655" s="4" t="s">
        <v>19</v>
      </c>
      <c r="F3655" s="4" t="s">
        <v>10</v>
      </c>
    </row>
    <row r="3656" spans="1:8">
      <c r="A3656" t="n">
        <v>32826</v>
      </c>
      <c r="B3656" s="48" t="n">
        <v>45</v>
      </c>
      <c r="C3656" s="7" t="n">
        <v>5</v>
      </c>
      <c r="D3656" s="7" t="n">
        <v>3</v>
      </c>
      <c r="E3656" s="7" t="n">
        <v>30.5</v>
      </c>
      <c r="F3656" s="7" t="n">
        <v>0</v>
      </c>
    </row>
    <row r="3657" spans="1:8">
      <c r="A3657" t="s">
        <v>4</v>
      </c>
      <c r="B3657" s="4" t="s">
        <v>5</v>
      </c>
      <c r="C3657" s="4" t="s">
        <v>13</v>
      </c>
      <c r="D3657" s="4" t="s">
        <v>13</v>
      </c>
      <c r="E3657" s="4" t="s">
        <v>19</v>
      </c>
      <c r="F3657" s="4" t="s">
        <v>10</v>
      </c>
    </row>
    <row r="3658" spans="1:8">
      <c r="A3658" t="n">
        <v>32835</v>
      </c>
      <c r="B3658" s="48" t="n">
        <v>45</v>
      </c>
      <c r="C3658" s="7" t="n">
        <v>11</v>
      </c>
      <c r="D3658" s="7" t="n">
        <v>3</v>
      </c>
      <c r="E3658" s="7" t="n">
        <v>34.2999992370605</v>
      </c>
      <c r="F3658" s="7" t="n">
        <v>0</v>
      </c>
    </row>
    <row r="3659" spans="1:8">
      <c r="A3659" t="s">
        <v>4</v>
      </c>
      <c r="B3659" s="4" t="s">
        <v>5</v>
      </c>
      <c r="C3659" s="4" t="s">
        <v>13</v>
      </c>
      <c r="D3659" s="4" t="s">
        <v>13</v>
      </c>
      <c r="E3659" s="4" t="s">
        <v>19</v>
      </c>
      <c r="F3659" s="4" t="s">
        <v>19</v>
      </c>
      <c r="G3659" s="4" t="s">
        <v>19</v>
      </c>
      <c r="H3659" s="4" t="s">
        <v>10</v>
      </c>
    </row>
    <row r="3660" spans="1:8">
      <c r="A3660" t="n">
        <v>32844</v>
      </c>
      <c r="B3660" s="48" t="n">
        <v>45</v>
      </c>
      <c r="C3660" s="7" t="n">
        <v>2</v>
      </c>
      <c r="D3660" s="7" t="n">
        <v>3</v>
      </c>
      <c r="E3660" s="7" t="n">
        <v>-5.30000019073486</v>
      </c>
      <c r="F3660" s="7" t="n">
        <v>22.0499992370605</v>
      </c>
      <c r="G3660" s="7" t="n">
        <v>-118.900001525879</v>
      </c>
      <c r="H3660" s="7" t="n">
        <v>2000</v>
      </c>
    </row>
    <row r="3661" spans="1:8">
      <c r="A3661" t="s">
        <v>4</v>
      </c>
      <c r="B3661" s="4" t="s">
        <v>5</v>
      </c>
      <c r="C3661" s="4" t="s">
        <v>13</v>
      </c>
      <c r="D3661" s="4" t="s">
        <v>13</v>
      </c>
      <c r="E3661" s="4" t="s">
        <v>19</v>
      </c>
      <c r="F3661" s="4" t="s">
        <v>19</v>
      </c>
      <c r="G3661" s="4" t="s">
        <v>19</v>
      </c>
      <c r="H3661" s="4" t="s">
        <v>10</v>
      </c>
      <c r="I3661" s="4" t="s">
        <v>13</v>
      </c>
    </row>
    <row r="3662" spans="1:8">
      <c r="A3662" t="n">
        <v>32861</v>
      </c>
      <c r="B3662" s="48" t="n">
        <v>45</v>
      </c>
      <c r="C3662" s="7" t="n">
        <v>4</v>
      </c>
      <c r="D3662" s="7" t="n">
        <v>3</v>
      </c>
      <c r="E3662" s="7" t="n">
        <v>322.5</v>
      </c>
      <c r="F3662" s="7" t="n">
        <v>342.5</v>
      </c>
      <c r="G3662" s="7" t="n">
        <v>8</v>
      </c>
      <c r="H3662" s="7" t="n">
        <v>2000</v>
      </c>
      <c r="I3662" s="7" t="n">
        <v>0</v>
      </c>
    </row>
    <row r="3663" spans="1:8">
      <c r="A3663" t="s">
        <v>4</v>
      </c>
      <c r="B3663" s="4" t="s">
        <v>5</v>
      </c>
      <c r="C3663" s="4" t="s">
        <v>13</v>
      </c>
      <c r="D3663" s="4" t="s">
        <v>13</v>
      </c>
      <c r="E3663" s="4" t="s">
        <v>19</v>
      </c>
      <c r="F3663" s="4" t="s">
        <v>10</v>
      </c>
    </row>
    <row r="3664" spans="1:8">
      <c r="A3664" t="n">
        <v>32879</v>
      </c>
      <c r="B3664" s="48" t="n">
        <v>45</v>
      </c>
      <c r="C3664" s="7" t="n">
        <v>5</v>
      </c>
      <c r="D3664" s="7" t="n">
        <v>3</v>
      </c>
      <c r="E3664" s="7" t="n">
        <v>34.5</v>
      </c>
      <c r="F3664" s="7" t="n">
        <v>2000</v>
      </c>
    </row>
    <row r="3665" spans="1:9">
      <c r="A3665" t="s">
        <v>4</v>
      </c>
      <c r="B3665" s="4" t="s">
        <v>5</v>
      </c>
      <c r="C3665" s="4" t="s">
        <v>10</v>
      </c>
      <c r="D3665" s="4" t="s">
        <v>10</v>
      </c>
      <c r="E3665" s="4" t="s">
        <v>19</v>
      </c>
      <c r="F3665" s="4" t="s">
        <v>19</v>
      </c>
      <c r="G3665" s="4" t="s">
        <v>19</v>
      </c>
      <c r="H3665" s="4" t="s">
        <v>19</v>
      </c>
      <c r="I3665" s="4" t="s">
        <v>19</v>
      </c>
      <c r="J3665" s="4" t="s">
        <v>13</v>
      </c>
      <c r="K3665" s="4" t="s">
        <v>10</v>
      </c>
    </row>
    <row r="3666" spans="1:9">
      <c r="A3666" t="n">
        <v>32888</v>
      </c>
      <c r="B3666" s="50" t="n">
        <v>55</v>
      </c>
      <c r="C3666" s="7" t="n">
        <v>1616</v>
      </c>
      <c r="D3666" s="7" t="n">
        <v>65026</v>
      </c>
      <c r="E3666" s="7" t="n">
        <v>0</v>
      </c>
      <c r="F3666" s="7" t="n">
        <v>0.75</v>
      </c>
      <c r="G3666" s="7" t="n">
        <v>-105</v>
      </c>
      <c r="H3666" s="7" t="n">
        <v>1</v>
      </c>
      <c r="I3666" s="7" t="n">
        <v>200</v>
      </c>
      <c r="J3666" s="7" t="n">
        <v>0</v>
      </c>
      <c r="K3666" s="7" t="n">
        <v>129</v>
      </c>
    </row>
    <row r="3667" spans="1:9">
      <c r="A3667" t="s">
        <v>4</v>
      </c>
      <c r="B3667" s="4" t="s">
        <v>5</v>
      </c>
      <c r="C3667" s="4" t="s">
        <v>13</v>
      </c>
      <c r="D3667" s="4" t="s">
        <v>10</v>
      </c>
      <c r="E3667" s="4" t="s">
        <v>19</v>
      </c>
      <c r="F3667" s="4" t="s">
        <v>10</v>
      </c>
      <c r="G3667" s="4" t="s">
        <v>9</v>
      </c>
      <c r="H3667" s="4" t="s">
        <v>9</v>
      </c>
      <c r="I3667" s="4" t="s">
        <v>10</v>
      </c>
      <c r="J3667" s="4" t="s">
        <v>10</v>
      </c>
      <c r="K3667" s="4" t="s">
        <v>9</v>
      </c>
      <c r="L3667" s="4" t="s">
        <v>9</v>
      </c>
      <c r="M3667" s="4" t="s">
        <v>9</v>
      </c>
      <c r="N3667" s="4" t="s">
        <v>9</v>
      </c>
      <c r="O3667" s="4" t="s">
        <v>6</v>
      </c>
    </row>
    <row r="3668" spans="1:9">
      <c r="A3668" t="n">
        <v>32916</v>
      </c>
      <c r="B3668" s="14" t="n">
        <v>50</v>
      </c>
      <c r="C3668" s="7" t="n">
        <v>0</v>
      </c>
      <c r="D3668" s="7" t="n">
        <v>4421</v>
      </c>
      <c r="E3668" s="7" t="n">
        <v>1</v>
      </c>
      <c r="F3668" s="7" t="n">
        <v>100</v>
      </c>
      <c r="G3668" s="7" t="n">
        <v>0</v>
      </c>
      <c r="H3668" s="7" t="n">
        <v>-1061158912</v>
      </c>
      <c r="I3668" s="7" t="n">
        <v>0</v>
      </c>
      <c r="J3668" s="7" t="n">
        <v>65533</v>
      </c>
      <c r="K3668" s="7" t="n">
        <v>0</v>
      </c>
      <c r="L3668" s="7" t="n">
        <v>0</v>
      </c>
      <c r="M3668" s="7" t="n">
        <v>0</v>
      </c>
      <c r="N3668" s="7" t="n">
        <v>0</v>
      </c>
      <c r="O3668" s="7" t="s">
        <v>12</v>
      </c>
    </row>
    <row r="3669" spans="1:9">
      <c r="A3669" t="s">
        <v>4</v>
      </c>
      <c r="B3669" s="4" t="s">
        <v>5</v>
      </c>
      <c r="C3669" s="4" t="s">
        <v>13</v>
      </c>
      <c r="D3669" s="4" t="s">
        <v>10</v>
      </c>
      <c r="E3669" s="4" t="s">
        <v>10</v>
      </c>
      <c r="F3669" s="4" t="s">
        <v>9</v>
      </c>
    </row>
    <row r="3670" spans="1:9">
      <c r="A3670" t="n">
        <v>32955</v>
      </c>
      <c r="B3670" s="76" t="n">
        <v>84</v>
      </c>
      <c r="C3670" s="7" t="n">
        <v>0</v>
      </c>
      <c r="D3670" s="7" t="n">
        <v>0</v>
      </c>
      <c r="E3670" s="7" t="n">
        <v>0</v>
      </c>
      <c r="F3670" s="7" t="n">
        <v>1050253722</v>
      </c>
    </row>
    <row r="3671" spans="1:9">
      <c r="A3671" t="s">
        <v>4</v>
      </c>
      <c r="B3671" s="4" t="s">
        <v>5</v>
      </c>
      <c r="C3671" s="4" t="s">
        <v>13</v>
      </c>
      <c r="D3671" s="4" t="s">
        <v>10</v>
      </c>
      <c r="E3671" s="4" t="s">
        <v>10</v>
      </c>
      <c r="F3671" s="4" t="s">
        <v>9</v>
      </c>
    </row>
    <row r="3672" spans="1:9">
      <c r="A3672" t="n">
        <v>32965</v>
      </c>
      <c r="B3672" s="76" t="n">
        <v>84</v>
      </c>
      <c r="C3672" s="7" t="n">
        <v>1</v>
      </c>
      <c r="D3672" s="7" t="n">
        <v>0</v>
      </c>
      <c r="E3672" s="7" t="n">
        <v>2000</v>
      </c>
      <c r="F3672" s="7" t="n">
        <v>0</v>
      </c>
    </row>
    <row r="3673" spans="1:9">
      <c r="A3673" t="s">
        <v>4</v>
      </c>
      <c r="B3673" s="4" t="s">
        <v>5</v>
      </c>
      <c r="C3673" s="4" t="s">
        <v>13</v>
      </c>
      <c r="D3673" s="4" t="s">
        <v>10</v>
      </c>
    </row>
    <row r="3674" spans="1:9">
      <c r="A3674" t="n">
        <v>32975</v>
      </c>
      <c r="B3674" s="42" t="n">
        <v>58</v>
      </c>
      <c r="C3674" s="7" t="n">
        <v>255</v>
      </c>
      <c r="D3674" s="7" t="n">
        <v>0</v>
      </c>
    </row>
    <row r="3675" spans="1:9">
      <c r="A3675" t="s">
        <v>4</v>
      </c>
      <c r="B3675" s="4" t="s">
        <v>5</v>
      </c>
      <c r="C3675" s="4" t="s">
        <v>6</v>
      </c>
      <c r="D3675" s="4" t="s">
        <v>10</v>
      </c>
    </row>
    <row r="3676" spans="1:9">
      <c r="A3676" t="n">
        <v>32979</v>
      </c>
      <c r="B3676" s="58" t="n">
        <v>29</v>
      </c>
      <c r="C3676" s="7" t="s">
        <v>258</v>
      </c>
      <c r="D3676" s="7" t="n">
        <v>65533</v>
      </c>
    </row>
    <row r="3677" spans="1:9">
      <c r="A3677" t="s">
        <v>4</v>
      </c>
      <c r="B3677" s="4" t="s">
        <v>5</v>
      </c>
      <c r="C3677" s="4" t="s">
        <v>13</v>
      </c>
      <c r="D3677" s="4" t="s">
        <v>10</v>
      </c>
      <c r="E3677" s="4" t="s">
        <v>6</v>
      </c>
    </row>
    <row r="3678" spans="1:9">
      <c r="A3678" t="n">
        <v>32999</v>
      </c>
      <c r="B3678" s="37" t="n">
        <v>51</v>
      </c>
      <c r="C3678" s="7" t="n">
        <v>4</v>
      </c>
      <c r="D3678" s="7" t="n">
        <v>1603</v>
      </c>
      <c r="E3678" s="7" t="s">
        <v>44</v>
      </c>
    </row>
    <row r="3679" spans="1:9">
      <c r="A3679" t="s">
        <v>4</v>
      </c>
      <c r="B3679" s="4" t="s">
        <v>5</v>
      </c>
      <c r="C3679" s="4" t="s">
        <v>10</v>
      </c>
    </row>
    <row r="3680" spans="1:9">
      <c r="A3680" t="n">
        <v>33012</v>
      </c>
      <c r="B3680" s="25" t="n">
        <v>16</v>
      </c>
      <c r="C3680" s="7" t="n">
        <v>0</v>
      </c>
    </row>
    <row r="3681" spans="1:15">
      <c r="A3681" t="s">
        <v>4</v>
      </c>
      <c r="B3681" s="4" t="s">
        <v>5</v>
      </c>
      <c r="C3681" s="4" t="s">
        <v>10</v>
      </c>
      <c r="D3681" s="4" t="s">
        <v>13</v>
      </c>
      <c r="E3681" s="4" t="s">
        <v>9</v>
      </c>
      <c r="F3681" s="4" t="s">
        <v>28</v>
      </c>
      <c r="G3681" s="4" t="s">
        <v>13</v>
      </c>
      <c r="H3681" s="4" t="s">
        <v>13</v>
      </c>
      <c r="I3681" s="4" t="s">
        <v>13</v>
      </c>
    </row>
    <row r="3682" spans="1:15">
      <c r="A3682" t="n">
        <v>33015</v>
      </c>
      <c r="B3682" s="38" t="n">
        <v>26</v>
      </c>
      <c r="C3682" s="7" t="n">
        <v>1603</v>
      </c>
      <c r="D3682" s="7" t="n">
        <v>17</v>
      </c>
      <c r="E3682" s="7" t="n">
        <v>63214</v>
      </c>
      <c r="F3682" s="7" t="s">
        <v>360</v>
      </c>
      <c r="G3682" s="7" t="n">
        <v>8</v>
      </c>
      <c r="H3682" s="7" t="n">
        <v>2</v>
      </c>
      <c r="I3682" s="7" t="n">
        <v>0</v>
      </c>
    </row>
    <row r="3683" spans="1:15">
      <c r="A3683" t="s">
        <v>4</v>
      </c>
      <c r="B3683" s="4" t="s">
        <v>5</v>
      </c>
      <c r="C3683" s="4" t="s">
        <v>10</v>
      </c>
    </row>
    <row r="3684" spans="1:15">
      <c r="A3684" t="n">
        <v>33043</v>
      </c>
      <c r="B3684" s="25" t="n">
        <v>16</v>
      </c>
      <c r="C3684" s="7" t="n">
        <v>1500</v>
      </c>
    </row>
    <row r="3685" spans="1:15">
      <c r="A3685" t="s">
        <v>4</v>
      </c>
      <c r="B3685" s="4" t="s">
        <v>5</v>
      </c>
      <c r="C3685" s="4" t="s">
        <v>10</v>
      </c>
      <c r="D3685" s="4" t="s">
        <v>13</v>
      </c>
    </row>
    <row r="3686" spans="1:15">
      <c r="A3686" t="n">
        <v>33046</v>
      </c>
      <c r="B3686" s="52" t="n">
        <v>89</v>
      </c>
      <c r="C3686" s="7" t="n">
        <v>1603</v>
      </c>
      <c r="D3686" s="7" t="n">
        <v>0</v>
      </c>
    </row>
    <row r="3687" spans="1:15">
      <c r="A3687" t="s">
        <v>4</v>
      </c>
      <c r="B3687" s="4" t="s">
        <v>5</v>
      </c>
      <c r="C3687" s="4" t="s">
        <v>6</v>
      </c>
      <c r="D3687" s="4" t="s">
        <v>10</v>
      </c>
    </row>
    <row r="3688" spans="1:15">
      <c r="A3688" t="n">
        <v>33050</v>
      </c>
      <c r="B3688" s="58" t="n">
        <v>29</v>
      </c>
      <c r="C3688" s="7" t="s">
        <v>12</v>
      </c>
      <c r="D3688" s="7" t="n">
        <v>65533</v>
      </c>
    </row>
    <row r="3689" spans="1:15">
      <c r="A3689" t="s">
        <v>4</v>
      </c>
      <c r="B3689" s="4" t="s">
        <v>5</v>
      </c>
      <c r="C3689" s="4" t="s">
        <v>13</v>
      </c>
      <c r="D3689" s="4" t="s">
        <v>10</v>
      </c>
    </row>
    <row r="3690" spans="1:15">
      <c r="A3690" t="n">
        <v>33054</v>
      </c>
      <c r="B3690" s="48" t="n">
        <v>45</v>
      </c>
      <c r="C3690" s="7" t="n">
        <v>7</v>
      </c>
      <c r="D3690" s="7" t="n">
        <v>255</v>
      </c>
    </row>
    <row r="3691" spans="1:15">
      <c r="A3691" t="s">
        <v>4</v>
      </c>
      <c r="B3691" s="4" t="s">
        <v>5</v>
      </c>
      <c r="C3691" s="4" t="s">
        <v>10</v>
      </c>
      <c r="D3691" s="4" t="s">
        <v>13</v>
      </c>
    </row>
    <row r="3692" spans="1:15">
      <c r="A3692" t="n">
        <v>33058</v>
      </c>
      <c r="B3692" s="52" t="n">
        <v>89</v>
      </c>
      <c r="C3692" s="7" t="n">
        <v>65533</v>
      </c>
      <c r="D3692" s="7" t="n">
        <v>1</v>
      </c>
    </row>
    <row r="3693" spans="1:15">
      <c r="A3693" t="s">
        <v>4</v>
      </c>
      <c r="B3693" s="4" t="s">
        <v>5</v>
      </c>
      <c r="C3693" s="4" t="s">
        <v>13</v>
      </c>
      <c r="D3693" s="4" t="s">
        <v>10</v>
      </c>
      <c r="E3693" s="4" t="s">
        <v>19</v>
      </c>
    </row>
    <row r="3694" spans="1:15">
      <c r="A3694" t="n">
        <v>33062</v>
      </c>
      <c r="B3694" s="42" t="n">
        <v>58</v>
      </c>
      <c r="C3694" s="7" t="n">
        <v>101</v>
      </c>
      <c r="D3694" s="7" t="n">
        <v>300</v>
      </c>
      <c r="E3694" s="7" t="n">
        <v>1</v>
      </c>
    </row>
    <row r="3695" spans="1:15">
      <c r="A3695" t="s">
        <v>4</v>
      </c>
      <c r="B3695" s="4" t="s">
        <v>5</v>
      </c>
      <c r="C3695" s="4" t="s">
        <v>13</v>
      </c>
      <c r="D3695" s="4" t="s">
        <v>10</v>
      </c>
    </row>
    <row r="3696" spans="1:15">
      <c r="A3696" t="n">
        <v>33070</v>
      </c>
      <c r="B3696" s="42" t="n">
        <v>58</v>
      </c>
      <c r="C3696" s="7" t="n">
        <v>254</v>
      </c>
      <c r="D3696" s="7" t="n">
        <v>0</v>
      </c>
    </row>
    <row r="3697" spans="1:9">
      <c r="A3697" t="s">
        <v>4</v>
      </c>
      <c r="B3697" s="4" t="s">
        <v>5</v>
      </c>
      <c r="C3697" s="4" t="s">
        <v>10</v>
      </c>
      <c r="D3697" s="4" t="s">
        <v>13</v>
      </c>
    </row>
    <row r="3698" spans="1:9">
      <c r="A3698" t="n">
        <v>33074</v>
      </c>
      <c r="B3698" s="51" t="n">
        <v>56</v>
      </c>
      <c r="C3698" s="7" t="n">
        <v>1616</v>
      </c>
      <c r="D3698" s="7" t="n">
        <v>1</v>
      </c>
    </row>
    <row r="3699" spans="1:9">
      <c r="A3699" t="s">
        <v>4</v>
      </c>
      <c r="B3699" s="4" t="s">
        <v>5</v>
      </c>
      <c r="C3699" s="4" t="s">
        <v>10</v>
      </c>
      <c r="D3699" s="4" t="s">
        <v>19</v>
      </c>
      <c r="E3699" s="4" t="s">
        <v>19</v>
      </c>
      <c r="F3699" s="4" t="s">
        <v>19</v>
      </c>
      <c r="G3699" s="4" t="s">
        <v>19</v>
      </c>
    </row>
    <row r="3700" spans="1:9">
      <c r="A3700" t="n">
        <v>33078</v>
      </c>
      <c r="B3700" s="31" t="n">
        <v>46</v>
      </c>
      <c r="C3700" s="7" t="n">
        <v>1603</v>
      </c>
      <c r="D3700" s="7" t="n">
        <v>-7.19999980926514</v>
      </c>
      <c r="E3700" s="7" t="n">
        <v>0.75</v>
      </c>
      <c r="F3700" s="7" t="n">
        <v>-97.0999984741211</v>
      </c>
      <c r="G3700" s="7" t="n">
        <v>150</v>
      </c>
    </row>
    <row r="3701" spans="1:9">
      <c r="A3701" t="s">
        <v>4</v>
      </c>
      <c r="B3701" s="4" t="s">
        <v>5</v>
      </c>
      <c r="C3701" s="4" t="s">
        <v>10</v>
      </c>
      <c r="D3701" s="4" t="s">
        <v>19</v>
      </c>
      <c r="E3701" s="4" t="s">
        <v>19</v>
      </c>
      <c r="F3701" s="4" t="s">
        <v>19</v>
      </c>
      <c r="G3701" s="4" t="s">
        <v>19</v>
      </c>
    </row>
    <row r="3702" spans="1:9">
      <c r="A3702" t="n">
        <v>33097</v>
      </c>
      <c r="B3702" s="31" t="n">
        <v>46</v>
      </c>
      <c r="C3702" s="7" t="n">
        <v>1616</v>
      </c>
      <c r="D3702" s="7" t="n">
        <v>0</v>
      </c>
      <c r="E3702" s="7" t="n">
        <v>0.75</v>
      </c>
      <c r="F3702" s="7" t="n">
        <v>-104.849998474121</v>
      </c>
      <c r="G3702" s="7" t="n">
        <v>0</v>
      </c>
    </row>
    <row r="3703" spans="1:9">
      <c r="A3703" t="s">
        <v>4</v>
      </c>
      <c r="B3703" s="4" t="s">
        <v>5</v>
      </c>
      <c r="C3703" s="4" t="s">
        <v>13</v>
      </c>
      <c r="D3703" s="4" t="s">
        <v>13</v>
      </c>
      <c r="E3703" s="4" t="s">
        <v>19</v>
      </c>
      <c r="F3703" s="4" t="s">
        <v>19</v>
      </c>
      <c r="G3703" s="4" t="s">
        <v>19</v>
      </c>
      <c r="H3703" s="4" t="s">
        <v>10</v>
      </c>
    </row>
    <row r="3704" spans="1:9">
      <c r="A3704" t="n">
        <v>33116</v>
      </c>
      <c r="B3704" s="48" t="n">
        <v>45</v>
      </c>
      <c r="C3704" s="7" t="n">
        <v>2</v>
      </c>
      <c r="D3704" s="7" t="n">
        <v>3</v>
      </c>
      <c r="E3704" s="7" t="n">
        <v>-5.59999990463257</v>
      </c>
      <c r="F3704" s="7" t="n">
        <v>6.59999990463257</v>
      </c>
      <c r="G3704" s="7" t="n">
        <v>-99.0500030517578</v>
      </c>
      <c r="H3704" s="7" t="n">
        <v>0</v>
      </c>
    </row>
    <row r="3705" spans="1:9">
      <c r="A3705" t="s">
        <v>4</v>
      </c>
      <c r="B3705" s="4" t="s">
        <v>5</v>
      </c>
      <c r="C3705" s="4" t="s">
        <v>13</v>
      </c>
      <c r="D3705" s="4" t="s">
        <v>13</v>
      </c>
      <c r="E3705" s="4" t="s">
        <v>19</v>
      </c>
      <c r="F3705" s="4" t="s">
        <v>19</v>
      </c>
      <c r="G3705" s="4" t="s">
        <v>19</v>
      </c>
      <c r="H3705" s="4" t="s">
        <v>10</v>
      </c>
      <c r="I3705" s="4" t="s">
        <v>13</v>
      </c>
    </row>
    <row r="3706" spans="1:9">
      <c r="A3706" t="n">
        <v>33133</v>
      </c>
      <c r="B3706" s="48" t="n">
        <v>45</v>
      </c>
      <c r="C3706" s="7" t="n">
        <v>4</v>
      </c>
      <c r="D3706" s="7" t="n">
        <v>3</v>
      </c>
      <c r="E3706" s="7" t="n">
        <v>354.399993896484</v>
      </c>
      <c r="F3706" s="7" t="n">
        <v>343</v>
      </c>
      <c r="G3706" s="7" t="n">
        <v>10</v>
      </c>
      <c r="H3706" s="7" t="n">
        <v>0</v>
      </c>
      <c r="I3706" s="7" t="n">
        <v>0</v>
      </c>
    </row>
    <row r="3707" spans="1:9">
      <c r="A3707" t="s">
        <v>4</v>
      </c>
      <c r="B3707" s="4" t="s">
        <v>5</v>
      </c>
      <c r="C3707" s="4" t="s">
        <v>13</v>
      </c>
      <c r="D3707" s="4" t="s">
        <v>13</v>
      </c>
      <c r="E3707" s="4" t="s">
        <v>19</v>
      </c>
      <c r="F3707" s="4" t="s">
        <v>10</v>
      </c>
    </row>
    <row r="3708" spans="1:9">
      <c r="A3708" t="n">
        <v>33151</v>
      </c>
      <c r="B3708" s="48" t="n">
        <v>45</v>
      </c>
      <c r="C3708" s="7" t="n">
        <v>5</v>
      </c>
      <c r="D3708" s="7" t="n">
        <v>3</v>
      </c>
      <c r="E3708" s="7" t="n">
        <v>13</v>
      </c>
      <c r="F3708" s="7" t="n">
        <v>0</v>
      </c>
    </row>
    <row r="3709" spans="1:9">
      <c r="A3709" t="s">
        <v>4</v>
      </c>
      <c r="B3709" s="4" t="s">
        <v>5</v>
      </c>
      <c r="C3709" s="4" t="s">
        <v>13</v>
      </c>
      <c r="D3709" s="4" t="s">
        <v>13</v>
      </c>
      <c r="E3709" s="4" t="s">
        <v>19</v>
      </c>
      <c r="F3709" s="4" t="s">
        <v>10</v>
      </c>
    </row>
    <row r="3710" spans="1:9">
      <c r="A3710" t="n">
        <v>33160</v>
      </c>
      <c r="B3710" s="48" t="n">
        <v>45</v>
      </c>
      <c r="C3710" s="7" t="n">
        <v>11</v>
      </c>
      <c r="D3710" s="7" t="n">
        <v>3</v>
      </c>
      <c r="E3710" s="7" t="n">
        <v>40</v>
      </c>
      <c r="F3710" s="7" t="n">
        <v>0</v>
      </c>
    </row>
    <row r="3711" spans="1:9">
      <c r="A3711" t="s">
        <v>4</v>
      </c>
      <c r="B3711" s="4" t="s">
        <v>5</v>
      </c>
      <c r="C3711" s="4" t="s">
        <v>13</v>
      </c>
      <c r="D3711" s="4" t="s">
        <v>13</v>
      </c>
      <c r="E3711" s="4" t="s">
        <v>19</v>
      </c>
      <c r="F3711" s="4" t="s">
        <v>19</v>
      </c>
      <c r="G3711" s="4" t="s">
        <v>19</v>
      </c>
      <c r="H3711" s="4" t="s">
        <v>10</v>
      </c>
    </row>
    <row r="3712" spans="1:9">
      <c r="A3712" t="n">
        <v>33169</v>
      </c>
      <c r="B3712" s="48" t="n">
        <v>45</v>
      </c>
      <c r="C3712" s="7" t="n">
        <v>2</v>
      </c>
      <c r="D3712" s="7" t="n">
        <v>3</v>
      </c>
      <c r="E3712" s="7" t="n">
        <v>-15.25</v>
      </c>
      <c r="F3712" s="7" t="n">
        <v>1.5</v>
      </c>
      <c r="G3712" s="7" t="n">
        <v>-83.0500030517578</v>
      </c>
      <c r="H3712" s="7" t="n">
        <v>1000</v>
      </c>
    </row>
    <row r="3713" spans="1:9">
      <c r="A3713" t="s">
        <v>4</v>
      </c>
      <c r="B3713" s="4" t="s">
        <v>5</v>
      </c>
      <c r="C3713" s="4" t="s">
        <v>13</v>
      </c>
      <c r="D3713" s="4" t="s">
        <v>13</v>
      </c>
      <c r="E3713" s="4" t="s">
        <v>19</v>
      </c>
      <c r="F3713" s="4" t="s">
        <v>19</v>
      </c>
      <c r="G3713" s="4" t="s">
        <v>19</v>
      </c>
      <c r="H3713" s="4" t="s">
        <v>10</v>
      </c>
      <c r="I3713" s="4" t="s">
        <v>13</v>
      </c>
    </row>
    <row r="3714" spans="1:9">
      <c r="A3714" t="n">
        <v>33186</v>
      </c>
      <c r="B3714" s="48" t="n">
        <v>45</v>
      </c>
      <c r="C3714" s="7" t="n">
        <v>4</v>
      </c>
      <c r="D3714" s="7" t="n">
        <v>3</v>
      </c>
      <c r="E3714" s="7" t="n">
        <v>13.3500003814697</v>
      </c>
      <c r="F3714" s="7" t="n">
        <v>1.29999995231628</v>
      </c>
      <c r="G3714" s="7" t="n">
        <v>10</v>
      </c>
      <c r="H3714" s="7" t="n">
        <v>1000</v>
      </c>
      <c r="I3714" s="7" t="n">
        <v>1</v>
      </c>
    </row>
    <row r="3715" spans="1:9">
      <c r="A3715" t="s">
        <v>4</v>
      </c>
      <c r="B3715" s="4" t="s">
        <v>5</v>
      </c>
      <c r="C3715" s="4" t="s">
        <v>13</v>
      </c>
      <c r="D3715" s="4" t="s">
        <v>13</v>
      </c>
      <c r="E3715" s="4" t="s">
        <v>19</v>
      </c>
      <c r="F3715" s="4" t="s">
        <v>10</v>
      </c>
    </row>
    <row r="3716" spans="1:9">
      <c r="A3716" t="n">
        <v>33204</v>
      </c>
      <c r="B3716" s="48" t="n">
        <v>45</v>
      </c>
      <c r="C3716" s="7" t="n">
        <v>5</v>
      </c>
      <c r="D3716" s="7" t="n">
        <v>3</v>
      </c>
      <c r="E3716" s="7" t="n">
        <v>8</v>
      </c>
      <c r="F3716" s="7" t="n">
        <v>1000</v>
      </c>
    </row>
    <row r="3717" spans="1:9">
      <c r="A3717" t="s">
        <v>4</v>
      </c>
      <c r="B3717" s="4" t="s">
        <v>5</v>
      </c>
      <c r="C3717" s="4" t="s">
        <v>10</v>
      </c>
      <c r="D3717" s="4" t="s">
        <v>13</v>
      </c>
      <c r="E3717" s="4" t="s">
        <v>6</v>
      </c>
      <c r="F3717" s="4" t="s">
        <v>19</v>
      </c>
      <c r="G3717" s="4" t="s">
        <v>19</v>
      </c>
      <c r="H3717" s="4" t="s">
        <v>19</v>
      </c>
    </row>
    <row r="3718" spans="1:9">
      <c r="A3718" t="n">
        <v>33213</v>
      </c>
      <c r="B3718" s="35" t="n">
        <v>48</v>
      </c>
      <c r="C3718" s="7" t="n">
        <v>1616</v>
      </c>
      <c r="D3718" s="7" t="n">
        <v>0</v>
      </c>
      <c r="E3718" s="7" t="s">
        <v>211</v>
      </c>
      <c r="F3718" s="7" t="n">
        <v>-1</v>
      </c>
      <c r="G3718" s="7" t="n">
        <v>1</v>
      </c>
      <c r="H3718" s="7" t="n">
        <v>0</v>
      </c>
    </row>
    <row r="3719" spans="1:9">
      <c r="A3719" t="s">
        <v>4</v>
      </c>
      <c r="B3719" s="4" t="s">
        <v>5</v>
      </c>
      <c r="C3719" s="4" t="s">
        <v>13</v>
      </c>
      <c r="D3719" s="4" t="s">
        <v>10</v>
      </c>
      <c r="E3719" s="4" t="s">
        <v>10</v>
      </c>
      <c r="F3719" s="4" t="s">
        <v>10</v>
      </c>
      <c r="G3719" s="4" t="s">
        <v>10</v>
      </c>
      <c r="H3719" s="4" t="s">
        <v>10</v>
      </c>
      <c r="I3719" s="4" t="s">
        <v>6</v>
      </c>
      <c r="J3719" s="4" t="s">
        <v>19</v>
      </c>
      <c r="K3719" s="4" t="s">
        <v>19</v>
      </c>
      <c r="L3719" s="4" t="s">
        <v>19</v>
      </c>
      <c r="M3719" s="4" t="s">
        <v>9</v>
      </c>
      <c r="N3719" s="4" t="s">
        <v>9</v>
      </c>
      <c r="O3719" s="4" t="s">
        <v>19</v>
      </c>
      <c r="P3719" s="4" t="s">
        <v>19</v>
      </c>
      <c r="Q3719" s="4" t="s">
        <v>19</v>
      </c>
      <c r="R3719" s="4" t="s">
        <v>19</v>
      </c>
      <c r="S3719" s="4" t="s">
        <v>13</v>
      </c>
    </row>
    <row r="3720" spans="1:9">
      <c r="A3720" t="n">
        <v>33240</v>
      </c>
      <c r="B3720" s="68" t="n">
        <v>39</v>
      </c>
      <c r="C3720" s="7" t="n">
        <v>12</v>
      </c>
      <c r="D3720" s="7" t="n">
        <v>65533</v>
      </c>
      <c r="E3720" s="7" t="n">
        <v>209</v>
      </c>
      <c r="F3720" s="7" t="n">
        <v>0</v>
      </c>
      <c r="G3720" s="7" t="n">
        <v>65533</v>
      </c>
      <c r="H3720" s="7" t="n">
        <v>0</v>
      </c>
      <c r="I3720" s="7" t="s">
        <v>12</v>
      </c>
      <c r="J3720" s="7" t="n">
        <v>0</v>
      </c>
      <c r="K3720" s="7" t="n">
        <v>0.75</v>
      </c>
      <c r="L3720" s="7" t="n">
        <v>-104.849998474121</v>
      </c>
      <c r="M3720" s="7" t="n">
        <v>0</v>
      </c>
      <c r="N3720" s="7" t="n">
        <v>0</v>
      </c>
      <c r="O3720" s="7" t="n">
        <v>0</v>
      </c>
      <c r="P3720" s="7" t="n">
        <v>2</v>
      </c>
      <c r="Q3720" s="7" t="n">
        <v>2</v>
      </c>
      <c r="R3720" s="7" t="n">
        <v>2</v>
      </c>
      <c r="S3720" s="7" t="n">
        <v>255</v>
      </c>
    </row>
    <row r="3721" spans="1:9">
      <c r="A3721" t="s">
        <v>4</v>
      </c>
      <c r="B3721" s="4" t="s">
        <v>5</v>
      </c>
      <c r="C3721" s="4" t="s">
        <v>13</v>
      </c>
      <c r="D3721" s="4" t="s">
        <v>10</v>
      </c>
      <c r="E3721" s="4" t="s">
        <v>10</v>
      </c>
      <c r="F3721" s="4" t="s">
        <v>9</v>
      </c>
    </row>
    <row r="3722" spans="1:9">
      <c r="A3722" t="n">
        <v>33290</v>
      </c>
      <c r="B3722" s="76" t="n">
        <v>84</v>
      </c>
      <c r="C3722" s="7" t="n">
        <v>0</v>
      </c>
      <c r="D3722" s="7" t="n">
        <v>2</v>
      </c>
      <c r="E3722" s="7" t="n">
        <v>0</v>
      </c>
      <c r="F3722" s="7" t="n">
        <v>1056964608</v>
      </c>
    </row>
    <row r="3723" spans="1:9">
      <c r="A3723" t="s">
        <v>4</v>
      </c>
      <c r="B3723" s="4" t="s">
        <v>5</v>
      </c>
      <c r="C3723" s="4" t="s">
        <v>13</v>
      </c>
      <c r="D3723" s="4" t="s">
        <v>19</v>
      </c>
      <c r="E3723" s="4" t="s">
        <v>19</v>
      </c>
      <c r="F3723" s="4" t="s">
        <v>19</v>
      </c>
    </row>
    <row r="3724" spans="1:9">
      <c r="A3724" t="n">
        <v>33300</v>
      </c>
      <c r="B3724" s="48" t="n">
        <v>45</v>
      </c>
      <c r="C3724" s="7" t="n">
        <v>9</v>
      </c>
      <c r="D3724" s="7" t="n">
        <v>0.5</v>
      </c>
      <c r="E3724" s="7" t="n">
        <v>0.5</v>
      </c>
      <c r="F3724" s="7" t="n">
        <v>0.5</v>
      </c>
    </row>
    <row r="3725" spans="1:9">
      <c r="A3725" t="s">
        <v>4</v>
      </c>
      <c r="B3725" s="4" t="s">
        <v>5</v>
      </c>
      <c r="C3725" s="4" t="s">
        <v>13</v>
      </c>
      <c r="D3725" s="4" t="s">
        <v>10</v>
      </c>
      <c r="E3725" s="4" t="s">
        <v>19</v>
      </c>
      <c r="F3725" s="4" t="s">
        <v>10</v>
      </c>
      <c r="G3725" s="4" t="s">
        <v>9</v>
      </c>
      <c r="H3725" s="4" t="s">
        <v>9</v>
      </c>
      <c r="I3725" s="4" t="s">
        <v>10</v>
      </c>
      <c r="J3725" s="4" t="s">
        <v>10</v>
      </c>
      <c r="K3725" s="4" t="s">
        <v>9</v>
      </c>
      <c r="L3725" s="4" t="s">
        <v>9</v>
      </c>
      <c r="M3725" s="4" t="s">
        <v>9</v>
      </c>
      <c r="N3725" s="4" t="s">
        <v>9</v>
      </c>
      <c r="O3725" s="4" t="s">
        <v>6</v>
      </c>
    </row>
    <row r="3726" spans="1:9">
      <c r="A3726" t="n">
        <v>33314</v>
      </c>
      <c r="B3726" s="14" t="n">
        <v>50</v>
      </c>
      <c r="C3726" s="7" t="n">
        <v>0</v>
      </c>
      <c r="D3726" s="7" t="n">
        <v>4422</v>
      </c>
      <c r="E3726" s="7" t="n">
        <v>0.800000011920929</v>
      </c>
      <c r="F3726" s="7" t="n">
        <v>0</v>
      </c>
      <c r="G3726" s="7" t="n">
        <v>0</v>
      </c>
      <c r="H3726" s="7" t="n">
        <v>-1069547520</v>
      </c>
      <c r="I3726" s="7" t="n">
        <v>0</v>
      </c>
      <c r="J3726" s="7" t="n">
        <v>65533</v>
      </c>
      <c r="K3726" s="7" t="n">
        <v>0</v>
      </c>
      <c r="L3726" s="7" t="n">
        <v>0</v>
      </c>
      <c r="M3726" s="7" t="n">
        <v>0</v>
      </c>
      <c r="N3726" s="7" t="n">
        <v>0</v>
      </c>
      <c r="O3726" s="7" t="s">
        <v>12</v>
      </c>
    </row>
    <row r="3727" spans="1:9">
      <c r="A3727" t="s">
        <v>4</v>
      </c>
      <c r="B3727" s="4" t="s">
        <v>5</v>
      </c>
      <c r="C3727" s="4" t="s">
        <v>13</v>
      </c>
      <c r="D3727" s="4" t="s">
        <v>10</v>
      </c>
      <c r="E3727" s="4" t="s">
        <v>10</v>
      </c>
    </row>
    <row r="3728" spans="1:9">
      <c r="A3728" t="n">
        <v>33353</v>
      </c>
      <c r="B3728" s="14" t="n">
        <v>50</v>
      </c>
      <c r="C3728" s="7" t="n">
        <v>1</v>
      </c>
      <c r="D3728" s="7" t="n">
        <v>4546</v>
      </c>
      <c r="E3728" s="7" t="n">
        <v>200</v>
      </c>
    </row>
    <row r="3729" spans="1:19">
      <c r="A3729" t="s">
        <v>4</v>
      </c>
      <c r="B3729" s="4" t="s">
        <v>5</v>
      </c>
      <c r="C3729" s="4" t="s">
        <v>13</v>
      </c>
      <c r="D3729" s="4" t="s">
        <v>9</v>
      </c>
      <c r="E3729" s="4" t="s">
        <v>9</v>
      </c>
      <c r="F3729" s="4" t="s">
        <v>9</v>
      </c>
    </row>
    <row r="3730" spans="1:19">
      <c r="A3730" t="n">
        <v>33359</v>
      </c>
      <c r="B3730" s="14" t="n">
        <v>50</v>
      </c>
      <c r="C3730" s="7" t="n">
        <v>255</v>
      </c>
      <c r="D3730" s="7" t="n">
        <v>1056964608</v>
      </c>
      <c r="E3730" s="7" t="n">
        <v>1065353216</v>
      </c>
      <c r="F3730" s="7" t="n">
        <v>1050253722</v>
      </c>
    </row>
    <row r="3731" spans="1:19">
      <c r="A3731" t="s">
        <v>4</v>
      </c>
      <c r="B3731" s="4" t="s">
        <v>5</v>
      </c>
      <c r="C3731" s="4" t="s">
        <v>10</v>
      </c>
      <c r="D3731" s="4" t="s">
        <v>13</v>
      </c>
      <c r="E3731" s="4" t="s">
        <v>6</v>
      </c>
      <c r="F3731" s="4" t="s">
        <v>19</v>
      </c>
      <c r="G3731" s="4" t="s">
        <v>19</v>
      </c>
      <c r="H3731" s="4" t="s">
        <v>19</v>
      </c>
    </row>
    <row r="3732" spans="1:19">
      <c r="A3732" t="n">
        <v>33373</v>
      </c>
      <c r="B3732" s="35" t="n">
        <v>48</v>
      </c>
      <c r="C3732" s="7" t="n">
        <v>1603</v>
      </c>
      <c r="D3732" s="7" t="n">
        <v>0</v>
      </c>
      <c r="E3732" s="7" t="s">
        <v>361</v>
      </c>
      <c r="F3732" s="7" t="n">
        <v>-1</v>
      </c>
      <c r="G3732" s="7" t="n">
        <v>1</v>
      </c>
      <c r="H3732" s="7" t="n">
        <v>0</v>
      </c>
    </row>
    <row r="3733" spans="1:19">
      <c r="A3733" t="s">
        <v>4</v>
      </c>
      <c r="B3733" s="4" t="s">
        <v>5</v>
      </c>
      <c r="C3733" s="4" t="s">
        <v>10</v>
      </c>
      <c r="D3733" s="4" t="s">
        <v>10</v>
      </c>
      <c r="E3733" s="4" t="s">
        <v>19</v>
      </c>
      <c r="F3733" s="4" t="s">
        <v>19</v>
      </c>
      <c r="G3733" s="4" t="s">
        <v>19</v>
      </c>
      <c r="H3733" s="4" t="s">
        <v>19</v>
      </c>
      <c r="I3733" s="4" t="s">
        <v>13</v>
      </c>
      <c r="J3733" s="4" t="s">
        <v>10</v>
      </c>
    </row>
    <row r="3734" spans="1:19">
      <c r="A3734" t="n">
        <v>33401</v>
      </c>
      <c r="B3734" s="50" t="n">
        <v>55</v>
      </c>
      <c r="C3734" s="7" t="n">
        <v>1603</v>
      </c>
      <c r="D3734" s="7" t="n">
        <v>65533</v>
      </c>
      <c r="E3734" s="7" t="n">
        <v>-13</v>
      </c>
      <c r="F3734" s="7" t="n">
        <v>0.75</v>
      </c>
      <c r="G3734" s="7" t="n">
        <v>-87.0999984741211</v>
      </c>
      <c r="H3734" s="7" t="n">
        <v>20</v>
      </c>
      <c r="I3734" s="7" t="n">
        <v>0</v>
      </c>
      <c r="J3734" s="7" t="n">
        <v>129</v>
      </c>
    </row>
    <row r="3735" spans="1:19">
      <c r="A3735" t="s">
        <v>4</v>
      </c>
      <c r="B3735" s="4" t="s">
        <v>5</v>
      </c>
      <c r="C3735" s="4" t="s">
        <v>13</v>
      </c>
      <c r="D3735" s="4" t="s">
        <v>10</v>
      </c>
    </row>
    <row r="3736" spans="1:19">
      <c r="A3736" t="n">
        <v>33425</v>
      </c>
      <c r="B3736" s="42" t="n">
        <v>58</v>
      </c>
      <c r="C3736" s="7" t="n">
        <v>255</v>
      </c>
      <c r="D3736" s="7" t="n">
        <v>0</v>
      </c>
    </row>
    <row r="3737" spans="1:19">
      <c r="A3737" t="s">
        <v>4</v>
      </c>
      <c r="B3737" s="4" t="s">
        <v>5</v>
      </c>
      <c r="C3737" s="4" t="s">
        <v>10</v>
      </c>
      <c r="D3737" s="4" t="s">
        <v>13</v>
      </c>
    </row>
    <row r="3738" spans="1:19">
      <c r="A3738" t="n">
        <v>33429</v>
      </c>
      <c r="B3738" s="51" t="n">
        <v>56</v>
      </c>
      <c r="C3738" s="7" t="n">
        <v>1603</v>
      </c>
      <c r="D3738" s="7" t="n">
        <v>0</v>
      </c>
    </row>
    <row r="3739" spans="1:19">
      <c r="A3739" t="s">
        <v>4</v>
      </c>
      <c r="B3739" s="4" t="s">
        <v>5</v>
      </c>
      <c r="C3739" s="4" t="s">
        <v>13</v>
      </c>
      <c r="D3739" s="4" t="s">
        <v>10</v>
      </c>
      <c r="E3739" s="4" t="s">
        <v>10</v>
      </c>
      <c r="F3739" s="4" t="s">
        <v>9</v>
      </c>
    </row>
    <row r="3740" spans="1:19">
      <c r="A3740" t="n">
        <v>33433</v>
      </c>
      <c r="B3740" s="76" t="n">
        <v>84</v>
      </c>
      <c r="C3740" s="7" t="n">
        <v>1</v>
      </c>
      <c r="D3740" s="7" t="n">
        <v>0</v>
      </c>
      <c r="E3740" s="7" t="n">
        <v>500</v>
      </c>
      <c r="F3740" s="7" t="n">
        <v>0</v>
      </c>
    </row>
    <row r="3741" spans="1:19">
      <c r="A3741" t="s">
        <v>4</v>
      </c>
      <c r="B3741" s="4" t="s">
        <v>5</v>
      </c>
      <c r="C3741" s="4" t="s">
        <v>13</v>
      </c>
      <c r="D3741" s="4" t="s">
        <v>10</v>
      </c>
      <c r="E3741" s="4" t="s">
        <v>19</v>
      </c>
      <c r="F3741" s="4" t="s">
        <v>10</v>
      </c>
      <c r="G3741" s="4" t="s">
        <v>9</v>
      </c>
      <c r="H3741" s="4" t="s">
        <v>9</v>
      </c>
      <c r="I3741" s="4" t="s">
        <v>10</v>
      </c>
      <c r="J3741" s="4" t="s">
        <v>10</v>
      </c>
      <c r="K3741" s="4" t="s">
        <v>9</v>
      </c>
      <c r="L3741" s="4" t="s">
        <v>9</v>
      </c>
      <c r="M3741" s="4" t="s">
        <v>9</v>
      </c>
      <c r="N3741" s="4" t="s">
        <v>9</v>
      </c>
      <c r="O3741" s="4" t="s">
        <v>6</v>
      </c>
    </row>
    <row r="3742" spans="1:19">
      <c r="A3742" t="n">
        <v>33443</v>
      </c>
      <c r="B3742" s="14" t="n">
        <v>50</v>
      </c>
      <c r="C3742" s="7" t="n">
        <v>0</v>
      </c>
      <c r="D3742" s="7" t="n">
        <v>4546</v>
      </c>
      <c r="E3742" s="7" t="n">
        <v>0.300000011920929</v>
      </c>
      <c r="F3742" s="7" t="n">
        <v>100</v>
      </c>
      <c r="G3742" s="7" t="n">
        <v>0</v>
      </c>
      <c r="H3742" s="7" t="n">
        <v>1077936128</v>
      </c>
      <c r="I3742" s="7" t="n">
        <v>0</v>
      </c>
      <c r="J3742" s="7" t="n">
        <v>65533</v>
      </c>
      <c r="K3742" s="7" t="n">
        <v>0</v>
      </c>
      <c r="L3742" s="7" t="n">
        <v>0</v>
      </c>
      <c r="M3742" s="7" t="n">
        <v>0</v>
      </c>
      <c r="N3742" s="7" t="n">
        <v>0</v>
      </c>
      <c r="O3742" s="7" t="s">
        <v>12</v>
      </c>
    </row>
    <row r="3743" spans="1:19">
      <c r="A3743" t="s">
        <v>4</v>
      </c>
      <c r="B3743" s="4" t="s">
        <v>5</v>
      </c>
      <c r="C3743" s="4" t="s">
        <v>10</v>
      </c>
    </row>
    <row r="3744" spans="1:19">
      <c r="A3744" t="n">
        <v>33482</v>
      </c>
      <c r="B3744" s="25" t="n">
        <v>16</v>
      </c>
      <c r="C3744" s="7" t="n">
        <v>500</v>
      </c>
    </row>
    <row r="3745" spans="1:15">
      <c r="A3745" t="s">
        <v>4</v>
      </c>
      <c r="B3745" s="4" t="s">
        <v>5</v>
      </c>
      <c r="C3745" s="4" t="s">
        <v>13</v>
      </c>
      <c r="D3745" s="4" t="s">
        <v>10</v>
      </c>
      <c r="E3745" s="4" t="s">
        <v>10</v>
      </c>
      <c r="F3745" s="4" t="s">
        <v>13</v>
      </c>
    </row>
    <row r="3746" spans="1:15">
      <c r="A3746" t="n">
        <v>33485</v>
      </c>
      <c r="B3746" s="21" t="n">
        <v>25</v>
      </c>
      <c r="C3746" s="7" t="n">
        <v>1</v>
      </c>
      <c r="D3746" s="7" t="n">
        <v>200</v>
      </c>
      <c r="E3746" s="7" t="n">
        <v>560</v>
      </c>
      <c r="F3746" s="7" t="n">
        <v>1</v>
      </c>
    </row>
    <row r="3747" spans="1:15">
      <c r="A3747" t="s">
        <v>4</v>
      </c>
      <c r="B3747" s="4" t="s">
        <v>5</v>
      </c>
      <c r="C3747" s="4" t="s">
        <v>6</v>
      </c>
      <c r="D3747" s="4" t="s">
        <v>10</v>
      </c>
    </row>
    <row r="3748" spans="1:15">
      <c r="A3748" t="n">
        <v>33492</v>
      </c>
      <c r="B3748" s="58" t="n">
        <v>29</v>
      </c>
      <c r="C3748" s="7" t="s">
        <v>258</v>
      </c>
      <c r="D3748" s="7" t="n">
        <v>65533</v>
      </c>
    </row>
    <row r="3749" spans="1:15">
      <c r="A3749" t="s">
        <v>4</v>
      </c>
      <c r="B3749" s="4" t="s">
        <v>5</v>
      </c>
      <c r="C3749" s="4" t="s">
        <v>13</v>
      </c>
      <c r="D3749" s="4" t="s">
        <v>10</v>
      </c>
      <c r="E3749" s="4" t="s">
        <v>6</v>
      </c>
    </row>
    <row r="3750" spans="1:15">
      <c r="A3750" t="n">
        <v>33512</v>
      </c>
      <c r="B3750" s="37" t="n">
        <v>51</v>
      </c>
      <c r="C3750" s="7" t="n">
        <v>4</v>
      </c>
      <c r="D3750" s="7" t="n">
        <v>1603</v>
      </c>
      <c r="E3750" s="7" t="s">
        <v>44</v>
      </c>
    </row>
    <row r="3751" spans="1:15">
      <c r="A3751" t="s">
        <v>4</v>
      </c>
      <c r="B3751" s="4" t="s">
        <v>5</v>
      </c>
      <c r="C3751" s="4" t="s">
        <v>10</v>
      </c>
    </row>
    <row r="3752" spans="1:15">
      <c r="A3752" t="n">
        <v>33525</v>
      </c>
      <c r="B3752" s="25" t="n">
        <v>16</v>
      </c>
      <c r="C3752" s="7" t="n">
        <v>0</v>
      </c>
    </row>
    <row r="3753" spans="1:15">
      <c r="A3753" t="s">
        <v>4</v>
      </c>
      <c r="B3753" s="4" t="s">
        <v>5</v>
      </c>
      <c r="C3753" s="4" t="s">
        <v>10</v>
      </c>
      <c r="D3753" s="4" t="s">
        <v>13</v>
      </c>
      <c r="E3753" s="4" t="s">
        <v>9</v>
      </c>
      <c r="F3753" s="4" t="s">
        <v>28</v>
      </c>
      <c r="G3753" s="4" t="s">
        <v>13</v>
      </c>
      <c r="H3753" s="4" t="s">
        <v>13</v>
      </c>
    </row>
    <row r="3754" spans="1:15">
      <c r="A3754" t="n">
        <v>33528</v>
      </c>
      <c r="B3754" s="38" t="n">
        <v>26</v>
      </c>
      <c r="C3754" s="7" t="n">
        <v>1603</v>
      </c>
      <c r="D3754" s="7" t="n">
        <v>17</v>
      </c>
      <c r="E3754" s="7" t="n">
        <v>63215</v>
      </c>
      <c r="F3754" s="7" t="s">
        <v>362</v>
      </c>
      <c r="G3754" s="7" t="n">
        <v>2</v>
      </c>
      <c r="H3754" s="7" t="n">
        <v>0</v>
      </c>
    </row>
    <row r="3755" spans="1:15">
      <c r="A3755" t="s">
        <v>4</v>
      </c>
      <c r="B3755" s="4" t="s">
        <v>5</v>
      </c>
    </row>
    <row r="3756" spans="1:15">
      <c r="A3756" t="n">
        <v>33558</v>
      </c>
      <c r="B3756" s="23" t="n">
        <v>28</v>
      </c>
    </row>
    <row r="3757" spans="1:15">
      <c r="A3757" t="s">
        <v>4</v>
      </c>
      <c r="B3757" s="4" t="s">
        <v>5</v>
      </c>
      <c r="C3757" s="4" t="s">
        <v>6</v>
      </c>
      <c r="D3757" s="4" t="s">
        <v>10</v>
      </c>
    </row>
    <row r="3758" spans="1:15">
      <c r="A3758" t="n">
        <v>33559</v>
      </c>
      <c r="B3758" s="58" t="n">
        <v>29</v>
      </c>
      <c r="C3758" s="7" t="s">
        <v>12</v>
      </c>
      <c r="D3758" s="7" t="n">
        <v>65533</v>
      </c>
    </row>
    <row r="3759" spans="1:15">
      <c r="A3759" t="s">
        <v>4</v>
      </c>
      <c r="B3759" s="4" t="s">
        <v>5</v>
      </c>
      <c r="C3759" s="4" t="s">
        <v>13</v>
      </c>
      <c r="D3759" s="4" t="s">
        <v>10</v>
      </c>
      <c r="E3759" s="4" t="s">
        <v>10</v>
      </c>
      <c r="F3759" s="4" t="s">
        <v>13</v>
      </c>
    </row>
    <row r="3760" spans="1:15">
      <c r="A3760" t="n">
        <v>33563</v>
      </c>
      <c r="B3760" s="21" t="n">
        <v>25</v>
      </c>
      <c r="C3760" s="7" t="n">
        <v>1</v>
      </c>
      <c r="D3760" s="7" t="n">
        <v>65535</v>
      </c>
      <c r="E3760" s="7" t="n">
        <v>65535</v>
      </c>
      <c r="F3760" s="7" t="n">
        <v>0</v>
      </c>
    </row>
    <row r="3761" spans="1:8">
      <c r="A3761" t="s">
        <v>4</v>
      </c>
      <c r="B3761" s="4" t="s">
        <v>5</v>
      </c>
      <c r="C3761" s="4" t="s">
        <v>13</v>
      </c>
      <c r="D3761" s="4" t="s">
        <v>10</v>
      </c>
      <c r="E3761" s="4" t="s">
        <v>10</v>
      </c>
      <c r="F3761" s="4" t="s">
        <v>13</v>
      </c>
    </row>
    <row r="3762" spans="1:8">
      <c r="A3762" t="n">
        <v>33570</v>
      </c>
      <c r="B3762" s="21" t="n">
        <v>25</v>
      </c>
      <c r="C3762" s="7" t="n">
        <v>1</v>
      </c>
      <c r="D3762" s="7" t="n">
        <v>260</v>
      </c>
      <c r="E3762" s="7" t="n">
        <v>280</v>
      </c>
      <c r="F3762" s="7" t="n">
        <v>2</v>
      </c>
    </row>
    <row r="3763" spans="1:8">
      <c r="A3763" t="s">
        <v>4</v>
      </c>
      <c r="B3763" s="4" t="s">
        <v>5</v>
      </c>
      <c r="C3763" s="4" t="s">
        <v>13</v>
      </c>
      <c r="D3763" s="4" t="s">
        <v>19</v>
      </c>
      <c r="E3763" s="4" t="s">
        <v>19</v>
      </c>
      <c r="F3763" s="4" t="s">
        <v>19</v>
      </c>
    </row>
    <row r="3764" spans="1:8">
      <c r="A3764" t="n">
        <v>33577</v>
      </c>
      <c r="B3764" s="48" t="n">
        <v>45</v>
      </c>
      <c r="C3764" s="7" t="n">
        <v>9</v>
      </c>
      <c r="D3764" s="7" t="n">
        <v>0.0199999995529652</v>
      </c>
      <c r="E3764" s="7" t="n">
        <v>0.0199999995529652</v>
      </c>
      <c r="F3764" s="7" t="n">
        <v>0.200000002980232</v>
      </c>
    </row>
    <row r="3765" spans="1:8">
      <c r="A3765" t="s">
        <v>4</v>
      </c>
      <c r="B3765" s="4" t="s">
        <v>5</v>
      </c>
      <c r="C3765" s="4" t="s">
        <v>13</v>
      </c>
      <c r="D3765" s="4" t="s">
        <v>10</v>
      </c>
      <c r="E3765" s="4" t="s">
        <v>6</v>
      </c>
    </row>
    <row r="3766" spans="1:8">
      <c r="A3766" t="n">
        <v>33591</v>
      </c>
      <c r="B3766" s="37" t="n">
        <v>51</v>
      </c>
      <c r="C3766" s="7" t="n">
        <v>4</v>
      </c>
      <c r="D3766" s="7" t="n">
        <v>13</v>
      </c>
      <c r="E3766" s="7" t="s">
        <v>300</v>
      </c>
    </row>
    <row r="3767" spans="1:8">
      <c r="A3767" t="s">
        <v>4</v>
      </c>
      <c r="B3767" s="4" t="s">
        <v>5</v>
      </c>
      <c r="C3767" s="4" t="s">
        <v>10</v>
      </c>
    </row>
    <row r="3768" spans="1:8">
      <c r="A3768" t="n">
        <v>33604</v>
      </c>
      <c r="B3768" s="25" t="n">
        <v>16</v>
      </c>
      <c r="C3768" s="7" t="n">
        <v>0</v>
      </c>
    </row>
    <row r="3769" spans="1:8">
      <c r="A3769" t="s">
        <v>4</v>
      </c>
      <c r="B3769" s="4" t="s">
        <v>5</v>
      </c>
      <c r="C3769" s="4" t="s">
        <v>10</v>
      </c>
      <c r="D3769" s="4" t="s">
        <v>13</v>
      </c>
      <c r="E3769" s="4" t="s">
        <v>9</v>
      </c>
      <c r="F3769" s="4" t="s">
        <v>28</v>
      </c>
      <c r="G3769" s="4" t="s">
        <v>13</v>
      </c>
      <c r="H3769" s="4" t="s">
        <v>13</v>
      </c>
    </row>
    <row r="3770" spans="1:8">
      <c r="A3770" t="n">
        <v>33607</v>
      </c>
      <c r="B3770" s="38" t="n">
        <v>26</v>
      </c>
      <c r="C3770" s="7" t="n">
        <v>13</v>
      </c>
      <c r="D3770" s="7" t="n">
        <v>17</v>
      </c>
      <c r="E3770" s="7" t="n">
        <v>63216</v>
      </c>
      <c r="F3770" s="7" t="s">
        <v>363</v>
      </c>
      <c r="G3770" s="7" t="n">
        <v>2</v>
      </c>
      <c r="H3770" s="7" t="n">
        <v>0</v>
      </c>
    </row>
    <row r="3771" spans="1:8">
      <c r="A3771" t="s">
        <v>4</v>
      </c>
      <c r="B3771" s="4" t="s">
        <v>5</v>
      </c>
    </row>
    <row r="3772" spans="1:8">
      <c r="A3772" t="n">
        <v>33632</v>
      </c>
      <c r="B3772" s="23" t="n">
        <v>28</v>
      </c>
    </row>
    <row r="3773" spans="1:8">
      <c r="A3773" t="s">
        <v>4</v>
      </c>
      <c r="B3773" s="4" t="s">
        <v>5</v>
      </c>
      <c r="C3773" s="4" t="s">
        <v>13</v>
      </c>
      <c r="D3773" s="4" t="s">
        <v>10</v>
      </c>
      <c r="E3773" s="4" t="s">
        <v>10</v>
      </c>
      <c r="F3773" s="4" t="s">
        <v>13</v>
      </c>
    </row>
    <row r="3774" spans="1:8">
      <c r="A3774" t="n">
        <v>33633</v>
      </c>
      <c r="B3774" s="21" t="n">
        <v>25</v>
      </c>
      <c r="C3774" s="7" t="n">
        <v>1</v>
      </c>
      <c r="D3774" s="7" t="n">
        <v>65535</v>
      </c>
      <c r="E3774" s="7" t="n">
        <v>65535</v>
      </c>
      <c r="F3774" s="7" t="n">
        <v>0</v>
      </c>
    </row>
    <row r="3775" spans="1:8">
      <c r="A3775" t="s">
        <v>4</v>
      </c>
      <c r="B3775" s="4" t="s">
        <v>5</v>
      </c>
      <c r="C3775" s="4" t="s">
        <v>10</v>
      </c>
      <c r="D3775" s="4" t="s">
        <v>13</v>
      </c>
    </row>
    <row r="3776" spans="1:8">
      <c r="A3776" t="n">
        <v>33640</v>
      </c>
      <c r="B3776" s="52" t="n">
        <v>89</v>
      </c>
      <c r="C3776" s="7" t="n">
        <v>65533</v>
      </c>
      <c r="D3776" s="7" t="n">
        <v>1</v>
      </c>
    </row>
    <row r="3777" spans="1:8">
      <c r="A3777" t="s">
        <v>4</v>
      </c>
      <c r="B3777" s="4" t="s">
        <v>5</v>
      </c>
      <c r="C3777" s="4" t="s">
        <v>13</v>
      </c>
      <c r="D3777" s="4" t="s">
        <v>10</v>
      </c>
      <c r="E3777" s="4" t="s">
        <v>10</v>
      </c>
    </row>
    <row r="3778" spans="1:8">
      <c r="A3778" t="n">
        <v>33644</v>
      </c>
      <c r="B3778" s="14" t="n">
        <v>50</v>
      </c>
      <c r="C3778" s="7" t="n">
        <v>1</v>
      </c>
      <c r="D3778" s="7" t="n">
        <v>4546</v>
      </c>
      <c r="E3778" s="7" t="n">
        <v>100</v>
      </c>
    </row>
    <row r="3779" spans="1:8">
      <c r="A3779" t="s">
        <v>4</v>
      </c>
      <c r="B3779" s="4" t="s">
        <v>5</v>
      </c>
      <c r="C3779" s="4" t="s">
        <v>13</v>
      </c>
      <c r="D3779" s="4" t="s">
        <v>10</v>
      </c>
      <c r="E3779" s="4" t="s">
        <v>19</v>
      </c>
    </row>
    <row r="3780" spans="1:8">
      <c r="A3780" t="n">
        <v>33650</v>
      </c>
      <c r="B3780" s="42" t="n">
        <v>58</v>
      </c>
      <c r="C3780" s="7" t="n">
        <v>3</v>
      </c>
      <c r="D3780" s="7" t="n">
        <v>0</v>
      </c>
      <c r="E3780" s="7" t="n">
        <v>1</v>
      </c>
    </row>
    <row r="3781" spans="1:8">
      <c r="A3781" t="s">
        <v>4</v>
      </c>
      <c r="B3781" s="4" t="s">
        <v>5</v>
      </c>
      <c r="C3781" s="4" t="s">
        <v>13</v>
      </c>
      <c r="D3781" s="4" t="s">
        <v>10</v>
      </c>
    </row>
    <row r="3782" spans="1:8">
      <c r="A3782" t="n">
        <v>33658</v>
      </c>
      <c r="B3782" s="42" t="n">
        <v>58</v>
      </c>
      <c r="C3782" s="7" t="n">
        <v>255</v>
      </c>
      <c r="D3782" s="7" t="n">
        <v>0</v>
      </c>
    </row>
    <row r="3783" spans="1:8">
      <c r="A3783" t="s">
        <v>4</v>
      </c>
      <c r="B3783" s="4" t="s">
        <v>5</v>
      </c>
      <c r="C3783" s="4" t="s">
        <v>13</v>
      </c>
      <c r="D3783" s="4" t="s">
        <v>10</v>
      </c>
      <c r="E3783" s="4" t="s">
        <v>19</v>
      </c>
    </row>
    <row r="3784" spans="1:8">
      <c r="A3784" t="n">
        <v>33662</v>
      </c>
      <c r="B3784" s="42" t="n">
        <v>58</v>
      </c>
      <c r="C3784" s="7" t="n">
        <v>103</v>
      </c>
      <c r="D3784" s="7" t="n">
        <v>600</v>
      </c>
      <c r="E3784" s="7" t="n">
        <v>1</v>
      </c>
    </row>
    <row r="3785" spans="1:8">
      <c r="A3785" t="s">
        <v>4</v>
      </c>
      <c r="B3785" s="4" t="s">
        <v>5</v>
      </c>
      <c r="C3785" s="4" t="s">
        <v>13</v>
      </c>
      <c r="D3785" s="4" t="s">
        <v>10</v>
      </c>
      <c r="E3785" s="4" t="s">
        <v>19</v>
      </c>
      <c r="F3785" s="4" t="s">
        <v>10</v>
      </c>
      <c r="G3785" s="4" t="s">
        <v>9</v>
      </c>
      <c r="H3785" s="4" t="s">
        <v>9</v>
      </c>
      <c r="I3785" s="4" t="s">
        <v>10</v>
      </c>
      <c r="J3785" s="4" t="s">
        <v>10</v>
      </c>
      <c r="K3785" s="4" t="s">
        <v>9</v>
      </c>
      <c r="L3785" s="4" t="s">
        <v>9</v>
      </c>
      <c r="M3785" s="4" t="s">
        <v>9</v>
      </c>
      <c r="N3785" s="4" t="s">
        <v>9</v>
      </c>
      <c r="O3785" s="4" t="s">
        <v>6</v>
      </c>
    </row>
    <row r="3786" spans="1:8">
      <c r="A3786" t="n">
        <v>33670</v>
      </c>
      <c r="B3786" s="14" t="n">
        <v>50</v>
      </c>
      <c r="C3786" s="7" t="n">
        <v>0</v>
      </c>
      <c r="D3786" s="7" t="n">
        <v>5103</v>
      </c>
      <c r="E3786" s="7" t="n">
        <v>0.800000011920929</v>
      </c>
      <c r="F3786" s="7" t="n">
        <v>0</v>
      </c>
      <c r="G3786" s="7" t="n">
        <v>0</v>
      </c>
      <c r="H3786" s="7" t="n">
        <v>0</v>
      </c>
      <c r="I3786" s="7" t="n">
        <v>0</v>
      </c>
      <c r="J3786" s="7" t="n">
        <v>65533</v>
      </c>
      <c r="K3786" s="7" t="n">
        <v>0</v>
      </c>
      <c r="L3786" s="7" t="n">
        <v>0</v>
      </c>
      <c r="M3786" s="7" t="n">
        <v>0</v>
      </c>
      <c r="N3786" s="7" t="n">
        <v>0</v>
      </c>
      <c r="O3786" s="7" t="s">
        <v>12</v>
      </c>
    </row>
    <row r="3787" spans="1:8">
      <c r="A3787" t="s">
        <v>4</v>
      </c>
      <c r="B3787" s="4" t="s">
        <v>5</v>
      </c>
      <c r="C3787" s="4" t="s">
        <v>13</v>
      </c>
      <c r="D3787" s="4" t="s">
        <v>13</v>
      </c>
      <c r="E3787" s="4" t="s">
        <v>19</v>
      </c>
      <c r="F3787" s="4" t="s">
        <v>19</v>
      </c>
      <c r="G3787" s="4" t="s">
        <v>19</v>
      </c>
      <c r="H3787" s="4" t="s">
        <v>10</v>
      </c>
    </row>
    <row r="3788" spans="1:8">
      <c r="A3788" t="n">
        <v>33709</v>
      </c>
      <c r="B3788" s="48" t="n">
        <v>45</v>
      </c>
      <c r="C3788" s="7" t="n">
        <v>2</v>
      </c>
      <c r="D3788" s="7" t="n">
        <v>3</v>
      </c>
      <c r="E3788" s="7" t="n">
        <v>-2.04999995231628</v>
      </c>
      <c r="F3788" s="7" t="n">
        <v>14.8500003814697</v>
      </c>
      <c r="G3788" s="7" t="n">
        <v>-102.150001525879</v>
      </c>
      <c r="H3788" s="7" t="n">
        <v>0</v>
      </c>
    </row>
    <row r="3789" spans="1:8">
      <c r="A3789" t="s">
        <v>4</v>
      </c>
      <c r="B3789" s="4" t="s">
        <v>5</v>
      </c>
      <c r="C3789" s="4" t="s">
        <v>13</v>
      </c>
      <c r="D3789" s="4" t="s">
        <v>13</v>
      </c>
      <c r="E3789" s="4" t="s">
        <v>19</v>
      </c>
      <c r="F3789" s="4" t="s">
        <v>19</v>
      </c>
      <c r="G3789" s="4" t="s">
        <v>19</v>
      </c>
      <c r="H3789" s="4" t="s">
        <v>10</v>
      </c>
      <c r="I3789" s="4" t="s">
        <v>13</v>
      </c>
    </row>
    <row r="3790" spans="1:8">
      <c r="A3790" t="n">
        <v>33726</v>
      </c>
      <c r="B3790" s="48" t="n">
        <v>45</v>
      </c>
      <c r="C3790" s="7" t="n">
        <v>4</v>
      </c>
      <c r="D3790" s="7" t="n">
        <v>3</v>
      </c>
      <c r="E3790" s="7" t="n">
        <v>13.3000001907349</v>
      </c>
      <c r="F3790" s="7" t="n">
        <v>34.5499992370605</v>
      </c>
      <c r="G3790" s="7" t="n">
        <v>10</v>
      </c>
      <c r="H3790" s="7" t="n">
        <v>0</v>
      </c>
      <c r="I3790" s="7" t="n">
        <v>0</v>
      </c>
    </row>
    <row r="3791" spans="1:8">
      <c r="A3791" t="s">
        <v>4</v>
      </c>
      <c r="B3791" s="4" t="s">
        <v>5</v>
      </c>
      <c r="C3791" s="4" t="s">
        <v>13</v>
      </c>
      <c r="D3791" s="4" t="s">
        <v>13</v>
      </c>
      <c r="E3791" s="4" t="s">
        <v>19</v>
      </c>
      <c r="F3791" s="4" t="s">
        <v>10</v>
      </c>
    </row>
    <row r="3792" spans="1:8">
      <c r="A3792" t="n">
        <v>33744</v>
      </c>
      <c r="B3792" s="48" t="n">
        <v>45</v>
      </c>
      <c r="C3792" s="7" t="n">
        <v>5</v>
      </c>
      <c r="D3792" s="7" t="n">
        <v>3</v>
      </c>
      <c r="E3792" s="7" t="n">
        <v>7.5</v>
      </c>
      <c r="F3792" s="7" t="n">
        <v>0</v>
      </c>
    </row>
    <row r="3793" spans="1:15">
      <c r="A3793" t="s">
        <v>4</v>
      </c>
      <c r="B3793" s="4" t="s">
        <v>5</v>
      </c>
      <c r="C3793" s="4" t="s">
        <v>13</v>
      </c>
      <c r="D3793" s="4" t="s">
        <v>13</v>
      </c>
      <c r="E3793" s="4" t="s">
        <v>19</v>
      </c>
      <c r="F3793" s="4" t="s">
        <v>10</v>
      </c>
    </row>
    <row r="3794" spans="1:15">
      <c r="A3794" t="n">
        <v>33753</v>
      </c>
      <c r="B3794" s="48" t="n">
        <v>45</v>
      </c>
      <c r="C3794" s="7" t="n">
        <v>11</v>
      </c>
      <c r="D3794" s="7" t="n">
        <v>3</v>
      </c>
      <c r="E3794" s="7" t="n">
        <v>40</v>
      </c>
      <c r="F3794" s="7" t="n">
        <v>0</v>
      </c>
    </row>
    <row r="3795" spans="1:15">
      <c r="A3795" t="s">
        <v>4</v>
      </c>
      <c r="B3795" s="4" t="s">
        <v>5</v>
      </c>
      <c r="C3795" s="4" t="s">
        <v>13</v>
      </c>
      <c r="D3795" s="4" t="s">
        <v>13</v>
      </c>
      <c r="E3795" s="4" t="s">
        <v>19</v>
      </c>
      <c r="F3795" s="4" t="s">
        <v>10</v>
      </c>
    </row>
    <row r="3796" spans="1:15">
      <c r="A3796" t="n">
        <v>33762</v>
      </c>
      <c r="B3796" s="48" t="n">
        <v>45</v>
      </c>
      <c r="C3796" s="7" t="n">
        <v>5</v>
      </c>
      <c r="D3796" s="7" t="n">
        <v>3</v>
      </c>
      <c r="E3796" s="7" t="n">
        <v>7</v>
      </c>
      <c r="F3796" s="7" t="n">
        <v>2000</v>
      </c>
    </row>
    <row r="3797" spans="1:15">
      <c r="A3797" t="s">
        <v>4</v>
      </c>
      <c r="B3797" s="4" t="s">
        <v>5</v>
      </c>
      <c r="C3797" s="4" t="s">
        <v>13</v>
      </c>
      <c r="D3797" s="4" t="s">
        <v>10</v>
      </c>
      <c r="E3797" s="4" t="s">
        <v>10</v>
      </c>
      <c r="F3797" s="4" t="s">
        <v>9</v>
      </c>
    </row>
    <row r="3798" spans="1:15">
      <c r="A3798" t="n">
        <v>33771</v>
      </c>
      <c r="B3798" s="76" t="n">
        <v>84</v>
      </c>
      <c r="C3798" s="7" t="n">
        <v>0</v>
      </c>
      <c r="D3798" s="7" t="n">
        <v>0</v>
      </c>
      <c r="E3798" s="7" t="n">
        <v>0</v>
      </c>
      <c r="F3798" s="7" t="n">
        <v>1050253722</v>
      </c>
    </row>
    <row r="3799" spans="1:15">
      <c r="A3799" t="s">
        <v>4</v>
      </c>
      <c r="B3799" s="4" t="s">
        <v>5</v>
      </c>
      <c r="C3799" s="4" t="s">
        <v>13</v>
      </c>
      <c r="D3799" s="4" t="s">
        <v>10</v>
      </c>
    </row>
    <row r="3800" spans="1:15">
      <c r="A3800" t="n">
        <v>33781</v>
      </c>
      <c r="B3800" s="42" t="n">
        <v>58</v>
      </c>
      <c r="C3800" s="7" t="n">
        <v>255</v>
      </c>
      <c r="D3800" s="7" t="n">
        <v>0</v>
      </c>
    </row>
    <row r="3801" spans="1:15">
      <c r="A3801" t="s">
        <v>4</v>
      </c>
      <c r="B3801" s="4" t="s">
        <v>5</v>
      </c>
      <c r="C3801" s="4" t="s">
        <v>13</v>
      </c>
      <c r="D3801" s="4" t="s">
        <v>10</v>
      </c>
    </row>
    <row r="3802" spans="1:15">
      <c r="A3802" t="n">
        <v>33785</v>
      </c>
      <c r="B3802" s="48" t="n">
        <v>45</v>
      </c>
      <c r="C3802" s="7" t="n">
        <v>7</v>
      </c>
      <c r="D3802" s="7" t="n">
        <v>255</v>
      </c>
    </row>
    <row r="3803" spans="1:15">
      <c r="A3803" t="s">
        <v>4</v>
      </c>
      <c r="B3803" s="4" t="s">
        <v>5</v>
      </c>
      <c r="C3803" s="4" t="s">
        <v>13</v>
      </c>
      <c r="D3803" s="4" t="s">
        <v>10</v>
      </c>
      <c r="E3803" s="4" t="s">
        <v>19</v>
      </c>
    </row>
    <row r="3804" spans="1:15">
      <c r="A3804" t="n">
        <v>33789</v>
      </c>
      <c r="B3804" s="42" t="n">
        <v>58</v>
      </c>
      <c r="C3804" s="7" t="n">
        <v>3</v>
      </c>
      <c r="D3804" s="7" t="n">
        <v>0</v>
      </c>
      <c r="E3804" s="7" t="n">
        <v>1</v>
      </c>
    </row>
    <row r="3805" spans="1:15">
      <c r="A3805" t="s">
        <v>4</v>
      </c>
      <c r="B3805" s="4" t="s">
        <v>5</v>
      </c>
      <c r="C3805" s="4" t="s">
        <v>13</v>
      </c>
      <c r="D3805" s="4" t="s">
        <v>10</v>
      </c>
    </row>
    <row r="3806" spans="1:15">
      <c r="A3806" t="n">
        <v>33797</v>
      </c>
      <c r="B3806" s="42" t="n">
        <v>58</v>
      </c>
      <c r="C3806" s="7" t="n">
        <v>255</v>
      </c>
      <c r="D3806" s="7" t="n">
        <v>0</v>
      </c>
    </row>
    <row r="3807" spans="1:15">
      <c r="A3807" t="s">
        <v>4</v>
      </c>
      <c r="B3807" s="4" t="s">
        <v>5</v>
      </c>
      <c r="C3807" s="4" t="s">
        <v>13</v>
      </c>
      <c r="D3807" s="4" t="s">
        <v>10</v>
      </c>
      <c r="E3807" s="4" t="s">
        <v>19</v>
      </c>
    </row>
    <row r="3808" spans="1:15">
      <c r="A3808" t="n">
        <v>33801</v>
      </c>
      <c r="B3808" s="42" t="n">
        <v>58</v>
      </c>
      <c r="C3808" s="7" t="n">
        <v>103</v>
      </c>
      <c r="D3808" s="7" t="n">
        <v>600</v>
      </c>
      <c r="E3808" s="7" t="n">
        <v>1</v>
      </c>
    </row>
    <row r="3809" spans="1:6">
      <c r="A3809" t="s">
        <v>4</v>
      </c>
      <c r="B3809" s="4" t="s">
        <v>5</v>
      </c>
      <c r="C3809" s="4" t="s">
        <v>13</v>
      </c>
      <c r="D3809" s="4" t="s">
        <v>10</v>
      </c>
      <c r="E3809" s="4" t="s">
        <v>19</v>
      </c>
      <c r="F3809" s="4" t="s">
        <v>10</v>
      </c>
      <c r="G3809" s="4" t="s">
        <v>9</v>
      </c>
      <c r="H3809" s="4" t="s">
        <v>9</v>
      </c>
      <c r="I3809" s="4" t="s">
        <v>10</v>
      </c>
      <c r="J3809" s="4" t="s">
        <v>10</v>
      </c>
      <c r="K3809" s="4" t="s">
        <v>9</v>
      </c>
      <c r="L3809" s="4" t="s">
        <v>9</v>
      </c>
      <c r="M3809" s="4" t="s">
        <v>9</v>
      </c>
      <c r="N3809" s="4" t="s">
        <v>9</v>
      </c>
      <c r="O3809" s="4" t="s">
        <v>6</v>
      </c>
    </row>
    <row r="3810" spans="1:6">
      <c r="A3810" t="n">
        <v>33809</v>
      </c>
      <c r="B3810" s="14" t="n">
        <v>50</v>
      </c>
      <c r="C3810" s="7" t="n">
        <v>0</v>
      </c>
      <c r="D3810" s="7" t="n">
        <v>5103</v>
      </c>
      <c r="E3810" s="7" t="n">
        <v>0.800000011920929</v>
      </c>
      <c r="F3810" s="7" t="n">
        <v>0</v>
      </c>
      <c r="G3810" s="7" t="n">
        <v>0</v>
      </c>
      <c r="H3810" s="7" t="n">
        <v>0</v>
      </c>
      <c r="I3810" s="7" t="n">
        <v>0</v>
      </c>
      <c r="J3810" s="7" t="n">
        <v>65533</v>
      </c>
      <c r="K3810" s="7" t="n">
        <v>0</v>
      </c>
      <c r="L3810" s="7" t="n">
        <v>0</v>
      </c>
      <c r="M3810" s="7" t="n">
        <v>0</v>
      </c>
      <c r="N3810" s="7" t="n">
        <v>0</v>
      </c>
      <c r="O3810" s="7" t="s">
        <v>12</v>
      </c>
    </row>
    <row r="3811" spans="1:6">
      <c r="A3811" t="s">
        <v>4</v>
      </c>
      <c r="B3811" s="4" t="s">
        <v>5</v>
      </c>
      <c r="C3811" s="4" t="s">
        <v>13</v>
      </c>
      <c r="D3811" s="4" t="s">
        <v>13</v>
      </c>
      <c r="E3811" s="4" t="s">
        <v>19</v>
      </c>
      <c r="F3811" s="4" t="s">
        <v>19</v>
      </c>
      <c r="G3811" s="4" t="s">
        <v>19</v>
      </c>
      <c r="H3811" s="4" t="s">
        <v>10</v>
      </c>
    </row>
    <row r="3812" spans="1:6">
      <c r="A3812" t="n">
        <v>33848</v>
      </c>
      <c r="B3812" s="48" t="n">
        <v>45</v>
      </c>
      <c r="C3812" s="7" t="n">
        <v>2</v>
      </c>
      <c r="D3812" s="7" t="n">
        <v>3</v>
      </c>
      <c r="E3812" s="7" t="n">
        <v>0</v>
      </c>
      <c r="F3812" s="7" t="n">
        <v>7.25</v>
      </c>
      <c r="G3812" s="7" t="n">
        <v>-107.349998474121</v>
      </c>
      <c r="H3812" s="7" t="n">
        <v>0</v>
      </c>
    </row>
    <row r="3813" spans="1:6">
      <c r="A3813" t="s">
        <v>4</v>
      </c>
      <c r="B3813" s="4" t="s">
        <v>5</v>
      </c>
      <c r="C3813" s="4" t="s">
        <v>13</v>
      </c>
      <c r="D3813" s="4" t="s">
        <v>13</v>
      </c>
      <c r="E3813" s="4" t="s">
        <v>19</v>
      </c>
      <c r="F3813" s="4" t="s">
        <v>19</v>
      </c>
      <c r="G3813" s="4" t="s">
        <v>19</v>
      </c>
      <c r="H3813" s="4" t="s">
        <v>10</v>
      </c>
      <c r="I3813" s="4" t="s">
        <v>13</v>
      </c>
    </row>
    <row r="3814" spans="1:6">
      <c r="A3814" t="n">
        <v>33865</v>
      </c>
      <c r="B3814" s="48" t="n">
        <v>45</v>
      </c>
      <c r="C3814" s="7" t="n">
        <v>4</v>
      </c>
      <c r="D3814" s="7" t="n">
        <v>3</v>
      </c>
      <c r="E3814" s="7" t="n">
        <v>346.299987792969</v>
      </c>
      <c r="F3814" s="7" t="n">
        <v>168.600006103516</v>
      </c>
      <c r="G3814" s="7" t="n">
        <v>4</v>
      </c>
      <c r="H3814" s="7" t="n">
        <v>0</v>
      </c>
      <c r="I3814" s="7" t="n">
        <v>0</v>
      </c>
    </row>
    <row r="3815" spans="1:6">
      <c r="A3815" t="s">
        <v>4</v>
      </c>
      <c r="B3815" s="4" t="s">
        <v>5</v>
      </c>
      <c r="C3815" s="4" t="s">
        <v>13</v>
      </c>
      <c r="D3815" s="4" t="s">
        <v>13</v>
      </c>
      <c r="E3815" s="4" t="s">
        <v>19</v>
      </c>
      <c r="F3815" s="4" t="s">
        <v>10</v>
      </c>
    </row>
    <row r="3816" spans="1:6">
      <c r="A3816" t="n">
        <v>33883</v>
      </c>
      <c r="B3816" s="48" t="n">
        <v>45</v>
      </c>
      <c r="C3816" s="7" t="n">
        <v>5</v>
      </c>
      <c r="D3816" s="7" t="n">
        <v>3</v>
      </c>
      <c r="E3816" s="7" t="n">
        <v>21.7000007629395</v>
      </c>
      <c r="F3816" s="7" t="n">
        <v>0</v>
      </c>
    </row>
    <row r="3817" spans="1:6">
      <c r="A3817" t="s">
        <v>4</v>
      </c>
      <c r="B3817" s="4" t="s">
        <v>5</v>
      </c>
      <c r="C3817" s="4" t="s">
        <v>13</v>
      </c>
      <c r="D3817" s="4" t="s">
        <v>13</v>
      </c>
      <c r="E3817" s="4" t="s">
        <v>19</v>
      </c>
      <c r="F3817" s="4" t="s">
        <v>10</v>
      </c>
    </row>
    <row r="3818" spans="1:6">
      <c r="A3818" t="n">
        <v>33892</v>
      </c>
      <c r="B3818" s="48" t="n">
        <v>45</v>
      </c>
      <c r="C3818" s="7" t="n">
        <v>11</v>
      </c>
      <c r="D3818" s="7" t="n">
        <v>3</v>
      </c>
      <c r="E3818" s="7" t="n">
        <v>40</v>
      </c>
      <c r="F3818" s="7" t="n">
        <v>0</v>
      </c>
    </row>
    <row r="3819" spans="1:6">
      <c r="A3819" t="s">
        <v>4</v>
      </c>
      <c r="B3819" s="4" t="s">
        <v>5</v>
      </c>
      <c r="C3819" s="4" t="s">
        <v>13</v>
      </c>
      <c r="D3819" s="4" t="s">
        <v>13</v>
      </c>
      <c r="E3819" s="4" t="s">
        <v>19</v>
      </c>
      <c r="F3819" s="4" t="s">
        <v>19</v>
      </c>
      <c r="G3819" s="4" t="s">
        <v>19</v>
      </c>
      <c r="H3819" s="4" t="s">
        <v>10</v>
      </c>
      <c r="I3819" s="4" t="s">
        <v>13</v>
      </c>
    </row>
    <row r="3820" spans="1:6">
      <c r="A3820" t="n">
        <v>33901</v>
      </c>
      <c r="B3820" s="48" t="n">
        <v>45</v>
      </c>
      <c r="C3820" s="7" t="n">
        <v>4</v>
      </c>
      <c r="D3820" s="7" t="n">
        <v>3</v>
      </c>
      <c r="E3820" s="7" t="n">
        <v>346.299987792969</v>
      </c>
      <c r="F3820" s="7" t="n">
        <v>194.899993896484</v>
      </c>
      <c r="G3820" s="7" t="n">
        <v>4</v>
      </c>
      <c r="H3820" s="7" t="n">
        <v>4000</v>
      </c>
      <c r="I3820" s="7" t="n">
        <v>1</v>
      </c>
    </row>
    <row r="3821" spans="1:6">
      <c r="A3821" t="s">
        <v>4</v>
      </c>
      <c r="B3821" s="4" t="s">
        <v>5</v>
      </c>
      <c r="C3821" s="4" t="s">
        <v>13</v>
      </c>
      <c r="D3821" s="4" t="s">
        <v>10</v>
      </c>
    </row>
    <row r="3822" spans="1:6">
      <c r="A3822" t="n">
        <v>33919</v>
      </c>
      <c r="B3822" s="42" t="n">
        <v>58</v>
      </c>
      <c r="C3822" s="7" t="n">
        <v>255</v>
      </c>
      <c r="D3822" s="7" t="n">
        <v>0</v>
      </c>
    </row>
    <row r="3823" spans="1:6">
      <c r="A3823" t="s">
        <v>4</v>
      </c>
      <c r="B3823" s="4" t="s">
        <v>5</v>
      </c>
      <c r="C3823" s="4" t="s">
        <v>13</v>
      </c>
      <c r="D3823" s="4" t="s">
        <v>10</v>
      </c>
    </row>
    <row r="3824" spans="1:6">
      <c r="A3824" t="n">
        <v>33923</v>
      </c>
      <c r="B3824" s="48" t="n">
        <v>45</v>
      </c>
      <c r="C3824" s="7" t="n">
        <v>7</v>
      </c>
      <c r="D3824" s="7" t="n">
        <v>255</v>
      </c>
    </row>
    <row r="3825" spans="1:15">
      <c r="A3825" t="s">
        <v>4</v>
      </c>
      <c r="B3825" s="4" t="s">
        <v>5</v>
      </c>
      <c r="C3825" s="4" t="s">
        <v>13</v>
      </c>
      <c r="D3825" s="4" t="s">
        <v>10</v>
      </c>
      <c r="E3825" s="4" t="s">
        <v>19</v>
      </c>
    </row>
    <row r="3826" spans="1:15">
      <c r="A3826" t="n">
        <v>33927</v>
      </c>
      <c r="B3826" s="42" t="n">
        <v>58</v>
      </c>
      <c r="C3826" s="7" t="n">
        <v>3</v>
      </c>
      <c r="D3826" s="7" t="n">
        <v>0</v>
      </c>
      <c r="E3826" s="7" t="n">
        <v>1</v>
      </c>
    </row>
    <row r="3827" spans="1:15">
      <c r="A3827" t="s">
        <v>4</v>
      </c>
      <c r="B3827" s="4" t="s">
        <v>5</v>
      </c>
      <c r="C3827" s="4" t="s">
        <v>13</v>
      </c>
      <c r="D3827" s="4" t="s">
        <v>10</v>
      </c>
    </row>
    <row r="3828" spans="1:15">
      <c r="A3828" t="n">
        <v>33935</v>
      </c>
      <c r="B3828" s="42" t="n">
        <v>58</v>
      </c>
      <c r="C3828" s="7" t="n">
        <v>255</v>
      </c>
      <c r="D3828" s="7" t="n">
        <v>0</v>
      </c>
    </row>
    <row r="3829" spans="1:15">
      <c r="A3829" t="s">
        <v>4</v>
      </c>
      <c r="B3829" s="4" t="s">
        <v>5</v>
      </c>
      <c r="C3829" s="4" t="s">
        <v>13</v>
      </c>
      <c r="D3829" s="4" t="s">
        <v>10</v>
      </c>
      <c r="E3829" s="4" t="s">
        <v>19</v>
      </c>
    </row>
    <row r="3830" spans="1:15">
      <c r="A3830" t="n">
        <v>33939</v>
      </c>
      <c r="B3830" s="42" t="n">
        <v>58</v>
      </c>
      <c r="C3830" s="7" t="n">
        <v>103</v>
      </c>
      <c r="D3830" s="7" t="n">
        <v>600</v>
      </c>
      <c r="E3830" s="7" t="n">
        <v>1</v>
      </c>
    </row>
    <row r="3831" spans="1:15">
      <c r="A3831" t="s">
        <v>4</v>
      </c>
      <c r="B3831" s="4" t="s">
        <v>5</v>
      </c>
      <c r="C3831" s="4" t="s">
        <v>13</v>
      </c>
      <c r="D3831" s="4" t="s">
        <v>10</v>
      </c>
      <c r="E3831" s="4" t="s">
        <v>19</v>
      </c>
      <c r="F3831" s="4" t="s">
        <v>10</v>
      </c>
      <c r="G3831" s="4" t="s">
        <v>9</v>
      </c>
      <c r="H3831" s="4" t="s">
        <v>9</v>
      </c>
      <c r="I3831" s="4" t="s">
        <v>10</v>
      </c>
      <c r="J3831" s="4" t="s">
        <v>10</v>
      </c>
      <c r="K3831" s="4" t="s">
        <v>9</v>
      </c>
      <c r="L3831" s="4" t="s">
        <v>9</v>
      </c>
      <c r="M3831" s="4" t="s">
        <v>9</v>
      </c>
      <c r="N3831" s="4" t="s">
        <v>9</v>
      </c>
      <c r="O3831" s="4" t="s">
        <v>6</v>
      </c>
    </row>
    <row r="3832" spans="1:15">
      <c r="A3832" t="n">
        <v>33947</v>
      </c>
      <c r="B3832" s="14" t="n">
        <v>50</v>
      </c>
      <c r="C3832" s="7" t="n">
        <v>0</v>
      </c>
      <c r="D3832" s="7" t="n">
        <v>5103</v>
      </c>
      <c r="E3832" s="7" t="n">
        <v>0.800000011920929</v>
      </c>
      <c r="F3832" s="7" t="n">
        <v>0</v>
      </c>
      <c r="G3832" s="7" t="n">
        <v>0</v>
      </c>
      <c r="H3832" s="7" t="n">
        <v>0</v>
      </c>
      <c r="I3832" s="7" t="n">
        <v>0</v>
      </c>
      <c r="J3832" s="7" t="n">
        <v>65533</v>
      </c>
      <c r="K3832" s="7" t="n">
        <v>0</v>
      </c>
      <c r="L3832" s="7" t="n">
        <v>0</v>
      </c>
      <c r="M3832" s="7" t="n">
        <v>0</v>
      </c>
      <c r="N3832" s="7" t="n">
        <v>0</v>
      </c>
      <c r="O3832" s="7" t="s">
        <v>12</v>
      </c>
    </row>
    <row r="3833" spans="1:15">
      <c r="A3833" t="s">
        <v>4</v>
      </c>
      <c r="B3833" s="4" t="s">
        <v>5</v>
      </c>
      <c r="C3833" s="4" t="s">
        <v>13</v>
      </c>
      <c r="D3833" s="4" t="s">
        <v>13</v>
      </c>
      <c r="E3833" s="4" t="s">
        <v>19</v>
      </c>
      <c r="F3833" s="4" t="s">
        <v>19</v>
      </c>
      <c r="G3833" s="4" t="s">
        <v>19</v>
      </c>
      <c r="H3833" s="4" t="s">
        <v>10</v>
      </c>
    </row>
    <row r="3834" spans="1:15">
      <c r="A3834" t="n">
        <v>33986</v>
      </c>
      <c r="B3834" s="48" t="n">
        <v>45</v>
      </c>
      <c r="C3834" s="7" t="n">
        <v>2</v>
      </c>
      <c r="D3834" s="7" t="n">
        <v>3</v>
      </c>
      <c r="E3834" s="7" t="n">
        <v>0</v>
      </c>
      <c r="F3834" s="7" t="n">
        <v>2.20000004768372</v>
      </c>
      <c r="G3834" s="7" t="n">
        <v>-104.75</v>
      </c>
      <c r="H3834" s="7" t="n">
        <v>0</v>
      </c>
    </row>
    <row r="3835" spans="1:15">
      <c r="A3835" t="s">
        <v>4</v>
      </c>
      <c r="B3835" s="4" t="s">
        <v>5</v>
      </c>
      <c r="C3835" s="4" t="s">
        <v>13</v>
      </c>
      <c r="D3835" s="4" t="s">
        <v>13</v>
      </c>
      <c r="E3835" s="4" t="s">
        <v>19</v>
      </c>
      <c r="F3835" s="4" t="s">
        <v>19</v>
      </c>
      <c r="G3835" s="4" t="s">
        <v>19</v>
      </c>
      <c r="H3835" s="4" t="s">
        <v>10</v>
      </c>
      <c r="I3835" s="4" t="s">
        <v>13</v>
      </c>
    </row>
    <row r="3836" spans="1:15">
      <c r="A3836" t="n">
        <v>34003</v>
      </c>
      <c r="B3836" s="48" t="n">
        <v>45</v>
      </c>
      <c r="C3836" s="7" t="n">
        <v>4</v>
      </c>
      <c r="D3836" s="7" t="n">
        <v>3</v>
      </c>
      <c r="E3836" s="7" t="n">
        <v>9.44999980926514</v>
      </c>
      <c r="F3836" s="7" t="n">
        <v>303.5</v>
      </c>
      <c r="G3836" s="7" t="n">
        <v>4</v>
      </c>
      <c r="H3836" s="7" t="n">
        <v>0</v>
      </c>
      <c r="I3836" s="7" t="n">
        <v>0</v>
      </c>
    </row>
    <row r="3837" spans="1:15">
      <c r="A3837" t="s">
        <v>4</v>
      </c>
      <c r="B3837" s="4" t="s">
        <v>5</v>
      </c>
      <c r="C3837" s="4" t="s">
        <v>13</v>
      </c>
      <c r="D3837" s="4" t="s">
        <v>13</v>
      </c>
      <c r="E3837" s="4" t="s">
        <v>19</v>
      </c>
      <c r="F3837" s="4" t="s">
        <v>10</v>
      </c>
    </row>
    <row r="3838" spans="1:15">
      <c r="A3838" t="n">
        <v>34021</v>
      </c>
      <c r="B3838" s="48" t="n">
        <v>45</v>
      </c>
      <c r="C3838" s="7" t="n">
        <v>5</v>
      </c>
      <c r="D3838" s="7" t="n">
        <v>3</v>
      </c>
      <c r="E3838" s="7" t="n">
        <v>16.5</v>
      </c>
      <c r="F3838" s="7" t="n">
        <v>0</v>
      </c>
    </row>
    <row r="3839" spans="1:15">
      <c r="A3839" t="s">
        <v>4</v>
      </c>
      <c r="B3839" s="4" t="s">
        <v>5</v>
      </c>
      <c r="C3839" s="4" t="s">
        <v>13</v>
      </c>
      <c r="D3839" s="4" t="s">
        <v>13</v>
      </c>
      <c r="E3839" s="4" t="s">
        <v>19</v>
      </c>
      <c r="F3839" s="4" t="s">
        <v>10</v>
      </c>
    </row>
    <row r="3840" spans="1:15">
      <c r="A3840" t="n">
        <v>34030</v>
      </c>
      <c r="B3840" s="48" t="n">
        <v>45</v>
      </c>
      <c r="C3840" s="7" t="n">
        <v>11</v>
      </c>
      <c r="D3840" s="7" t="n">
        <v>3</v>
      </c>
      <c r="E3840" s="7" t="n">
        <v>40</v>
      </c>
      <c r="F3840" s="7" t="n">
        <v>0</v>
      </c>
    </row>
    <row r="3841" spans="1:15">
      <c r="A3841" t="s">
        <v>4</v>
      </c>
      <c r="B3841" s="4" t="s">
        <v>5</v>
      </c>
      <c r="C3841" s="4" t="s">
        <v>13</v>
      </c>
      <c r="D3841" s="4" t="s">
        <v>13</v>
      </c>
      <c r="E3841" s="4" t="s">
        <v>19</v>
      </c>
      <c r="F3841" s="4" t="s">
        <v>19</v>
      </c>
      <c r="G3841" s="4" t="s">
        <v>19</v>
      </c>
      <c r="H3841" s="4" t="s">
        <v>10</v>
      </c>
    </row>
    <row r="3842" spans="1:15">
      <c r="A3842" t="n">
        <v>34039</v>
      </c>
      <c r="B3842" s="48" t="n">
        <v>45</v>
      </c>
      <c r="C3842" s="7" t="n">
        <v>2</v>
      </c>
      <c r="D3842" s="7" t="n">
        <v>3</v>
      </c>
      <c r="E3842" s="7" t="n">
        <v>0</v>
      </c>
      <c r="F3842" s="7" t="n">
        <v>10.75</v>
      </c>
      <c r="G3842" s="7" t="n">
        <v>-104.75</v>
      </c>
      <c r="H3842" s="7" t="n">
        <v>8000</v>
      </c>
    </row>
    <row r="3843" spans="1:15">
      <c r="A3843" t="s">
        <v>4</v>
      </c>
      <c r="B3843" s="4" t="s">
        <v>5</v>
      </c>
      <c r="C3843" s="4" t="s">
        <v>13</v>
      </c>
      <c r="D3843" s="4" t="s">
        <v>13</v>
      </c>
      <c r="E3843" s="4" t="s">
        <v>19</v>
      </c>
      <c r="F3843" s="4" t="s">
        <v>19</v>
      </c>
      <c r="G3843" s="4" t="s">
        <v>19</v>
      </c>
      <c r="H3843" s="4" t="s">
        <v>10</v>
      </c>
      <c r="I3843" s="4" t="s">
        <v>13</v>
      </c>
    </row>
    <row r="3844" spans="1:15">
      <c r="A3844" t="n">
        <v>34056</v>
      </c>
      <c r="B3844" s="48" t="n">
        <v>45</v>
      </c>
      <c r="C3844" s="7" t="n">
        <v>4</v>
      </c>
      <c r="D3844" s="7" t="n">
        <v>3</v>
      </c>
      <c r="E3844" s="7" t="n">
        <v>343.480010986328</v>
      </c>
      <c r="F3844" s="7" t="n">
        <v>18.5</v>
      </c>
      <c r="G3844" s="7" t="n">
        <v>10</v>
      </c>
      <c r="H3844" s="7" t="n">
        <v>8000</v>
      </c>
      <c r="I3844" s="7" t="n">
        <v>1</v>
      </c>
    </row>
    <row r="3845" spans="1:15">
      <c r="A3845" t="s">
        <v>4</v>
      </c>
      <c r="B3845" s="4" t="s">
        <v>5</v>
      </c>
      <c r="C3845" s="4" t="s">
        <v>13</v>
      </c>
      <c r="D3845" s="4" t="s">
        <v>13</v>
      </c>
      <c r="E3845" s="4" t="s">
        <v>19</v>
      </c>
      <c r="F3845" s="4" t="s">
        <v>10</v>
      </c>
    </row>
    <row r="3846" spans="1:15">
      <c r="A3846" t="n">
        <v>34074</v>
      </c>
      <c r="B3846" s="48" t="n">
        <v>45</v>
      </c>
      <c r="C3846" s="7" t="n">
        <v>5</v>
      </c>
      <c r="D3846" s="7" t="n">
        <v>3</v>
      </c>
      <c r="E3846" s="7" t="n">
        <v>19</v>
      </c>
      <c r="F3846" s="7" t="n">
        <v>8000</v>
      </c>
    </row>
    <row r="3847" spans="1:15">
      <c r="A3847" t="s">
        <v>4</v>
      </c>
      <c r="B3847" s="4" t="s">
        <v>5</v>
      </c>
      <c r="C3847" s="4" t="s">
        <v>13</v>
      </c>
      <c r="D3847" s="4" t="s">
        <v>10</v>
      </c>
    </row>
    <row r="3848" spans="1:15">
      <c r="A3848" t="n">
        <v>34083</v>
      </c>
      <c r="B3848" s="42" t="n">
        <v>58</v>
      </c>
      <c r="C3848" s="7" t="n">
        <v>255</v>
      </c>
      <c r="D3848" s="7" t="n">
        <v>0</v>
      </c>
    </row>
    <row r="3849" spans="1:15">
      <c r="A3849" t="s">
        <v>4</v>
      </c>
      <c r="B3849" s="4" t="s">
        <v>5</v>
      </c>
      <c r="C3849" s="4" t="s">
        <v>13</v>
      </c>
      <c r="D3849" s="4" t="s">
        <v>10</v>
      </c>
      <c r="E3849" s="4" t="s">
        <v>19</v>
      </c>
      <c r="F3849" s="4" t="s">
        <v>10</v>
      </c>
      <c r="G3849" s="4" t="s">
        <v>9</v>
      </c>
      <c r="H3849" s="4" t="s">
        <v>9</v>
      </c>
      <c r="I3849" s="4" t="s">
        <v>10</v>
      </c>
      <c r="J3849" s="4" t="s">
        <v>10</v>
      </c>
      <c r="K3849" s="4" t="s">
        <v>9</v>
      </c>
      <c r="L3849" s="4" t="s">
        <v>9</v>
      </c>
      <c r="M3849" s="4" t="s">
        <v>9</v>
      </c>
      <c r="N3849" s="4" t="s">
        <v>9</v>
      </c>
      <c r="O3849" s="4" t="s">
        <v>6</v>
      </c>
    </row>
    <row r="3850" spans="1:15">
      <c r="A3850" t="n">
        <v>34087</v>
      </c>
      <c r="B3850" s="14" t="n">
        <v>50</v>
      </c>
      <c r="C3850" s="7" t="n">
        <v>0</v>
      </c>
      <c r="D3850" s="7" t="n">
        <v>4405</v>
      </c>
      <c r="E3850" s="7" t="n">
        <v>1</v>
      </c>
      <c r="F3850" s="7" t="n">
        <v>0</v>
      </c>
      <c r="G3850" s="7" t="n">
        <v>0</v>
      </c>
      <c r="H3850" s="7" t="n">
        <v>-1061158912</v>
      </c>
      <c r="I3850" s="7" t="n">
        <v>0</v>
      </c>
      <c r="J3850" s="7" t="n">
        <v>65533</v>
      </c>
      <c r="K3850" s="7" t="n">
        <v>0</v>
      </c>
      <c r="L3850" s="7" t="n">
        <v>0</v>
      </c>
      <c r="M3850" s="7" t="n">
        <v>0</v>
      </c>
      <c r="N3850" s="7" t="n">
        <v>0</v>
      </c>
      <c r="O3850" s="7" t="s">
        <v>12</v>
      </c>
    </row>
    <row r="3851" spans="1:15">
      <c r="A3851" t="s">
        <v>4</v>
      </c>
      <c r="B3851" s="4" t="s">
        <v>5</v>
      </c>
      <c r="C3851" s="4" t="s">
        <v>10</v>
      </c>
    </row>
    <row r="3852" spans="1:15">
      <c r="A3852" t="n">
        <v>34126</v>
      </c>
      <c r="B3852" s="25" t="n">
        <v>16</v>
      </c>
      <c r="C3852" s="7" t="n">
        <v>3000</v>
      </c>
    </row>
    <row r="3853" spans="1:15">
      <c r="A3853" t="s">
        <v>4</v>
      </c>
      <c r="B3853" s="4" t="s">
        <v>5</v>
      </c>
      <c r="C3853" s="4" t="s">
        <v>10</v>
      </c>
      <c r="D3853" s="4" t="s">
        <v>10</v>
      </c>
      <c r="E3853" s="4" t="s">
        <v>6</v>
      </c>
      <c r="F3853" s="4" t="s">
        <v>13</v>
      </c>
      <c r="G3853" s="4" t="s">
        <v>10</v>
      </c>
    </row>
    <row r="3854" spans="1:15">
      <c r="A3854" t="n">
        <v>34129</v>
      </c>
      <c r="B3854" s="54" t="n">
        <v>80</v>
      </c>
      <c r="C3854" s="7" t="n">
        <v>744</v>
      </c>
      <c r="D3854" s="7" t="n">
        <v>508</v>
      </c>
      <c r="E3854" s="7" t="s">
        <v>364</v>
      </c>
      <c r="F3854" s="7" t="n">
        <v>1</v>
      </c>
      <c r="G3854" s="7" t="n">
        <v>0</v>
      </c>
    </row>
    <row r="3855" spans="1:15">
      <c r="A3855" t="s">
        <v>4</v>
      </c>
      <c r="B3855" s="4" t="s">
        <v>5</v>
      </c>
      <c r="C3855" s="4" t="s">
        <v>10</v>
      </c>
    </row>
    <row r="3856" spans="1:15">
      <c r="A3856" t="n">
        <v>34147</v>
      </c>
      <c r="B3856" s="25" t="n">
        <v>16</v>
      </c>
      <c r="C3856" s="7" t="n">
        <v>4000</v>
      </c>
    </row>
    <row r="3857" spans="1:15">
      <c r="A3857" t="s">
        <v>4</v>
      </c>
      <c r="B3857" s="4" t="s">
        <v>5</v>
      </c>
      <c r="C3857" s="4" t="s">
        <v>13</v>
      </c>
      <c r="D3857" s="4" t="s">
        <v>10</v>
      </c>
    </row>
    <row r="3858" spans="1:15">
      <c r="A3858" t="n">
        <v>34150</v>
      </c>
      <c r="B3858" s="48" t="n">
        <v>45</v>
      </c>
      <c r="C3858" s="7" t="n">
        <v>7</v>
      </c>
      <c r="D3858" s="7" t="n">
        <v>255</v>
      </c>
    </row>
    <row r="3859" spans="1:15">
      <c r="A3859" t="s">
        <v>4</v>
      </c>
      <c r="B3859" s="4" t="s">
        <v>5</v>
      </c>
      <c r="C3859" s="4" t="s">
        <v>13</v>
      </c>
      <c r="D3859" s="4" t="s">
        <v>10</v>
      </c>
      <c r="E3859" s="4" t="s">
        <v>10</v>
      </c>
      <c r="F3859" s="4" t="s">
        <v>9</v>
      </c>
    </row>
    <row r="3860" spans="1:15">
      <c r="A3860" t="n">
        <v>34154</v>
      </c>
      <c r="B3860" s="76" t="n">
        <v>84</v>
      </c>
      <c r="C3860" s="7" t="n">
        <v>1</v>
      </c>
      <c r="D3860" s="7" t="n">
        <v>0</v>
      </c>
      <c r="E3860" s="7" t="n">
        <v>500</v>
      </c>
      <c r="F3860" s="7" t="n">
        <v>0</v>
      </c>
    </row>
    <row r="3861" spans="1:15">
      <c r="A3861" t="s">
        <v>4</v>
      </c>
      <c r="B3861" s="4" t="s">
        <v>5</v>
      </c>
      <c r="C3861" s="4" t="s">
        <v>10</v>
      </c>
    </row>
    <row r="3862" spans="1:15">
      <c r="A3862" t="n">
        <v>34164</v>
      </c>
      <c r="B3862" s="25" t="n">
        <v>16</v>
      </c>
      <c r="C3862" s="7" t="n">
        <v>1000</v>
      </c>
    </row>
    <row r="3863" spans="1:15">
      <c r="A3863" t="s">
        <v>4</v>
      </c>
      <c r="B3863" s="4" t="s">
        <v>5</v>
      </c>
      <c r="C3863" s="4" t="s">
        <v>13</v>
      </c>
      <c r="D3863" s="4" t="s">
        <v>10</v>
      </c>
      <c r="E3863" s="4" t="s">
        <v>10</v>
      </c>
      <c r="F3863" s="4" t="s">
        <v>13</v>
      </c>
    </row>
    <row r="3864" spans="1:15">
      <c r="A3864" t="n">
        <v>34167</v>
      </c>
      <c r="B3864" s="21" t="n">
        <v>25</v>
      </c>
      <c r="C3864" s="7" t="n">
        <v>1</v>
      </c>
      <c r="D3864" s="7" t="n">
        <v>60</v>
      </c>
      <c r="E3864" s="7" t="n">
        <v>280</v>
      </c>
      <c r="F3864" s="7" t="n">
        <v>1</v>
      </c>
    </row>
    <row r="3865" spans="1:15">
      <c r="A3865" t="s">
        <v>4</v>
      </c>
      <c r="B3865" s="4" t="s">
        <v>5</v>
      </c>
      <c r="C3865" s="4" t="s">
        <v>13</v>
      </c>
      <c r="D3865" s="4" t="s">
        <v>10</v>
      </c>
      <c r="E3865" s="4" t="s">
        <v>6</v>
      </c>
    </row>
    <row r="3866" spans="1:15">
      <c r="A3866" t="n">
        <v>34174</v>
      </c>
      <c r="B3866" s="37" t="n">
        <v>51</v>
      </c>
      <c r="C3866" s="7" t="n">
        <v>4</v>
      </c>
      <c r="D3866" s="7" t="n">
        <v>1</v>
      </c>
      <c r="E3866" s="7" t="s">
        <v>271</v>
      </c>
    </row>
    <row r="3867" spans="1:15">
      <c r="A3867" t="s">
        <v>4</v>
      </c>
      <c r="B3867" s="4" t="s">
        <v>5</v>
      </c>
      <c r="C3867" s="4" t="s">
        <v>10</v>
      </c>
    </row>
    <row r="3868" spans="1:15">
      <c r="A3868" t="n">
        <v>34188</v>
      </c>
      <c r="B3868" s="25" t="n">
        <v>16</v>
      </c>
      <c r="C3868" s="7" t="n">
        <v>0</v>
      </c>
    </row>
    <row r="3869" spans="1:15">
      <c r="A3869" t="s">
        <v>4</v>
      </c>
      <c r="B3869" s="4" t="s">
        <v>5</v>
      </c>
      <c r="C3869" s="4" t="s">
        <v>10</v>
      </c>
      <c r="D3869" s="4" t="s">
        <v>13</v>
      </c>
      <c r="E3869" s="4" t="s">
        <v>9</v>
      </c>
      <c r="F3869" s="4" t="s">
        <v>28</v>
      </c>
      <c r="G3869" s="4" t="s">
        <v>13</v>
      </c>
      <c r="H3869" s="4" t="s">
        <v>13</v>
      </c>
    </row>
    <row r="3870" spans="1:15">
      <c r="A3870" t="n">
        <v>34191</v>
      </c>
      <c r="B3870" s="38" t="n">
        <v>26</v>
      </c>
      <c r="C3870" s="7" t="n">
        <v>1</v>
      </c>
      <c r="D3870" s="7" t="n">
        <v>17</v>
      </c>
      <c r="E3870" s="7" t="n">
        <v>63217</v>
      </c>
      <c r="F3870" s="7" t="s">
        <v>365</v>
      </c>
      <c r="G3870" s="7" t="n">
        <v>2</v>
      </c>
      <c r="H3870" s="7" t="n">
        <v>0</v>
      </c>
    </row>
    <row r="3871" spans="1:15">
      <c r="A3871" t="s">
        <v>4</v>
      </c>
      <c r="B3871" s="4" t="s">
        <v>5</v>
      </c>
    </row>
    <row r="3872" spans="1:15">
      <c r="A3872" t="n">
        <v>34233</v>
      </c>
      <c r="B3872" s="23" t="n">
        <v>28</v>
      </c>
    </row>
    <row r="3873" spans="1:8">
      <c r="A3873" t="s">
        <v>4</v>
      </c>
      <c r="B3873" s="4" t="s">
        <v>5</v>
      </c>
      <c r="C3873" s="4" t="s">
        <v>13</v>
      </c>
      <c r="D3873" s="4" t="s">
        <v>10</v>
      </c>
      <c r="E3873" s="4" t="s">
        <v>10</v>
      </c>
      <c r="F3873" s="4" t="s">
        <v>13</v>
      </c>
    </row>
    <row r="3874" spans="1:8">
      <c r="A3874" t="n">
        <v>34234</v>
      </c>
      <c r="B3874" s="21" t="n">
        <v>25</v>
      </c>
      <c r="C3874" s="7" t="n">
        <v>1</v>
      </c>
      <c r="D3874" s="7" t="n">
        <v>65535</v>
      </c>
      <c r="E3874" s="7" t="n">
        <v>65535</v>
      </c>
      <c r="F3874" s="7" t="n">
        <v>0</v>
      </c>
    </row>
    <row r="3875" spans="1:8">
      <c r="A3875" t="s">
        <v>4</v>
      </c>
      <c r="B3875" s="4" t="s">
        <v>5</v>
      </c>
      <c r="C3875" s="4" t="s">
        <v>13</v>
      </c>
      <c r="D3875" s="4" t="s">
        <v>10</v>
      </c>
      <c r="E3875" s="4" t="s">
        <v>10</v>
      </c>
      <c r="F3875" s="4" t="s">
        <v>13</v>
      </c>
    </row>
    <row r="3876" spans="1:8">
      <c r="A3876" t="n">
        <v>34241</v>
      </c>
      <c r="B3876" s="21" t="n">
        <v>25</v>
      </c>
      <c r="C3876" s="7" t="n">
        <v>1</v>
      </c>
      <c r="D3876" s="7" t="n">
        <v>60</v>
      </c>
      <c r="E3876" s="7" t="n">
        <v>340</v>
      </c>
      <c r="F3876" s="7" t="n">
        <v>1</v>
      </c>
    </row>
    <row r="3877" spans="1:8">
      <c r="A3877" t="s">
        <v>4</v>
      </c>
      <c r="B3877" s="4" t="s">
        <v>5</v>
      </c>
      <c r="C3877" s="4" t="s">
        <v>13</v>
      </c>
      <c r="D3877" s="4" t="s">
        <v>10</v>
      </c>
      <c r="E3877" s="4" t="s">
        <v>6</v>
      </c>
    </row>
    <row r="3878" spans="1:8">
      <c r="A3878" t="n">
        <v>34248</v>
      </c>
      <c r="B3878" s="37" t="n">
        <v>51</v>
      </c>
      <c r="C3878" s="7" t="n">
        <v>4</v>
      </c>
      <c r="D3878" s="7" t="n">
        <v>11</v>
      </c>
      <c r="E3878" s="7" t="s">
        <v>122</v>
      </c>
    </row>
    <row r="3879" spans="1:8">
      <c r="A3879" t="s">
        <v>4</v>
      </c>
      <c r="B3879" s="4" t="s">
        <v>5</v>
      </c>
      <c r="C3879" s="4" t="s">
        <v>10</v>
      </c>
    </row>
    <row r="3880" spans="1:8">
      <c r="A3880" t="n">
        <v>34261</v>
      </c>
      <c r="B3880" s="25" t="n">
        <v>16</v>
      </c>
      <c r="C3880" s="7" t="n">
        <v>0</v>
      </c>
    </row>
    <row r="3881" spans="1:8">
      <c r="A3881" t="s">
        <v>4</v>
      </c>
      <c r="B3881" s="4" t="s">
        <v>5</v>
      </c>
      <c r="C3881" s="4" t="s">
        <v>10</v>
      </c>
      <c r="D3881" s="4" t="s">
        <v>13</v>
      </c>
      <c r="E3881" s="4" t="s">
        <v>9</v>
      </c>
      <c r="F3881" s="4" t="s">
        <v>28</v>
      </c>
      <c r="G3881" s="4" t="s">
        <v>13</v>
      </c>
      <c r="H3881" s="4" t="s">
        <v>13</v>
      </c>
    </row>
    <row r="3882" spans="1:8">
      <c r="A3882" t="n">
        <v>34264</v>
      </c>
      <c r="B3882" s="38" t="n">
        <v>26</v>
      </c>
      <c r="C3882" s="7" t="n">
        <v>11</v>
      </c>
      <c r="D3882" s="7" t="n">
        <v>17</v>
      </c>
      <c r="E3882" s="7" t="n">
        <v>63218</v>
      </c>
      <c r="F3882" s="7" t="s">
        <v>366</v>
      </c>
      <c r="G3882" s="7" t="n">
        <v>2</v>
      </c>
      <c r="H3882" s="7" t="n">
        <v>0</v>
      </c>
    </row>
    <row r="3883" spans="1:8">
      <c r="A3883" t="s">
        <v>4</v>
      </c>
      <c r="B3883" s="4" t="s">
        <v>5</v>
      </c>
    </row>
    <row r="3884" spans="1:8">
      <c r="A3884" t="n">
        <v>34293</v>
      </c>
      <c r="B3884" s="23" t="n">
        <v>28</v>
      </c>
    </row>
    <row r="3885" spans="1:8">
      <c r="A3885" t="s">
        <v>4</v>
      </c>
      <c r="B3885" s="4" t="s">
        <v>5</v>
      </c>
      <c r="C3885" s="4" t="s">
        <v>13</v>
      </c>
      <c r="D3885" s="4" t="s">
        <v>10</v>
      </c>
      <c r="E3885" s="4" t="s">
        <v>10</v>
      </c>
      <c r="F3885" s="4" t="s">
        <v>13</v>
      </c>
    </row>
    <row r="3886" spans="1:8">
      <c r="A3886" t="n">
        <v>34294</v>
      </c>
      <c r="B3886" s="21" t="n">
        <v>25</v>
      </c>
      <c r="C3886" s="7" t="n">
        <v>1</v>
      </c>
      <c r="D3886" s="7" t="n">
        <v>65535</v>
      </c>
      <c r="E3886" s="7" t="n">
        <v>65535</v>
      </c>
      <c r="F3886" s="7" t="n">
        <v>0</v>
      </c>
    </row>
    <row r="3887" spans="1:8">
      <c r="A3887" t="s">
        <v>4</v>
      </c>
      <c r="B3887" s="4" t="s">
        <v>5</v>
      </c>
      <c r="C3887" s="4" t="s">
        <v>10</v>
      </c>
      <c r="D3887" s="4" t="s">
        <v>13</v>
      </c>
    </row>
    <row r="3888" spans="1:8">
      <c r="A3888" t="n">
        <v>34301</v>
      </c>
      <c r="B3888" s="52" t="n">
        <v>89</v>
      </c>
      <c r="C3888" s="7" t="n">
        <v>65533</v>
      </c>
      <c r="D3888" s="7" t="n">
        <v>1</v>
      </c>
    </row>
    <row r="3889" spans="1:8">
      <c r="A3889" t="s">
        <v>4</v>
      </c>
      <c r="B3889" s="4" t="s">
        <v>5</v>
      </c>
      <c r="C3889" s="4" t="s">
        <v>13</v>
      </c>
      <c r="D3889" s="4" t="s">
        <v>10</v>
      </c>
      <c r="E3889" s="4" t="s">
        <v>19</v>
      </c>
    </row>
    <row r="3890" spans="1:8">
      <c r="A3890" t="n">
        <v>34305</v>
      </c>
      <c r="B3890" s="42" t="n">
        <v>58</v>
      </c>
      <c r="C3890" s="7" t="n">
        <v>101</v>
      </c>
      <c r="D3890" s="7" t="n">
        <v>1000</v>
      </c>
      <c r="E3890" s="7" t="n">
        <v>1</v>
      </c>
    </row>
    <row r="3891" spans="1:8">
      <c r="A3891" t="s">
        <v>4</v>
      </c>
      <c r="B3891" s="4" t="s">
        <v>5</v>
      </c>
      <c r="C3891" s="4" t="s">
        <v>13</v>
      </c>
      <c r="D3891" s="4" t="s">
        <v>10</v>
      </c>
    </row>
    <row r="3892" spans="1:8">
      <c r="A3892" t="n">
        <v>34313</v>
      </c>
      <c r="B3892" s="42" t="n">
        <v>58</v>
      </c>
      <c r="C3892" s="7" t="n">
        <v>254</v>
      </c>
      <c r="D3892" s="7" t="n">
        <v>0</v>
      </c>
    </row>
    <row r="3893" spans="1:8">
      <c r="A3893" t="s">
        <v>4</v>
      </c>
      <c r="B3893" s="4" t="s">
        <v>5</v>
      </c>
      <c r="C3893" s="4" t="s">
        <v>13</v>
      </c>
      <c r="D3893" s="4" t="s">
        <v>13</v>
      </c>
      <c r="E3893" s="4" t="s">
        <v>19</v>
      </c>
      <c r="F3893" s="4" t="s">
        <v>19</v>
      </c>
      <c r="G3893" s="4" t="s">
        <v>19</v>
      </c>
      <c r="H3893" s="4" t="s">
        <v>10</v>
      </c>
    </row>
    <row r="3894" spans="1:8">
      <c r="A3894" t="n">
        <v>34317</v>
      </c>
      <c r="B3894" s="48" t="n">
        <v>45</v>
      </c>
      <c r="C3894" s="7" t="n">
        <v>2</v>
      </c>
      <c r="D3894" s="7" t="n">
        <v>3</v>
      </c>
      <c r="E3894" s="7" t="n">
        <v>-1.47000002861023</v>
      </c>
      <c r="F3894" s="7" t="n">
        <v>7.48999977111816</v>
      </c>
      <c r="G3894" s="7" t="n">
        <v>-106.099998474121</v>
      </c>
      <c r="H3894" s="7" t="n">
        <v>0</v>
      </c>
    </row>
    <row r="3895" spans="1:8">
      <c r="A3895" t="s">
        <v>4</v>
      </c>
      <c r="B3895" s="4" t="s">
        <v>5</v>
      </c>
      <c r="C3895" s="4" t="s">
        <v>13</v>
      </c>
      <c r="D3895" s="4" t="s">
        <v>13</v>
      </c>
      <c r="E3895" s="4" t="s">
        <v>19</v>
      </c>
      <c r="F3895" s="4" t="s">
        <v>19</v>
      </c>
      <c r="G3895" s="4" t="s">
        <v>19</v>
      </c>
      <c r="H3895" s="4" t="s">
        <v>10</v>
      </c>
      <c r="I3895" s="4" t="s">
        <v>13</v>
      </c>
    </row>
    <row r="3896" spans="1:8">
      <c r="A3896" t="n">
        <v>34334</v>
      </c>
      <c r="B3896" s="48" t="n">
        <v>45</v>
      </c>
      <c r="C3896" s="7" t="n">
        <v>4</v>
      </c>
      <c r="D3896" s="7" t="n">
        <v>3</v>
      </c>
      <c r="E3896" s="7" t="n">
        <v>27.6200008392334</v>
      </c>
      <c r="F3896" s="7" t="n">
        <v>20.3899993896484</v>
      </c>
      <c r="G3896" s="7" t="n">
        <v>4</v>
      </c>
      <c r="H3896" s="7" t="n">
        <v>0</v>
      </c>
      <c r="I3896" s="7" t="n">
        <v>1</v>
      </c>
    </row>
    <row r="3897" spans="1:8">
      <c r="A3897" t="s">
        <v>4</v>
      </c>
      <c r="B3897" s="4" t="s">
        <v>5</v>
      </c>
      <c r="C3897" s="4" t="s">
        <v>13</v>
      </c>
      <c r="D3897" s="4" t="s">
        <v>13</v>
      </c>
      <c r="E3897" s="4" t="s">
        <v>19</v>
      </c>
      <c r="F3897" s="4" t="s">
        <v>10</v>
      </c>
    </row>
    <row r="3898" spans="1:8">
      <c r="A3898" t="n">
        <v>34352</v>
      </c>
      <c r="B3898" s="48" t="n">
        <v>45</v>
      </c>
      <c r="C3898" s="7" t="n">
        <v>5</v>
      </c>
      <c r="D3898" s="7" t="n">
        <v>3</v>
      </c>
      <c r="E3898" s="7" t="n">
        <v>17.8999996185303</v>
      </c>
      <c r="F3898" s="7" t="n">
        <v>0</v>
      </c>
    </row>
    <row r="3899" spans="1:8">
      <c r="A3899" t="s">
        <v>4</v>
      </c>
      <c r="B3899" s="4" t="s">
        <v>5</v>
      </c>
      <c r="C3899" s="4" t="s">
        <v>13</v>
      </c>
      <c r="D3899" s="4" t="s">
        <v>13</v>
      </c>
      <c r="E3899" s="4" t="s">
        <v>19</v>
      </c>
      <c r="F3899" s="4" t="s">
        <v>10</v>
      </c>
    </row>
    <row r="3900" spans="1:8">
      <c r="A3900" t="n">
        <v>34361</v>
      </c>
      <c r="B3900" s="48" t="n">
        <v>45</v>
      </c>
      <c r="C3900" s="7" t="n">
        <v>11</v>
      </c>
      <c r="D3900" s="7" t="n">
        <v>3</v>
      </c>
      <c r="E3900" s="7" t="n">
        <v>40.5999984741211</v>
      </c>
      <c r="F3900" s="7" t="n">
        <v>0</v>
      </c>
    </row>
    <row r="3901" spans="1:8">
      <c r="A3901" t="s">
        <v>4</v>
      </c>
      <c r="B3901" s="4" t="s">
        <v>5</v>
      </c>
      <c r="C3901" s="4" t="s">
        <v>13</v>
      </c>
      <c r="D3901" s="4" t="s">
        <v>13</v>
      </c>
      <c r="E3901" s="4" t="s">
        <v>19</v>
      </c>
      <c r="F3901" s="4" t="s">
        <v>10</v>
      </c>
    </row>
    <row r="3902" spans="1:8">
      <c r="A3902" t="n">
        <v>34370</v>
      </c>
      <c r="B3902" s="48" t="n">
        <v>45</v>
      </c>
      <c r="C3902" s="7" t="n">
        <v>5</v>
      </c>
      <c r="D3902" s="7" t="n">
        <v>3</v>
      </c>
      <c r="E3902" s="7" t="n">
        <v>16.8999996185303</v>
      </c>
      <c r="F3902" s="7" t="n">
        <v>20000</v>
      </c>
    </row>
    <row r="3903" spans="1:8">
      <c r="A3903" t="s">
        <v>4</v>
      </c>
      <c r="B3903" s="4" t="s">
        <v>5</v>
      </c>
      <c r="C3903" s="4" t="s">
        <v>13</v>
      </c>
      <c r="D3903" s="4" t="s">
        <v>10</v>
      </c>
    </row>
    <row r="3904" spans="1:8">
      <c r="A3904" t="n">
        <v>34379</v>
      </c>
      <c r="B3904" s="42" t="n">
        <v>58</v>
      </c>
      <c r="C3904" s="7" t="n">
        <v>255</v>
      </c>
      <c r="D3904" s="7" t="n">
        <v>0</v>
      </c>
    </row>
    <row r="3905" spans="1:9">
      <c r="A3905" t="s">
        <v>4</v>
      </c>
      <c r="B3905" s="4" t="s">
        <v>5</v>
      </c>
      <c r="C3905" s="4" t="s">
        <v>10</v>
      </c>
    </row>
    <row r="3906" spans="1:9">
      <c r="A3906" t="n">
        <v>34383</v>
      </c>
      <c r="B3906" s="25" t="n">
        <v>16</v>
      </c>
      <c r="C3906" s="7" t="n">
        <v>500</v>
      </c>
    </row>
    <row r="3907" spans="1:9">
      <c r="A3907" t="s">
        <v>4</v>
      </c>
      <c r="B3907" s="4" t="s">
        <v>5</v>
      </c>
      <c r="C3907" s="4" t="s">
        <v>13</v>
      </c>
      <c r="D3907" s="4" t="s">
        <v>13</v>
      </c>
      <c r="E3907" s="4" t="s">
        <v>13</v>
      </c>
      <c r="F3907" s="4" t="s">
        <v>19</v>
      </c>
      <c r="G3907" s="4" t="s">
        <v>19</v>
      </c>
      <c r="H3907" s="4" t="s">
        <v>19</v>
      </c>
      <c r="I3907" s="4" t="s">
        <v>19</v>
      </c>
      <c r="J3907" s="4" t="s">
        <v>19</v>
      </c>
    </row>
    <row r="3908" spans="1:9">
      <c r="A3908" t="n">
        <v>34386</v>
      </c>
      <c r="B3908" s="67" t="n">
        <v>76</v>
      </c>
      <c r="C3908" s="7" t="n">
        <v>1</v>
      </c>
      <c r="D3908" s="7" t="n">
        <v>3</v>
      </c>
      <c r="E3908" s="7" t="n">
        <v>0</v>
      </c>
      <c r="F3908" s="7" t="n">
        <v>1</v>
      </c>
      <c r="G3908" s="7" t="n">
        <v>1</v>
      </c>
      <c r="H3908" s="7" t="n">
        <v>1</v>
      </c>
      <c r="I3908" s="7" t="n">
        <v>0.899999976158142</v>
      </c>
      <c r="J3908" s="7" t="n">
        <v>1000</v>
      </c>
    </row>
    <row r="3909" spans="1:9">
      <c r="A3909" t="s">
        <v>4</v>
      </c>
      <c r="B3909" s="4" t="s">
        <v>5</v>
      </c>
      <c r="C3909" s="4" t="s">
        <v>13</v>
      </c>
      <c r="D3909" s="4" t="s">
        <v>13</v>
      </c>
    </row>
    <row r="3910" spans="1:9">
      <c r="A3910" t="n">
        <v>34410</v>
      </c>
      <c r="B3910" s="73" t="n">
        <v>77</v>
      </c>
      <c r="C3910" s="7" t="n">
        <v>1</v>
      </c>
      <c r="D3910" s="7" t="n">
        <v>3</v>
      </c>
    </row>
    <row r="3911" spans="1:9">
      <c r="A3911" t="s">
        <v>4</v>
      </c>
      <c r="B3911" s="4" t="s">
        <v>5</v>
      </c>
      <c r="C3911" s="4" t="s">
        <v>10</v>
      </c>
    </row>
    <row r="3912" spans="1:9">
      <c r="A3912" t="n">
        <v>34413</v>
      </c>
      <c r="B3912" s="25" t="n">
        <v>16</v>
      </c>
      <c r="C3912" s="7" t="n">
        <v>1500</v>
      </c>
    </row>
    <row r="3913" spans="1:9">
      <c r="A3913" t="s">
        <v>4</v>
      </c>
      <c r="B3913" s="4" t="s">
        <v>5</v>
      </c>
      <c r="C3913" s="4" t="s">
        <v>13</v>
      </c>
      <c r="D3913" s="4" t="s">
        <v>13</v>
      </c>
      <c r="E3913" s="4" t="s">
        <v>13</v>
      </c>
      <c r="F3913" s="4" t="s">
        <v>19</v>
      </c>
      <c r="G3913" s="4" t="s">
        <v>19</v>
      </c>
      <c r="H3913" s="4" t="s">
        <v>19</v>
      </c>
      <c r="I3913" s="4" t="s">
        <v>19</v>
      </c>
      <c r="J3913" s="4" t="s">
        <v>19</v>
      </c>
    </row>
    <row r="3914" spans="1:9">
      <c r="A3914" t="n">
        <v>34416</v>
      </c>
      <c r="B3914" s="67" t="n">
        <v>76</v>
      </c>
      <c r="C3914" s="7" t="n">
        <v>1</v>
      </c>
      <c r="D3914" s="7" t="n">
        <v>3</v>
      </c>
      <c r="E3914" s="7" t="n">
        <v>0</v>
      </c>
      <c r="F3914" s="7" t="n">
        <v>1</v>
      </c>
      <c r="G3914" s="7" t="n">
        <v>1</v>
      </c>
      <c r="H3914" s="7" t="n">
        <v>1</v>
      </c>
      <c r="I3914" s="7" t="n">
        <v>0</v>
      </c>
      <c r="J3914" s="7" t="n">
        <v>1000</v>
      </c>
    </row>
    <row r="3915" spans="1:9">
      <c r="A3915" t="s">
        <v>4</v>
      </c>
      <c r="B3915" s="4" t="s">
        <v>5</v>
      </c>
      <c r="C3915" s="4" t="s">
        <v>13</v>
      </c>
      <c r="D3915" s="4" t="s">
        <v>13</v>
      </c>
    </row>
    <row r="3916" spans="1:9">
      <c r="A3916" t="n">
        <v>34440</v>
      </c>
      <c r="B3916" s="73" t="n">
        <v>77</v>
      </c>
      <c r="C3916" s="7" t="n">
        <v>1</v>
      </c>
      <c r="D3916" s="7" t="n">
        <v>3</v>
      </c>
    </row>
    <row r="3917" spans="1:9">
      <c r="A3917" t="s">
        <v>4</v>
      </c>
      <c r="B3917" s="4" t="s">
        <v>5</v>
      </c>
      <c r="C3917" s="4" t="s">
        <v>6</v>
      </c>
      <c r="D3917" s="4" t="s">
        <v>10</v>
      </c>
    </row>
    <row r="3918" spans="1:9">
      <c r="A3918" t="n">
        <v>34443</v>
      </c>
      <c r="B3918" s="58" t="n">
        <v>29</v>
      </c>
      <c r="C3918" s="7" t="s">
        <v>367</v>
      </c>
      <c r="D3918" s="7" t="n">
        <v>65533</v>
      </c>
    </row>
    <row r="3919" spans="1:9">
      <c r="A3919" t="s">
        <v>4</v>
      </c>
      <c r="B3919" s="4" t="s">
        <v>5</v>
      </c>
      <c r="C3919" s="4" t="s">
        <v>13</v>
      </c>
      <c r="D3919" s="4" t="s">
        <v>10</v>
      </c>
      <c r="E3919" s="4" t="s">
        <v>6</v>
      </c>
    </row>
    <row r="3920" spans="1:9">
      <c r="A3920" t="n">
        <v>34461</v>
      </c>
      <c r="B3920" s="37" t="n">
        <v>51</v>
      </c>
      <c r="C3920" s="7" t="n">
        <v>4</v>
      </c>
      <c r="D3920" s="7" t="n">
        <v>1616</v>
      </c>
      <c r="E3920" s="7" t="s">
        <v>44</v>
      </c>
    </row>
    <row r="3921" spans="1:10">
      <c r="A3921" t="s">
        <v>4</v>
      </c>
      <c r="B3921" s="4" t="s">
        <v>5</v>
      </c>
      <c r="C3921" s="4" t="s">
        <v>10</v>
      </c>
    </row>
    <row r="3922" spans="1:10">
      <c r="A3922" t="n">
        <v>34474</v>
      </c>
      <c r="B3922" s="25" t="n">
        <v>16</v>
      </c>
      <c r="C3922" s="7" t="n">
        <v>0</v>
      </c>
    </row>
    <row r="3923" spans="1:10">
      <c r="A3923" t="s">
        <v>4</v>
      </c>
      <c r="B3923" s="4" t="s">
        <v>5</v>
      </c>
      <c r="C3923" s="4" t="s">
        <v>10</v>
      </c>
      <c r="D3923" s="4" t="s">
        <v>13</v>
      </c>
      <c r="E3923" s="4" t="s">
        <v>9</v>
      </c>
      <c r="F3923" s="4" t="s">
        <v>28</v>
      </c>
      <c r="G3923" s="4" t="s">
        <v>13</v>
      </c>
      <c r="H3923" s="4" t="s">
        <v>13</v>
      </c>
    </row>
    <row r="3924" spans="1:10">
      <c r="A3924" t="n">
        <v>34477</v>
      </c>
      <c r="B3924" s="38" t="n">
        <v>26</v>
      </c>
      <c r="C3924" s="7" t="n">
        <v>1616</v>
      </c>
      <c r="D3924" s="7" t="n">
        <v>17</v>
      </c>
      <c r="E3924" s="7" t="n">
        <v>63219</v>
      </c>
      <c r="F3924" s="7" t="s">
        <v>368</v>
      </c>
      <c r="G3924" s="7" t="n">
        <v>2</v>
      </c>
      <c r="H3924" s="7" t="n">
        <v>0</v>
      </c>
    </row>
    <row r="3925" spans="1:10">
      <c r="A3925" t="s">
        <v>4</v>
      </c>
      <c r="B3925" s="4" t="s">
        <v>5</v>
      </c>
    </row>
    <row r="3926" spans="1:10">
      <c r="A3926" t="n">
        <v>34548</v>
      </c>
      <c r="B3926" s="23" t="n">
        <v>28</v>
      </c>
    </row>
    <row r="3927" spans="1:10">
      <c r="A3927" t="s">
        <v>4</v>
      </c>
      <c r="B3927" s="4" t="s">
        <v>5</v>
      </c>
      <c r="C3927" s="4" t="s">
        <v>6</v>
      </c>
      <c r="D3927" s="4" t="s">
        <v>10</v>
      </c>
    </row>
    <row r="3928" spans="1:10">
      <c r="A3928" t="n">
        <v>34549</v>
      </c>
      <c r="B3928" s="58" t="n">
        <v>29</v>
      </c>
      <c r="C3928" s="7" t="s">
        <v>12</v>
      </c>
      <c r="D3928" s="7" t="n">
        <v>65533</v>
      </c>
    </row>
    <row r="3929" spans="1:10">
      <c r="A3929" t="s">
        <v>4</v>
      </c>
      <c r="B3929" s="4" t="s">
        <v>5</v>
      </c>
      <c r="C3929" s="4" t="s">
        <v>13</v>
      </c>
      <c r="D3929" s="4" t="s">
        <v>10</v>
      </c>
      <c r="E3929" s="4" t="s">
        <v>10</v>
      </c>
      <c r="F3929" s="4" t="s">
        <v>13</v>
      </c>
    </row>
    <row r="3930" spans="1:10">
      <c r="A3930" t="n">
        <v>34553</v>
      </c>
      <c r="B3930" s="21" t="n">
        <v>25</v>
      </c>
      <c r="C3930" s="7" t="n">
        <v>1</v>
      </c>
      <c r="D3930" s="7" t="n">
        <v>65535</v>
      </c>
      <c r="E3930" s="7" t="n">
        <v>65535</v>
      </c>
      <c r="F3930" s="7" t="n">
        <v>0</v>
      </c>
    </row>
    <row r="3931" spans="1:10">
      <c r="A3931" t="s">
        <v>4</v>
      </c>
      <c r="B3931" s="4" t="s">
        <v>5</v>
      </c>
      <c r="C3931" s="4" t="s">
        <v>6</v>
      </c>
      <c r="D3931" s="4" t="s">
        <v>10</v>
      </c>
    </row>
    <row r="3932" spans="1:10">
      <c r="A3932" t="n">
        <v>34560</v>
      </c>
      <c r="B3932" s="58" t="n">
        <v>29</v>
      </c>
      <c r="C3932" s="7" t="s">
        <v>264</v>
      </c>
      <c r="D3932" s="7" t="n">
        <v>65533</v>
      </c>
    </row>
    <row r="3933" spans="1:10">
      <c r="A3933" t="s">
        <v>4</v>
      </c>
      <c r="B3933" s="4" t="s">
        <v>5</v>
      </c>
      <c r="C3933" s="4" t="s">
        <v>13</v>
      </c>
      <c r="D3933" s="4" t="s">
        <v>10</v>
      </c>
      <c r="E3933" s="4" t="s">
        <v>6</v>
      </c>
    </row>
    <row r="3934" spans="1:10">
      <c r="A3934" t="n">
        <v>34586</v>
      </c>
      <c r="B3934" s="37" t="n">
        <v>51</v>
      </c>
      <c r="C3934" s="7" t="n">
        <v>4</v>
      </c>
      <c r="D3934" s="7" t="n">
        <v>1615</v>
      </c>
      <c r="E3934" s="7" t="s">
        <v>44</v>
      </c>
    </row>
    <row r="3935" spans="1:10">
      <c r="A3935" t="s">
        <v>4</v>
      </c>
      <c r="B3935" s="4" t="s">
        <v>5</v>
      </c>
      <c r="C3935" s="4" t="s">
        <v>10</v>
      </c>
    </row>
    <row r="3936" spans="1:10">
      <c r="A3936" t="n">
        <v>34599</v>
      </c>
      <c r="B3936" s="25" t="n">
        <v>16</v>
      </c>
      <c r="C3936" s="7" t="n">
        <v>0</v>
      </c>
    </row>
    <row r="3937" spans="1:8">
      <c r="A3937" t="s">
        <v>4</v>
      </c>
      <c r="B3937" s="4" t="s">
        <v>5</v>
      </c>
      <c r="C3937" s="4" t="s">
        <v>10</v>
      </c>
      <c r="D3937" s="4" t="s">
        <v>13</v>
      </c>
      <c r="E3937" s="4" t="s">
        <v>9</v>
      </c>
      <c r="F3937" s="4" t="s">
        <v>28</v>
      </c>
      <c r="G3937" s="4" t="s">
        <v>13</v>
      </c>
      <c r="H3937" s="4" t="s">
        <v>13</v>
      </c>
      <c r="I3937" s="4" t="s">
        <v>13</v>
      </c>
      <c r="J3937" s="4" t="s">
        <v>9</v>
      </c>
      <c r="K3937" s="4" t="s">
        <v>28</v>
      </c>
      <c r="L3937" s="4" t="s">
        <v>13</v>
      </c>
      <c r="M3937" s="4" t="s">
        <v>13</v>
      </c>
    </row>
    <row r="3938" spans="1:8">
      <c r="A3938" t="n">
        <v>34602</v>
      </c>
      <c r="B3938" s="38" t="n">
        <v>26</v>
      </c>
      <c r="C3938" s="7" t="n">
        <v>1615</v>
      </c>
      <c r="D3938" s="7" t="n">
        <v>17</v>
      </c>
      <c r="E3938" s="7" t="n">
        <v>63220</v>
      </c>
      <c r="F3938" s="7" t="s">
        <v>369</v>
      </c>
      <c r="G3938" s="7" t="n">
        <v>2</v>
      </c>
      <c r="H3938" s="7" t="n">
        <v>3</v>
      </c>
      <c r="I3938" s="7" t="n">
        <v>17</v>
      </c>
      <c r="J3938" s="7" t="n">
        <v>63221</v>
      </c>
      <c r="K3938" s="7" t="s">
        <v>370</v>
      </c>
      <c r="L3938" s="7" t="n">
        <v>2</v>
      </c>
      <c r="M3938" s="7" t="n">
        <v>0</v>
      </c>
    </row>
    <row r="3939" spans="1:8">
      <c r="A3939" t="s">
        <v>4</v>
      </c>
      <c r="B3939" s="4" t="s">
        <v>5</v>
      </c>
    </row>
    <row r="3940" spans="1:8">
      <c r="A3940" t="n">
        <v>34731</v>
      </c>
      <c r="B3940" s="23" t="n">
        <v>28</v>
      </c>
    </row>
    <row r="3941" spans="1:8">
      <c r="A3941" t="s">
        <v>4</v>
      </c>
      <c r="B3941" s="4" t="s">
        <v>5</v>
      </c>
      <c r="C3941" s="4" t="s">
        <v>6</v>
      </c>
      <c r="D3941" s="4" t="s">
        <v>10</v>
      </c>
    </row>
    <row r="3942" spans="1:8">
      <c r="A3942" t="n">
        <v>34732</v>
      </c>
      <c r="B3942" s="58" t="n">
        <v>29</v>
      </c>
      <c r="C3942" s="7" t="s">
        <v>12</v>
      </c>
      <c r="D3942" s="7" t="n">
        <v>65533</v>
      </c>
    </row>
    <row r="3943" spans="1:8">
      <c r="A3943" t="s">
        <v>4</v>
      </c>
      <c r="B3943" s="4" t="s">
        <v>5</v>
      </c>
      <c r="C3943" s="4" t="s">
        <v>6</v>
      </c>
      <c r="D3943" s="4" t="s">
        <v>10</v>
      </c>
    </row>
    <row r="3944" spans="1:8">
      <c r="A3944" t="n">
        <v>34736</v>
      </c>
      <c r="B3944" s="58" t="n">
        <v>29</v>
      </c>
      <c r="C3944" s="7" t="s">
        <v>367</v>
      </c>
      <c r="D3944" s="7" t="n">
        <v>65533</v>
      </c>
    </row>
    <row r="3945" spans="1:8">
      <c r="A3945" t="s">
        <v>4</v>
      </c>
      <c r="B3945" s="4" t="s">
        <v>5</v>
      </c>
      <c r="C3945" s="4" t="s">
        <v>13</v>
      </c>
      <c r="D3945" s="4" t="s">
        <v>10</v>
      </c>
      <c r="E3945" s="4" t="s">
        <v>6</v>
      </c>
    </row>
    <row r="3946" spans="1:8">
      <c r="A3946" t="n">
        <v>34754</v>
      </c>
      <c r="B3946" s="37" t="n">
        <v>51</v>
      </c>
      <c r="C3946" s="7" t="n">
        <v>4</v>
      </c>
      <c r="D3946" s="7" t="n">
        <v>1616</v>
      </c>
      <c r="E3946" s="7" t="s">
        <v>44</v>
      </c>
    </row>
    <row r="3947" spans="1:8">
      <c r="A3947" t="s">
        <v>4</v>
      </c>
      <c r="B3947" s="4" t="s">
        <v>5</v>
      </c>
      <c r="C3947" s="4" t="s">
        <v>10</v>
      </c>
    </row>
    <row r="3948" spans="1:8">
      <c r="A3948" t="n">
        <v>34767</v>
      </c>
      <c r="B3948" s="25" t="n">
        <v>16</v>
      </c>
      <c r="C3948" s="7" t="n">
        <v>0</v>
      </c>
    </row>
    <row r="3949" spans="1:8">
      <c r="A3949" t="s">
        <v>4</v>
      </c>
      <c r="B3949" s="4" t="s">
        <v>5</v>
      </c>
      <c r="C3949" s="4" t="s">
        <v>10</v>
      </c>
      <c r="D3949" s="4" t="s">
        <v>13</v>
      </c>
      <c r="E3949" s="4" t="s">
        <v>9</v>
      </c>
      <c r="F3949" s="4" t="s">
        <v>28</v>
      </c>
      <c r="G3949" s="4" t="s">
        <v>13</v>
      </c>
      <c r="H3949" s="4" t="s">
        <v>13</v>
      </c>
    </row>
    <row r="3950" spans="1:8">
      <c r="A3950" t="n">
        <v>34770</v>
      </c>
      <c r="B3950" s="38" t="n">
        <v>26</v>
      </c>
      <c r="C3950" s="7" t="n">
        <v>1616</v>
      </c>
      <c r="D3950" s="7" t="n">
        <v>17</v>
      </c>
      <c r="E3950" s="7" t="n">
        <v>63222</v>
      </c>
      <c r="F3950" s="7" t="s">
        <v>371</v>
      </c>
      <c r="G3950" s="7" t="n">
        <v>2</v>
      </c>
      <c r="H3950" s="7" t="n">
        <v>0</v>
      </c>
    </row>
    <row r="3951" spans="1:8">
      <c r="A3951" t="s">
        <v>4</v>
      </c>
      <c r="B3951" s="4" t="s">
        <v>5</v>
      </c>
    </row>
    <row r="3952" spans="1:8">
      <c r="A3952" t="n">
        <v>34878</v>
      </c>
      <c r="B3952" s="23" t="n">
        <v>28</v>
      </c>
    </row>
    <row r="3953" spans="1:13">
      <c r="A3953" t="s">
        <v>4</v>
      </c>
      <c r="B3953" s="4" t="s">
        <v>5</v>
      </c>
      <c r="C3953" s="4" t="s">
        <v>10</v>
      </c>
    </row>
    <row r="3954" spans="1:13">
      <c r="A3954" t="n">
        <v>34879</v>
      </c>
      <c r="B3954" s="25" t="n">
        <v>16</v>
      </c>
      <c r="C3954" s="7" t="n">
        <v>300</v>
      </c>
    </row>
    <row r="3955" spans="1:13">
      <c r="A3955" t="s">
        <v>4</v>
      </c>
      <c r="B3955" s="4" t="s">
        <v>5</v>
      </c>
      <c r="C3955" s="4" t="s">
        <v>13</v>
      </c>
      <c r="D3955" s="4" t="s">
        <v>19</v>
      </c>
      <c r="E3955" s="4" t="s">
        <v>19</v>
      </c>
      <c r="F3955" s="4" t="s">
        <v>19</v>
      </c>
    </row>
    <row r="3956" spans="1:13">
      <c r="A3956" t="n">
        <v>34882</v>
      </c>
      <c r="B3956" s="48" t="n">
        <v>45</v>
      </c>
      <c r="C3956" s="7" t="n">
        <v>9</v>
      </c>
      <c r="D3956" s="7" t="n">
        <v>0.0500000007450581</v>
      </c>
      <c r="E3956" s="7" t="n">
        <v>0.0500000007450581</v>
      </c>
      <c r="F3956" s="7" t="n">
        <v>0.200000002980232</v>
      </c>
    </row>
    <row r="3957" spans="1:13">
      <c r="A3957" t="s">
        <v>4</v>
      </c>
      <c r="B3957" s="4" t="s">
        <v>5</v>
      </c>
      <c r="C3957" s="4" t="s">
        <v>13</v>
      </c>
      <c r="D3957" s="4" t="s">
        <v>10</v>
      </c>
      <c r="E3957" s="4" t="s">
        <v>6</v>
      </c>
    </row>
    <row r="3958" spans="1:13">
      <c r="A3958" t="n">
        <v>34896</v>
      </c>
      <c r="B3958" s="37" t="n">
        <v>51</v>
      </c>
      <c r="C3958" s="7" t="n">
        <v>4</v>
      </c>
      <c r="D3958" s="7" t="n">
        <v>1616</v>
      </c>
      <c r="E3958" s="7" t="s">
        <v>44</v>
      </c>
    </row>
    <row r="3959" spans="1:13">
      <c r="A3959" t="s">
        <v>4</v>
      </c>
      <c r="B3959" s="4" t="s">
        <v>5</v>
      </c>
      <c r="C3959" s="4" t="s">
        <v>10</v>
      </c>
    </row>
    <row r="3960" spans="1:13">
      <c r="A3960" t="n">
        <v>34909</v>
      </c>
      <c r="B3960" s="25" t="n">
        <v>16</v>
      </c>
      <c r="C3960" s="7" t="n">
        <v>0</v>
      </c>
    </row>
    <row r="3961" spans="1:13">
      <c r="A3961" t="s">
        <v>4</v>
      </c>
      <c r="B3961" s="4" t="s">
        <v>5</v>
      </c>
      <c r="C3961" s="4" t="s">
        <v>10</v>
      </c>
      <c r="D3961" s="4" t="s">
        <v>13</v>
      </c>
      <c r="E3961" s="4" t="s">
        <v>9</v>
      </c>
      <c r="F3961" s="4" t="s">
        <v>28</v>
      </c>
      <c r="G3961" s="4" t="s">
        <v>13</v>
      </c>
      <c r="H3961" s="4" t="s">
        <v>13</v>
      </c>
    </row>
    <row r="3962" spans="1:13">
      <c r="A3962" t="n">
        <v>34912</v>
      </c>
      <c r="B3962" s="38" t="n">
        <v>26</v>
      </c>
      <c r="C3962" s="7" t="n">
        <v>1616</v>
      </c>
      <c r="D3962" s="7" t="n">
        <v>17</v>
      </c>
      <c r="E3962" s="7" t="n">
        <v>63223</v>
      </c>
      <c r="F3962" s="7" t="s">
        <v>372</v>
      </c>
      <c r="G3962" s="7" t="n">
        <v>2</v>
      </c>
      <c r="H3962" s="7" t="n">
        <v>0</v>
      </c>
    </row>
    <row r="3963" spans="1:13">
      <c r="A3963" t="s">
        <v>4</v>
      </c>
      <c r="B3963" s="4" t="s">
        <v>5</v>
      </c>
    </row>
    <row r="3964" spans="1:13">
      <c r="A3964" t="n">
        <v>34998</v>
      </c>
      <c r="B3964" s="23" t="n">
        <v>28</v>
      </c>
    </row>
    <row r="3965" spans="1:13">
      <c r="A3965" t="s">
        <v>4</v>
      </c>
      <c r="B3965" s="4" t="s">
        <v>5</v>
      </c>
      <c r="C3965" s="4" t="s">
        <v>10</v>
      </c>
      <c r="D3965" s="4" t="s">
        <v>13</v>
      </c>
    </row>
    <row r="3966" spans="1:13">
      <c r="A3966" t="n">
        <v>34999</v>
      </c>
      <c r="B3966" s="52" t="n">
        <v>89</v>
      </c>
      <c r="C3966" s="7" t="n">
        <v>65533</v>
      </c>
      <c r="D3966" s="7" t="n">
        <v>1</v>
      </c>
    </row>
    <row r="3967" spans="1:13">
      <c r="A3967" t="s">
        <v>4</v>
      </c>
      <c r="B3967" s="4" t="s">
        <v>5</v>
      </c>
      <c r="C3967" s="4" t="s">
        <v>6</v>
      </c>
      <c r="D3967" s="4" t="s">
        <v>10</v>
      </c>
    </row>
    <row r="3968" spans="1:13">
      <c r="A3968" t="n">
        <v>35003</v>
      </c>
      <c r="B3968" s="58" t="n">
        <v>29</v>
      </c>
      <c r="C3968" s="7" t="s">
        <v>12</v>
      </c>
      <c r="D3968" s="7" t="n">
        <v>65533</v>
      </c>
    </row>
    <row r="3969" spans="1:8">
      <c r="A3969" t="s">
        <v>4</v>
      </c>
      <c r="B3969" s="4" t="s">
        <v>5</v>
      </c>
      <c r="C3969" s="4" t="s">
        <v>13</v>
      </c>
      <c r="D3969" s="4" t="s">
        <v>10</v>
      </c>
      <c r="E3969" s="4" t="s">
        <v>19</v>
      </c>
    </row>
    <row r="3970" spans="1:8">
      <c r="A3970" t="n">
        <v>35007</v>
      </c>
      <c r="B3970" s="42" t="n">
        <v>58</v>
      </c>
      <c r="C3970" s="7" t="n">
        <v>101</v>
      </c>
      <c r="D3970" s="7" t="n">
        <v>300</v>
      </c>
      <c r="E3970" s="7" t="n">
        <v>1</v>
      </c>
    </row>
    <row r="3971" spans="1:8">
      <c r="A3971" t="s">
        <v>4</v>
      </c>
      <c r="B3971" s="4" t="s">
        <v>5</v>
      </c>
      <c r="C3971" s="4" t="s">
        <v>13</v>
      </c>
      <c r="D3971" s="4" t="s">
        <v>10</v>
      </c>
    </row>
    <row r="3972" spans="1:8">
      <c r="A3972" t="n">
        <v>35015</v>
      </c>
      <c r="B3972" s="42" t="n">
        <v>58</v>
      </c>
      <c r="C3972" s="7" t="n">
        <v>254</v>
      </c>
      <c r="D3972" s="7" t="n">
        <v>0</v>
      </c>
    </row>
    <row r="3973" spans="1:8">
      <c r="A3973" t="s">
        <v>4</v>
      </c>
      <c r="B3973" s="4" t="s">
        <v>5</v>
      </c>
      <c r="C3973" s="4" t="s">
        <v>10</v>
      </c>
      <c r="D3973" s="4" t="s">
        <v>19</v>
      </c>
      <c r="E3973" s="4" t="s">
        <v>19</v>
      </c>
      <c r="F3973" s="4" t="s">
        <v>19</v>
      </c>
      <c r="G3973" s="4" t="s">
        <v>19</v>
      </c>
    </row>
    <row r="3974" spans="1:8">
      <c r="A3974" t="n">
        <v>35019</v>
      </c>
      <c r="B3974" s="31" t="n">
        <v>46</v>
      </c>
      <c r="C3974" s="7" t="n">
        <v>1600</v>
      </c>
      <c r="D3974" s="7" t="n">
        <v>0</v>
      </c>
      <c r="E3974" s="7" t="n">
        <v>0.75</v>
      </c>
      <c r="F3974" s="7" t="n">
        <v>-77.3499984741211</v>
      </c>
      <c r="G3974" s="7" t="n">
        <v>180</v>
      </c>
    </row>
    <row r="3975" spans="1:8">
      <c r="A3975" t="s">
        <v>4</v>
      </c>
      <c r="B3975" s="4" t="s">
        <v>5</v>
      </c>
      <c r="C3975" s="4" t="s">
        <v>10</v>
      </c>
      <c r="D3975" s="4" t="s">
        <v>19</v>
      </c>
      <c r="E3975" s="4" t="s">
        <v>19</v>
      </c>
      <c r="F3975" s="4" t="s">
        <v>19</v>
      </c>
      <c r="G3975" s="4" t="s">
        <v>19</v>
      </c>
    </row>
    <row r="3976" spans="1:8">
      <c r="A3976" t="n">
        <v>35038</v>
      </c>
      <c r="B3976" s="31" t="n">
        <v>46</v>
      </c>
      <c r="C3976" s="7" t="n">
        <v>1601</v>
      </c>
      <c r="D3976" s="7" t="n">
        <v>6.59999990463257</v>
      </c>
      <c r="E3976" s="7" t="n">
        <v>0.75</v>
      </c>
      <c r="F3976" s="7" t="n">
        <v>-68.9499969482422</v>
      </c>
      <c r="G3976" s="7" t="n">
        <v>180</v>
      </c>
    </row>
    <row r="3977" spans="1:8">
      <c r="A3977" t="s">
        <v>4</v>
      </c>
      <c r="B3977" s="4" t="s">
        <v>5</v>
      </c>
      <c r="C3977" s="4" t="s">
        <v>10</v>
      </c>
      <c r="D3977" s="4" t="s">
        <v>19</v>
      </c>
      <c r="E3977" s="4" t="s">
        <v>19</v>
      </c>
      <c r="F3977" s="4" t="s">
        <v>19</v>
      </c>
      <c r="G3977" s="4" t="s">
        <v>19</v>
      </c>
    </row>
    <row r="3978" spans="1:8">
      <c r="A3978" t="n">
        <v>35057</v>
      </c>
      <c r="B3978" s="31" t="n">
        <v>46</v>
      </c>
      <c r="C3978" s="7" t="n">
        <v>1602</v>
      </c>
      <c r="D3978" s="7" t="n">
        <v>-7.40000009536743</v>
      </c>
      <c r="E3978" s="7" t="n">
        <v>0.75</v>
      </c>
      <c r="F3978" s="7" t="n">
        <v>-68.5500030517578</v>
      </c>
      <c r="G3978" s="7" t="n">
        <v>180</v>
      </c>
    </row>
    <row r="3979" spans="1:8">
      <c r="A3979" t="s">
        <v>4</v>
      </c>
      <c r="B3979" s="4" t="s">
        <v>5</v>
      </c>
      <c r="C3979" s="4" t="s">
        <v>10</v>
      </c>
      <c r="D3979" s="4" t="s">
        <v>19</v>
      </c>
      <c r="E3979" s="4" t="s">
        <v>19</v>
      </c>
      <c r="F3979" s="4" t="s">
        <v>19</v>
      </c>
      <c r="G3979" s="4" t="s">
        <v>19</v>
      </c>
    </row>
    <row r="3980" spans="1:8">
      <c r="A3980" t="n">
        <v>35076</v>
      </c>
      <c r="B3980" s="31" t="n">
        <v>46</v>
      </c>
      <c r="C3980" s="7" t="n">
        <v>1603</v>
      </c>
      <c r="D3980" s="7" t="n">
        <v>-13.25</v>
      </c>
      <c r="E3980" s="7" t="n">
        <v>0.75</v>
      </c>
      <c r="F3980" s="7" t="n">
        <v>-77.9499969482422</v>
      </c>
      <c r="G3980" s="7" t="n">
        <v>150</v>
      </c>
    </row>
    <row r="3981" spans="1:8">
      <c r="A3981" t="s">
        <v>4</v>
      </c>
      <c r="B3981" s="4" t="s">
        <v>5</v>
      </c>
      <c r="C3981" s="4" t="s">
        <v>10</v>
      </c>
      <c r="D3981" s="4" t="s">
        <v>19</v>
      </c>
      <c r="E3981" s="4" t="s">
        <v>19</v>
      </c>
      <c r="F3981" s="4" t="s">
        <v>19</v>
      </c>
      <c r="G3981" s="4" t="s">
        <v>19</v>
      </c>
    </row>
    <row r="3982" spans="1:8">
      <c r="A3982" t="n">
        <v>35095</v>
      </c>
      <c r="B3982" s="31" t="n">
        <v>46</v>
      </c>
      <c r="C3982" s="7" t="n">
        <v>1640</v>
      </c>
      <c r="D3982" s="7" t="n">
        <v>3.75</v>
      </c>
      <c r="E3982" s="7" t="n">
        <v>0.699999988079071</v>
      </c>
      <c r="F3982" s="7" t="n">
        <v>-58.8499984741211</v>
      </c>
      <c r="G3982" s="7" t="n">
        <v>180</v>
      </c>
    </row>
    <row r="3983" spans="1:8">
      <c r="A3983" t="s">
        <v>4</v>
      </c>
      <c r="B3983" s="4" t="s">
        <v>5</v>
      </c>
      <c r="C3983" s="4" t="s">
        <v>10</v>
      </c>
      <c r="D3983" s="4" t="s">
        <v>19</v>
      </c>
      <c r="E3983" s="4" t="s">
        <v>19</v>
      </c>
      <c r="F3983" s="4" t="s">
        <v>19</v>
      </c>
      <c r="G3983" s="4" t="s">
        <v>19</v>
      </c>
    </row>
    <row r="3984" spans="1:8">
      <c r="A3984" t="n">
        <v>35114</v>
      </c>
      <c r="B3984" s="31" t="n">
        <v>46</v>
      </c>
      <c r="C3984" s="7" t="n">
        <v>1641</v>
      </c>
      <c r="D3984" s="7" t="n">
        <v>-3.75</v>
      </c>
      <c r="E3984" s="7" t="n">
        <v>0.310000002384186</v>
      </c>
      <c r="F3984" s="7" t="n">
        <v>-54.1500015258789</v>
      </c>
      <c r="G3984" s="7" t="n">
        <v>180</v>
      </c>
    </row>
    <row r="3985" spans="1:7">
      <c r="A3985" t="s">
        <v>4</v>
      </c>
      <c r="B3985" s="4" t="s">
        <v>5</v>
      </c>
      <c r="C3985" s="4" t="s">
        <v>10</v>
      </c>
      <c r="D3985" s="4" t="s">
        <v>19</v>
      </c>
      <c r="E3985" s="4" t="s">
        <v>19</v>
      </c>
      <c r="F3985" s="4" t="s">
        <v>19</v>
      </c>
      <c r="G3985" s="4" t="s">
        <v>19</v>
      </c>
    </row>
    <row r="3986" spans="1:7">
      <c r="A3986" t="n">
        <v>35133</v>
      </c>
      <c r="B3986" s="31" t="n">
        <v>46</v>
      </c>
      <c r="C3986" s="7" t="n">
        <v>1615</v>
      </c>
      <c r="D3986" s="7" t="n">
        <v>-13.5</v>
      </c>
      <c r="E3986" s="7" t="n">
        <v>0.75</v>
      </c>
      <c r="F3986" s="7" t="n">
        <v>-107</v>
      </c>
      <c r="G3986" s="7" t="n">
        <v>30</v>
      </c>
    </row>
    <row r="3987" spans="1:7">
      <c r="A3987" t="s">
        <v>4</v>
      </c>
      <c r="B3987" s="4" t="s">
        <v>5</v>
      </c>
      <c r="C3987" s="4" t="s">
        <v>10</v>
      </c>
      <c r="D3987" s="4" t="s">
        <v>19</v>
      </c>
      <c r="E3987" s="4" t="s">
        <v>19</v>
      </c>
      <c r="F3987" s="4" t="s">
        <v>19</v>
      </c>
      <c r="G3987" s="4" t="s">
        <v>19</v>
      </c>
    </row>
    <row r="3988" spans="1:7">
      <c r="A3988" t="n">
        <v>35152</v>
      </c>
      <c r="B3988" s="31" t="n">
        <v>46</v>
      </c>
      <c r="C3988" s="7" t="n">
        <v>1616</v>
      </c>
      <c r="D3988" s="7" t="n">
        <v>0</v>
      </c>
      <c r="E3988" s="7" t="n">
        <v>0.75</v>
      </c>
      <c r="F3988" s="7" t="n">
        <v>-104.349998474121</v>
      </c>
      <c r="G3988" s="7" t="n">
        <v>0</v>
      </c>
    </row>
    <row r="3989" spans="1:7">
      <c r="A3989" t="s">
        <v>4</v>
      </c>
      <c r="B3989" s="4" t="s">
        <v>5</v>
      </c>
      <c r="C3989" s="4" t="s">
        <v>13</v>
      </c>
      <c r="D3989" s="4" t="s">
        <v>13</v>
      </c>
      <c r="E3989" s="4" t="s">
        <v>19</v>
      </c>
      <c r="F3989" s="4" t="s">
        <v>19</v>
      </c>
      <c r="G3989" s="4" t="s">
        <v>19</v>
      </c>
      <c r="H3989" s="4" t="s">
        <v>10</v>
      </c>
    </row>
    <row r="3990" spans="1:7">
      <c r="A3990" t="n">
        <v>35171</v>
      </c>
      <c r="B3990" s="48" t="n">
        <v>45</v>
      </c>
      <c r="C3990" s="7" t="n">
        <v>2</v>
      </c>
      <c r="D3990" s="7" t="n">
        <v>3</v>
      </c>
      <c r="E3990" s="7" t="n">
        <v>0</v>
      </c>
      <c r="F3990" s="7" t="n">
        <v>8.25</v>
      </c>
      <c r="G3990" s="7" t="n">
        <v>-89.4000015258789</v>
      </c>
      <c r="H3990" s="7" t="n">
        <v>0</v>
      </c>
    </row>
    <row r="3991" spans="1:7">
      <c r="A3991" t="s">
        <v>4</v>
      </c>
      <c r="B3991" s="4" t="s">
        <v>5</v>
      </c>
      <c r="C3991" s="4" t="s">
        <v>13</v>
      </c>
      <c r="D3991" s="4" t="s">
        <v>13</v>
      </c>
      <c r="E3991" s="4" t="s">
        <v>19</v>
      </c>
      <c r="F3991" s="4" t="s">
        <v>19</v>
      </c>
      <c r="G3991" s="4" t="s">
        <v>19</v>
      </c>
      <c r="H3991" s="4" t="s">
        <v>10</v>
      </c>
      <c r="I3991" s="4" t="s">
        <v>13</v>
      </c>
    </row>
    <row r="3992" spans="1:7">
      <c r="A3992" t="n">
        <v>35188</v>
      </c>
      <c r="B3992" s="48" t="n">
        <v>45</v>
      </c>
      <c r="C3992" s="7" t="n">
        <v>4</v>
      </c>
      <c r="D3992" s="7" t="n">
        <v>3</v>
      </c>
      <c r="E3992" s="7" t="n">
        <v>30</v>
      </c>
      <c r="F3992" s="7" t="n">
        <v>144.899993896484</v>
      </c>
      <c r="G3992" s="7" t="n">
        <v>6</v>
      </c>
      <c r="H3992" s="7" t="n">
        <v>0</v>
      </c>
      <c r="I3992" s="7" t="n">
        <v>0</v>
      </c>
    </row>
    <row r="3993" spans="1:7">
      <c r="A3993" t="s">
        <v>4</v>
      </c>
      <c r="B3993" s="4" t="s">
        <v>5</v>
      </c>
      <c r="C3993" s="4" t="s">
        <v>13</v>
      </c>
      <c r="D3993" s="4" t="s">
        <v>13</v>
      </c>
      <c r="E3993" s="4" t="s">
        <v>19</v>
      </c>
      <c r="F3993" s="4" t="s">
        <v>10</v>
      </c>
    </row>
    <row r="3994" spans="1:7">
      <c r="A3994" t="n">
        <v>35206</v>
      </c>
      <c r="B3994" s="48" t="n">
        <v>45</v>
      </c>
      <c r="C3994" s="7" t="n">
        <v>5</v>
      </c>
      <c r="D3994" s="7" t="n">
        <v>3</v>
      </c>
      <c r="E3994" s="7" t="n">
        <v>22</v>
      </c>
      <c r="F3994" s="7" t="n">
        <v>0</v>
      </c>
    </row>
    <row r="3995" spans="1:7">
      <c r="A3995" t="s">
        <v>4</v>
      </c>
      <c r="B3995" s="4" t="s">
        <v>5</v>
      </c>
      <c r="C3995" s="4" t="s">
        <v>13</v>
      </c>
      <c r="D3995" s="4" t="s">
        <v>13</v>
      </c>
      <c r="E3995" s="4" t="s">
        <v>19</v>
      </c>
      <c r="F3995" s="4" t="s">
        <v>10</v>
      </c>
    </row>
    <row r="3996" spans="1:7">
      <c r="A3996" t="n">
        <v>35215</v>
      </c>
      <c r="B3996" s="48" t="n">
        <v>45</v>
      </c>
      <c r="C3996" s="7" t="n">
        <v>11</v>
      </c>
      <c r="D3996" s="7" t="n">
        <v>3</v>
      </c>
      <c r="E3996" s="7" t="n">
        <v>40</v>
      </c>
      <c r="F3996" s="7" t="n">
        <v>0</v>
      </c>
    </row>
    <row r="3997" spans="1:7">
      <c r="A3997" t="s">
        <v>4</v>
      </c>
      <c r="B3997" s="4" t="s">
        <v>5</v>
      </c>
      <c r="C3997" s="4" t="s">
        <v>13</v>
      </c>
      <c r="D3997" s="4" t="s">
        <v>13</v>
      </c>
      <c r="E3997" s="4" t="s">
        <v>19</v>
      </c>
      <c r="F3997" s="4" t="s">
        <v>19</v>
      </c>
      <c r="G3997" s="4" t="s">
        <v>19</v>
      </c>
      <c r="H3997" s="4" t="s">
        <v>10</v>
      </c>
    </row>
    <row r="3998" spans="1:7">
      <c r="A3998" t="n">
        <v>35224</v>
      </c>
      <c r="B3998" s="48" t="n">
        <v>45</v>
      </c>
      <c r="C3998" s="7" t="n">
        <v>2</v>
      </c>
      <c r="D3998" s="7" t="n">
        <v>3</v>
      </c>
      <c r="E3998" s="7" t="n">
        <v>0</v>
      </c>
      <c r="F3998" s="7" t="n">
        <v>8.25</v>
      </c>
      <c r="G3998" s="7" t="n">
        <v>-94.4000015258789</v>
      </c>
      <c r="H3998" s="7" t="n">
        <v>1500</v>
      </c>
    </row>
    <row r="3999" spans="1:7">
      <c r="A3999" t="s">
        <v>4</v>
      </c>
      <c r="B3999" s="4" t="s">
        <v>5</v>
      </c>
      <c r="C3999" s="4" t="s">
        <v>13</v>
      </c>
      <c r="D3999" s="4" t="s">
        <v>13</v>
      </c>
      <c r="E3999" s="4" t="s">
        <v>19</v>
      </c>
      <c r="F3999" s="4" t="s">
        <v>19</v>
      </c>
      <c r="G3999" s="4" t="s">
        <v>19</v>
      </c>
      <c r="H3999" s="4" t="s">
        <v>10</v>
      </c>
      <c r="I3999" s="4" t="s">
        <v>13</v>
      </c>
    </row>
    <row r="4000" spans="1:7">
      <c r="A4000" t="n">
        <v>35241</v>
      </c>
      <c r="B4000" s="48" t="n">
        <v>45</v>
      </c>
      <c r="C4000" s="7" t="n">
        <v>4</v>
      </c>
      <c r="D4000" s="7" t="n">
        <v>3</v>
      </c>
      <c r="E4000" s="7" t="n">
        <v>29.5499992370605</v>
      </c>
      <c r="F4000" s="7" t="n">
        <v>154.899993896484</v>
      </c>
      <c r="G4000" s="7" t="n">
        <v>6</v>
      </c>
      <c r="H4000" s="7" t="n">
        <v>1500</v>
      </c>
      <c r="I4000" s="7" t="n">
        <v>1</v>
      </c>
    </row>
    <row r="4001" spans="1:9">
      <c r="A4001" t="s">
        <v>4</v>
      </c>
      <c r="B4001" s="4" t="s">
        <v>5</v>
      </c>
      <c r="C4001" s="4" t="s">
        <v>13</v>
      </c>
      <c r="D4001" s="4" t="s">
        <v>13</v>
      </c>
      <c r="E4001" s="4" t="s">
        <v>19</v>
      </c>
      <c r="F4001" s="4" t="s">
        <v>10</v>
      </c>
    </row>
    <row r="4002" spans="1:9">
      <c r="A4002" t="n">
        <v>35259</v>
      </c>
      <c r="B4002" s="48" t="n">
        <v>45</v>
      </c>
      <c r="C4002" s="7" t="n">
        <v>5</v>
      </c>
      <c r="D4002" s="7" t="n">
        <v>3</v>
      </c>
      <c r="E4002" s="7" t="n">
        <v>19</v>
      </c>
      <c r="F4002" s="7" t="n">
        <v>1500</v>
      </c>
    </row>
    <row r="4003" spans="1:9">
      <c r="A4003" t="s">
        <v>4</v>
      </c>
      <c r="B4003" s="4" t="s">
        <v>5</v>
      </c>
      <c r="C4003" s="4" t="s">
        <v>10</v>
      </c>
      <c r="D4003" s="4" t="s">
        <v>10</v>
      </c>
      <c r="E4003" s="4" t="s">
        <v>19</v>
      </c>
      <c r="F4003" s="4" t="s">
        <v>19</v>
      </c>
      <c r="G4003" s="4" t="s">
        <v>19</v>
      </c>
      <c r="H4003" s="4" t="s">
        <v>19</v>
      </c>
      <c r="I4003" s="4" t="s">
        <v>13</v>
      </c>
      <c r="J4003" s="4" t="s">
        <v>10</v>
      </c>
    </row>
    <row r="4004" spans="1:9">
      <c r="A4004" t="n">
        <v>35268</v>
      </c>
      <c r="B4004" s="50" t="n">
        <v>55</v>
      </c>
      <c r="C4004" s="7" t="n">
        <v>1600</v>
      </c>
      <c r="D4004" s="7" t="n">
        <v>65533</v>
      </c>
      <c r="E4004" s="7" t="n">
        <v>0</v>
      </c>
      <c r="F4004" s="7" t="n">
        <v>0.75</v>
      </c>
      <c r="G4004" s="7" t="n">
        <v>-82.3499984741211</v>
      </c>
      <c r="H4004" s="7" t="n">
        <v>10</v>
      </c>
      <c r="I4004" s="7" t="n">
        <v>0</v>
      </c>
      <c r="J4004" s="7" t="n">
        <v>129</v>
      </c>
    </row>
    <row r="4005" spans="1:9">
      <c r="A4005" t="s">
        <v>4</v>
      </c>
      <c r="B4005" s="4" t="s">
        <v>5</v>
      </c>
      <c r="C4005" s="4" t="s">
        <v>10</v>
      </c>
      <c r="D4005" s="4" t="s">
        <v>10</v>
      </c>
      <c r="E4005" s="4" t="s">
        <v>19</v>
      </c>
      <c r="F4005" s="4" t="s">
        <v>19</v>
      </c>
      <c r="G4005" s="4" t="s">
        <v>19</v>
      </c>
      <c r="H4005" s="4" t="s">
        <v>19</v>
      </c>
      <c r="I4005" s="4" t="s">
        <v>13</v>
      </c>
      <c r="J4005" s="4" t="s">
        <v>10</v>
      </c>
    </row>
    <row r="4006" spans="1:9">
      <c r="A4006" t="n">
        <v>35292</v>
      </c>
      <c r="B4006" s="50" t="n">
        <v>55</v>
      </c>
      <c r="C4006" s="7" t="n">
        <v>1601</v>
      </c>
      <c r="D4006" s="7" t="n">
        <v>65533</v>
      </c>
      <c r="E4006" s="7" t="n">
        <v>6.59999990463257</v>
      </c>
      <c r="F4006" s="7" t="n">
        <v>0.75</v>
      </c>
      <c r="G4006" s="7" t="n">
        <v>-74.9499969482422</v>
      </c>
      <c r="H4006" s="7" t="n">
        <v>10</v>
      </c>
      <c r="I4006" s="7" t="n">
        <v>0</v>
      </c>
      <c r="J4006" s="7" t="n">
        <v>129</v>
      </c>
    </row>
    <row r="4007" spans="1:9">
      <c r="A4007" t="s">
        <v>4</v>
      </c>
      <c r="B4007" s="4" t="s">
        <v>5</v>
      </c>
      <c r="C4007" s="4" t="s">
        <v>10</v>
      </c>
      <c r="D4007" s="4" t="s">
        <v>10</v>
      </c>
      <c r="E4007" s="4" t="s">
        <v>19</v>
      </c>
      <c r="F4007" s="4" t="s">
        <v>19</v>
      </c>
      <c r="G4007" s="4" t="s">
        <v>19</v>
      </c>
      <c r="H4007" s="4" t="s">
        <v>19</v>
      </c>
      <c r="I4007" s="4" t="s">
        <v>13</v>
      </c>
      <c r="J4007" s="4" t="s">
        <v>10</v>
      </c>
    </row>
    <row r="4008" spans="1:9">
      <c r="A4008" t="n">
        <v>35316</v>
      </c>
      <c r="B4008" s="50" t="n">
        <v>55</v>
      </c>
      <c r="C4008" s="7" t="n">
        <v>1602</v>
      </c>
      <c r="D4008" s="7" t="n">
        <v>65533</v>
      </c>
      <c r="E4008" s="7" t="n">
        <v>-7.40000009536743</v>
      </c>
      <c r="F4008" s="7" t="n">
        <v>0.75</v>
      </c>
      <c r="G4008" s="7" t="n">
        <v>-75.5500030517578</v>
      </c>
      <c r="H4008" s="7" t="n">
        <v>10</v>
      </c>
      <c r="I4008" s="7" t="n">
        <v>0</v>
      </c>
      <c r="J4008" s="7" t="n">
        <v>129</v>
      </c>
    </row>
    <row r="4009" spans="1:9">
      <c r="A4009" t="s">
        <v>4</v>
      </c>
      <c r="B4009" s="4" t="s">
        <v>5</v>
      </c>
      <c r="C4009" s="4" t="s">
        <v>10</v>
      </c>
      <c r="D4009" s="4" t="s">
        <v>10</v>
      </c>
      <c r="E4009" s="4" t="s">
        <v>19</v>
      </c>
      <c r="F4009" s="4" t="s">
        <v>19</v>
      </c>
      <c r="G4009" s="4" t="s">
        <v>19</v>
      </c>
      <c r="H4009" s="4" t="s">
        <v>19</v>
      </c>
      <c r="I4009" s="4" t="s">
        <v>13</v>
      </c>
      <c r="J4009" s="4" t="s">
        <v>10</v>
      </c>
    </row>
    <row r="4010" spans="1:9">
      <c r="A4010" t="n">
        <v>35340</v>
      </c>
      <c r="B4010" s="50" t="n">
        <v>55</v>
      </c>
      <c r="C4010" s="7" t="n">
        <v>1640</v>
      </c>
      <c r="D4010" s="7" t="n">
        <v>65533</v>
      </c>
      <c r="E4010" s="7" t="n">
        <v>3.75</v>
      </c>
      <c r="F4010" s="7" t="n">
        <v>0.75</v>
      </c>
      <c r="G4010" s="7" t="n">
        <v>-66.8499984741211</v>
      </c>
      <c r="H4010" s="7" t="n">
        <v>10</v>
      </c>
      <c r="I4010" s="7" t="n">
        <v>0</v>
      </c>
      <c r="J4010" s="7" t="n">
        <v>129</v>
      </c>
    </row>
    <row r="4011" spans="1:9">
      <c r="A4011" t="s">
        <v>4</v>
      </c>
      <c r="B4011" s="4" t="s">
        <v>5</v>
      </c>
      <c r="C4011" s="4" t="s">
        <v>10</v>
      </c>
      <c r="D4011" s="4" t="s">
        <v>10</v>
      </c>
      <c r="E4011" s="4" t="s">
        <v>19</v>
      </c>
      <c r="F4011" s="4" t="s">
        <v>19</v>
      </c>
      <c r="G4011" s="4" t="s">
        <v>19</v>
      </c>
      <c r="H4011" s="4" t="s">
        <v>19</v>
      </c>
      <c r="I4011" s="4" t="s">
        <v>13</v>
      </c>
      <c r="J4011" s="4" t="s">
        <v>10</v>
      </c>
    </row>
    <row r="4012" spans="1:9">
      <c r="A4012" t="n">
        <v>35364</v>
      </c>
      <c r="B4012" s="50" t="n">
        <v>55</v>
      </c>
      <c r="C4012" s="7" t="n">
        <v>1641</v>
      </c>
      <c r="D4012" s="7" t="n">
        <v>65533</v>
      </c>
      <c r="E4012" s="7" t="n">
        <v>-3.75</v>
      </c>
      <c r="F4012" s="7" t="n">
        <v>0.75</v>
      </c>
      <c r="G4012" s="7" t="n">
        <v>-63.1500015258789</v>
      </c>
      <c r="H4012" s="7" t="n">
        <v>10</v>
      </c>
      <c r="I4012" s="7" t="n">
        <v>0</v>
      </c>
      <c r="J4012" s="7" t="n">
        <v>129</v>
      </c>
    </row>
    <row r="4013" spans="1:9">
      <c r="A4013" t="s">
        <v>4</v>
      </c>
      <c r="B4013" s="4" t="s">
        <v>5</v>
      </c>
      <c r="C4013" s="4" t="s">
        <v>13</v>
      </c>
      <c r="D4013" s="4" t="s">
        <v>10</v>
      </c>
      <c r="E4013" s="4" t="s">
        <v>19</v>
      </c>
      <c r="F4013" s="4" t="s">
        <v>10</v>
      </c>
      <c r="G4013" s="4" t="s">
        <v>9</v>
      </c>
      <c r="H4013" s="4" t="s">
        <v>9</v>
      </c>
      <c r="I4013" s="4" t="s">
        <v>10</v>
      </c>
      <c r="J4013" s="4" t="s">
        <v>10</v>
      </c>
      <c r="K4013" s="4" t="s">
        <v>9</v>
      </c>
      <c r="L4013" s="4" t="s">
        <v>9</v>
      </c>
      <c r="M4013" s="4" t="s">
        <v>9</v>
      </c>
      <c r="N4013" s="4" t="s">
        <v>9</v>
      </c>
      <c r="O4013" s="4" t="s">
        <v>6</v>
      </c>
    </row>
    <row r="4014" spans="1:9">
      <c r="A4014" t="n">
        <v>35388</v>
      </c>
      <c r="B4014" s="14" t="n">
        <v>50</v>
      </c>
      <c r="C4014" s="7" t="n">
        <v>0</v>
      </c>
      <c r="D4014" s="7" t="n">
        <v>15110</v>
      </c>
      <c r="E4014" s="7" t="n">
        <v>1</v>
      </c>
      <c r="F4014" s="7" t="n">
        <v>1000</v>
      </c>
      <c r="G4014" s="7" t="n">
        <v>0</v>
      </c>
      <c r="H4014" s="7" t="n">
        <v>0</v>
      </c>
      <c r="I4014" s="7" t="n">
        <v>1</v>
      </c>
      <c r="J4014" s="7" t="n">
        <v>1600</v>
      </c>
      <c r="K4014" s="7" t="n">
        <v>0</v>
      </c>
      <c r="L4014" s="7" t="n">
        <v>0</v>
      </c>
      <c r="M4014" s="7" t="n">
        <v>0</v>
      </c>
      <c r="N4014" s="7" t="n">
        <v>1125515264</v>
      </c>
      <c r="O4014" s="7" t="s">
        <v>12</v>
      </c>
    </row>
    <row r="4015" spans="1:9">
      <c r="A4015" t="s">
        <v>4</v>
      </c>
      <c r="B4015" s="4" t="s">
        <v>5</v>
      </c>
      <c r="C4015" s="4" t="s">
        <v>13</v>
      </c>
      <c r="D4015" s="4" t="s">
        <v>10</v>
      </c>
      <c r="E4015" s="4" t="s">
        <v>19</v>
      </c>
      <c r="F4015" s="4" t="s">
        <v>10</v>
      </c>
      <c r="G4015" s="4" t="s">
        <v>9</v>
      </c>
      <c r="H4015" s="4" t="s">
        <v>9</v>
      </c>
      <c r="I4015" s="4" t="s">
        <v>10</v>
      </c>
      <c r="J4015" s="4" t="s">
        <v>10</v>
      </c>
      <c r="K4015" s="4" t="s">
        <v>9</v>
      </c>
      <c r="L4015" s="4" t="s">
        <v>9</v>
      </c>
      <c r="M4015" s="4" t="s">
        <v>9</v>
      </c>
      <c r="N4015" s="4" t="s">
        <v>9</v>
      </c>
      <c r="O4015" s="4" t="s">
        <v>6</v>
      </c>
    </row>
    <row r="4016" spans="1:9">
      <c r="A4016" t="n">
        <v>35427</v>
      </c>
      <c r="B4016" s="14" t="n">
        <v>50</v>
      </c>
      <c r="C4016" s="7" t="n">
        <v>0</v>
      </c>
      <c r="D4016" s="7" t="n">
        <v>1526</v>
      </c>
      <c r="E4016" s="7" t="n">
        <v>1</v>
      </c>
      <c r="F4016" s="7" t="n">
        <v>1000</v>
      </c>
      <c r="G4016" s="7" t="n">
        <v>0</v>
      </c>
      <c r="H4016" s="7" t="n">
        <v>0</v>
      </c>
      <c r="I4016" s="7" t="n">
        <v>1</v>
      </c>
      <c r="J4016" s="7" t="n">
        <v>1640</v>
      </c>
      <c r="K4016" s="7" t="n">
        <v>0</v>
      </c>
      <c r="L4016" s="7" t="n">
        <v>0</v>
      </c>
      <c r="M4016" s="7" t="n">
        <v>0</v>
      </c>
      <c r="N4016" s="7" t="n">
        <v>1125515264</v>
      </c>
      <c r="O4016" s="7" t="s">
        <v>12</v>
      </c>
    </row>
    <row r="4017" spans="1:15">
      <c r="A4017" t="s">
        <v>4</v>
      </c>
      <c r="B4017" s="4" t="s">
        <v>5</v>
      </c>
      <c r="C4017" s="4" t="s">
        <v>10</v>
      </c>
      <c r="D4017" s="4" t="s">
        <v>13</v>
      </c>
      <c r="E4017" s="4" t="s">
        <v>13</v>
      </c>
      <c r="F4017" s="4" t="s">
        <v>6</v>
      </c>
    </row>
    <row r="4018" spans="1:15">
      <c r="A4018" t="n">
        <v>35466</v>
      </c>
      <c r="B4018" s="36" t="n">
        <v>20</v>
      </c>
      <c r="C4018" s="7" t="n">
        <v>1600</v>
      </c>
      <c r="D4018" s="7" t="n">
        <v>3</v>
      </c>
      <c r="E4018" s="7" t="n">
        <v>11</v>
      </c>
      <c r="F4018" s="7" t="s">
        <v>373</v>
      </c>
    </row>
    <row r="4019" spans="1:15">
      <c r="A4019" t="s">
        <v>4</v>
      </c>
      <c r="B4019" s="4" t="s">
        <v>5</v>
      </c>
      <c r="C4019" s="4" t="s">
        <v>10</v>
      </c>
      <c r="D4019" s="4" t="s">
        <v>13</v>
      </c>
      <c r="E4019" s="4" t="s">
        <v>13</v>
      </c>
      <c r="F4019" s="4" t="s">
        <v>6</v>
      </c>
    </row>
    <row r="4020" spans="1:15">
      <c r="A4020" t="n">
        <v>35501</v>
      </c>
      <c r="B4020" s="36" t="n">
        <v>20</v>
      </c>
      <c r="C4020" s="7" t="n">
        <v>1601</v>
      </c>
      <c r="D4020" s="7" t="n">
        <v>3</v>
      </c>
      <c r="E4020" s="7" t="n">
        <v>11</v>
      </c>
      <c r="F4020" s="7" t="s">
        <v>373</v>
      </c>
    </row>
    <row r="4021" spans="1:15">
      <c r="A4021" t="s">
        <v>4</v>
      </c>
      <c r="B4021" s="4" t="s">
        <v>5</v>
      </c>
      <c r="C4021" s="4" t="s">
        <v>10</v>
      </c>
      <c r="D4021" s="4" t="s">
        <v>13</v>
      </c>
      <c r="E4021" s="4" t="s">
        <v>13</v>
      </c>
      <c r="F4021" s="4" t="s">
        <v>6</v>
      </c>
    </row>
    <row r="4022" spans="1:15">
      <c r="A4022" t="n">
        <v>35536</v>
      </c>
      <c r="B4022" s="36" t="n">
        <v>20</v>
      </c>
      <c r="C4022" s="7" t="n">
        <v>1602</v>
      </c>
      <c r="D4022" s="7" t="n">
        <v>3</v>
      </c>
      <c r="E4022" s="7" t="n">
        <v>11</v>
      </c>
      <c r="F4022" s="7" t="s">
        <v>373</v>
      </c>
    </row>
    <row r="4023" spans="1:15">
      <c r="A4023" t="s">
        <v>4</v>
      </c>
      <c r="B4023" s="4" t="s">
        <v>5</v>
      </c>
      <c r="C4023" s="4" t="s">
        <v>10</v>
      </c>
      <c r="D4023" s="4" t="s">
        <v>13</v>
      </c>
      <c r="E4023" s="4" t="s">
        <v>13</v>
      </c>
      <c r="F4023" s="4" t="s">
        <v>6</v>
      </c>
    </row>
    <row r="4024" spans="1:15">
      <c r="A4024" t="n">
        <v>35571</v>
      </c>
      <c r="B4024" s="36" t="n">
        <v>20</v>
      </c>
      <c r="C4024" s="7" t="n">
        <v>1640</v>
      </c>
      <c r="D4024" s="7" t="n">
        <v>3</v>
      </c>
      <c r="E4024" s="7" t="n">
        <v>11</v>
      </c>
      <c r="F4024" s="7" t="s">
        <v>374</v>
      </c>
    </row>
    <row r="4025" spans="1:15">
      <c r="A4025" t="s">
        <v>4</v>
      </c>
      <c r="B4025" s="4" t="s">
        <v>5</v>
      </c>
      <c r="C4025" s="4" t="s">
        <v>10</v>
      </c>
      <c r="D4025" s="4" t="s">
        <v>13</v>
      </c>
      <c r="E4025" s="4" t="s">
        <v>13</v>
      </c>
      <c r="F4025" s="4" t="s">
        <v>6</v>
      </c>
    </row>
    <row r="4026" spans="1:15">
      <c r="A4026" t="n">
        <v>35600</v>
      </c>
      <c r="B4026" s="36" t="n">
        <v>20</v>
      </c>
      <c r="C4026" s="7" t="n">
        <v>1641</v>
      </c>
      <c r="D4026" s="7" t="n">
        <v>3</v>
      </c>
      <c r="E4026" s="7" t="n">
        <v>11</v>
      </c>
      <c r="F4026" s="7" t="s">
        <v>374</v>
      </c>
    </row>
    <row r="4027" spans="1:15">
      <c r="A4027" t="s">
        <v>4</v>
      </c>
      <c r="B4027" s="4" t="s">
        <v>5</v>
      </c>
      <c r="C4027" s="4" t="s">
        <v>10</v>
      </c>
      <c r="D4027" s="4" t="s">
        <v>13</v>
      </c>
    </row>
    <row r="4028" spans="1:15">
      <c r="A4028" t="n">
        <v>35629</v>
      </c>
      <c r="B4028" s="62" t="n">
        <v>67</v>
      </c>
      <c r="C4028" s="7" t="n">
        <v>1600</v>
      </c>
      <c r="D4028" s="7" t="n">
        <v>3</v>
      </c>
    </row>
    <row r="4029" spans="1:15">
      <c r="A4029" t="s">
        <v>4</v>
      </c>
      <c r="B4029" s="4" t="s">
        <v>5</v>
      </c>
      <c r="C4029" s="4" t="s">
        <v>10</v>
      </c>
      <c r="D4029" s="4" t="s">
        <v>13</v>
      </c>
    </row>
    <row r="4030" spans="1:15">
      <c r="A4030" t="n">
        <v>35633</v>
      </c>
      <c r="B4030" s="62" t="n">
        <v>67</v>
      </c>
      <c r="C4030" s="7" t="n">
        <v>1601</v>
      </c>
      <c r="D4030" s="7" t="n">
        <v>3</v>
      </c>
    </row>
    <row r="4031" spans="1:15">
      <c r="A4031" t="s">
        <v>4</v>
      </c>
      <c r="B4031" s="4" t="s">
        <v>5</v>
      </c>
      <c r="C4031" s="4" t="s">
        <v>10</v>
      </c>
      <c r="D4031" s="4" t="s">
        <v>13</v>
      </c>
    </row>
    <row r="4032" spans="1:15">
      <c r="A4032" t="n">
        <v>35637</v>
      </c>
      <c r="B4032" s="62" t="n">
        <v>67</v>
      </c>
      <c r="C4032" s="7" t="n">
        <v>1602</v>
      </c>
      <c r="D4032" s="7" t="n">
        <v>3</v>
      </c>
    </row>
    <row r="4033" spans="1:6">
      <c r="A4033" t="s">
        <v>4</v>
      </c>
      <c r="B4033" s="4" t="s">
        <v>5</v>
      </c>
      <c r="C4033" s="4" t="s">
        <v>13</v>
      </c>
      <c r="D4033" s="4" t="s">
        <v>10</v>
      </c>
      <c r="E4033" s="4" t="s">
        <v>10</v>
      </c>
    </row>
    <row r="4034" spans="1:6">
      <c r="A4034" t="n">
        <v>35641</v>
      </c>
      <c r="B4034" s="14" t="n">
        <v>50</v>
      </c>
      <c r="C4034" s="7" t="n">
        <v>1</v>
      </c>
      <c r="D4034" s="7" t="n">
        <v>15110</v>
      </c>
      <c r="E4034" s="7" t="n">
        <v>200</v>
      </c>
    </row>
    <row r="4035" spans="1:6">
      <c r="A4035" t="s">
        <v>4</v>
      </c>
      <c r="B4035" s="4" t="s">
        <v>5</v>
      </c>
      <c r="C4035" s="4" t="s">
        <v>10</v>
      </c>
      <c r="D4035" s="4" t="s">
        <v>13</v>
      </c>
    </row>
    <row r="4036" spans="1:6">
      <c r="A4036" t="n">
        <v>35647</v>
      </c>
      <c r="B4036" s="62" t="n">
        <v>67</v>
      </c>
      <c r="C4036" s="7" t="n">
        <v>1640</v>
      </c>
      <c r="D4036" s="7" t="n">
        <v>3</v>
      </c>
    </row>
    <row r="4037" spans="1:6">
      <c r="A4037" t="s">
        <v>4</v>
      </c>
      <c r="B4037" s="4" t="s">
        <v>5</v>
      </c>
      <c r="C4037" s="4" t="s">
        <v>10</v>
      </c>
      <c r="D4037" s="4" t="s">
        <v>13</v>
      </c>
    </row>
    <row r="4038" spans="1:6">
      <c r="A4038" t="n">
        <v>35651</v>
      </c>
      <c r="B4038" s="62" t="n">
        <v>67</v>
      </c>
      <c r="C4038" s="7" t="n">
        <v>1641</v>
      </c>
      <c r="D4038" s="7" t="n">
        <v>3</v>
      </c>
    </row>
    <row r="4039" spans="1:6">
      <c r="A4039" t="s">
        <v>4</v>
      </c>
      <c r="B4039" s="4" t="s">
        <v>5</v>
      </c>
      <c r="C4039" s="4" t="s">
        <v>13</v>
      </c>
      <c r="D4039" s="4" t="s">
        <v>10</v>
      </c>
      <c r="E4039" s="4" t="s">
        <v>10</v>
      </c>
    </row>
    <row r="4040" spans="1:6">
      <c r="A4040" t="n">
        <v>35655</v>
      </c>
      <c r="B4040" s="14" t="n">
        <v>50</v>
      </c>
      <c r="C4040" s="7" t="n">
        <v>1</v>
      </c>
      <c r="D4040" s="7" t="n">
        <v>1526</v>
      </c>
      <c r="E4040" s="7" t="n">
        <v>200</v>
      </c>
    </row>
    <row r="4041" spans="1:6">
      <c r="A4041" t="s">
        <v>4</v>
      </c>
      <c r="B4041" s="4" t="s">
        <v>5</v>
      </c>
      <c r="C4041" s="4" t="s">
        <v>13</v>
      </c>
      <c r="D4041" s="4" t="s">
        <v>10</v>
      </c>
    </row>
    <row r="4042" spans="1:6">
      <c r="A4042" t="n">
        <v>35661</v>
      </c>
      <c r="B4042" s="48" t="n">
        <v>45</v>
      </c>
      <c r="C4042" s="7" t="n">
        <v>7</v>
      </c>
      <c r="D4042" s="7" t="n">
        <v>255</v>
      </c>
    </row>
    <row r="4043" spans="1:6">
      <c r="A4043" t="s">
        <v>4</v>
      </c>
      <c r="B4043" s="4" t="s">
        <v>5</v>
      </c>
      <c r="C4043" s="4" t="s">
        <v>6</v>
      </c>
      <c r="D4043" s="4" t="s">
        <v>10</v>
      </c>
    </row>
    <row r="4044" spans="1:6">
      <c r="A4044" t="n">
        <v>35665</v>
      </c>
      <c r="B4044" s="58" t="n">
        <v>29</v>
      </c>
      <c r="C4044" s="7" t="s">
        <v>375</v>
      </c>
      <c r="D4044" s="7" t="n">
        <v>65533</v>
      </c>
    </row>
    <row r="4045" spans="1:6">
      <c r="A4045" t="s">
        <v>4</v>
      </c>
      <c r="B4045" s="4" t="s">
        <v>5</v>
      </c>
      <c r="C4045" s="4" t="s">
        <v>13</v>
      </c>
      <c r="D4045" s="4" t="s">
        <v>10</v>
      </c>
      <c r="E4045" s="4" t="s">
        <v>6</v>
      </c>
    </row>
    <row r="4046" spans="1:6">
      <c r="A4046" t="n">
        <v>35682</v>
      </c>
      <c r="B4046" s="37" t="n">
        <v>51</v>
      </c>
      <c r="C4046" s="7" t="n">
        <v>4</v>
      </c>
      <c r="D4046" s="7" t="n">
        <v>1600</v>
      </c>
      <c r="E4046" s="7" t="s">
        <v>44</v>
      </c>
    </row>
    <row r="4047" spans="1:6">
      <c r="A4047" t="s">
        <v>4</v>
      </c>
      <c r="B4047" s="4" t="s">
        <v>5</v>
      </c>
      <c r="C4047" s="4" t="s">
        <v>10</v>
      </c>
    </row>
    <row r="4048" spans="1:6">
      <c r="A4048" t="n">
        <v>35695</v>
      </c>
      <c r="B4048" s="25" t="n">
        <v>16</v>
      </c>
      <c r="C4048" s="7" t="n">
        <v>0</v>
      </c>
    </row>
    <row r="4049" spans="1:5">
      <c r="A4049" t="s">
        <v>4</v>
      </c>
      <c r="B4049" s="4" t="s">
        <v>5</v>
      </c>
      <c r="C4049" s="4" t="s">
        <v>10</v>
      </c>
      <c r="D4049" s="4" t="s">
        <v>13</v>
      </c>
      <c r="E4049" s="4" t="s">
        <v>9</v>
      </c>
      <c r="F4049" s="4" t="s">
        <v>28</v>
      </c>
      <c r="G4049" s="4" t="s">
        <v>13</v>
      </c>
      <c r="H4049" s="4" t="s">
        <v>13</v>
      </c>
    </row>
    <row r="4050" spans="1:5">
      <c r="A4050" t="n">
        <v>35698</v>
      </c>
      <c r="B4050" s="38" t="n">
        <v>26</v>
      </c>
      <c r="C4050" s="7" t="n">
        <v>1600</v>
      </c>
      <c r="D4050" s="7" t="n">
        <v>17</v>
      </c>
      <c r="E4050" s="7" t="n">
        <v>63224</v>
      </c>
      <c r="F4050" s="7" t="s">
        <v>376</v>
      </c>
      <c r="G4050" s="7" t="n">
        <v>2</v>
      </c>
      <c r="H4050" s="7" t="n">
        <v>0</v>
      </c>
    </row>
    <row r="4051" spans="1:5">
      <c r="A4051" t="s">
        <v>4</v>
      </c>
      <c r="B4051" s="4" t="s">
        <v>5</v>
      </c>
    </row>
    <row r="4052" spans="1:5">
      <c r="A4052" t="n">
        <v>35747</v>
      </c>
      <c r="B4052" s="23" t="n">
        <v>28</v>
      </c>
    </row>
    <row r="4053" spans="1:5">
      <c r="A4053" t="s">
        <v>4</v>
      </c>
      <c r="B4053" s="4" t="s">
        <v>5</v>
      </c>
      <c r="C4053" s="4" t="s">
        <v>6</v>
      </c>
      <c r="D4053" s="4" t="s">
        <v>10</v>
      </c>
    </row>
    <row r="4054" spans="1:5">
      <c r="A4054" t="n">
        <v>35748</v>
      </c>
      <c r="B4054" s="58" t="n">
        <v>29</v>
      </c>
      <c r="C4054" s="7" t="s">
        <v>12</v>
      </c>
      <c r="D4054" s="7" t="n">
        <v>65533</v>
      </c>
    </row>
    <row r="4055" spans="1:5">
      <c r="A4055" t="s">
        <v>4</v>
      </c>
      <c r="B4055" s="4" t="s">
        <v>5</v>
      </c>
      <c r="C4055" s="4" t="s">
        <v>10</v>
      </c>
      <c r="D4055" s="4" t="s">
        <v>13</v>
      </c>
    </row>
    <row r="4056" spans="1:5">
      <c r="A4056" t="n">
        <v>35752</v>
      </c>
      <c r="B4056" s="52" t="n">
        <v>89</v>
      </c>
      <c r="C4056" s="7" t="n">
        <v>65533</v>
      </c>
      <c r="D4056" s="7" t="n">
        <v>1</v>
      </c>
    </row>
    <row r="4057" spans="1:5">
      <c r="A4057" t="s">
        <v>4</v>
      </c>
      <c r="B4057" s="4" t="s">
        <v>5</v>
      </c>
      <c r="C4057" s="4" t="s">
        <v>13</v>
      </c>
      <c r="D4057" s="4" t="s">
        <v>10</v>
      </c>
      <c r="E4057" s="4" t="s">
        <v>19</v>
      </c>
    </row>
    <row r="4058" spans="1:5">
      <c r="A4058" t="n">
        <v>35756</v>
      </c>
      <c r="B4058" s="42" t="n">
        <v>58</v>
      </c>
      <c r="C4058" s="7" t="n">
        <v>101</v>
      </c>
      <c r="D4058" s="7" t="n">
        <v>300</v>
      </c>
      <c r="E4058" s="7" t="n">
        <v>1</v>
      </c>
    </row>
    <row r="4059" spans="1:5">
      <c r="A4059" t="s">
        <v>4</v>
      </c>
      <c r="B4059" s="4" t="s">
        <v>5</v>
      </c>
      <c r="C4059" s="4" t="s">
        <v>13</v>
      </c>
      <c r="D4059" s="4" t="s">
        <v>10</v>
      </c>
    </row>
    <row r="4060" spans="1:5">
      <c r="A4060" t="n">
        <v>35764</v>
      </c>
      <c r="B4060" s="42" t="n">
        <v>58</v>
      </c>
      <c r="C4060" s="7" t="n">
        <v>254</v>
      </c>
      <c r="D4060" s="7" t="n">
        <v>0</v>
      </c>
    </row>
    <row r="4061" spans="1:5">
      <c r="A4061" t="s">
        <v>4</v>
      </c>
      <c r="B4061" s="4" t="s">
        <v>5</v>
      </c>
      <c r="C4061" s="4" t="s">
        <v>10</v>
      </c>
      <c r="D4061" s="4" t="s">
        <v>19</v>
      </c>
      <c r="E4061" s="4" t="s">
        <v>19</v>
      </c>
      <c r="F4061" s="4" t="s">
        <v>19</v>
      </c>
      <c r="G4061" s="4" t="s">
        <v>19</v>
      </c>
    </row>
    <row r="4062" spans="1:5">
      <c r="A4062" t="n">
        <v>35768</v>
      </c>
      <c r="B4062" s="31" t="n">
        <v>46</v>
      </c>
      <c r="C4062" s="7" t="n">
        <v>1610</v>
      </c>
      <c r="D4062" s="7" t="n">
        <v>-4.15000009536743</v>
      </c>
      <c r="E4062" s="7" t="n">
        <v>0.75</v>
      </c>
      <c r="F4062" s="7" t="n">
        <v>-139.050003051758</v>
      </c>
      <c r="G4062" s="7" t="n">
        <v>0</v>
      </c>
    </row>
    <row r="4063" spans="1:5">
      <c r="A4063" t="s">
        <v>4</v>
      </c>
      <c r="B4063" s="4" t="s">
        <v>5</v>
      </c>
      <c r="C4063" s="4" t="s">
        <v>10</v>
      </c>
      <c r="D4063" s="4" t="s">
        <v>19</v>
      </c>
      <c r="E4063" s="4" t="s">
        <v>19</v>
      </c>
      <c r="F4063" s="4" t="s">
        <v>19</v>
      </c>
      <c r="G4063" s="4" t="s">
        <v>19</v>
      </c>
    </row>
    <row r="4064" spans="1:5">
      <c r="A4064" t="n">
        <v>35787</v>
      </c>
      <c r="B4064" s="31" t="n">
        <v>46</v>
      </c>
      <c r="C4064" s="7" t="n">
        <v>1611</v>
      </c>
      <c r="D4064" s="7" t="n">
        <v>-7.80000019073486</v>
      </c>
      <c r="E4064" s="7" t="n">
        <v>0.75</v>
      </c>
      <c r="F4064" s="7" t="n">
        <v>-132.949996948242</v>
      </c>
      <c r="G4064" s="7" t="n">
        <v>0</v>
      </c>
    </row>
    <row r="4065" spans="1:8">
      <c r="A4065" t="s">
        <v>4</v>
      </c>
      <c r="B4065" s="4" t="s">
        <v>5</v>
      </c>
      <c r="C4065" s="4" t="s">
        <v>10</v>
      </c>
      <c r="D4065" s="4" t="s">
        <v>19</v>
      </c>
      <c r="E4065" s="4" t="s">
        <v>19</v>
      </c>
      <c r="F4065" s="4" t="s">
        <v>19</v>
      </c>
      <c r="G4065" s="4" t="s">
        <v>19</v>
      </c>
    </row>
    <row r="4066" spans="1:8">
      <c r="A4066" t="n">
        <v>35806</v>
      </c>
      <c r="B4066" s="31" t="n">
        <v>46</v>
      </c>
      <c r="C4066" s="7" t="n">
        <v>1612</v>
      </c>
      <c r="D4066" s="7" t="n">
        <v>5.59999990463257</v>
      </c>
      <c r="E4066" s="7" t="n">
        <v>0.75</v>
      </c>
      <c r="F4066" s="7" t="n">
        <v>-140.350006103516</v>
      </c>
      <c r="G4066" s="7" t="n">
        <v>0</v>
      </c>
    </row>
    <row r="4067" spans="1:8">
      <c r="A4067" t="s">
        <v>4</v>
      </c>
      <c r="B4067" s="4" t="s">
        <v>5</v>
      </c>
      <c r="C4067" s="4" t="s">
        <v>10</v>
      </c>
      <c r="D4067" s="4" t="s">
        <v>19</v>
      </c>
      <c r="E4067" s="4" t="s">
        <v>19</v>
      </c>
      <c r="F4067" s="4" t="s">
        <v>19</v>
      </c>
      <c r="G4067" s="4" t="s">
        <v>19</v>
      </c>
    </row>
    <row r="4068" spans="1:8">
      <c r="A4068" t="n">
        <v>35825</v>
      </c>
      <c r="B4068" s="31" t="n">
        <v>46</v>
      </c>
      <c r="C4068" s="7" t="n">
        <v>1613</v>
      </c>
      <c r="D4068" s="7" t="n">
        <v>0</v>
      </c>
      <c r="E4068" s="7" t="n">
        <v>0.75</v>
      </c>
      <c r="F4068" s="7" t="n">
        <v>-135.300003051758</v>
      </c>
      <c r="G4068" s="7" t="n">
        <v>0</v>
      </c>
    </row>
    <row r="4069" spans="1:8">
      <c r="A4069" t="s">
        <v>4</v>
      </c>
      <c r="B4069" s="4" t="s">
        <v>5</v>
      </c>
      <c r="C4069" s="4" t="s">
        <v>10</v>
      </c>
      <c r="D4069" s="4" t="s">
        <v>19</v>
      </c>
      <c r="E4069" s="4" t="s">
        <v>19</v>
      </c>
      <c r="F4069" s="4" t="s">
        <v>19</v>
      </c>
      <c r="G4069" s="4" t="s">
        <v>19</v>
      </c>
    </row>
    <row r="4070" spans="1:8">
      <c r="A4070" t="n">
        <v>35844</v>
      </c>
      <c r="B4070" s="31" t="n">
        <v>46</v>
      </c>
      <c r="C4070" s="7" t="n">
        <v>1614</v>
      </c>
      <c r="D4070" s="7" t="n">
        <v>10.1000003814697</v>
      </c>
      <c r="E4070" s="7" t="n">
        <v>0.75</v>
      </c>
      <c r="F4070" s="7" t="n">
        <v>-133.800003051758</v>
      </c>
      <c r="G4070" s="7" t="n">
        <v>0</v>
      </c>
    </row>
    <row r="4071" spans="1:8">
      <c r="A4071" t="s">
        <v>4</v>
      </c>
      <c r="B4071" s="4" t="s">
        <v>5</v>
      </c>
      <c r="C4071" s="4" t="s">
        <v>10</v>
      </c>
      <c r="D4071" s="4" t="s">
        <v>19</v>
      </c>
      <c r="E4071" s="4" t="s">
        <v>19</v>
      </c>
      <c r="F4071" s="4" t="s">
        <v>19</v>
      </c>
      <c r="G4071" s="4" t="s">
        <v>19</v>
      </c>
    </row>
    <row r="4072" spans="1:8">
      <c r="A4072" t="n">
        <v>35863</v>
      </c>
      <c r="B4072" s="31" t="n">
        <v>46</v>
      </c>
      <c r="C4072" s="7" t="n">
        <v>1645</v>
      </c>
      <c r="D4072" s="7" t="n">
        <v>11.8999996185303</v>
      </c>
      <c r="E4072" s="7" t="n">
        <v>0.75</v>
      </c>
      <c r="F4072" s="7" t="n">
        <v>-145.350006103516</v>
      </c>
      <c r="G4072" s="7" t="n">
        <v>0</v>
      </c>
    </row>
    <row r="4073" spans="1:8">
      <c r="A4073" t="s">
        <v>4</v>
      </c>
      <c r="B4073" s="4" t="s">
        <v>5</v>
      </c>
      <c r="C4073" s="4" t="s">
        <v>10</v>
      </c>
      <c r="D4073" s="4" t="s">
        <v>19</v>
      </c>
      <c r="E4073" s="4" t="s">
        <v>19</v>
      </c>
      <c r="F4073" s="4" t="s">
        <v>19</v>
      </c>
      <c r="G4073" s="4" t="s">
        <v>19</v>
      </c>
    </row>
    <row r="4074" spans="1:8">
      <c r="A4074" t="n">
        <v>35882</v>
      </c>
      <c r="B4074" s="31" t="n">
        <v>46</v>
      </c>
      <c r="C4074" s="7" t="n">
        <v>1646</v>
      </c>
      <c r="D4074" s="7" t="n">
        <v>-11.25</v>
      </c>
      <c r="E4074" s="7" t="n">
        <v>0.75</v>
      </c>
      <c r="F4074" s="7" t="n">
        <v>-141.199996948242</v>
      </c>
      <c r="G4074" s="7" t="n">
        <v>0</v>
      </c>
    </row>
    <row r="4075" spans="1:8">
      <c r="A4075" t="s">
        <v>4</v>
      </c>
      <c r="B4075" s="4" t="s">
        <v>5</v>
      </c>
      <c r="C4075" s="4" t="s">
        <v>10</v>
      </c>
      <c r="D4075" s="4" t="s">
        <v>19</v>
      </c>
      <c r="E4075" s="4" t="s">
        <v>19</v>
      </c>
      <c r="F4075" s="4" t="s">
        <v>19</v>
      </c>
      <c r="G4075" s="4" t="s">
        <v>19</v>
      </c>
    </row>
    <row r="4076" spans="1:8">
      <c r="A4076" t="n">
        <v>35901</v>
      </c>
      <c r="B4076" s="31" t="n">
        <v>46</v>
      </c>
      <c r="C4076" s="7" t="n">
        <v>1647</v>
      </c>
      <c r="D4076" s="7" t="n">
        <v>19.75</v>
      </c>
      <c r="E4076" s="7" t="n">
        <v>0.75</v>
      </c>
      <c r="F4076" s="7" t="n">
        <v>-140.75</v>
      </c>
      <c r="G4076" s="7" t="n">
        <v>0</v>
      </c>
    </row>
    <row r="4077" spans="1:8">
      <c r="A4077" t="s">
        <v>4</v>
      </c>
      <c r="B4077" s="4" t="s">
        <v>5</v>
      </c>
      <c r="C4077" s="4" t="s">
        <v>10</v>
      </c>
      <c r="D4077" s="4" t="s">
        <v>19</v>
      </c>
      <c r="E4077" s="4" t="s">
        <v>19</v>
      </c>
      <c r="F4077" s="4" t="s">
        <v>19</v>
      </c>
      <c r="G4077" s="4" t="s">
        <v>19</v>
      </c>
    </row>
    <row r="4078" spans="1:8">
      <c r="A4078" t="n">
        <v>35920</v>
      </c>
      <c r="B4078" s="31" t="n">
        <v>46</v>
      </c>
      <c r="C4078" s="7" t="n">
        <v>1648</v>
      </c>
      <c r="D4078" s="7" t="n">
        <v>-18.8500003814697</v>
      </c>
      <c r="E4078" s="7" t="n">
        <v>0.75</v>
      </c>
      <c r="F4078" s="7" t="n">
        <v>-137.850006103516</v>
      </c>
      <c r="G4078" s="7" t="n">
        <v>0</v>
      </c>
    </row>
    <row r="4079" spans="1:8">
      <c r="A4079" t="s">
        <v>4</v>
      </c>
      <c r="B4079" s="4" t="s">
        <v>5</v>
      </c>
      <c r="C4079" s="4" t="s">
        <v>10</v>
      </c>
      <c r="D4079" s="4" t="s">
        <v>10</v>
      </c>
      <c r="E4079" s="4" t="s">
        <v>19</v>
      </c>
      <c r="F4079" s="4" t="s">
        <v>13</v>
      </c>
    </row>
    <row r="4080" spans="1:8">
      <c r="A4080" t="n">
        <v>35939</v>
      </c>
      <c r="B4080" s="47" t="n">
        <v>53</v>
      </c>
      <c r="C4080" s="7" t="n">
        <v>1610</v>
      </c>
      <c r="D4080" s="7" t="n">
        <v>1616</v>
      </c>
      <c r="E4080" s="7" t="n">
        <v>0</v>
      </c>
      <c r="F4080" s="7" t="n">
        <v>0</v>
      </c>
    </row>
    <row r="4081" spans="1:7">
      <c r="A4081" t="s">
        <v>4</v>
      </c>
      <c r="B4081" s="4" t="s">
        <v>5</v>
      </c>
      <c r="C4081" s="4" t="s">
        <v>10</v>
      </c>
      <c r="D4081" s="4" t="s">
        <v>10</v>
      </c>
      <c r="E4081" s="4" t="s">
        <v>19</v>
      </c>
      <c r="F4081" s="4" t="s">
        <v>13</v>
      </c>
    </row>
    <row r="4082" spans="1:7">
      <c r="A4082" t="n">
        <v>35949</v>
      </c>
      <c r="B4082" s="47" t="n">
        <v>53</v>
      </c>
      <c r="C4082" s="7" t="n">
        <v>1611</v>
      </c>
      <c r="D4082" s="7" t="n">
        <v>1616</v>
      </c>
      <c r="E4082" s="7" t="n">
        <v>0</v>
      </c>
      <c r="F4082" s="7" t="n">
        <v>0</v>
      </c>
    </row>
    <row r="4083" spans="1:7">
      <c r="A4083" t="s">
        <v>4</v>
      </c>
      <c r="B4083" s="4" t="s">
        <v>5</v>
      </c>
      <c r="C4083" s="4" t="s">
        <v>10</v>
      </c>
      <c r="D4083" s="4" t="s">
        <v>10</v>
      </c>
      <c r="E4083" s="4" t="s">
        <v>19</v>
      </c>
      <c r="F4083" s="4" t="s">
        <v>13</v>
      </c>
    </row>
    <row r="4084" spans="1:7">
      <c r="A4084" t="n">
        <v>35959</v>
      </c>
      <c r="B4084" s="47" t="n">
        <v>53</v>
      </c>
      <c r="C4084" s="7" t="n">
        <v>1612</v>
      </c>
      <c r="D4084" s="7" t="n">
        <v>1616</v>
      </c>
      <c r="E4084" s="7" t="n">
        <v>0</v>
      </c>
      <c r="F4084" s="7" t="n">
        <v>0</v>
      </c>
    </row>
    <row r="4085" spans="1:7">
      <c r="A4085" t="s">
        <v>4</v>
      </c>
      <c r="B4085" s="4" t="s">
        <v>5</v>
      </c>
      <c r="C4085" s="4" t="s">
        <v>10</v>
      </c>
      <c r="D4085" s="4" t="s">
        <v>10</v>
      </c>
      <c r="E4085" s="4" t="s">
        <v>19</v>
      </c>
      <c r="F4085" s="4" t="s">
        <v>13</v>
      </c>
    </row>
    <row r="4086" spans="1:7">
      <c r="A4086" t="n">
        <v>35969</v>
      </c>
      <c r="B4086" s="47" t="n">
        <v>53</v>
      </c>
      <c r="C4086" s="7" t="n">
        <v>1613</v>
      </c>
      <c r="D4086" s="7" t="n">
        <v>1616</v>
      </c>
      <c r="E4086" s="7" t="n">
        <v>0</v>
      </c>
      <c r="F4086" s="7" t="n">
        <v>0</v>
      </c>
    </row>
    <row r="4087" spans="1:7">
      <c r="A4087" t="s">
        <v>4</v>
      </c>
      <c r="B4087" s="4" t="s">
        <v>5</v>
      </c>
      <c r="C4087" s="4" t="s">
        <v>10</v>
      </c>
      <c r="D4087" s="4" t="s">
        <v>10</v>
      </c>
      <c r="E4087" s="4" t="s">
        <v>19</v>
      </c>
      <c r="F4087" s="4" t="s">
        <v>13</v>
      </c>
    </row>
    <row r="4088" spans="1:7">
      <c r="A4088" t="n">
        <v>35979</v>
      </c>
      <c r="B4088" s="47" t="n">
        <v>53</v>
      </c>
      <c r="C4088" s="7" t="n">
        <v>1614</v>
      </c>
      <c r="D4088" s="7" t="n">
        <v>1616</v>
      </c>
      <c r="E4088" s="7" t="n">
        <v>0</v>
      </c>
      <c r="F4088" s="7" t="n">
        <v>0</v>
      </c>
    </row>
    <row r="4089" spans="1:7">
      <c r="A4089" t="s">
        <v>4</v>
      </c>
      <c r="B4089" s="4" t="s">
        <v>5</v>
      </c>
      <c r="C4089" s="4" t="s">
        <v>10</v>
      </c>
      <c r="D4089" s="4" t="s">
        <v>10</v>
      </c>
      <c r="E4089" s="4" t="s">
        <v>19</v>
      </c>
      <c r="F4089" s="4" t="s">
        <v>13</v>
      </c>
    </row>
    <row r="4090" spans="1:7">
      <c r="A4090" t="n">
        <v>35989</v>
      </c>
      <c r="B4090" s="47" t="n">
        <v>53</v>
      </c>
      <c r="C4090" s="7" t="n">
        <v>1645</v>
      </c>
      <c r="D4090" s="7" t="n">
        <v>1616</v>
      </c>
      <c r="E4090" s="7" t="n">
        <v>0</v>
      </c>
      <c r="F4090" s="7" t="n">
        <v>0</v>
      </c>
    </row>
    <row r="4091" spans="1:7">
      <c r="A4091" t="s">
        <v>4</v>
      </c>
      <c r="B4091" s="4" t="s">
        <v>5</v>
      </c>
      <c r="C4091" s="4" t="s">
        <v>10</v>
      </c>
      <c r="D4091" s="4" t="s">
        <v>10</v>
      </c>
      <c r="E4091" s="4" t="s">
        <v>19</v>
      </c>
      <c r="F4091" s="4" t="s">
        <v>13</v>
      </c>
    </row>
    <row r="4092" spans="1:7">
      <c r="A4092" t="n">
        <v>35999</v>
      </c>
      <c r="B4092" s="47" t="n">
        <v>53</v>
      </c>
      <c r="C4092" s="7" t="n">
        <v>1646</v>
      </c>
      <c r="D4092" s="7" t="n">
        <v>1616</v>
      </c>
      <c r="E4092" s="7" t="n">
        <v>0</v>
      </c>
      <c r="F4092" s="7" t="n">
        <v>0</v>
      </c>
    </row>
    <row r="4093" spans="1:7">
      <c r="A4093" t="s">
        <v>4</v>
      </c>
      <c r="B4093" s="4" t="s">
        <v>5</v>
      </c>
      <c r="C4093" s="4" t="s">
        <v>10</v>
      </c>
      <c r="D4093" s="4" t="s">
        <v>10</v>
      </c>
      <c r="E4093" s="4" t="s">
        <v>19</v>
      </c>
      <c r="F4093" s="4" t="s">
        <v>13</v>
      </c>
    </row>
    <row r="4094" spans="1:7">
      <c r="A4094" t="n">
        <v>36009</v>
      </c>
      <c r="B4094" s="47" t="n">
        <v>53</v>
      </c>
      <c r="C4094" s="7" t="n">
        <v>1647</v>
      </c>
      <c r="D4094" s="7" t="n">
        <v>1616</v>
      </c>
      <c r="E4094" s="7" t="n">
        <v>0</v>
      </c>
      <c r="F4094" s="7" t="n">
        <v>0</v>
      </c>
    </row>
    <row r="4095" spans="1:7">
      <c r="A4095" t="s">
        <v>4</v>
      </c>
      <c r="B4095" s="4" t="s">
        <v>5</v>
      </c>
      <c r="C4095" s="4" t="s">
        <v>10</v>
      </c>
      <c r="D4095" s="4" t="s">
        <v>10</v>
      </c>
      <c r="E4095" s="4" t="s">
        <v>19</v>
      </c>
      <c r="F4095" s="4" t="s">
        <v>13</v>
      </c>
    </row>
    <row r="4096" spans="1:7">
      <c r="A4096" t="n">
        <v>36019</v>
      </c>
      <c r="B4096" s="47" t="n">
        <v>53</v>
      </c>
      <c r="C4096" s="7" t="n">
        <v>1648</v>
      </c>
      <c r="D4096" s="7" t="n">
        <v>1616</v>
      </c>
      <c r="E4096" s="7" t="n">
        <v>0</v>
      </c>
      <c r="F4096" s="7" t="n">
        <v>0</v>
      </c>
    </row>
    <row r="4097" spans="1:6">
      <c r="A4097" t="s">
        <v>4</v>
      </c>
      <c r="B4097" s="4" t="s">
        <v>5</v>
      </c>
      <c r="C4097" s="4" t="s">
        <v>13</v>
      </c>
      <c r="D4097" s="4" t="s">
        <v>13</v>
      </c>
      <c r="E4097" s="4" t="s">
        <v>19</v>
      </c>
      <c r="F4097" s="4" t="s">
        <v>19</v>
      </c>
      <c r="G4097" s="4" t="s">
        <v>19</v>
      </c>
      <c r="H4097" s="4" t="s">
        <v>10</v>
      </c>
    </row>
    <row r="4098" spans="1:6">
      <c r="A4098" t="n">
        <v>36029</v>
      </c>
      <c r="B4098" s="48" t="n">
        <v>45</v>
      </c>
      <c r="C4098" s="7" t="n">
        <v>2</v>
      </c>
      <c r="D4098" s="7" t="n">
        <v>3</v>
      </c>
      <c r="E4098" s="7" t="n">
        <v>0</v>
      </c>
      <c r="F4098" s="7" t="n">
        <v>7.90000009536743</v>
      </c>
      <c r="G4098" s="7" t="n">
        <v>-118.25</v>
      </c>
      <c r="H4098" s="7" t="n">
        <v>0</v>
      </c>
    </row>
    <row r="4099" spans="1:6">
      <c r="A4099" t="s">
        <v>4</v>
      </c>
      <c r="B4099" s="4" t="s">
        <v>5</v>
      </c>
      <c r="C4099" s="4" t="s">
        <v>13</v>
      </c>
      <c r="D4099" s="4" t="s">
        <v>13</v>
      </c>
      <c r="E4099" s="4" t="s">
        <v>19</v>
      </c>
      <c r="F4099" s="4" t="s">
        <v>19</v>
      </c>
      <c r="G4099" s="4" t="s">
        <v>19</v>
      </c>
      <c r="H4099" s="4" t="s">
        <v>10</v>
      </c>
      <c r="I4099" s="4" t="s">
        <v>13</v>
      </c>
    </row>
    <row r="4100" spans="1:6">
      <c r="A4100" t="n">
        <v>36046</v>
      </c>
      <c r="B4100" s="48" t="n">
        <v>45</v>
      </c>
      <c r="C4100" s="7" t="n">
        <v>4</v>
      </c>
      <c r="D4100" s="7" t="n">
        <v>3</v>
      </c>
      <c r="E4100" s="7" t="n">
        <v>25.1000003814697</v>
      </c>
      <c r="F4100" s="7" t="n">
        <v>33.25</v>
      </c>
      <c r="G4100" s="7" t="n">
        <v>6</v>
      </c>
      <c r="H4100" s="7" t="n">
        <v>0</v>
      </c>
      <c r="I4100" s="7" t="n">
        <v>0</v>
      </c>
    </row>
    <row r="4101" spans="1:6">
      <c r="A4101" t="s">
        <v>4</v>
      </c>
      <c r="B4101" s="4" t="s">
        <v>5</v>
      </c>
      <c r="C4101" s="4" t="s">
        <v>13</v>
      </c>
      <c r="D4101" s="4" t="s">
        <v>13</v>
      </c>
      <c r="E4101" s="4" t="s">
        <v>19</v>
      </c>
      <c r="F4101" s="4" t="s">
        <v>10</v>
      </c>
    </row>
    <row r="4102" spans="1:6">
      <c r="A4102" t="n">
        <v>36064</v>
      </c>
      <c r="B4102" s="48" t="n">
        <v>45</v>
      </c>
      <c r="C4102" s="7" t="n">
        <v>5</v>
      </c>
      <c r="D4102" s="7" t="n">
        <v>3</v>
      </c>
      <c r="E4102" s="7" t="n">
        <v>22</v>
      </c>
      <c r="F4102" s="7" t="n">
        <v>0</v>
      </c>
    </row>
    <row r="4103" spans="1:6">
      <c r="A4103" t="s">
        <v>4</v>
      </c>
      <c r="B4103" s="4" t="s">
        <v>5</v>
      </c>
      <c r="C4103" s="4" t="s">
        <v>13</v>
      </c>
      <c r="D4103" s="4" t="s">
        <v>13</v>
      </c>
      <c r="E4103" s="4" t="s">
        <v>19</v>
      </c>
      <c r="F4103" s="4" t="s">
        <v>10</v>
      </c>
    </row>
    <row r="4104" spans="1:6">
      <c r="A4104" t="n">
        <v>36073</v>
      </c>
      <c r="B4104" s="48" t="n">
        <v>45</v>
      </c>
      <c r="C4104" s="7" t="n">
        <v>11</v>
      </c>
      <c r="D4104" s="7" t="n">
        <v>3</v>
      </c>
      <c r="E4104" s="7" t="n">
        <v>40</v>
      </c>
      <c r="F4104" s="7" t="n">
        <v>0</v>
      </c>
    </row>
    <row r="4105" spans="1:6">
      <c r="A4105" t="s">
        <v>4</v>
      </c>
      <c r="B4105" s="4" t="s">
        <v>5</v>
      </c>
      <c r="C4105" s="4" t="s">
        <v>13</v>
      </c>
      <c r="D4105" s="4" t="s">
        <v>13</v>
      </c>
      <c r="E4105" s="4" t="s">
        <v>19</v>
      </c>
      <c r="F4105" s="4" t="s">
        <v>19</v>
      </c>
      <c r="G4105" s="4" t="s">
        <v>19</v>
      </c>
      <c r="H4105" s="4" t="s">
        <v>10</v>
      </c>
    </row>
    <row r="4106" spans="1:6">
      <c r="A4106" t="n">
        <v>36082</v>
      </c>
      <c r="B4106" s="48" t="n">
        <v>45</v>
      </c>
      <c r="C4106" s="7" t="n">
        <v>2</v>
      </c>
      <c r="D4106" s="7" t="n">
        <v>3</v>
      </c>
      <c r="E4106" s="7" t="n">
        <v>0</v>
      </c>
      <c r="F4106" s="7" t="n">
        <v>7.90000009536743</v>
      </c>
      <c r="G4106" s="7" t="n">
        <v>-113.25</v>
      </c>
      <c r="H4106" s="7" t="n">
        <v>1500</v>
      </c>
    </row>
    <row r="4107" spans="1:6">
      <c r="A4107" t="s">
        <v>4</v>
      </c>
      <c r="B4107" s="4" t="s">
        <v>5</v>
      </c>
      <c r="C4107" s="4" t="s">
        <v>13</v>
      </c>
      <c r="D4107" s="4" t="s">
        <v>13</v>
      </c>
      <c r="E4107" s="4" t="s">
        <v>19</v>
      </c>
      <c r="F4107" s="4" t="s">
        <v>19</v>
      </c>
      <c r="G4107" s="4" t="s">
        <v>19</v>
      </c>
      <c r="H4107" s="4" t="s">
        <v>10</v>
      </c>
      <c r="I4107" s="4" t="s">
        <v>13</v>
      </c>
    </row>
    <row r="4108" spans="1:6">
      <c r="A4108" t="n">
        <v>36099</v>
      </c>
      <c r="B4108" s="48" t="n">
        <v>45</v>
      </c>
      <c r="C4108" s="7" t="n">
        <v>4</v>
      </c>
      <c r="D4108" s="7" t="n">
        <v>3</v>
      </c>
      <c r="E4108" s="7" t="n">
        <v>22.9500007629395</v>
      </c>
      <c r="F4108" s="7" t="n">
        <v>34.3499984741211</v>
      </c>
      <c r="G4108" s="7" t="n">
        <v>6</v>
      </c>
      <c r="H4108" s="7" t="n">
        <v>1500</v>
      </c>
      <c r="I4108" s="7" t="n">
        <v>0</v>
      </c>
    </row>
    <row r="4109" spans="1:6">
      <c r="A4109" t="s">
        <v>4</v>
      </c>
      <c r="B4109" s="4" t="s">
        <v>5</v>
      </c>
      <c r="C4109" s="4" t="s">
        <v>13</v>
      </c>
      <c r="D4109" s="4" t="s">
        <v>13</v>
      </c>
      <c r="E4109" s="4" t="s">
        <v>19</v>
      </c>
      <c r="F4109" s="4" t="s">
        <v>10</v>
      </c>
    </row>
    <row r="4110" spans="1:6">
      <c r="A4110" t="n">
        <v>36117</v>
      </c>
      <c r="B4110" s="48" t="n">
        <v>45</v>
      </c>
      <c r="C4110" s="7" t="n">
        <v>5</v>
      </c>
      <c r="D4110" s="7" t="n">
        <v>3</v>
      </c>
      <c r="E4110" s="7" t="n">
        <v>20</v>
      </c>
      <c r="F4110" s="7" t="n">
        <v>1500</v>
      </c>
    </row>
    <row r="4111" spans="1:6">
      <c r="A4111" t="s">
        <v>4</v>
      </c>
      <c r="B4111" s="4" t="s">
        <v>5</v>
      </c>
      <c r="C4111" s="4" t="s">
        <v>10</v>
      </c>
      <c r="D4111" s="4" t="s">
        <v>10</v>
      </c>
      <c r="E4111" s="4" t="s">
        <v>19</v>
      </c>
      <c r="F4111" s="4" t="s">
        <v>19</v>
      </c>
      <c r="G4111" s="4" t="s">
        <v>19</v>
      </c>
      <c r="H4111" s="4" t="s">
        <v>19</v>
      </c>
      <c r="I4111" s="4" t="s">
        <v>13</v>
      </c>
      <c r="J4111" s="4" t="s">
        <v>10</v>
      </c>
    </row>
    <row r="4112" spans="1:6">
      <c r="A4112" t="n">
        <v>36126</v>
      </c>
      <c r="B4112" s="50" t="n">
        <v>55</v>
      </c>
      <c r="C4112" s="7" t="n">
        <v>1613</v>
      </c>
      <c r="D4112" s="7" t="n">
        <v>65533</v>
      </c>
      <c r="E4112" s="7" t="n">
        <v>0</v>
      </c>
      <c r="F4112" s="7" t="n">
        <v>0.75</v>
      </c>
      <c r="G4112" s="7" t="n">
        <v>-130.300003051758</v>
      </c>
      <c r="H4112" s="7" t="n">
        <v>3.5</v>
      </c>
      <c r="I4112" s="7" t="n">
        <v>1</v>
      </c>
      <c r="J4112" s="7" t="n">
        <v>0</v>
      </c>
    </row>
    <row r="4113" spans="1:10">
      <c r="A4113" t="s">
        <v>4</v>
      </c>
      <c r="B4113" s="4" t="s">
        <v>5</v>
      </c>
      <c r="C4113" s="4" t="s">
        <v>10</v>
      </c>
    </row>
    <row r="4114" spans="1:10">
      <c r="A4114" t="n">
        <v>36150</v>
      </c>
      <c r="B4114" s="25" t="n">
        <v>16</v>
      </c>
      <c r="C4114" s="7" t="n">
        <v>300</v>
      </c>
    </row>
    <row r="4115" spans="1:10">
      <c r="A4115" t="s">
        <v>4</v>
      </c>
      <c r="B4115" s="4" t="s">
        <v>5</v>
      </c>
      <c r="C4115" s="4" t="s">
        <v>13</v>
      </c>
      <c r="D4115" s="4" t="s">
        <v>10</v>
      </c>
      <c r="E4115" s="4" t="s">
        <v>19</v>
      </c>
      <c r="F4115" s="4" t="s">
        <v>10</v>
      </c>
      <c r="G4115" s="4" t="s">
        <v>9</v>
      </c>
      <c r="H4115" s="4" t="s">
        <v>9</v>
      </c>
      <c r="I4115" s="4" t="s">
        <v>10</v>
      </c>
      <c r="J4115" s="4" t="s">
        <v>10</v>
      </c>
      <c r="K4115" s="4" t="s">
        <v>9</v>
      </c>
      <c r="L4115" s="4" t="s">
        <v>9</v>
      </c>
      <c r="M4115" s="4" t="s">
        <v>9</v>
      </c>
      <c r="N4115" s="4" t="s">
        <v>9</v>
      </c>
      <c r="O4115" s="4" t="s">
        <v>6</v>
      </c>
    </row>
    <row r="4116" spans="1:10">
      <c r="A4116" t="n">
        <v>36153</v>
      </c>
      <c r="B4116" s="14" t="n">
        <v>50</v>
      </c>
      <c r="C4116" s="7" t="n">
        <v>0</v>
      </c>
      <c r="D4116" s="7" t="n">
        <v>2119</v>
      </c>
      <c r="E4116" s="7" t="n">
        <v>0.800000011920929</v>
      </c>
      <c r="F4116" s="7" t="n">
        <v>0</v>
      </c>
      <c r="G4116" s="7" t="n">
        <v>0</v>
      </c>
      <c r="H4116" s="7" t="n">
        <v>-1073741824</v>
      </c>
      <c r="I4116" s="7" t="n">
        <v>1</v>
      </c>
      <c r="J4116" s="7" t="n">
        <v>1613</v>
      </c>
      <c r="K4116" s="7" t="n">
        <v>0</v>
      </c>
      <c r="L4116" s="7" t="n">
        <v>0</v>
      </c>
      <c r="M4116" s="7" t="n">
        <v>0</v>
      </c>
      <c r="N4116" s="7" t="n">
        <v>1120403456</v>
      </c>
      <c r="O4116" s="7" t="s">
        <v>12</v>
      </c>
    </row>
    <row r="4117" spans="1:10">
      <c r="A4117" t="s">
        <v>4</v>
      </c>
      <c r="B4117" s="4" t="s">
        <v>5</v>
      </c>
      <c r="C4117" s="4" t="s">
        <v>10</v>
      </c>
    </row>
    <row r="4118" spans="1:10">
      <c r="A4118" t="n">
        <v>36192</v>
      </c>
      <c r="B4118" s="25" t="n">
        <v>16</v>
      </c>
      <c r="C4118" s="7" t="n">
        <v>600</v>
      </c>
    </row>
    <row r="4119" spans="1:10">
      <c r="A4119" t="s">
        <v>4</v>
      </c>
      <c r="B4119" s="4" t="s">
        <v>5</v>
      </c>
      <c r="C4119" s="4" t="s">
        <v>13</v>
      </c>
      <c r="D4119" s="4" t="s">
        <v>10</v>
      </c>
      <c r="E4119" s="4" t="s">
        <v>19</v>
      </c>
      <c r="F4119" s="4" t="s">
        <v>10</v>
      </c>
      <c r="G4119" s="4" t="s">
        <v>9</v>
      </c>
      <c r="H4119" s="4" t="s">
        <v>9</v>
      </c>
      <c r="I4119" s="4" t="s">
        <v>10</v>
      </c>
      <c r="J4119" s="4" t="s">
        <v>10</v>
      </c>
      <c r="K4119" s="4" t="s">
        <v>9</v>
      </c>
      <c r="L4119" s="4" t="s">
        <v>9</v>
      </c>
      <c r="M4119" s="4" t="s">
        <v>9</v>
      </c>
      <c r="N4119" s="4" t="s">
        <v>9</v>
      </c>
      <c r="O4119" s="4" t="s">
        <v>6</v>
      </c>
    </row>
    <row r="4120" spans="1:10">
      <c r="A4120" t="n">
        <v>36195</v>
      </c>
      <c r="B4120" s="14" t="n">
        <v>50</v>
      </c>
      <c r="C4120" s="7" t="n">
        <v>0</v>
      </c>
      <c r="D4120" s="7" t="n">
        <v>2119</v>
      </c>
      <c r="E4120" s="7" t="n">
        <v>0.800000011920929</v>
      </c>
      <c r="F4120" s="7" t="n">
        <v>0</v>
      </c>
      <c r="G4120" s="7" t="n">
        <v>0</v>
      </c>
      <c r="H4120" s="7" t="n">
        <v>-1073741824</v>
      </c>
      <c r="I4120" s="7" t="n">
        <v>1</v>
      </c>
      <c r="J4120" s="7" t="n">
        <v>1613</v>
      </c>
      <c r="K4120" s="7" t="n">
        <v>0</v>
      </c>
      <c r="L4120" s="7" t="n">
        <v>0</v>
      </c>
      <c r="M4120" s="7" t="n">
        <v>0</v>
      </c>
      <c r="N4120" s="7" t="n">
        <v>1120403456</v>
      </c>
      <c r="O4120" s="7" t="s">
        <v>12</v>
      </c>
    </row>
    <row r="4121" spans="1:10">
      <c r="A4121" t="s">
        <v>4</v>
      </c>
      <c r="B4121" s="4" t="s">
        <v>5</v>
      </c>
      <c r="C4121" s="4" t="s">
        <v>10</v>
      </c>
      <c r="D4121" s="4" t="s">
        <v>13</v>
      </c>
    </row>
    <row r="4122" spans="1:10">
      <c r="A4122" t="n">
        <v>36234</v>
      </c>
      <c r="B4122" s="51" t="n">
        <v>56</v>
      </c>
      <c r="C4122" s="7" t="n">
        <v>1613</v>
      </c>
      <c r="D4122" s="7" t="n">
        <v>0</v>
      </c>
    </row>
    <row r="4123" spans="1:10">
      <c r="A4123" t="s">
        <v>4</v>
      </c>
      <c r="B4123" s="4" t="s">
        <v>5</v>
      </c>
      <c r="C4123" s="4" t="s">
        <v>10</v>
      </c>
      <c r="D4123" s="4" t="s">
        <v>13</v>
      </c>
      <c r="E4123" s="4" t="s">
        <v>6</v>
      </c>
      <c r="F4123" s="4" t="s">
        <v>19</v>
      </c>
      <c r="G4123" s="4" t="s">
        <v>19</v>
      </c>
      <c r="H4123" s="4" t="s">
        <v>19</v>
      </c>
    </row>
    <row r="4124" spans="1:10">
      <c r="A4124" t="n">
        <v>36238</v>
      </c>
      <c r="B4124" s="35" t="n">
        <v>48</v>
      </c>
      <c r="C4124" s="7" t="n">
        <v>1613</v>
      </c>
      <c r="D4124" s="7" t="n">
        <v>0</v>
      </c>
      <c r="E4124" s="7" t="s">
        <v>216</v>
      </c>
      <c r="F4124" s="7" t="n">
        <v>-1</v>
      </c>
      <c r="G4124" s="7" t="n">
        <v>1</v>
      </c>
      <c r="H4124" s="7" t="n">
        <v>0</v>
      </c>
    </row>
    <row r="4125" spans="1:10">
      <c r="A4125" t="s">
        <v>4</v>
      </c>
      <c r="B4125" s="4" t="s">
        <v>5</v>
      </c>
      <c r="C4125" s="4" t="s">
        <v>10</v>
      </c>
    </row>
    <row r="4126" spans="1:10">
      <c r="A4126" t="n">
        <v>36267</v>
      </c>
      <c r="B4126" s="25" t="n">
        <v>16</v>
      </c>
      <c r="C4126" s="7" t="n">
        <v>900</v>
      </c>
    </row>
    <row r="4127" spans="1:10">
      <c r="A4127" t="s">
        <v>4</v>
      </c>
      <c r="B4127" s="4" t="s">
        <v>5</v>
      </c>
      <c r="C4127" s="4" t="s">
        <v>13</v>
      </c>
      <c r="D4127" s="4" t="s">
        <v>10</v>
      </c>
      <c r="E4127" s="4" t="s">
        <v>19</v>
      </c>
      <c r="F4127" s="4" t="s">
        <v>10</v>
      </c>
      <c r="G4127" s="4" t="s">
        <v>9</v>
      </c>
      <c r="H4127" s="4" t="s">
        <v>9</v>
      </c>
      <c r="I4127" s="4" t="s">
        <v>10</v>
      </c>
      <c r="J4127" s="4" t="s">
        <v>10</v>
      </c>
      <c r="K4127" s="4" t="s">
        <v>9</v>
      </c>
      <c r="L4127" s="4" t="s">
        <v>9</v>
      </c>
      <c r="M4127" s="4" t="s">
        <v>9</v>
      </c>
      <c r="N4127" s="4" t="s">
        <v>9</v>
      </c>
      <c r="O4127" s="4" t="s">
        <v>6</v>
      </c>
    </row>
    <row r="4128" spans="1:10">
      <c r="A4128" t="n">
        <v>36270</v>
      </c>
      <c r="B4128" s="14" t="n">
        <v>50</v>
      </c>
      <c r="C4128" s="7" t="n">
        <v>0</v>
      </c>
      <c r="D4128" s="7" t="n">
        <v>4420</v>
      </c>
      <c r="E4128" s="7" t="n">
        <v>0.800000011920929</v>
      </c>
      <c r="F4128" s="7" t="n">
        <v>0</v>
      </c>
      <c r="G4128" s="7" t="n">
        <v>0</v>
      </c>
      <c r="H4128" s="7" t="n">
        <v>0</v>
      </c>
      <c r="I4128" s="7" t="n">
        <v>1</v>
      </c>
      <c r="J4128" s="7" t="n">
        <v>1613</v>
      </c>
      <c r="K4128" s="7" t="n">
        <v>0</v>
      </c>
      <c r="L4128" s="7" t="n">
        <v>0</v>
      </c>
      <c r="M4128" s="7" t="n">
        <v>0</v>
      </c>
      <c r="N4128" s="7" t="n">
        <v>1120403456</v>
      </c>
      <c r="O4128" s="7" t="s">
        <v>12</v>
      </c>
    </row>
    <row r="4129" spans="1:15">
      <c r="A4129" t="s">
        <v>4</v>
      </c>
      <c r="B4129" s="4" t="s">
        <v>5</v>
      </c>
      <c r="C4129" s="4" t="s">
        <v>13</v>
      </c>
      <c r="D4129" s="4" t="s">
        <v>10</v>
      </c>
    </row>
    <row r="4130" spans="1:15">
      <c r="A4130" t="n">
        <v>36309</v>
      </c>
      <c r="B4130" s="48" t="n">
        <v>45</v>
      </c>
      <c r="C4130" s="7" t="n">
        <v>7</v>
      </c>
      <c r="D4130" s="7" t="n">
        <v>255</v>
      </c>
    </row>
    <row r="4131" spans="1:15">
      <c r="A4131" t="s">
        <v>4</v>
      </c>
      <c r="B4131" s="4" t="s">
        <v>5</v>
      </c>
      <c r="C4131" s="4" t="s">
        <v>13</v>
      </c>
      <c r="D4131" s="4" t="s">
        <v>10</v>
      </c>
    </row>
    <row r="4132" spans="1:15">
      <c r="A4132" t="n">
        <v>36313</v>
      </c>
      <c r="B4132" s="42" t="n">
        <v>58</v>
      </c>
      <c r="C4132" s="7" t="n">
        <v>255</v>
      </c>
      <c r="D4132" s="7" t="n">
        <v>0</v>
      </c>
    </row>
    <row r="4133" spans="1:15">
      <c r="A4133" t="s">
        <v>4</v>
      </c>
      <c r="B4133" s="4" t="s">
        <v>5</v>
      </c>
      <c r="C4133" s="4" t="s">
        <v>6</v>
      </c>
      <c r="D4133" s="4" t="s">
        <v>10</v>
      </c>
    </row>
    <row r="4134" spans="1:15">
      <c r="A4134" t="n">
        <v>36317</v>
      </c>
      <c r="B4134" s="58" t="n">
        <v>29</v>
      </c>
      <c r="C4134" s="7" t="s">
        <v>375</v>
      </c>
      <c r="D4134" s="7" t="n">
        <v>65533</v>
      </c>
    </row>
    <row r="4135" spans="1:15">
      <c r="A4135" t="s">
        <v>4</v>
      </c>
      <c r="B4135" s="4" t="s">
        <v>5</v>
      </c>
      <c r="C4135" s="4" t="s">
        <v>13</v>
      </c>
      <c r="D4135" s="4" t="s">
        <v>10</v>
      </c>
      <c r="E4135" s="4" t="s">
        <v>6</v>
      </c>
    </row>
    <row r="4136" spans="1:15">
      <c r="A4136" t="n">
        <v>36334</v>
      </c>
      <c r="B4136" s="37" t="n">
        <v>51</v>
      </c>
      <c r="C4136" s="7" t="n">
        <v>4</v>
      </c>
      <c r="D4136" s="7" t="n">
        <v>1613</v>
      </c>
      <c r="E4136" s="7" t="s">
        <v>44</v>
      </c>
    </row>
    <row r="4137" spans="1:15">
      <c r="A4137" t="s">
        <v>4</v>
      </c>
      <c r="B4137" s="4" t="s">
        <v>5</v>
      </c>
      <c r="C4137" s="4" t="s">
        <v>10</v>
      </c>
    </row>
    <row r="4138" spans="1:15">
      <c r="A4138" t="n">
        <v>36347</v>
      </c>
      <c r="B4138" s="25" t="n">
        <v>16</v>
      </c>
      <c r="C4138" s="7" t="n">
        <v>0</v>
      </c>
    </row>
    <row r="4139" spans="1:15">
      <c r="A4139" t="s">
        <v>4</v>
      </c>
      <c r="B4139" s="4" t="s">
        <v>5</v>
      </c>
      <c r="C4139" s="4" t="s">
        <v>10</v>
      </c>
      <c r="D4139" s="4" t="s">
        <v>13</v>
      </c>
      <c r="E4139" s="4" t="s">
        <v>9</v>
      </c>
      <c r="F4139" s="4" t="s">
        <v>28</v>
      </c>
      <c r="G4139" s="4" t="s">
        <v>13</v>
      </c>
      <c r="H4139" s="4" t="s">
        <v>13</v>
      </c>
    </row>
    <row r="4140" spans="1:15">
      <c r="A4140" t="n">
        <v>36350</v>
      </c>
      <c r="B4140" s="38" t="n">
        <v>26</v>
      </c>
      <c r="C4140" s="7" t="n">
        <v>1613</v>
      </c>
      <c r="D4140" s="7" t="n">
        <v>17</v>
      </c>
      <c r="E4140" s="7" t="n">
        <v>63225</v>
      </c>
      <c r="F4140" s="7" t="s">
        <v>377</v>
      </c>
      <c r="G4140" s="7" t="n">
        <v>2</v>
      </c>
      <c r="H4140" s="7" t="n">
        <v>0</v>
      </c>
    </row>
    <row r="4141" spans="1:15">
      <c r="A4141" t="s">
        <v>4</v>
      </c>
      <c r="B4141" s="4" t="s">
        <v>5</v>
      </c>
    </row>
    <row r="4142" spans="1:15">
      <c r="A4142" t="n">
        <v>36442</v>
      </c>
      <c r="B4142" s="23" t="n">
        <v>28</v>
      </c>
    </row>
    <row r="4143" spans="1:15">
      <c r="A4143" t="s">
        <v>4</v>
      </c>
      <c r="B4143" s="4" t="s">
        <v>5</v>
      </c>
      <c r="C4143" s="4" t="s">
        <v>6</v>
      </c>
      <c r="D4143" s="4" t="s">
        <v>10</v>
      </c>
    </row>
    <row r="4144" spans="1:15">
      <c r="A4144" t="n">
        <v>36443</v>
      </c>
      <c r="B4144" s="58" t="n">
        <v>29</v>
      </c>
      <c r="C4144" s="7" t="s">
        <v>12</v>
      </c>
      <c r="D4144" s="7" t="n">
        <v>65533</v>
      </c>
    </row>
    <row r="4145" spans="1:8">
      <c r="A4145" t="s">
        <v>4</v>
      </c>
      <c r="B4145" s="4" t="s">
        <v>5</v>
      </c>
      <c r="C4145" s="4" t="s">
        <v>6</v>
      </c>
      <c r="D4145" s="4" t="s">
        <v>10</v>
      </c>
    </row>
    <row r="4146" spans="1:8">
      <c r="A4146" t="n">
        <v>36447</v>
      </c>
      <c r="B4146" s="58" t="n">
        <v>29</v>
      </c>
      <c r="C4146" s="7" t="s">
        <v>367</v>
      </c>
      <c r="D4146" s="7" t="n">
        <v>65533</v>
      </c>
    </row>
    <row r="4147" spans="1:8">
      <c r="A4147" t="s">
        <v>4</v>
      </c>
      <c r="B4147" s="4" t="s">
        <v>5</v>
      </c>
      <c r="C4147" s="4" t="s">
        <v>13</v>
      </c>
      <c r="D4147" s="4" t="s">
        <v>10</v>
      </c>
      <c r="E4147" s="4" t="s">
        <v>6</v>
      </c>
    </row>
    <row r="4148" spans="1:8">
      <c r="A4148" t="n">
        <v>36465</v>
      </c>
      <c r="B4148" s="37" t="n">
        <v>51</v>
      </c>
      <c r="C4148" s="7" t="n">
        <v>4</v>
      </c>
      <c r="D4148" s="7" t="n">
        <v>1616</v>
      </c>
      <c r="E4148" s="7" t="s">
        <v>44</v>
      </c>
    </row>
    <row r="4149" spans="1:8">
      <c r="A4149" t="s">
        <v>4</v>
      </c>
      <c r="B4149" s="4" t="s">
        <v>5</v>
      </c>
      <c r="C4149" s="4" t="s">
        <v>10</v>
      </c>
    </row>
    <row r="4150" spans="1:8">
      <c r="A4150" t="n">
        <v>36478</v>
      </c>
      <c r="B4150" s="25" t="n">
        <v>16</v>
      </c>
      <c r="C4150" s="7" t="n">
        <v>0</v>
      </c>
    </row>
    <row r="4151" spans="1:8">
      <c r="A4151" t="s">
        <v>4</v>
      </c>
      <c r="B4151" s="4" t="s">
        <v>5</v>
      </c>
      <c r="C4151" s="4" t="s">
        <v>10</v>
      </c>
      <c r="D4151" s="4" t="s">
        <v>13</v>
      </c>
      <c r="E4151" s="4" t="s">
        <v>9</v>
      </c>
      <c r="F4151" s="4" t="s">
        <v>28</v>
      </c>
      <c r="G4151" s="4" t="s">
        <v>13</v>
      </c>
      <c r="H4151" s="4" t="s">
        <v>13</v>
      </c>
    </row>
    <row r="4152" spans="1:8">
      <c r="A4152" t="n">
        <v>36481</v>
      </c>
      <c r="B4152" s="38" t="n">
        <v>26</v>
      </c>
      <c r="C4152" s="7" t="n">
        <v>1616</v>
      </c>
      <c r="D4152" s="7" t="n">
        <v>17</v>
      </c>
      <c r="E4152" s="7" t="n">
        <v>63226</v>
      </c>
      <c r="F4152" s="7" t="s">
        <v>378</v>
      </c>
      <c r="G4152" s="7" t="n">
        <v>2</v>
      </c>
      <c r="H4152" s="7" t="n">
        <v>0</v>
      </c>
    </row>
    <row r="4153" spans="1:8">
      <c r="A4153" t="s">
        <v>4</v>
      </c>
      <c r="B4153" s="4" t="s">
        <v>5</v>
      </c>
    </row>
    <row r="4154" spans="1:8">
      <c r="A4154" t="n">
        <v>36540</v>
      </c>
      <c r="B4154" s="23" t="n">
        <v>28</v>
      </c>
    </row>
    <row r="4155" spans="1:8">
      <c r="A4155" t="s">
        <v>4</v>
      </c>
      <c r="B4155" s="4" t="s">
        <v>5</v>
      </c>
      <c r="C4155" s="4" t="s">
        <v>10</v>
      </c>
    </row>
    <row r="4156" spans="1:8">
      <c r="A4156" t="n">
        <v>36541</v>
      </c>
      <c r="B4156" s="25" t="n">
        <v>16</v>
      </c>
      <c r="C4156" s="7" t="n">
        <v>200</v>
      </c>
    </row>
    <row r="4157" spans="1:8">
      <c r="A4157" t="s">
        <v>4</v>
      </c>
      <c r="B4157" s="4" t="s">
        <v>5</v>
      </c>
      <c r="C4157" s="4" t="s">
        <v>13</v>
      </c>
      <c r="D4157" s="4" t="s">
        <v>19</v>
      </c>
      <c r="E4157" s="4" t="s">
        <v>19</v>
      </c>
      <c r="F4157" s="4" t="s">
        <v>19</v>
      </c>
    </row>
    <row r="4158" spans="1:8">
      <c r="A4158" t="n">
        <v>36544</v>
      </c>
      <c r="B4158" s="48" t="n">
        <v>45</v>
      </c>
      <c r="C4158" s="7" t="n">
        <v>9</v>
      </c>
      <c r="D4158" s="7" t="n">
        <v>0.0500000007450581</v>
      </c>
      <c r="E4158" s="7" t="n">
        <v>0.0500000007450581</v>
      </c>
      <c r="F4158" s="7" t="n">
        <v>0.5</v>
      </c>
    </row>
    <row r="4159" spans="1:8">
      <c r="A4159" t="s">
        <v>4</v>
      </c>
      <c r="B4159" s="4" t="s">
        <v>5</v>
      </c>
      <c r="C4159" s="4" t="s">
        <v>13</v>
      </c>
      <c r="D4159" s="4" t="s">
        <v>10</v>
      </c>
      <c r="E4159" s="4" t="s">
        <v>6</v>
      </c>
    </row>
    <row r="4160" spans="1:8">
      <c r="A4160" t="n">
        <v>36558</v>
      </c>
      <c r="B4160" s="37" t="n">
        <v>51</v>
      </c>
      <c r="C4160" s="7" t="n">
        <v>4</v>
      </c>
      <c r="D4160" s="7" t="n">
        <v>1616</v>
      </c>
      <c r="E4160" s="7" t="s">
        <v>44</v>
      </c>
    </row>
    <row r="4161" spans="1:8">
      <c r="A4161" t="s">
        <v>4</v>
      </c>
      <c r="B4161" s="4" t="s">
        <v>5</v>
      </c>
      <c r="C4161" s="4" t="s">
        <v>10</v>
      </c>
    </row>
    <row r="4162" spans="1:8">
      <c r="A4162" t="n">
        <v>36571</v>
      </c>
      <c r="B4162" s="25" t="n">
        <v>16</v>
      </c>
      <c r="C4162" s="7" t="n">
        <v>0</v>
      </c>
    </row>
    <row r="4163" spans="1:8">
      <c r="A4163" t="s">
        <v>4</v>
      </c>
      <c r="B4163" s="4" t="s">
        <v>5</v>
      </c>
      <c r="C4163" s="4" t="s">
        <v>10</v>
      </c>
      <c r="D4163" s="4" t="s">
        <v>13</v>
      </c>
      <c r="E4163" s="4" t="s">
        <v>9</v>
      </c>
      <c r="F4163" s="4" t="s">
        <v>28</v>
      </c>
      <c r="G4163" s="4" t="s">
        <v>13</v>
      </c>
      <c r="H4163" s="4" t="s">
        <v>13</v>
      </c>
    </row>
    <row r="4164" spans="1:8">
      <c r="A4164" t="n">
        <v>36574</v>
      </c>
      <c r="B4164" s="38" t="n">
        <v>26</v>
      </c>
      <c r="C4164" s="7" t="n">
        <v>1616</v>
      </c>
      <c r="D4164" s="7" t="n">
        <v>17</v>
      </c>
      <c r="E4164" s="7" t="n">
        <v>63227</v>
      </c>
      <c r="F4164" s="7" t="s">
        <v>379</v>
      </c>
      <c r="G4164" s="7" t="n">
        <v>2</v>
      </c>
      <c r="H4164" s="7" t="n">
        <v>0</v>
      </c>
    </row>
    <row r="4165" spans="1:8">
      <c r="A4165" t="s">
        <v>4</v>
      </c>
      <c r="B4165" s="4" t="s">
        <v>5</v>
      </c>
    </row>
    <row r="4166" spans="1:8">
      <c r="A4166" t="n">
        <v>36653</v>
      </c>
      <c r="B4166" s="23" t="n">
        <v>28</v>
      </c>
    </row>
    <row r="4167" spans="1:8">
      <c r="A4167" t="s">
        <v>4</v>
      </c>
      <c r="B4167" s="4" t="s">
        <v>5</v>
      </c>
      <c r="C4167" s="4" t="s">
        <v>6</v>
      </c>
      <c r="D4167" s="4" t="s">
        <v>10</v>
      </c>
    </row>
    <row r="4168" spans="1:8">
      <c r="A4168" t="n">
        <v>36654</v>
      </c>
      <c r="B4168" s="58" t="n">
        <v>29</v>
      </c>
      <c r="C4168" s="7" t="s">
        <v>12</v>
      </c>
      <c r="D4168" s="7" t="n">
        <v>65533</v>
      </c>
    </row>
    <row r="4169" spans="1:8">
      <c r="A4169" t="s">
        <v>4</v>
      </c>
      <c r="B4169" s="4" t="s">
        <v>5</v>
      </c>
      <c r="C4169" s="4" t="s">
        <v>10</v>
      </c>
      <c r="D4169" s="4" t="s">
        <v>13</v>
      </c>
    </row>
    <row r="4170" spans="1:8">
      <c r="A4170" t="n">
        <v>36658</v>
      </c>
      <c r="B4170" s="52" t="n">
        <v>89</v>
      </c>
      <c r="C4170" s="7" t="n">
        <v>65533</v>
      </c>
      <c r="D4170" s="7" t="n">
        <v>1</v>
      </c>
    </row>
    <row r="4171" spans="1:8">
      <c r="A4171" t="s">
        <v>4</v>
      </c>
      <c r="B4171" s="4" t="s">
        <v>5</v>
      </c>
      <c r="C4171" s="4" t="s">
        <v>13</v>
      </c>
      <c r="D4171" s="4" t="s">
        <v>10</v>
      </c>
      <c r="E4171" s="4" t="s">
        <v>19</v>
      </c>
    </row>
    <row r="4172" spans="1:8">
      <c r="A4172" t="n">
        <v>36662</v>
      </c>
      <c r="B4172" s="42" t="n">
        <v>58</v>
      </c>
      <c r="C4172" s="7" t="n">
        <v>101</v>
      </c>
      <c r="D4172" s="7" t="n">
        <v>300</v>
      </c>
      <c r="E4172" s="7" t="n">
        <v>1</v>
      </c>
    </row>
    <row r="4173" spans="1:8">
      <c r="A4173" t="s">
        <v>4</v>
      </c>
      <c r="B4173" s="4" t="s">
        <v>5</v>
      </c>
      <c r="C4173" s="4" t="s">
        <v>13</v>
      </c>
      <c r="D4173" s="4" t="s">
        <v>10</v>
      </c>
    </row>
    <row r="4174" spans="1:8">
      <c r="A4174" t="n">
        <v>36670</v>
      </c>
      <c r="B4174" s="42" t="n">
        <v>58</v>
      </c>
      <c r="C4174" s="7" t="n">
        <v>254</v>
      </c>
      <c r="D4174" s="7" t="n">
        <v>0</v>
      </c>
    </row>
    <row r="4175" spans="1:8">
      <c r="A4175" t="s">
        <v>4</v>
      </c>
      <c r="B4175" s="4" t="s">
        <v>5</v>
      </c>
      <c r="C4175" s="4" t="s">
        <v>13</v>
      </c>
      <c r="D4175" s="4" t="s">
        <v>13</v>
      </c>
      <c r="E4175" s="4" t="s">
        <v>19</v>
      </c>
      <c r="F4175" s="4" t="s">
        <v>19</v>
      </c>
      <c r="G4175" s="4" t="s">
        <v>19</v>
      </c>
      <c r="H4175" s="4" t="s">
        <v>10</v>
      </c>
    </row>
    <row r="4176" spans="1:8">
      <c r="A4176" t="n">
        <v>36674</v>
      </c>
      <c r="B4176" s="48" t="n">
        <v>45</v>
      </c>
      <c r="C4176" s="7" t="n">
        <v>2</v>
      </c>
      <c r="D4176" s="7" t="n">
        <v>3</v>
      </c>
      <c r="E4176" s="7" t="n">
        <v>0</v>
      </c>
      <c r="F4176" s="7" t="n">
        <v>6.15000009536743</v>
      </c>
      <c r="G4176" s="7" t="n">
        <v>-96.5</v>
      </c>
      <c r="H4176" s="7" t="n">
        <v>0</v>
      </c>
    </row>
    <row r="4177" spans="1:8">
      <c r="A4177" t="s">
        <v>4</v>
      </c>
      <c r="B4177" s="4" t="s">
        <v>5</v>
      </c>
      <c r="C4177" s="4" t="s">
        <v>13</v>
      </c>
      <c r="D4177" s="4" t="s">
        <v>13</v>
      </c>
      <c r="E4177" s="4" t="s">
        <v>19</v>
      </c>
      <c r="F4177" s="4" t="s">
        <v>19</v>
      </c>
      <c r="G4177" s="4" t="s">
        <v>19</v>
      </c>
      <c r="H4177" s="4" t="s">
        <v>10</v>
      </c>
      <c r="I4177" s="4" t="s">
        <v>13</v>
      </c>
    </row>
    <row r="4178" spans="1:8">
      <c r="A4178" t="n">
        <v>36691</v>
      </c>
      <c r="B4178" s="48" t="n">
        <v>45</v>
      </c>
      <c r="C4178" s="7" t="n">
        <v>4</v>
      </c>
      <c r="D4178" s="7" t="n">
        <v>3</v>
      </c>
      <c r="E4178" s="7" t="n">
        <v>1.5</v>
      </c>
      <c r="F4178" s="7" t="n">
        <v>305.25</v>
      </c>
      <c r="G4178" s="7" t="n">
        <v>354</v>
      </c>
      <c r="H4178" s="7" t="n">
        <v>0</v>
      </c>
      <c r="I4178" s="7" t="n">
        <v>0</v>
      </c>
    </row>
    <row r="4179" spans="1:8">
      <c r="A4179" t="s">
        <v>4</v>
      </c>
      <c r="B4179" s="4" t="s">
        <v>5</v>
      </c>
      <c r="C4179" s="4" t="s">
        <v>13</v>
      </c>
      <c r="D4179" s="4" t="s">
        <v>13</v>
      </c>
      <c r="E4179" s="4" t="s">
        <v>19</v>
      </c>
      <c r="F4179" s="4" t="s">
        <v>10</v>
      </c>
    </row>
    <row r="4180" spans="1:8">
      <c r="A4180" t="n">
        <v>36709</v>
      </c>
      <c r="B4180" s="48" t="n">
        <v>45</v>
      </c>
      <c r="C4180" s="7" t="n">
        <v>5</v>
      </c>
      <c r="D4180" s="7" t="n">
        <v>3</v>
      </c>
      <c r="E4180" s="7" t="n">
        <v>31</v>
      </c>
      <c r="F4180" s="7" t="n">
        <v>0</v>
      </c>
    </row>
    <row r="4181" spans="1:8">
      <c r="A4181" t="s">
        <v>4</v>
      </c>
      <c r="B4181" s="4" t="s">
        <v>5</v>
      </c>
      <c r="C4181" s="4" t="s">
        <v>13</v>
      </c>
      <c r="D4181" s="4" t="s">
        <v>13</v>
      </c>
      <c r="E4181" s="4" t="s">
        <v>19</v>
      </c>
      <c r="F4181" s="4" t="s">
        <v>10</v>
      </c>
    </row>
    <row r="4182" spans="1:8">
      <c r="A4182" t="n">
        <v>36718</v>
      </c>
      <c r="B4182" s="48" t="n">
        <v>45</v>
      </c>
      <c r="C4182" s="7" t="n">
        <v>11</v>
      </c>
      <c r="D4182" s="7" t="n">
        <v>3</v>
      </c>
      <c r="E4182" s="7" t="n">
        <v>40</v>
      </c>
      <c r="F4182" s="7" t="n">
        <v>0</v>
      </c>
    </row>
    <row r="4183" spans="1:8">
      <c r="A4183" t="s">
        <v>4</v>
      </c>
      <c r="B4183" s="4" t="s">
        <v>5</v>
      </c>
      <c r="C4183" s="4" t="s">
        <v>13</v>
      </c>
      <c r="D4183" s="4" t="s">
        <v>13</v>
      </c>
      <c r="E4183" s="4" t="s">
        <v>19</v>
      </c>
      <c r="F4183" s="4" t="s">
        <v>19</v>
      </c>
      <c r="G4183" s="4" t="s">
        <v>19</v>
      </c>
      <c r="H4183" s="4" t="s">
        <v>10</v>
      </c>
    </row>
    <row r="4184" spans="1:8">
      <c r="A4184" t="n">
        <v>36727</v>
      </c>
      <c r="B4184" s="48" t="n">
        <v>45</v>
      </c>
      <c r="C4184" s="7" t="n">
        <v>2</v>
      </c>
      <c r="D4184" s="7" t="n">
        <v>3</v>
      </c>
      <c r="E4184" s="7" t="n">
        <v>0</v>
      </c>
      <c r="F4184" s="7" t="n">
        <v>6.30000019073486</v>
      </c>
      <c r="G4184" s="7" t="n">
        <v>-101.300003051758</v>
      </c>
      <c r="H4184" s="7" t="n">
        <v>2000</v>
      </c>
    </row>
    <row r="4185" spans="1:8">
      <c r="A4185" t="s">
        <v>4</v>
      </c>
      <c r="B4185" s="4" t="s">
        <v>5</v>
      </c>
      <c r="C4185" s="4" t="s">
        <v>13</v>
      </c>
      <c r="D4185" s="4" t="s">
        <v>13</v>
      </c>
      <c r="E4185" s="4" t="s">
        <v>19</v>
      </c>
      <c r="F4185" s="4" t="s">
        <v>19</v>
      </c>
      <c r="G4185" s="4" t="s">
        <v>19</v>
      </c>
      <c r="H4185" s="4" t="s">
        <v>10</v>
      </c>
      <c r="I4185" s="4" t="s">
        <v>13</v>
      </c>
    </row>
    <row r="4186" spans="1:8">
      <c r="A4186" t="n">
        <v>36744</v>
      </c>
      <c r="B4186" s="48" t="n">
        <v>45</v>
      </c>
      <c r="C4186" s="7" t="n">
        <v>4</v>
      </c>
      <c r="D4186" s="7" t="n">
        <v>3</v>
      </c>
      <c r="E4186" s="7" t="n">
        <v>353.950012207031</v>
      </c>
      <c r="F4186" s="7" t="n">
        <v>329.850006103516</v>
      </c>
      <c r="G4186" s="7" t="n">
        <v>354</v>
      </c>
      <c r="H4186" s="7" t="n">
        <v>2000</v>
      </c>
      <c r="I4186" s="7" t="n">
        <v>1</v>
      </c>
    </row>
    <row r="4187" spans="1:8">
      <c r="A4187" t="s">
        <v>4</v>
      </c>
      <c r="B4187" s="4" t="s">
        <v>5</v>
      </c>
      <c r="C4187" s="4" t="s">
        <v>13</v>
      </c>
      <c r="D4187" s="4" t="s">
        <v>13</v>
      </c>
      <c r="E4187" s="4" t="s">
        <v>19</v>
      </c>
      <c r="F4187" s="4" t="s">
        <v>10</v>
      </c>
    </row>
    <row r="4188" spans="1:8">
      <c r="A4188" t="n">
        <v>36762</v>
      </c>
      <c r="B4188" s="48" t="n">
        <v>45</v>
      </c>
      <c r="C4188" s="7" t="n">
        <v>5</v>
      </c>
      <c r="D4188" s="7" t="n">
        <v>3</v>
      </c>
      <c r="E4188" s="7" t="n">
        <v>21</v>
      </c>
      <c r="F4188" s="7" t="n">
        <v>2000</v>
      </c>
    </row>
    <row r="4189" spans="1:8">
      <c r="A4189" t="s">
        <v>4</v>
      </c>
      <c r="B4189" s="4" t="s">
        <v>5</v>
      </c>
      <c r="C4189" s="4" t="s">
        <v>10</v>
      </c>
      <c r="D4189" s="4" t="s">
        <v>13</v>
      </c>
      <c r="E4189" s="4" t="s">
        <v>6</v>
      </c>
      <c r="F4189" s="4" t="s">
        <v>19</v>
      </c>
      <c r="G4189" s="4" t="s">
        <v>19</v>
      </c>
      <c r="H4189" s="4" t="s">
        <v>19</v>
      </c>
    </row>
    <row r="4190" spans="1:8">
      <c r="A4190" t="n">
        <v>36771</v>
      </c>
      <c r="B4190" s="35" t="n">
        <v>48</v>
      </c>
      <c r="C4190" s="7" t="n">
        <v>1616</v>
      </c>
      <c r="D4190" s="7" t="n">
        <v>0</v>
      </c>
      <c r="E4190" s="7" t="s">
        <v>228</v>
      </c>
      <c r="F4190" s="7" t="n">
        <v>-1</v>
      </c>
      <c r="G4190" s="7" t="n">
        <v>1</v>
      </c>
      <c r="H4190" s="7" t="n">
        <v>0</v>
      </c>
    </row>
    <row r="4191" spans="1:8">
      <c r="A4191" t="s">
        <v>4</v>
      </c>
      <c r="B4191" s="4" t="s">
        <v>5</v>
      </c>
      <c r="C4191" s="4" t="s">
        <v>13</v>
      </c>
      <c r="D4191" s="4" t="s">
        <v>10</v>
      </c>
      <c r="E4191" s="4" t="s">
        <v>19</v>
      </c>
      <c r="F4191" s="4" t="s">
        <v>10</v>
      </c>
      <c r="G4191" s="4" t="s">
        <v>9</v>
      </c>
      <c r="H4191" s="4" t="s">
        <v>9</v>
      </c>
      <c r="I4191" s="4" t="s">
        <v>10</v>
      </c>
      <c r="J4191" s="4" t="s">
        <v>10</v>
      </c>
      <c r="K4191" s="4" t="s">
        <v>9</v>
      </c>
      <c r="L4191" s="4" t="s">
        <v>9</v>
      </c>
      <c r="M4191" s="4" t="s">
        <v>9</v>
      </c>
      <c r="N4191" s="4" t="s">
        <v>9</v>
      </c>
      <c r="O4191" s="4" t="s">
        <v>6</v>
      </c>
    </row>
    <row r="4192" spans="1:8">
      <c r="A4192" t="n">
        <v>36798</v>
      </c>
      <c r="B4192" s="14" t="n">
        <v>50</v>
      </c>
      <c r="C4192" s="7" t="n">
        <v>0</v>
      </c>
      <c r="D4192" s="7" t="n">
        <v>4400</v>
      </c>
      <c r="E4192" s="7" t="n">
        <v>0.899999976158142</v>
      </c>
      <c r="F4192" s="7" t="n">
        <v>200</v>
      </c>
      <c r="G4192" s="7" t="n">
        <v>0</v>
      </c>
      <c r="H4192" s="7" t="n">
        <v>-1065353216</v>
      </c>
      <c r="I4192" s="7" t="n">
        <v>1</v>
      </c>
      <c r="J4192" s="7" t="n">
        <v>1616</v>
      </c>
      <c r="K4192" s="7" t="n">
        <v>0</v>
      </c>
      <c r="L4192" s="7" t="n">
        <v>0</v>
      </c>
      <c r="M4192" s="7" t="n">
        <v>0</v>
      </c>
      <c r="N4192" s="7" t="n">
        <v>1120403456</v>
      </c>
      <c r="O4192" s="7" t="s">
        <v>12</v>
      </c>
    </row>
    <row r="4193" spans="1:15">
      <c r="A4193" t="s">
        <v>4</v>
      </c>
      <c r="B4193" s="4" t="s">
        <v>5</v>
      </c>
      <c r="C4193" s="4" t="s">
        <v>10</v>
      </c>
      <c r="D4193" s="4" t="s">
        <v>13</v>
      </c>
      <c r="E4193" s="4" t="s">
        <v>13</v>
      </c>
      <c r="F4193" s="4" t="s">
        <v>6</v>
      </c>
    </row>
    <row r="4194" spans="1:15">
      <c r="A4194" t="n">
        <v>36837</v>
      </c>
      <c r="B4194" s="36" t="n">
        <v>20</v>
      </c>
      <c r="C4194" s="7" t="n">
        <v>1600</v>
      </c>
      <c r="D4194" s="7" t="n">
        <v>3</v>
      </c>
      <c r="E4194" s="7" t="n">
        <v>11</v>
      </c>
      <c r="F4194" s="7" t="s">
        <v>380</v>
      </c>
    </row>
    <row r="4195" spans="1:15">
      <c r="A4195" t="s">
        <v>4</v>
      </c>
      <c r="B4195" s="4" t="s">
        <v>5</v>
      </c>
      <c r="C4195" s="4" t="s">
        <v>10</v>
      </c>
      <c r="D4195" s="4" t="s">
        <v>13</v>
      </c>
      <c r="E4195" s="4" t="s">
        <v>13</v>
      </c>
      <c r="F4195" s="4" t="s">
        <v>6</v>
      </c>
    </row>
    <row r="4196" spans="1:15">
      <c r="A4196" t="n">
        <v>36871</v>
      </c>
      <c r="B4196" s="36" t="n">
        <v>20</v>
      </c>
      <c r="C4196" s="7" t="n">
        <v>1613</v>
      </c>
      <c r="D4196" s="7" t="n">
        <v>3</v>
      </c>
      <c r="E4196" s="7" t="n">
        <v>11</v>
      </c>
      <c r="F4196" s="7" t="s">
        <v>381</v>
      </c>
    </row>
    <row r="4197" spans="1:15">
      <c r="A4197" t="s">
        <v>4</v>
      </c>
      <c r="B4197" s="4" t="s">
        <v>5</v>
      </c>
      <c r="C4197" s="4" t="s">
        <v>13</v>
      </c>
      <c r="D4197" s="4" t="s">
        <v>10</v>
      </c>
    </row>
    <row r="4198" spans="1:15">
      <c r="A4198" t="n">
        <v>36905</v>
      </c>
      <c r="B4198" s="42" t="n">
        <v>58</v>
      </c>
      <c r="C4198" s="7" t="n">
        <v>255</v>
      </c>
      <c r="D4198" s="7" t="n">
        <v>0</v>
      </c>
    </row>
    <row r="4199" spans="1:15">
      <c r="A4199" t="s">
        <v>4</v>
      </c>
      <c r="B4199" s="4" t="s">
        <v>5</v>
      </c>
      <c r="C4199" s="4" t="s">
        <v>10</v>
      </c>
      <c r="D4199" s="4" t="s">
        <v>13</v>
      </c>
    </row>
    <row r="4200" spans="1:15">
      <c r="A4200" t="n">
        <v>36909</v>
      </c>
      <c r="B4200" s="62" t="n">
        <v>67</v>
      </c>
      <c r="C4200" s="7" t="n">
        <v>1600</v>
      </c>
      <c r="D4200" s="7" t="n">
        <v>3</v>
      </c>
    </row>
    <row r="4201" spans="1:15">
      <c r="A4201" t="s">
        <v>4</v>
      </c>
      <c r="B4201" s="4" t="s">
        <v>5</v>
      </c>
      <c r="C4201" s="4" t="s">
        <v>10</v>
      </c>
      <c r="D4201" s="4" t="s">
        <v>13</v>
      </c>
    </row>
    <row r="4202" spans="1:15">
      <c r="A4202" t="n">
        <v>36913</v>
      </c>
      <c r="B4202" s="62" t="n">
        <v>67</v>
      </c>
      <c r="C4202" s="7" t="n">
        <v>1613</v>
      </c>
      <c r="D4202" s="7" t="n">
        <v>3</v>
      </c>
    </row>
    <row r="4203" spans="1:15">
      <c r="A4203" t="s">
        <v>4</v>
      </c>
      <c r="B4203" s="4" t="s">
        <v>5</v>
      </c>
      <c r="C4203" s="4" t="s">
        <v>10</v>
      </c>
      <c r="D4203" s="4" t="s">
        <v>13</v>
      </c>
    </row>
    <row r="4204" spans="1:15">
      <c r="A4204" t="n">
        <v>36917</v>
      </c>
      <c r="B4204" s="52" t="n">
        <v>89</v>
      </c>
      <c r="C4204" s="7" t="n">
        <v>1600</v>
      </c>
      <c r="D4204" s="7" t="n">
        <v>0</v>
      </c>
    </row>
    <row r="4205" spans="1:15">
      <c r="A4205" t="s">
        <v>4</v>
      </c>
      <c r="B4205" s="4" t="s">
        <v>5</v>
      </c>
      <c r="C4205" s="4" t="s">
        <v>10</v>
      </c>
      <c r="D4205" s="4" t="s">
        <v>13</v>
      </c>
    </row>
    <row r="4206" spans="1:15">
      <c r="A4206" t="n">
        <v>36921</v>
      </c>
      <c r="B4206" s="52" t="n">
        <v>89</v>
      </c>
      <c r="C4206" s="7" t="n">
        <v>1613</v>
      </c>
      <c r="D4206" s="7" t="n">
        <v>0</v>
      </c>
    </row>
    <row r="4207" spans="1:15">
      <c r="A4207" t="s">
        <v>4</v>
      </c>
      <c r="B4207" s="4" t="s">
        <v>5</v>
      </c>
      <c r="C4207" s="4" t="s">
        <v>6</v>
      </c>
      <c r="D4207" s="4" t="s">
        <v>10</v>
      </c>
    </row>
    <row r="4208" spans="1:15">
      <c r="A4208" t="n">
        <v>36925</v>
      </c>
      <c r="B4208" s="58" t="n">
        <v>29</v>
      </c>
      <c r="C4208" s="7" t="s">
        <v>12</v>
      </c>
      <c r="D4208" s="7" t="n">
        <v>65533</v>
      </c>
    </row>
    <row r="4209" spans="1:6">
      <c r="A4209" t="s">
        <v>4</v>
      </c>
      <c r="B4209" s="4" t="s">
        <v>5</v>
      </c>
      <c r="C4209" s="4" t="s">
        <v>10</v>
      </c>
      <c r="D4209" s="4" t="s">
        <v>13</v>
      </c>
    </row>
    <row r="4210" spans="1:6">
      <c r="A4210" t="n">
        <v>36929</v>
      </c>
      <c r="B4210" s="52" t="n">
        <v>89</v>
      </c>
      <c r="C4210" s="7" t="n">
        <v>65533</v>
      </c>
      <c r="D4210" s="7" t="n">
        <v>1</v>
      </c>
    </row>
    <row r="4211" spans="1:6">
      <c r="A4211" t="s">
        <v>4</v>
      </c>
      <c r="B4211" s="4" t="s">
        <v>5</v>
      </c>
      <c r="C4211" s="4" t="s">
        <v>10</v>
      </c>
    </row>
    <row r="4212" spans="1:6">
      <c r="A4212" t="n">
        <v>36933</v>
      </c>
      <c r="B4212" s="25" t="n">
        <v>16</v>
      </c>
      <c r="C4212" s="7" t="n">
        <v>500</v>
      </c>
    </row>
    <row r="4213" spans="1:6">
      <c r="A4213" t="s">
        <v>4</v>
      </c>
      <c r="B4213" s="4" t="s">
        <v>5</v>
      </c>
      <c r="C4213" s="4" t="s">
        <v>19</v>
      </c>
    </row>
    <row r="4214" spans="1:6">
      <c r="A4214" t="n">
        <v>36936</v>
      </c>
      <c r="B4214" s="80" t="n">
        <v>68</v>
      </c>
      <c r="C4214" s="7" t="n">
        <v>1</v>
      </c>
    </row>
    <row r="4215" spans="1:6">
      <c r="A4215" t="s">
        <v>4</v>
      </c>
      <c r="B4215" s="4" t="s">
        <v>5</v>
      </c>
      <c r="C4215" s="4" t="s">
        <v>13</v>
      </c>
      <c r="D4215" s="4" t="s">
        <v>10</v>
      </c>
      <c r="E4215" s="4" t="s">
        <v>19</v>
      </c>
    </row>
    <row r="4216" spans="1:6">
      <c r="A4216" t="n">
        <v>36941</v>
      </c>
      <c r="B4216" s="42" t="n">
        <v>58</v>
      </c>
      <c r="C4216" s="7" t="n">
        <v>101</v>
      </c>
      <c r="D4216" s="7" t="n">
        <v>300</v>
      </c>
      <c r="E4216" s="7" t="n">
        <v>1</v>
      </c>
    </row>
    <row r="4217" spans="1:6">
      <c r="A4217" t="s">
        <v>4</v>
      </c>
      <c r="B4217" s="4" t="s">
        <v>5</v>
      </c>
      <c r="C4217" s="4" t="s">
        <v>13</v>
      </c>
      <c r="D4217" s="4" t="s">
        <v>10</v>
      </c>
    </row>
    <row r="4218" spans="1:6">
      <c r="A4218" t="n">
        <v>36949</v>
      </c>
      <c r="B4218" s="42" t="n">
        <v>58</v>
      </c>
      <c r="C4218" s="7" t="n">
        <v>254</v>
      </c>
      <c r="D4218" s="7" t="n">
        <v>0</v>
      </c>
    </row>
    <row r="4219" spans="1:6">
      <c r="A4219" t="s">
        <v>4</v>
      </c>
      <c r="B4219" s="4" t="s">
        <v>5</v>
      </c>
      <c r="C4219" s="4" t="s">
        <v>10</v>
      </c>
      <c r="D4219" s="4" t="s">
        <v>19</v>
      </c>
      <c r="E4219" s="4" t="s">
        <v>19</v>
      </c>
      <c r="F4219" s="4" t="s">
        <v>19</v>
      </c>
      <c r="G4219" s="4" t="s">
        <v>19</v>
      </c>
    </row>
    <row r="4220" spans="1:6">
      <c r="A4220" t="n">
        <v>36953</v>
      </c>
      <c r="B4220" s="31" t="n">
        <v>46</v>
      </c>
      <c r="C4220" s="7" t="n">
        <v>1600</v>
      </c>
      <c r="D4220" s="7" t="n">
        <v>15.8500003814697</v>
      </c>
      <c r="E4220" s="7" t="n">
        <v>0.75</v>
      </c>
      <c r="F4220" s="7" t="n">
        <v>-68.6999969482422</v>
      </c>
      <c r="G4220" s="7" t="n">
        <v>200</v>
      </c>
    </row>
    <row r="4221" spans="1:6">
      <c r="A4221" t="s">
        <v>4</v>
      </c>
      <c r="B4221" s="4" t="s">
        <v>5</v>
      </c>
      <c r="C4221" s="4" t="s">
        <v>13</v>
      </c>
      <c r="D4221" s="4" t="s">
        <v>13</v>
      </c>
      <c r="E4221" s="4" t="s">
        <v>19</v>
      </c>
      <c r="F4221" s="4" t="s">
        <v>19</v>
      </c>
      <c r="G4221" s="4" t="s">
        <v>19</v>
      </c>
      <c r="H4221" s="4" t="s">
        <v>10</v>
      </c>
    </row>
    <row r="4222" spans="1:6">
      <c r="A4222" t="n">
        <v>36972</v>
      </c>
      <c r="B4222" s="48" t="n">
        <v>45</v>
      </c>
      <c r="C4222" s="7" t="n">
        <v>2</v>
      </c>
      <c r="D4222" s="7" t="n">
        <v>3</v>
      </c>
      <c r="E4222" s="7" t="n">
        <v>16.2000007629395</v>
      </c>
      <c r="F4222" s="7" t="n">
        <v>2.65000009536743</v>
      </c>
      <c r="G4222" s="7" t="n">
        <v>-67.75</v>
      </c>
      <c r="H4222" s="7" t="n">
        <v>0</v>
      </c>
    </row>
    <row r="4223" spans="1:6">
      <c r="A4223" t="s">
        <v>4</v>
      </c>
      <c r="B4223" s="4" t="s">
        <v>5</v>
      </c>
      <c r="C4223" s="4" t="s">
        <v>13</v>
      </c>
      <c r="D4223" s="4" t="s">
        <v>13</v>
      </c>
      <c r="E4223" s="4" t="s">
        <v>19</v>
      </c>
      <c r="F4223" s="4" t="s">
        <v>19</v>
      </c>
      <c r="G4223" s="4" t="s">
        <v>19</v>
      </c>
      <c r="H4223" s="4" t="s">
        <v>10</v>
      </c>
      <c r="I4223" s="4" t="s">
        <v>13</v>
      </c>
    </row>
    <row r="4224" spans="1:6">
      <c r="A4224" t="n">
        <v>36989</v>
      </c>
      <c r="B4224" s="48" t="n">
        <v>45</v>
      </c>
      <c r="C4224" s="7" t="n">
        <v>4</v>
      </c>
      <c r="D4224" s="7" t="n">
        <v>3</v>
      </c>
      <c r="E4224" s="7" t="n">
        <v>16.7000007629395</v>
      </c>
      <c r="F4224" s="7" t="n">
        <v>221.149993896484</v>
      </c>
      <c r="G4224" s="7" t="n">
        <v>354</v>
      </c>
      <c r="H4224" s="7" t="n">
        <v>0</v>
      </c>
      <c r="I4224" s="7" t="n">
        <v>0</v>
      </c>
    </row>
    <row r="4225" spans="1:9">
      <c r="A4225" t="s">
        <v>4</v>
      </c>
      <c r="B4225" s="4" t="s">
        <v>5</v>
      </c>
      <c r="C4225" s="4" t="s">
        <v>13</v>
      </c>
      <c r="D4225" s="4" t="s">
        <v>13</v>
      </c>
      <c r="E4225" s="4" t="s">
        <v>19</v>
      </c>
      <c r="F4225" s="4" t="s">
        <v>10</v>
      </c>
    </row>
    <row r="4226" spans="1:9">
      <c r="A4226" t="n">
        <v>37007</v>
      </c>
      <c r="B4226" s="48" t="n">
        <v>45</v>
      </c>
      <c r="C4226" s="7" t="n">
        <v>5</v>
      </c>
      <c r="D4226" s="7" t="n">
        <v>3</v>
      </c>
      <c r="E4226" s="7" t="n">
        <v>12</v>
      </c>
      <c r="F4226" s="7" t="n">
        <v>0</v>
      </c>
    </row>
    <row r="4227" spans="1:9">
      <c r="A4227" t="s">
        <v>4</v>
      </c>
      <c r="B4227" s="4" t="s">
        <v>5</v>
      </c>
      <c r="C4227" s="4" t="s">
        <v>13</v>
      </c>
      <c r="D4227" s="4" t="s">
        <v>13</v>
      </c>
      <c r="E4227" s="4" t="s">
        <v>19</v>
      </c>
      <c r="F4227" s="4" t="s">
        <v>10</v>
      </c>
    </row>
    <row r="4228" spans="1:9">
      <c r="A4228" t="n">
        <v>37016</v>
      </c>
      <c r="B4228" s="48" t="n">
        <v>45</v>
      </c>
      <c r="C4228" s="7" t="n">
        <v>11</v>
      </c>
      <c r="D4228" s="7" t="n">
        <v>3</v>
      </c>
      <c r="E4228" s="7" t="n">
        <v>40</v>
      </c>
      <c r="F4228" s="7" t="n">
        <v>0</v>
      </c>
    </row>
    <row r="4229" spans="1:9">
      <c r="A4229" t="s">
        <v>4</v>
      </c>
      <c r="B4229" s="4" t="s">
        <v>5</v>
      </c>
      <c r="C4229" s="4" t="s">
        <v>13</v>
      </c>
      <c r="D4229" s="4" t="s">
        <v>13</v>
      </c>
      <c r="E4229" s="4" t="s">
        <v>19</v>
      </c>
      <c r="F4229" s="4" t="s">
        <v>10</v>
      </c>
    </row>
    <row r="4230" spans="1:9">
      <c r="A4230" t="n">
        <v>37025</v>
      </c>
      <c r="B4230" s="48" t="n">
        <v>45</v>
      </c>
      <c r="C4230" s="7" t="n">
        <v>5</v>
      </c>
      <c r="D4230" s="7" t="n">
        <v>3</v>
      </c>
      <c r="E4230" s="7" t="n">
        <v>12.5</v>
      </c>
      <c r="F4230" s="7" t="n">
        <v>3000</v>
      </c>
    </row>
    <row r="4231" spans="1:9">
      <c r="A4231" t="s">
        <v>4</v>
      </c>
      <c r="B4231" s="4" t="s">
        <v>5</v>
      </c>
      <c r="C4231" s="4" t="s">
        <v>13</v>
      </c>
      <c r="D4231" s="4" t="s">
        <v>10</v>
      </c>
      <c r="E4231" s="4" t="s">
        <v>10</v>
      </c>
      <c r="F4231" s="4" t="s">
        <v>10</v>
      </c>
      <c r="G4231" s="4" t="s">
        <v>10</v>
      </c>
      <c r="H4231" s="4" t="s">
        <v>10</v>
      </c>
      <c r="I4231" s="4" t="s">
        <v>6</v>
      </c>
      <c r="J4231" s="4" t="s">
        <v>19</v>
      </c>
      <c r="K4231" s="4" t="s">
        <v>19</v>
      </c>
      <c r="L4231" s="4" t="s">
        <v>19</v>
      </c>
      <c r="M4231" s="4" t="s">
        <v>9</v>
      </c>
      <c r="N4231" s="4" t="s">
        <v>9</v>
      </c>
      <c r="O4231" s="4" t="s">
        <v>19</v>
      </c>
      <c r="P4231" s="4" t="s">
        <v>19</v>
      </c>
      <c r="Q4231" s="4" t="s">
        <v>19</v>
      </c>
      <c r="R4231" s="4" t="s">
        <v>19</v>
      </c>
      <c r="S4231" s="4" t="s">
        <v>13</v>
      </c>
    </row>
    <row r="4232" spans="1:9">
      <c r="A4232" t="n">
        <v>37034</v>
      </c>
      <c r="B4232" s="68" t="n">
        <v>39</v>
      </c>
      <c r="C4232" s="7" t="n">
        <v>12</v>
      </c>
      <c r="D4232" s="7" t="n">
        <v>65533</v>
      </c>
      <c r="E4232" s="7" t="n">
        <v>205</v>
      </c>
      <c r="F4232" s="7" t="n">
        <v>0</v>
      </c>
      <c r="G4232" s="7" t="n">
        <v>1600</v>
      </c>
      <c r="H4232" s="7" t="n">
        <v>259</v>
      </c>
      <c r="I4232" s="7" t="s">
        <v>314</v>
      </c>
      <c r="J4232" s="7" t="n">
        <v>0</v>
      </c>
      <c r="K4232" s="7" t="n">
        <v>0</v>
      </c>
      <c r="L4232" s="7" t="n">
        <v>0</v>
      </c>
      <c r="M4232" s="7" t="n">
        <v>0</v>
      </c>
      <c r="N4232" s="7" t="n">
        <v>0</v>
      </c>
      <c r="O4232" s="7" t="n">
        <v>0</v>
      </c>
      <c r="P4232" s="7" t="n">
        <v>1</v>
      </c>
      <c r="Q4232" s="7" t="n">
        <v>1</v>
      </c>
      <c r="R4232" s="7" t="n">
        <v>1</v>
      </c>
      <c r="S4232" s="7" t="n">
        <v>255</v>
      </c>
    </row>
    <row r="4233" spans="1:9">
      <c r="A4233" t="s">
        <v>4</v>
      </c>
      <c r="B4233" s="4" t="s">
        <v>5</v>
      </c>
      <c r="C4233" s="4" t="s">
        <v>13</v>
      </c>
      <c r="D4233" s="4" t="s">
        <v>10</v>
      </c>
      <c r="E4233" s="4" t="s">
        <v>19</v>
      </c>
      <c r="F4233" s="4" t="s">
        <v>10</v>
      </c>
      <c r="G4233" s="4" t="s">
        <v>9</v>
      </c>
      <c r="H4233" s="4" t="s">
        <v>9</v>
      </c>
      <c r="I4233" s="4" t="s">
        <v>10</v>
      </c>
      <c r="J4233" s="4" t="s">
        <v>10</v>
      </c>
      <c r="K4233" s="4" t="s">
        <v>9</v>
      </c>
      <c r="L4233" s="4" t="s">
        <v>9</v>
      </c>
      <c r="M4233" s="4" t="s">
        <v>9</v>
      </c>
      <c r="N4233" s="4" t="s">
        <v>9</v>
      </c>
      <c r="O4233" s="4" t="s">
        <v>6</v>
      </c>
    </row>
    <row r="4234" spans="1:9">
      <c r="A4234" t="n">
        <v>37095</v>
      </c>
      <c r="B4234" s="14" t="n">
        <v>50</v>
      </c>
      <c r="C4234" s="7" t="n">
        <v>0</v>
      </c>
      <c r="D4234" s="7" t="n">
        <v>4546</v>
      </c>
      <c r="E4234" s="7" t="n">
        <v>0.400000005960464</v>
      </c>
      <c r="F4234" s="7" t="n">
        <v>500</v>
      </c>
      <c r="G4234" s="7" t="n">
        <v>0</v>
      </c>
      <c r="H4234" s="7" t="n">
        <v>0</v>
      </c>
      <c r="I4234" s="7" t="n">
        <v>0</v>
      </c>
      <c r="J4234" s="7" t="n">
        <v>65533</v>
      </c>
      <c r="K4234" s="7" t="n">
        <v>0</v>
      </c>
      <c r="L4234" s="7" t="n">
        <v>0</v>
      </c>
      <c r="M4234" s="7" t="n">
        <v>0</v>
      </c>
      <c r="N4234" s="7" t="n">
        <v>0</v>
      </c>
      <c r="O4234" s="7" t="s">
        <v>12</v>
      </c>
    </row>
    <row r="4235" spans="1:9">
      <c r="A4235" t="s">
        <v>4</v>
      </c>
      <c r="B4235" s="4" t="s">
        <v>5</v>
      </c>
      <c r="C4235" s="4" t="s">
        <v>13</v>
      </c>
      <c r="D4235" s="4" t="s">
        <v>10</v>
      </c>
      <c r="E4235" s="4" t="s">
        <v>19</v>
      </c>
      <c r="F4235" s="4" t="s">
        <v>10</v>
      </c>
      <c r="G4235" s="4" t="s">
        <v>9</v>
      </c>
      <c r="H4235" s="4" t="s">
        <v>9</v>
      </c>
      <c r="I4235" s="4" t="s">
        <v>10</v>
      </c>
      <c r="J4235" s="4" t="s">
        <v>10</v>
      </c>
      <c r="K4235" s="4" t="s">
        <v>9</v>
      </c>
      <c r="L4235" s="4" t="s">
        <v>9</v>
      </c>
      <c r="M4235" s="4" t="s">
        <v>9</v>
      </c>
      <c r="N4235" s="4" t="s">
        <v>9</v>
      </c>
      <c r="O4235" s="4" t="s">
        <v>6</v>
      </c>
    </row>
    <row r="4236" spans="1:9">
      <c r="A4236" t="n">
        <v>37134</v>
      </c>
      <c r="B4236" s="14" t="n">
        <v>50</v>
      </c>
      <c r="C4236" s="7" t="n">
        <v>0</v>
      </c>
      <c r="D4236" s="7" t="n">
        <v>4427</v>
      </c>
      <c r="E4236" s="7" t="n">
        <v>0.5</v>
      </c>
      <c r="F4236" s="7" t="n">
        <v>300</v>
      </c>
      <c r="G4236" s="7" t="n">
        <v>0</v>
      </c>
      <c r="H4236" s="7" t="n">
        <v>-1061158912</v>
      </c>
      <c r="I4236" s="7" t="n">
        <v>0</v>
      </c>
      <c r="J4236" s="7" t="n">
        <v>65533</v>
      </c>
      <c r="K4236" s="7" t="n">
        <v>0</v>
      </c>
      <c r="L4236" s="7" t="n">
        <v>0</v>
      </c>
      <c r="M4236" s="7" t="n">
        <v>0</v>
      </c>
      <c r="N4236" s="7" t="n">
        <v>0</v>
      </c>
      <c r="O4236" s="7" t="s">
        <v>12</v>
      </c>
    </row>
    <row r="4237" spans="1:9">
      <c r="A4237" t="s">
        <v>4</v>
      </c>
      <c r="B4237" s="4" t="s">
        <v>5</v>
      </c>
      <c r="C4237" s="4" t="s">
        <v>13</v>
      </c>
      <c r="D4237" s="4" t="s">
        <v>10</v>
      </c>
    </row>
    <row r="4238" spans="1:9">
      <c r="A4238" t="n">
        <v>37173</v>
      </c>
      <c r="B4238" s="42" t="n">
        <v>58</v>
      </c>
      <c r="C4238" s="7" t="n">
        <v>255</v>
      </c>
      <c r="D4238" s="7" t="n">
        <v>0</v>
      </c>
    </row>
    <row r="4239" spans="1:9">
      <c r="A4239" t="s">
        <v>4</v>
      </c>
      <c r="B4239" s="4" t="s">
        <v>5</v>
      </c>
      <c r="C4239" s="4" t="s">
        <v>13</v>
      </c>
      <c r="D4239" s="4" t="s">
        <v>10</v>
      </c>
    </row>
    <row r="4240" spans="1:9">
      <c r="A4240" t="n">
        <v>37177</v>
      </c>
      <c r="B4240" s="48" t="n">
        <v>45</v>
      </c>
      <c r="C4240" s="7" t="n">
        <v>7</v>
      </c>
      <c r="D4240" s="7" t="n">
        <v>255</v>
      </c>
    </row>
    <row r="4241" spans="1:19">
      <c r="A4241" t="s">
        <v>4</v>
      </c>
      <c r="B4241" s="4" t="s">
        <v>5</v>
      </c>
      <c r="C4241" s="4" t="s">
        <v>13</v>
      </c>
      <c r="D4241" s="4" t="s">
        <v>10</v>
      </c>
      <c r="E4241" s="4" t="s">
        <v>19</v>
      </c>
    </row>
    <row r="4242" spans="1:19">
      <c r="A4242" t="n">
        <v>37181</v>
      </c>
      <c r="B4242" s="42" t="n">
        <v>58</v>
      </c>
      <c r="C4242" s="7" t="n">
        <v>101</v>
      </c>
      <c r="D4242" s="7" t="n">
        <v>300</v>
      </c>
      <c r="E4242" s="7" t="n">
        <v>1</v>
      </c>
    </row>
    <row r="4243" spans="1:19">
      <c r="A4243" t="s">
        <v>4</v>
      </c>
      <c r="B4243" s="4" t="s">
        <v>5</v>
      </c>
      <c r="C4243" s="4" t="s">
        <v>13</v>
      </c>
      <c r="D4243" s="4" t="s">
        <v>10</v>
      </c>
    </row>
    <row r="4244" spans="1:19">
      <c r="A4244" t="n">
        <v>37189</v>
      </c>
      <c r="B4244" s="42" t="n">
        <v>58</v>
      </c>
      <c r="C4244" s="7" t="n">
        <v>254</v>
      </c>
      <c r="D4244" s="7" t="n">
        <v>0</v>
      </c>
    </row>
    <row r="4245" spans="1:19">
      <c r="A4245" t="s">
        <v>4</v>
      </c>
      <c r="B4245" s="4" t="s">
        <v>5</v>
      </c>
      <c r="C4245" s="4" t="s">
        <v>13</v>
      </c>
      <c r="D4245" s="4" t="s">
        <v>13</v>
      </c>
      <c r="E4245" s="4" t="s">
        <v>19</v>
      </c>
      <c r="F4245" s="4" t="s">
        <v>19</v>
      </c>
      <c r="G4245" s="4" t="s">
        <v>19</v>
      </c>
      <c r="H4245" s="4" t="s">
        <v>10</v>
      </c>
    </row>
    <row r="4246" spans="1:19">
      <c r="A4246" t="n">
        <v>37193</v>
      </c>
      <c r="B4246" s="48" t="n">
        <v>45</v>
      </c>
      <c r="C4246" s="7" t="n">
        <v>2</v>
      </c>
      <c r="D4246" s="7" t="n">
        <v>3</v>
      </c>
      <c r="E4246" s="7" t="n">
        <v>0</v>
      </c>
      <c r="F4246" s="7" t="n">
        <v>2.65000009536743</v>
      </c>
      <c r="G4246" s="7" t="n">
        <v>-151.75</v>
      </c>
      <c r="H4246" s="7" t="n">
        <v>0</v>
      </c>
    </row>
    <row r="4247" spans="1:19">
      <c r="A4247" t="s">
        <v>4</v>
      </c>
      <c r="B4247" s="4" t="s">
        <v>5</v>
      </c>
      <c r="C4247" s="4" t="s">
        <v>13</v>
      </c>
      <c r="D4247" s="4" t="s">
        <v>13</v>
      </c>
      <c r="E4247" s="4" t="s">
        <v>19</v>
      </c>
      <c r="F4247" s="4" t="s">
        <v>19</v>
      </c>
      <c r="G4247" s="4" t="s">
        <v>19</v>
      </c>
      <c r="H4247" s="4" t="s">
        <v>10</v>
      </c>
      <c r="I4247" s="4" t="s">
        <v>13</v>
      </c>
    </row>
    <row r="4248" spans="1:19">
      <c r="A4248" t="n">
        <v>37210</v>
      </c>
      <c r="B4248" s="48" t="n">
        <v>45</v>
      </c>
      <c r="C4248" s="7" t="n">
        <v>4</v>
      </c>
      <c r="D4248" s="7" t="n">
        <v>3</v>
      </c>
      <c r="E4248" s="7" t="n">
        <v>12.5</v>
      </c>
      <c r="F4248" s="7" t="n">
        <v>8.60000038146973</v>
      </c>
      <c r="G4248" s="7" t="n">
        <v>356</v>
      </c>
      <c r="H4248" s="7" t="n">
        <v>0</v>
      </c>
      <c r="I4248" s="7" t="n">
        <v>0</v>
      </c>
    </row>
    <row r="4249" spans="1:19">
      <c r="A4249" t="s">
        <v>4</v>
      </c>
      <c r="B4249" s="4" t="s">
        <v>5</v>
      </c>
      <c r="C4249" s="4" t="s">
        <v>13</v>
      </c>
      <c r="D4249" s="4" t="s">
        <v>13</v>
      </c>
      <c r="E4249" s="4" t="s">
        <v>19</v>
      </c>
      <c r="F4249" s="4" t="s">
        <v>10</v>
      </c>
    </row>
    <row r="4250" spans="1:19">
      <c r="A4250" t="n">
        <v>37228</v>
      </c>
      <c r="B4250" s="48" t="n">
        <v>45</v>
      </c>
      <c r="C4250" s="7" t="n">
        <v>5</v>
      </c>
      <c r="D4250" s="7" t="n">
        <v>3</v>
      </c>
      <c r="E4250" s="7" t="n">
        <v>28</v>
      </c>
      <c r="F4250" s="7" t="n">
        <v>0</v>
      </c>
    </row>
    <row r="4251" spans="1:19">
      <c r="A4251" t="s">
        <v>4</v>
      </c>
      <c r="B4251" s="4" t="s">
        <v>5</v>
      </c>
      <c r="C4251" s="4" t="s">
        <v>13</v>
      </c>
      <c r="D4251" s="4" t="s">
        <v>13</v>
      </c>
      <c r="E4251" s="4" t="s">
        <v>19</v>
      </c>
      <c r="F4251" s="4" t="s">
        <v>10</v>
      </c>
    </row>
    <row r="4252" spans="1:19">
      <c r="A4252" t="n">
        <v>37237</v>
      </c>
      <c r="B4252" s="48" t="n">
        <v>45</v>
      </c>
      <c r="C4252" s="7" t="n">
        <v>11</v>
      </c>
      <c r="D4252" s="7" t="n">
        <v>3</v>
      </c>
      <c r="E4252" s="7" t="n">
        <v>40</v>
      </c>
      <c r="F4252" s="7" t="n">
        <v>0</v>
      </c>
    </row>
    <row r="4253" spans="1:19">
      <c r="A4253" t="s">
        <v>4</v>
      </c>
      <c r="B4253" s="4" t="s">
        <v>5</v>
      </c>
      <c r="C4253" s="4" t="s">
        <v>13</v>
      </c>
      <c r="D4253" s="4" t="s">
        <v>13</v>
      </c>
      <c r="E4253" s="4" t="s">
        <v>19</v>
      </c>
      <c r="F4253" s="4" t="s">
        <v>19</v>
      </c>
      <c r="G4253" s="4" t="s">
        <v>19</v>
      </c>
      <c r="H4253" s="4" t="s">
        <v>10</v>
      </c>
    </row>
    <row r="4254" spans="1:19">
      <c r="A4254" t="n">
        <v>37246</v>
      </c>
      <c r="B4254" s="48" t="n">
        <v>45</v>
      </c>
      <c r="C4254" s="7" t="n">
        <v>2</v>
      </c>
      <c r="D4254" s="7" t="n">
        <v>3</v>
      </c>
      <c r="E4254" s="7" t="n">
        <v>0</v>
      </c>
      <c r="F4254" s="7" t="n">
        <v>2.65000009536743</v>
      </c>
      <c r="G4254" s="7" t="n">
        <v>-151.75</v>
      </c>
      <c r="H4254" s="7" t="n">
        <v>3000</v>
      </c>
    </row>
    <row r="4255" spans="1:19">
      <c r="A4255" t="s">
        <v>4</v>
      </c>
      <c r="B4255" s="4" t="s">
        <v>5</v>
      </c>
      <c r="C4255" s="4" t="s">
        <v>13</v>
      </c>
      <c r="D4255" s="4" t="s">
        <v>13</v>
      </c>
      <c r="E4255" s="4" t="s">
        <v>19</v>
      </c>
      <c r="F4255" s="4" t="s">
        <v>19</v>
      </c>
      <c r="G4255" s="4" t="s">
        <v>19</v>
      </c>
      <c r="H4255" s="4" t="s">
        <v>10</v>
      </c>
      <c r="I4255" s="4" t="s">
        <v>13</v>
      </c>
    </row>
    <row r="4256" spans="1:19">
      <c r="A4256" t="n">
        <v>37263</v>
      </c>
      <c r="B4256" s="48" t="n">
        <v>45</v>
      </c>
      <c r="C4256" s="7" t="n">
        <v>4</v>
      </c>
      <c r="D4256" s="7" t="n">
        <v>3</v>
      </c>
      <c r="E4256" s="7" t="n">
        <v>12.5</v>
      </c>
      <c r="F4256" s="7" t="n">
        <v>3.59999990463257</v>
      </c>
      <c r="G4256" s="7" t="n">
        <v>356</v>
      </c>
      <c r="H4256" s="7" t="n">
        <v>3000</v>
      </c>
      <c r="I4256" s="7" t="n">
        <v>0</v>
      </c>
    </row>
    <row r="4257" spans="1:9">
      <c r="A4257" t="s">
        <v>4</v>
      </c>
      <c r="B4257" s="4" t="s">
        <v>5</v>
      </c>
      <c r="C4257" s="4" t="s">
        <v>13</v>
      </c>
      <c r="D4257" s="4" t="s">
        <v>13</v>
      </c>
      <c r="E4257" s="4" t="s">
        <v>19</v>
      </c>
      <c r="F4257" s="4" t="s">
        <v>10</v>
      </c>
    </row>
    <row r="4258" spans="1:9">
      <c r="A4258" t="n">
        <v>37281</v>
      </c>
      <c r="B4258" s="48" t="n">
        <v>45</v>
      </c>
      <c r="C4258" s="7" t="n">
        <v>5</v>
      </c>
      <c r="D4258" s="7" t="n">
        <v>3</v>
      </c>
      <c r="E4258" s="7" t="n">
        <v>25</v>
      </c>
      <c r="F4258" s="7" t="n">
        <v>3000</v>
      </c>
    </row>
    <row r="4259" spans="1:9">
      <c r="A4259" t="s">
        <v>4</v>
      </c>
      <c r="B4259" s="4" t="s">
        <v>5</v>
      </c>
      <c r="C4259" s="4" t="s">
        <v>13</v>
      </c>
      <c r="D4259" s="4" t="s">
        <v>10</v>
      </c>
      <c r="E4259" s="4" t="s">
        <v>10</v>
      </c>
      <c r="F4259" s="4" t="s">
        <v>10</v>
      </c>
      <c r="G4259" s="4" t="s">
        <v>10</v>
      </c>
      <c r="H4259" s="4" t="s">
        <v>10</v>
      </c>
      <c r="I4259" s="4" t="s">
        <v>6</v>
      </c>
      <c r="J4259" s="4" t="s">
        <v>19</v>
      </c>
      <c r="K4259" s="4" t="s">
        <v>19</v>
      </c>
      <c r="L4259" s="4" t="s">
        <v>19</v>
      </c>
      <c r="M4259" s="4" t="s">
        <v>9</v>
      </c>
      <c r="N4259" s="4" t="s">
        <v>9</v>
      </c>
      <c r="O4259" s="4" t="s">
        <v>19</v>
      </c>
      <c r="P4259" s="4" t="s">
        <v>19</v>
      </c>
      <c r="Q4259" s="4" t="s">
        <v>19</v>
      </c>
      <c r="R4259" s="4" t="s">
        <v>19</v>
      </c>
      <c r="S4259" s="4" t="s">
        <v>13</v>
      </c>
    </row>
    <row r="4260" spans="1:9">
      <c r="A4260" t="n">
        <v>37290</v>
      </c>
      <c r="B4260" s="68" t="n">
        <v>39</v>
      </c>
      <c r="C4260" s="7" t="n">
        <v>12</v>
      </c>
      <c r="D4260" s="7" t="n">
        <v>65533</v>
      </c>
      <c r="E4260" s="7" t="n">
        <v>205</v>
      </c>
      <c r="F4260" s="7" t="n">
        <v>0</v>
      </c>
      <c r="G4260" s="7" t="n">
        <v>1613</v>
      </c>
      <c r="H4260" s="7" t="n">
        <v>259</v>
      </c>
      <c r="I4260" s="7" t="s">
        <v>314</v>
      </c>
      <c r="J4260" s="7" t="n">
        <v>0</v>
      </c>
      <c r="K4260" s="7" t="n">
        <v>0</v>
      </c>
      <c r="L4260" s="7" t="n">
        <v>0</v>
      </c>
      <c r="M4260" s="7" t="n">
        <v>0</v>
      </c>
      <c r="N4260" s="7" t="n">
        <v>0</v>
      </c>
      <c r="O4260" s="7" t="n">
        <v>0</v>
      </c>
      <c r="P4260" s="7" t="n">
        <v>1</v>
      </c>
      <c r="Q4260" s="7" t="n">
        <v>1</v>
      </c>
      <c r="R4260" s="7" t="n">
        <v>1</v>
      </c>
      <c r="S4260" s="7" t="n">
        <v>255</v>
      </c>
    </row>
    <row r="4261" spans="1:9">
      <c r="A4261" t="s">
        <v>4</v>
      </c>
      <c r="B4261" s="4" t="s">
        <v>5</v>
      </c>
      <c r="C4261" s="4" t="s">
        <v>13</v>
      </c>
      <c r="D4261" s="4" t="s">
        <v>10</v>
      </c>
      <c r="E4261" s="4" t="s">
        <v>9</v>
      </c>
      <c r="F4261" s="4" t="s">
        <v>10</v>
      </c>
    </row>
    <row r="4262" spans="1:9">
      <c r="A4262" t="n">
        <v>37351</v>
      </c>
      <c r="B4262" s="14" t="n">
        <v>50</v>
      </c>
      <c r="C4262" s="7" t="n">
        <v>3</v>
      </c>
      <c r="D4262" s="7" t="n">
        <v>4546</v>
      </c>
      <c r="E4262" s="7" t="n">
        <v>1036831949</v>
      </c>
      <c r="F4262" s="7" t="n">
        <v>400</v>
      </c>
    </row>
    <row r="4263" spans="1:9">
      <c r="A4263" t="s">
        <v>4</v>
      </c>
      <c r="B4263" s="4" t="s">
        <v>5</v>
      </c>
      <c r="C4263" s="4" t="s">
        <v>13</v>
      </c>
      <c r="D4263" s="4" t="s">
        <v>10</v>
      </c>
    </row>
    <row r="4264" spans="1:9">
      <c r="A4264" t="n">
        <v>37361</v>
      </c>
      <c r="B4264" s="42" t="n">
        <v>58</v>
      </c>
      <c r="C4264" s="7" t="n">
        <v>255</v>
      </c>
      <c r="D4264" s="7" t="n">
        <v>0</v>
      </c>
    </row>
    <row r="4265" spans="1:9">
      <c r="A4265" t="s">
        <v>4</v>
      </c>
      <c r="B4265" s="4" t="s">
        <v>5</v>
      </c>
      <c r="C4265" s="4" t="s">
        <v>10</v>
      </c>
      <c r="D4265" s="4" t="s">
        <v>10</v>
      </c>
      <c r="E4265" s="4" t="s">
        <v>19</v>
      </c>
      <c r="F4265" s="4" t="s">
        <v>19</v>
      </c>
      <c r="G4265" s="4" t="s">
        <v>19</v>
      </c>
      <c r="H4265" s="4" t="s">
        <v>19</v>
      </c>
      <c r="I4265" s="4" t="s">
        <v>13</v>
      </c>
      <c r="J4265" s="4" t="s">
        <v>10</v>
      </c>
    </row>
    <row r="4266" spans="1:9">
      <c r="A4266" t="n">
        <v>37365</v>
      </c>
      <c r="B4266" s="50" t="n">
        <v>55</v>
      </c>
      <c r="C4266" s="7" t="n">
        <v>1612</v>
      </c>
      <c r="D4266" s="7" t="n">
        <v>65024</v>
      </c>
      <c r="E4266" s="7" t="n">
        <v>0</v>
      </c>
      <c r="F4266" s="7" t="n">
        <v>0</v>
      </c>
      <c r="G4266" s="7" t="n">
        <v>-1.25</v>
      </c>
      <c r="H4266" s="7" t="n">
        <v>2.5</v>
      </c>
      <c r="I4266" s="7" t="n">
        <v>1</v>
      </c>
      <c r="J4266" s="7" t="n">
        <v>0</v>
      </c>
    </row>
    <row r="4267" spans="1:9">
      <c r="A4267" t="s">
        <v>4</v>
      </c>
      <c r="B4267" s="4" t="s">
        <v>5</v>
      </c>
      <c r="C4267" s="4" t="s">
        <v>13</v>
      </c>
      <c r="D4267" s="4" t="s">
        <v>10</v>
      </c>
      <c r="E4267" s="4" t="s">
        <v>19</v>
      </c>
      <c r="F4267" s="4" t="s">
        <v>10</v>
      </c>
      <c r="G4267" s="4" t="s">
        <v>9</v>
      </c>
      <c r="H4267" s="4" t="s">
        <v>9</v>
      </c>
      <c r="I4267" s="4" t="s">
        <v>10</v>
      </c>
      <c r="J4267" s="4" t="s">
        <v>10</v>
      </c>
      <c r="K4267" s="4" t="s">
        <v>9</v>
      </c>
      <c r="L4267" s="4" t="s">
        <v>9</v>
      </c>
      <c r="M4267" s="4" t="s">
        <v>9</v>
      </c>
      <c r="N4267" s="4" t="s">
        <v>9</v>
      </c>
      <c r="O4267" s="4" t="s">
        <v>6</v>
      </c>
    </row>
    <row r="4268" spans="1:9">
      <c r="A4268" t="n">
        <v>37389</v>
      </c>
      <c r="B4268" s="14" t="n">
        <v>50</v>
      </c>
      <c r="C4268" s="7" t="n">
        <v>0</v>
      </c>
      <c r="D4268" s="7" t="n">
        <v>2119</v>
      </c>
      <c r="E4268" s="7" t="n">
        <v>0.800000011920929</v>
      </c>
      <c r="F4268" s="7" t="n">
        <v>100</v>
      </c>
      <c r="G4268" s="7" t="n">
        <v>0</v>
      </c>
      <c r="H4268" s="7" t="n">
        <v>-1069547520</v>
      </c>
      <c r="I4268" s="7" t="n">
        <v>1</v>
      </c>
      <c r="J4268" s="7" t="n">
        <v>1612</v>
      </c>
      <c r="K4268" s="7" t="n">
        <v>0</v>
      </c>
      <c r="L4268" s="7" t="n">
        <v>0</v>
      </c>
      <c r="M4268" s="7" t="n">
        <v>0</v>
      </c>
      <c r="N4268" s="7" t="n">
        <v>1125515264</v>
      </c>
      <c r="O4268" s="7" t="s">
        <v>12</v>
      </c>
    </row>
    <row r="4269" spans="1:9">
      <c r="A4269" t="s">
        <v>4</v>
      </c>
      <c r="B4269" s="4" t="s">
        <v>5</v>
      </c>
      <c r="C4269" s="4" t="s">
        <v>10</v>
      </c>
    </row>
    <row r="4270" spans="1:9">
      <c r="A4270" t="n">
        <v>37428</v>
      </c>
      <c r="B4270" s="25" t="n">
        <v>16</v>
      </c>
      <c r="C4270" s="7" t="n">
        <v>1000</v>
      </c>
    </row>
    <row r="4271" spans="1:9">
      <c r="A4271" t="s">
        <v>4</v>
      </c>
      <c r="B4271" s="4" t="s">
        <v>5</v>
      </c>
      <c r="C4271" s="4" t="s">
        <v>10</v>
      </c>
      <c r="D4271" s="4" t="s">
        <v>10</v>
      </c>
      <c r="E4271" s="4" t="s">
        <v>19</v>
      </c>
      <c r="F4271" s="4" t="s">
        <v>19</v>
      </c>
      <c r="G4271" s="4" t="s">
        <v>19</v>
      </c>
      <c r="H4271" s="4" t="s">
        <v>19</v>
      </c>
      <c r="I4271" s="4" t="s">
        <v>13</v>
      </c>
      <c r="J4271" s="4" t="s">
        <v>10</v>
      </c>
    </row>
    <row r="4272" spans="1:9">
      <c r="A4272" t="n">
        <v>37431</v>
      </c>
      <c r="B4272" s="50" t="n">
        <v>55</v>
      </c>
      <c r="C4272" s="7" t="n">
        <v>1610</v>
      </c>
      <c r="D4272" s="7" t="n">
        <v>65024</v>
      </c>
      <c r="E4272" s="7" t="n">
        <v>0</v>
      </c>
      <c r="F4272" s="7" t="n">
        <v>0</v>
      </c>
      <c r="G4272" s="7" t="n">
        <v>-1.25</v>
      </c>
      <c r="H4272" s="7" t="n">
        <v>2.5</v>
      </c>
      <c r="I4272" s="7" t="n">
        <v>1</v>
      </c>
      <c r="J4272" s="7" t="n">
        <v>0</v>
      </c>
    </row>
    <row r="4273" spans="1:19">
      <c r="A4273" t="s">
        <v>4</v>
      </c>
      <c r="B4273" s="4" t="s">
        <v>5</v>
      </c>
      <c r="C4273" s="4" t="s">
        <v>13</v>
      </c>
      <c r="D4273" s="4" t="s">
        <v>10</v>
      </c>
      <c r="E4273" s="4" t="s">
        <v>19</v>
      </c>
      <c r="F4273" s="4" t="s">
        <v>10</v>
      </c>
      <c r="G4273" s="4" t="s">
        <v>9</v>
      </c>
      <c r="H4273" s="4" t="s">
        <v>9</v>
      </c>
      <c r="I4273" s="4" t="s">
        <v>10</v>
      </c>
      <c r="J4273" s="4" t="s">
        <v>10</v>
      </c>
      <c r="K4273" s="4" t="s">
        <v>9</v>
      </c>
      <c r="L4273" s="4" t="s">
        <v>9</v>
      </c>
      <c r="M4273" s="4" t="s">
        <v>9</v>
      </c>
      <c r="N4273" s="4" t="s">
        <v>9</v>
      </c>
      <c r="O4273" s="4" t="s">
        <v>6</v>
      </c>
    </row>
    <row r="4274" spans="1:19">
      <c r="A4274" t="n">
        <v>37455</v>
      </c>
      <c r="B4274" s="14" t="n">
        <v>50</v>
      </c>
      <c r="C4274" s="7" t="n">
        <v>0</v>
      </c>
      <c r="D4274" s="7" t="n">
        <v>2119</v>
      </c>
      <c r="E4274" s="7" t="n">
        <v>0.800000011920929</v>
      </c>
      <c r="F4274" s="7" t="n">
        <v>100</v>
      </c>
      <c r="G4274" s="7" t="n">
        <v>0</v>
      </c>
      <c r="H4274" s="7" t="n">
        <v>-1069547520</v>
      </c>
      <c r="I4274" s="7" t="n">
        <v>1</v>
      </c>
      <c r="J4274" s="7" t="n">
        <v>1610</v>
      </c>
      <c r="K4274" s="7" t="n">
        <v>0</v>
      </c>
      <c r="L4274" s="7" t="n">
        <v>0</v>
      </c>
      <c r="M4274" s="7" t="n">
        <v>0</v>
      </c>
      <c r="N4274" s="7" t="n">
        <v>1125515264</v>
      </c>
      <c r="O4274" s="7" t="s">
        <v>12</v>
      </c>
    </row>
    <row r="4275" spans="1:19">
      <c r="A4275" t="s">
        <v>4</v>
      </c>
      <c r="B4275" s="4" t="s">
        <v>5</v>
      </c>
      <c r="C4275" s="4" t="s">
        <v>10</v>
      </c>
      <c r="D4275" s="4" t="s">
        <v>13</v>
      </c>
    </row>
    <row r="4276" spans="1:19">
      <c r="A4276" t="n">
        <v>37494</v>
      </c>
      <c r="B4276" s="51" t="n">
        <v>56</v>
      </c>
      <c r="C4276" s="7" t="n">
        <v>1612</v>
      </c>
      <c r="D4276" s="7" t="n">
        <v>0</v>
      </c>
    </row>
    <row r="4277" spans="1:19">
      <c r="A4277" t="s">
        <v>4</v>
      </c>
      <c r="B4277" s="4" t="s">
        <v>5</v>
      </c>
      <c r="C4277" s="4" t="s">
        <v>10</v>
      </c>
      <c r="D4277" s="4" t="s">
        <v>13</v>
      </c>
    </row>
    <row r="4278" spans="1:19">
      <c r="A4278" t="n">
        <v>37498</v>
      </c>
      <c r="B4278" s="51" t="n">
        <v>56</v>
      </c>
      <c r="C4278" s="7" t="n">
        <v>1610</v>
      </c>
      <c r="D4278" s="7" t="n">
        <v>0</v>
      </c>
    </row>
    <row r="4279" spans="1:19">
      <c r="A4279" t="s">
        <v>4</v>
      </c>
      <c r="B4279" s="4" t="s">
        <v>5</v>
      </c>
      <c r="C4279" s="4" t="s">
        <v>13</v>
      </c>
      <c r="D4279" s="4" t="s">
        <v>10</v>
      </c>
    </row>
    <row r="4280" spans="1:19">
      <c r="A4280" t="n">
        <v>37502</v>
      </c>
      <c r="B4280" s="48" t="n">
        <v>45</v>
      </c>
      <c r="C4280" s="7" t="n">
        <v>7</v>
      </c>
      <c r="D4280" s="7" t="n">
        <v>255</v>
      </c>
    </row>
    <row r="4281" spans="1:19">
      <c r="A4281" t="s">
        <v>4</v>
      </c>
      <c r="B4281" s="4" t="s">
        <v>5</v>
      </c>
      <c r="C4281" s="4" t="s">
        <v>13</v>
      </c>
      <c r="D4281" s="4" t="s">
        <v>10</v>
      </c>
      <c r="E4281" s="4" t="s">
        <v>10</v>
      </c>
    </row>
    <row r="4282" spans="1:19">
      <c r="A4282" t="n">
        <v>37506</v>
      </c>
      <c r="B4282" s="14" t="n">
        <v>50</v>
      </c>
      <c r="C4282" s="7" t="n">
        <v>1</v>
      </c>
      <c r="D4282" s="7" t="n">
        <v>4546</v>
      </c>
      <c r="E4282" s="7" t="n">
        <v>300</v>
      </c>
    </row>
    <row r="4283" spans="1:19">
      <c r="A4283" t="s">
        <v>4</v>
      </c>
      <c r="B4283" s="4" t="s">
        <v>5</v>
      </c>
      <c r="C4283" s="4" t="s">
        <v>13</v>
      </c>
      <c r="D4283" s="4" t="s">
        <v>10</v>
      </c>
      <c r="E4283" s="4" t="s">
        <v>19</v>
      </c>
    </row>
    <row r="4284" spans="1:19">
      <c r="A4284" t="n">
        <v>37512</v>
      </c>
      <c r="B4284" s="42" t="n">
        <v>58</v>
      </c>
      <c r="C4284" s="7" t="n">
        <v>101</v>
      </c>
      <c r="D4284" s="7" t="n">
        <v>300</v>
      </c>
      <c r="E4284" s="7" t="n">
        <v>1</v>
      </c>
    </row>
    <row r="4285" spans="1:19">
      <c r="A4285" t="s">
        <v>4</v>
      </c>
      <c r="B4285" s="4" t="s">
        <v>5</v>
      </c>
      <c r="C4285" s="4" t="s">
        <v>13</v>
      </c>
      <c r="D4285" s="4" t="s">
        <v>10</v>
      </c>
    </row>
    <row r="4286" spans="1:19">
      <c r="A4286" t="n">
        <v>37520</v>
      </c>
      <c r="B4286" s="42" t="n">
        <v>58</v>
      </c>
      <c r="C4286" s="7" t="n">
        <v>254</v>
      </c>
      <c r="D4286" s="7" t="n">
        <v>0</v>
      </c>
    </row>
    <row r="4287" spans="1:19">
      <c r="A4287" t="s">
        <v>4</v>
      </c>
      <c r="B4287" s="4" t="s">
        <v>5</v>
      </c>
      <c r="C4287" s="4" t="s">
        <v>13</v>
      </c>
      <c r="D4287" s="4" t="s">
        <v>13</v>
      </c>
      <c r="E4287" s="4" t="s">
        <v>19</v>
      </c>
      <c r="F4287" s="4" t="s">
        <v>19</v>
      </c>
      <c r="G4287" s="4" t="s">
        <v>19</v>
      </c>
      <c r="H4287" s="4" t="s">
        <v>10</v>
      </c>
    </row>
    <row r="4288" spans="1:19">
      <c r="A4288" t="n">
        <v>37524</v>
      </c>
      <c r="B4288" s="48" t="n">
        <v>45</v>
      </c>
      <c r="C4288" s="7" t="n">
        <v>2</v>
      </c>
      <c r="D4288" s="7" t="n">
        <v>3</v>
      </c>
      <c r="E4288" s="7" t="n">
        <v>0</v>
      </c>
      <c r="F4288" s="7" t="n">
        <v>7.94999980926514</v>
      </c>
      <c r="G4288" s="7" t="n">
        <v>-104.300003051758</v>
      </c>
      <c r="H4288" s="7" t="n">
        <v>0</v>
      </c>
    </row>
    <row r="4289" spans="1:15">
      <c r="A4289" t="s">
        <v>4</v>
      </c>
      <c r="B4289" s="4" t="s">
        <v>5</v>
      </c>
      <c r="C4289" s="4" t="s">
        <v>13</v>
      </c>
      <c r="D4289" s="4" t="s">
        <v>13</v>
      </c>
      <c r="E4289" s="4" t="s">
        <v>19</v>
      </c>
      <c r="F4289" s="4" t="s">
        <v>19</v>
      </c>
      <c r="G4289" s="4" t="s">
        <v>19</v>
      </c>
      <c r="H4289" s="4" t="s">
        <v>10</v>
      </c>
      <c r="I4289" s="4" t="s">
        <v>13</v>
      </c>
    </row>
    <row r="4290" spans="1:15">
      <c r="A4290" t="n">
        <v>37541</v>
      </c>
      <c r="B4290" s="48" t="n">
        <v>45</v>
      </c>
      <c r="C4290" s="7" t="n">
        <v>4</v>
      </c>
      <c r="D4290" s="7" t="n">
        <v>3</v>
      </c>
      <c r="E4290" s="7" t="n">
        <v>351.100006103516</v>
      </c>
      <c r="F4290" s="7" t="n">
        <v>18.1499996185303</v>
      </c>
      <c r="G4290" s="7" t="n">
        <v>354</v>
      </c>
      <c r="H4290" s="7" t="n">
        <v>0</v>
      </c>
      <c r="I4290" s="7" t="n">
        <v>0</v>
      </c>
    </row>
    <row r="4291" spans="1:15">
      <c r="A4291" t="s">
        <v>4</v>
      </c>
      <c r="B4291" s="4" t="s">
        <v>5</v>
      </c>
      <c r="C4291" s="4" t="s">
        <v>13</v>
      </c>
      <c r="D4291" s="4" t="s">
        <v>13</v>
      </c>
      <c r="E4291" s="4" t="s">
        <v>19</v>
      </c>
      <c r="F4291" s="4" t="s">
        <v>10</v>
      </c>
    </row>
    <row r="4292" spans="1:15">
      <c r="A4292" t="n">
        <v>37559</v>
      </c>
      <c r="B4292" s="48" t="n">
        <v>45</v>
      </c>
      <c r="C4292" s="7" t="n">
        <v>5</v>
      </c>
      <c r="D4292" s="7" t="n">
        <v>3</v>
      </c>
      <c r="E4292" s="7" t="n">
        <v>28.5</v>
      </c>
      <c r="F4292" s="7" t="n">
        <v>0</v>
      </c>
    </row>
    <row r="4293" spans="1:15">
      <c r="A4293" t="s">
        <v>4</v>
      </c>
      <c r="B4293" s="4" t="s">
        <v>5</v>
      </c>
      <c r="C4293" s="4" t="s">
        <v>13</v>
      </c>
      <c r="D4293" s="4" t="s">
        <v>13</v>
      </c>
      <c r="E4293" s="4" t="s">
        <v>19</v>
      </c>
      <c r="F4293" s="4" t="s">
        <v>10</v>
      </c>
    </row>
    <row r="4294" spans="1:15">
      <c r="A4294" t="n">
        <v>37568</v>
      </c>
      <c r="B4294" s="48" t="n">
        <v>45</v>
      </c>
      <c r="C4294" s="7" t="n">
        <v>11</v>
      </c>
      <c r="D4294" s="7" t="n">
        <v>3</v>
      </c>
      <c r="E4294" s="7" t="n">
        <v>40</v>
      </c>
      <c r="F4294" s="7" t="n">
        <v>0</v>
      </c>
    </row>
    <row r="4295" spans="1:15">
      <c r="A4295" t="s">
        <v>4</v>
      </c>
      <c r="B4295" s="4" t="s">
        <v>5</v>
      </c>
      <c r="C4295" s="4" t="s">
        <v>13</v>
      </c>
      <c r="D4295" s="4" t="s">
        <v>13</v>
      </c>
      <c r="E4295" s="4" t="s">
        <v>19</v>
      </c>
      <c r="F4295" s="4" t="s">
        <v>19</v>
      </c>
      <c r="G4295" s="4" t="s">
        <v>19</v>
      </c>
      <c r="H4295" s="4" t="s">
        <v>10</v>
      </c>
      <c r="I4295" s="4" t="s">
        <v>13</v>
      </c>
    </row>
    <row r="4296" spans="1:15">
      <c r="A4296" t="n">
        <v>37577</v>
      </c>
      <c r="B4296" s="48" t="n">
        <v>45</v>
      </c>
      <c r="C4296" s="7" t="n">
        <v>4</v>
      </c>
      <c r="D4296" s="7" t="n">
        <v>3</v>
      </c>
      <c r="E4296" s="7" t="n">
        <v>351.100006103516</v>
      </c>
      <c r="F4296" s="7" t="n">
        <v>28.1499996185303</v>
      </c>
      <c r="G4296" s="7" t="n">
        <v>354</v>
      </c>
      <c r="H4296" s="7" t="n">
        <v>15000</v>
      </c>
      <c r="I4296" s="7" t="n">
        <v>1</v>
      </c>
    </row>
    <row r="4297" spans="1:15">
      <c r="A4297" t="s">
        <v>4</v>
      </c>
      <c r="B4297" s="4" t="s">
        <v>5</v>
      </c>
      <c r="C4297" s="4" t="s">
        <v>13</v>
      </c>
      <c r="D4297" s="4" t="s">
        <v>13</v>
      </c>
      <c r="E4297" s="4" t="s">
        <v>19</v>
      </c>
      <c r="F4297" s="4" t="s">
        <v>10</v>
      </c>
    </row>
    <row r="4298" spans="1:15">
      <c r="A4298" t="n">
        <v>37595</v>
      </c>
      <c r="B4298" s="48" t="n">
        <v>45</v>
      </c>
      <c r="C4298" s="7" t="n">
        <v>5</v>
      </c>
      <c r="D4298" s="7" t="n">
        <v>3</v>
      </c>
      <c r="E4298" s="7" t="n">
        <v>27.5</v>
      </c>
      <c r="F4298" s="7" t="n">
        <v>15000</v>
      </c>
    </row>
    <row r="4299" spans="1:15">
      <c r="A4299" t="s">
        <v>4</v>
      </c>
      <c r="B4299" s="4" t="s">
        <v>5</v>
      </c>
      <c r="C4299" s="4" t="s">
        <v>13</v>
      </c>
      <c r="D4299" s="4" t="s">
        <v>10</v>
      </c>
    </row>
    <row r="4300" spans="1:15">
      <c r="A4300" t="n">
        <v>37604</v>
      </c>
      <c r="B4300" s="42" t="n">
        <v>58</v>
      </c>
      <c r="C4300" s="7" t="n">
        <v>255</v>
      </c>
      <c r="D4300" s="7" t="n">
        <v>0</v>
      </c>
    </row>
    <row r="4301" spans="1:15">
      <c r="A4301" t="s">
        <v>4</v>
      </c>
      <c r="B4301" s="4" t="s">
        <v>5</v>
      </c>
      <c r="C4301" s="4" t="s">
        <v>13</v>
      </c>
      <c r="D4301" s="4" t="s">
        <v>10</v>
      </c>
      <c r="E4301" s="4" t="s">
        <v>10</v>
      </c>
      <c r="F4301" s="4" t="s">
        <v>13</v>
      </c>
    </row>
    <row r="4302" spans="1:15">
      <c r="A4302" t="n">
        <v>37608</v>
      </c>
      <c r="B4302" s="21" t="n">
        <v>25</v>
      </c>
      <c r="C4302" s="7" t="n">
        <v>1</v>
      </c>
      <c r="D4302" s="7" t="n">
        <v>60</v>
      </c>
      <c r="E4302" s="7" t="n">
        <v>640</v>
      </c>
      <c r="F4302" s="7" t="n">
        <v>1</v>
      </c>
    </row>
    <row r="4303" spans="1:15">
      <c r="A4303" t="s">
        <v>4</v>
      </c>
      <c r="B4303" s="4" t="s">
        <v>5</v>
      </c>
      <c r="C4303" s="4" t="s">
        <v>13</v>
      </c>
      <c r="D4303" s="4" t="s">
        <v>10</v>
      </c>
      <c r="E4303" s="4" t="s">
        <v>6</v>
      </c>
    </row>
    <row r="4304" spans="1:15">
      <c r="A4304" t="n">
        <v>37615</v>
      </c>
      <c r="B4304" s="37" t="n">
        <v>51</v>
      </c>
      <c r="C4304" s="7" t="n">
        <v>4</v>
      </c>
      <c r="D4304" s="7" t="n">
        <v>1</v>
      </c>
      <c r="E4304" s="7" t="s">
        <v>382</v>
      </c>
    </row>
    <row r="4305" spans="1:9">
      <c r="A4305" t="s">
        <v>4</v>
      </c>
      <c r="B4305" s="4" t="s">
        <v>5</v>
      </c>
      <c r="C4305" s="4" t="s">
        <v>10</v>
      </c>
    </row>
    <row r="4306" spans="1:9">
      <c r="A4306" t="n">
        <v>37628</v>
      </c>
      <c r="B4306" s="25" t="n">
        <v>16</v>
      </c>
      <c r="C4306" s="7" t="n">
        <v>0</v>
      </c>
    </row>
    <row r="4307" spans="1:9">
      <c r="A4307" t="s">
        <v>4</v>
      </c>
      <c r="B4307" s="4" t="s">
        <v>5</v>
      </c>
      <c r="C4307" s="4" t="s">
        <v>10</v>
      </c>
      <c r="D4307" s="4" t="s">
        <v>13</v>
      </c>
      <c r="E4307" s="4" t="s">
        <v>9</v>
      </c>
      <c r="F4307" s="4" t="s">
        <v>28</v>
      </c>
      <c r="G4307" s="4" t="s">
        <v>13</v>
      </c>
      <c r="H4307" s="4" t="s">
        <v>13</v>
      </c>
    </row>
    <row r="4308" spans="1:9">
      <c r="A4308" t="n">
        <v>37631</v>
      </c>
      <c r="B4308" s="38" t="n">
        <v>26</v>
      </c>
      <c r="C4308" s="7" t="n">
        <v>1</v>
      </c>
      <c r="D4308" s="7" t="n">
        <v>17</v>
      </c>
      <c r="E4308" s="7" t="n">
        <v>63230</v>
      </c>
      <c r="F4308" s="7" t="s">
        <v>383</v>
      </c>
      <c r="G4308" s="7" t="n">
        <v>2</v>
      </c>
      <c r="H4308" s="7" t="n">
        <v>0</v>
      </c>
    </row>
    <row r="4309" spans="1:9">
      <c r="A4309" t="s">
        <v>4</v>
      </c>
      <c r="B4309" s="4" t="s">
        <v>5</v>
      </c>
    </row>
    <row r="4310" spans="1:9">
      <c r="A4310" t="n">
        <v>37674</v>
      </c>
      <c r="B4310" s="23" t="n">
        <v>28</v>
      </c>
    </row>
    <row r="4311" spans="1:9">
      <c r="A4311" t="s">
        <v>4</v>
      </c>
      <c r="B4311" s="4" t="s">
        <v>5</v>
      </c>
      <c r="C4311" s="4" t="s">
        <v>13</v>
      </c>
      <c r="D4311" s="4" t="s">
        <v>10</v>
      </c>
      <c r="E4311" s="4" t="s">
        <v>10</v>
      </c>
      <c r="F4311" s="4" t="s">
        <v>13</v>
      </c>
    </row>
    <row r="4312" spans="1:9">
      <c r="A4312" t="n">
        <v>37675</v>
      </c>
      <c r="B4312" s="21" t="n">
        <v>25</v>
      </c>
      <c r="C4312" s="7" t="n">
        <v>1</v>
      </c>
      <c r="D4312" s="7" t="n">
        <v>65535</v>
      </c>
      <c r="E4312" s="7" t="n">
        <v>65535</v>
      </c>
      <c r="F4312" s="7" t="n">
        <v>0</v>
      </c>
    </row>
    <row r="4313" spans="1:9">
      <c r="A4313" t="s">
        <v>4</v>
      </c>
      <c r="B4313" s="4" t="s">
        <v>5</v>
      </c>
      <c r="C4313" s="4" t="s">
        <v>13</v>
      </c>
      <c r="D4313" s="4" t="s">
        <v>10</v>
      </c>
      <c r="E4313" s="4" t="s">
        <v>10</v>
      </c>
      <c r="F4313" s="4" t="s">
        <v>13</v>
      </c>
    </row>
    <row r="4314" spans="1:9">
      <c r="A4314" t="n">
        <v>37682</v>
      </c>
      <c r="B4314" s="21" t="n">
        <v>25</v>
      </c>
      <c r="C4314" s="7" t="n">
        <v>1</v>
      </c>
      <c r="D4314" s="7" t="n">
        <v>60</v>
      </c>
      <c r="E4314" s="7" t="n">
        <v>540</v>
      </c>
      <c r="F4314" s="7" t="n">
        <v>1</v>
      </c>
    </row>
    <row r="4315" spans="1:9">
      <c r="A4315" t="s">
        <v>4</v>
      </c>
      <c r="B4315" s="4" t="s">
        <v>5</v>
      </c>
      <c r="C4315" s="4" t="s">
        <v>13</v>
      </c>
      <c r="D4315" s="4" t="s">
        <v>10</v>
      </c>
      <c r="E4315" s="4" t="s">
        <v>6</v>
      </c>
    </row>
    <row r="4316" spans="1:9">
      <c r="A4316" t="n">
        <v>37689</v>
      </c>
      <c r="B4316" s="37" t="n">
        <v>51</v>
      </c>
      <c r="C4316" s="7" t="n">
        <v>4</v>
      </c>
      <c r="D4316" s="7" t="n">
        <v>80</v>
      </c>
      <c r="E4316" s="7" t="s">
        <v>122</v>
      </c>
    </row>
    <row r="4317" spans="1:9">
      <c r="A4317" t="s">
        <v>4</v>
      </c>
      <c r="B4317" s="4" t="s">
        <v>5</v>
      </c>
      <c r="C4317" s="4" t="s">
        <v>10</v>
      </c>
    </row>
    <row r="4318" spans="1:9">
      <c r="A4318" t="n">
        <v>37702</v>
      </c>
      <c r="B4318" s="25" t="n">
        <v>16</v>
      </c>
      <c r="C4318" s="7" t="n">
        <v>0</v>
      </c>
    </row>
    <row r="4319" spans="1:9">
      <c r="A4319" t="s">
        <v>4</v>
      </c>
      <c r="B4319" s="4" t="s">
        <v>5</v>
      </c>
      <c r="C4319" s="4" t="s">
        <v>10</v>
      </c>
      <c r="D4319" s="4" t="s">
        <v>13</v>
      </c>
      <c r="E4319" s="4" t="s">
        <v>9</v>
      </c>
      <c r="F4319" s="4" t="s">
        <v>28</v>
      </c>
      <c r="G4319" s="4" t="s">
        <v>13</v>
      </c>
      <c r="H4319" s="4" t="s">
        <v>13</v>
      </c>
    </row>
    <row r="4320" spans="1:9">
      <c r="A4320" t="n">
        <v>37705</v>
      </c>
      <c r="B4320" s="38" t="n">
        <v>26</v>
      </c>
      <c r="C4320" s="7" t="n">
        <v>80</v>
      </c>
      <c r="D4320" s="7" t="n">
        <v>17</v>
      </c>
      <c r="E4320" s="7" t="n">
        <v>63231</v>
      </c>
      <c r="F4320" s="7" t="s">
        <v>384</v>
      </c>
      <c r="G4320" s="7" t="n">
        <v>2</v>
      </c>
      <c r="H4320" s="7" t="n">
        <v>0</v>
      </c>
    </row>
    <row r="4321" spans="1:8">
      <c r="A4321" t="s">
        <v>4</v>
      </c>
      <c r="B4321" s="4" t="s">
        <v>5</v>
      </c>
    </row>
    <row r="4322" spans="1:8">
      <c r="A4322" t="n">
        <v>37806</v>
      </c>
      <c r="B4322" s="23" t="n">
        <v>28</v>
      </c>
    </row>
    <row r="4323" spans="1:8">
      <c r="A4323" t="s">
        <v>4</v>
      </c>
      <c r="B4323" s="4" t="s">
        <v>5</v>
      </c>
      <c r="C4323" s="4" t="s">
        <v>13</v>
      </c>
      <c r="D4323" s="4" t="s">
        <v>10</v>
      </c>
      <c r="E4323" s="4" t="s">
        <v>10</v>
      </c>
      <c r="F4323" s="4" t="s">
        <v>13</v>
      </c>
    </row>
    <row r="4324" spans="1:8">
      <c r="A4324" t="n">
        <v>37807</v>
      </c>
      <c r="B4324" s="21" t="n">
        <v>25</v>
      </c>
      <c r="C4324" s="7" t="n">
        <v>1</v>
      </c>
      <c r="D4324" s="7" t="n">
        <v>65535</v>
      </c>
      <c r="E4324" s="7" t="n">
        <v>65535</v>
      </c>
      <c r="F4324" s="7" t="n">
        <v>0</v>
      </c>
    </row>
    <row r="4325" spans="1:8">
      <c r="A4325" t="s">
        <v>4</v>
      </c>
      <c r="B4325" s="4" t="s">
        <v>5</v>
      </c>
      <c r="C4325" s="4" t="s">
        <v>10</v>
      </c>
      <c r="D4325" s="4" t="s">
        <v>13</v>
      </c>
    </row>
    <row r="4326" spans="1:8">
      <c r="A4326" t="n">
        <v>37814</v>
      </c>
      <c r="B4326" s="52" t="n">
        <v>89</v>
      </c>
      <c r="C4326" s="7" t="n">
        <v>65533</v>
      </c>
      <c r="D4326" s="7" t="n">
        <v>1</v>
      </c>
    </row>
    <row r="4327" spans="1:8">
      <c r="A4327" t="s">
        <v>4</v>
      </c>
      <c r="B4327" s="4" t="s">
        <v>5</v>
      </c>
      <c r="C4327" s="4" t="s">
        <v>13</v>
      </c>
      <c r="D4327" s="4" t="s">
        <v>10</v>
      </c>
      <c r="E4327" s="4" t="s">
        <v>19</v>
      </c>
    </row>
    <row r="4328" spans="1:8">
      <c r="A4328" t="n">
        <v>37818</v>
      </c>
      <c r="B4328" s="42" t="n">
        <v>58</v>
      </c>
      <c r="C4328" s="7" t="n">
        <v>101</v>
      </c>
      <c r="D4328" s="7" t="n">
        <v>300</v>
      </c>
      <c r="E4328" s="7" t="n">
        <v>1</v>
      </c>
    </row>
    <row r="4329" spans="1:8">
      <c r="A4329" t="s">
        <v>4</v>
      </c>
      <c r="B4329" s="4" t="s">
        <v>5</v>
      </c>
      <c r="C4329" s="4" t="s">
        <v>13</v>
      </c>
      <c r="D4329" s="4" t="s">
        <v>10</v>
      </c>
    </row>
    <row r="4330" spans="1:8">
      <c r="A4330" t="n">
        <v>37826</v>
      </c>
      <c r="B4330" s="42" t="n">
        <v>58</v>
      </c>
      <c r="C4330" s="7" t="n">
        <v>254</v>
      </c>
      <c r="D4330" s="7" t="n">
        <v>0</v>
      </c>
    </row>
    <row r="4331" spans="1:8">
      <c r="A4331" t="s">
        <v>4</v>
      </c>
      <c r="B4331" s="4" t="s">
        <v>5</v>
      </c>
      <c r="C4331" s="4" t="s">
        <v>13</v>
      </c>
      <c r="D4331" s="4" t="s">
        <v>10</v>
      </c>
      <c r="E4331" s="4" t="s">
        <v>6</v>
      </c>
      <c r="F4331" s="4" t="s">
        <v>6</v>
      </c>
      <c r="G4331" s="4" t="s">
        <v>6</v>
      </c>
      <c r="H4331" s="4" t="s">
        <v>6</v>
      </c>
    </row>
    <row r="4332" spans="1:8">
      <c r="A4332" t="n">
        <v>37830</v>
      </c>
      <c r="B4332" s="37" t="n">
        <v>51</v>
      </c>
      <c r="C4332" s="7" t="n">
        <v>3</v>
      </c>
      <c r="D4332" s="7" t="n">
        <v>1</v>
      </c>
      <c r="E4332" s="7" t="s">
        <v>358</v>
      </c>
      <c r="F4332" s="7" t="s">
        <v>359</v>
      </c>
      <c r="G4332" s="7" t="s">
        <v>113</v>
      </c>
      <c r="H4332" s="7" t="s">
        <v>114</v>
      </c>
    </row>
    <row r="4333" spans="1:8">
      <c r="A4333" t="s">
        <v>4</v>
      </c>
      <c r="B4333" s="4" t="s">
        <v>5</v>
      </c>
      <c r="C4333" s="4" t="s">
        <v>13</v>
      </c>
      <c r="D4333" s="4" t="s">
        <v>10</v>
      </c>
      <c r="E4333" s="4" t="s">
        <v>6</v>
      </c>
      <c r="F4333" s="4" t="s">
        <v>6</v>
      </c>
      <c r="G4333" s="4" t="s">
        <v>6</v>
      </c>
      <c r="H4333" s="4" t="s">
        <v>6</v>
      </c>
    </row>
    <row r="4334" spans="1:8">
      <c r="A4334" t="n">
        <v>37859</v>
      </c>
      <c r="B4334" s="37" t="n">
        <v>51</v>
      </c>
      <c r="C4334" s="7" t="n">
        <v>3</v>
      </c>
      <c r="D4334" s="7" t="n">
        <v>80</v>
      </c>
      <c r="E4334" s="7" t="s">
        <v>358</v>
      </c>
      <c r="F4334" s="7" t="s">
        <v>359</v>
      </c>
      <c r="G4334" s="7" t="s">
        <v>113</v>
      </c>
      <c r="H4334" s="7" t="s">
        <v>114</v>
      </c>
    </row>
    <row r="4335" spans="1:8">
      <c r="A4335" t="s">
        <v>4</v>
      </c>
      <c r="B4335" s="4" t="s">
        <v>5</v>
      </c>
      <c r="C4335" s="4" t="s">
        <v>13</v>
      </c>
      <c r="D4335" s="4" t="s">
        <v>13</v>
      </c>
      <c r="E4335" s="4" t="s">
        <v>19</v>
      </c>
      <c r="F4335" s="4" t="s">
        <v>19</v>
      </c>
      <c r="G4335" s="4" t="s">
        <v>19</v>
      </c>
      <c r="H4335" s="4" t="s">
        <v>10</v>
      </c>
    </row>
    <row r="4336" spans="1:8">
      <c r="A4336" t="n">
        <v>37888</v>
      </c>
      <c r="B4336" s="48" t="n">
        <v>45</v>
      </c>
      <c r="C4336" s="7" t="n">
        <v>2</v>
      </c>
      <c r="D4336" s="7" t="n">
        <v>3</v>
      </c>
      <c r="E4336" s="7" t="n">
        <v>-4.19999980926514</v>
      </c>
      <c r="F4336" s="7" t="n">
        <v>11.6999998092651</v>
      </c>
      <c r="G4336" s="7" t="n">
        <v>-102.949996948242</v>
      </c>
      <c r="H4336" s="7" t="n">
        <v>0</v>
      </c>
    </row>
    <row r="4337" spans="1:8">
      <c r="A4337" t="s">
        <v>4</v>
      </c>
      <c r="B4337" s="4" t="s">
        <v>5</v>
      </c>
      <c r="C4337" s="4" t="s">
        <v>13</v>
      </c>
      <c r="D4337" s="4" t="s">
        <v>13</v>
      </c>
      <c r="E4337" s="4" t="s">
        <v>19</v>
      </c>
      <c r="F4337" s="4" t="s">
        <v>19</v>
      </c>
      <c r="G4337" s="4" t="s">
        <v>19</v>
      </c>
      <c r="H4337" s="4" t="s">
        <v>10</v>
      </c>
      <c r="I4337" s="4" t="s">
        <v>13</v>
      </c>
    </row>
    <row r="4338" spans="1:8">
      <c r="A4338" t="n">
        <v>37905</v>
      </c>
      <c r="B4338" s="48" t="n">
        <v>45</v>
      </c>
      <c r="C4338" s="7" t="n">
        <v>4</v>
      </c>
      <c r="D4338" s="7" t="n">
        <v>3</v>
      </c>
      <c r="E4338" s="7" t="n">
        <v>341.799987792969</v>
      </c>
      <c r="F4338" s="7" t="n">
        <v>201.949996948242</v>
      </c>
      <c r="G4338" s="7" t="n">
        <v>356</v>
      </c>
      <c r="H4338" s="7" t="n">
        <v>0</v>
      </c>
      <c r="I4338" s="7" t="n">
        <v>0</v>
      </c>
    </row>
    <row r="4339" spans="1:8">
      <c r="A4339" t="s">
        <v>4</v>
      </c>
      <c r="B4339" s="4" t="s">
        <v>5</v>
      </c>
      <c r="C4339" s="4" t="s">
        <v>13</v>
      </c>
      <c r="D4339" s="4" t="s">
        <v>13</v>
      </c>
      <c r="E4339" s="4" t="s">
        <v>19</v>
      </c>
      <c r="F4339" s="4" t="s">
        <v>10</v>
      </c>
    </row>
    <row r="4340" spans="1:8">
      <c r="A4340" t="n">
        <v>37923</v>
      </c>
      <c r="B4340" s="48" t="n">
        <v>45</v>
      </c>
      <c r="C4340" s="7" t="n">
        <v>5</v>
      </c>
      <c r="D4340" s="7" t="n">
        <v>3</v>
      </c>
      <c r="E4340" s="7" t="n">
        <v>21.5</v>
      </c>
      <c r="F4340" s="7" t="n">
        <v>0</v>
      </c>
    </row>
    <row r="4341" spans="1:8">
      <c r="A4341" t="s">
        <v>4</v>
      </c>
      <c r="B4341" s="4" t="s">
        <v>5</v>
      </c>
      <c r="C4341" s="4" t="s">
        <v>13</v>
      </c>
      <c r="D4341" s="4" t="s">
        <v>13</v>
      </c>
      <c r="E4341" s="4" t="s">
        <v>19</v>
      </c>
      <c r="F4341" s="4" t="s">
        <v>10</v>
      </c>
    </row>
    <row r="4342" spans="1:8">
      <c r="A4342" t="n">
        <v>37932</v>
      </c>
      <c r="B4342" s="48" t="n">
        <v>45</v>
      </c>
      <c r="C4342" s="7" t="n">
        <v>11</v>
      </c>
      <c r="D4342" s="7" t="n">
        <v>3</v>
      </c>
      <c r="E4342" s="7" t="n">
        <v>40</v>
      </c>
      <c r="F4342" s="7" t="n">
        <v>0</v>
      </c>
    </row>
    <row r="4343" spans="1:8">
      <c r="A4343" t="s">
        <v>4</v>
      </c>
      <c r="B4343" s="4" t="s">
        <v>5</v>
      </c>
      <c r="C4343" s="4" t="s">
        <v>13</v>
      </c>
      <c r="D4343" s="4" t="s">
        <v>13</v>
      </c>
      <c r="E4343" s="4" t="s">
        <v>19</v>
      </c>
      <c r="F4343" s="4" t="s">
        <v>10</v>
      </c>
    </row>
    <row r="4344" spans="1:8">
      <c r="A4344" t="n">
        <v>37941</v>
      </c>
      <c r="B4344" s="48" t="n">
        <v>45</v>
      </c>
      <c r="C4344" s="7" t="n">
        <v>5</v>
      </c>
      <c r="D4344" s="7" t="n">
        <v>3</v>
      </c>
      <c r="E4344" s="7" t="n">
        <v>20.5</v>
      </c>
      <c r="F4344" s="7" t="n">
        <v>1000</v>
      </c>
    </row>
    <row r="4345" spans="1:8">
      <c r="A4345" t="s">
        <v>4</v>
      </c>
      <c r="B4345" s="4" t="s">
        <v>5</v>
      </c>
      <c r="C4345" s="4" t="s">
        <v>13</v>
      </c>
      <c r="D4345" s="4" t="s">
        <v>10</v>
      </c>
    </row>
    <row r="4346" spans="1:8">
      <c r="A4346" t="n">
        <v>37950</v>
      </c>
      <c r="B4346" s="42" t="n">
        <v>58</v>
      </c>
      <c r="C4346" s="7" t="n">
        <v>255</v>
      </c>
      <c r="D4346" s="7" t="n">
        <v>0</v>
      </c>
    </row>
    <row r="4347" spans="1:8">
      <c r="A4347" t="s">
        <v>4</v>
      </c>
      <c r="B4347" s="4" t="s">
        <v>5</v>
      </c>
      <c r="C4347" s="4" t="s">
        <v>10</v>
      </c>
      <c r="D4347" s="4" t="s">
        <v>13</v>
      </c>
      <c r="E4347" s="4" t="s">
        <v>6</v>
      </c>
      <c r="F4347" s="4" t="s">
        <v>19</v>
      </c>
      <c r="G4347" s="4" t="s">
        <v>19</v>
      </c>
      <c r="H4347" s="4" t="s">
        <v>19</v>
      </c>
    </row>
    <row r="4348" spans="1:8">
      <c r="A4348" t="n">
        <v>37954</v>
      </c>
      <c r="B4348" s="35" t="n">
        <v>48</v>
      </c>
      <c r="C4348" s="7" t="n">
        <v>1616</v>
      </c>
      <c r="D4348" s="7" t="n">
        <v>0</v>
      </c>
      <c r="E4348" s="7" t="s">
        <v>229</v>
      </c>
      <c r="F4348" s="7" t="n">
        <v>-1</v>
      </c>
      <c r="G4348" s="7" t="n">
        <v>1</v>
      </c>
      <c r="H4348" s="7" t="n">
        <v>0</v>
      </c>
    </row>
    <row r="4349" spans="1:8">
      <c r="A4349" t="s">
        <v>4</v>
      </c>
      <c r="B4349" s="4" t="s">
        <v>5</v>
      </c>
      <c r="C4349" s="4" t="s">
        <v>13</v>
      </c>
      <c r="D4349" s="4" t="s">
        <v>10</v>
      </c>
      <c r="E4349" s="4" t="s">
        <v>19</v>
      </c>
      <c r="F4349" s="4" t="s">
        <v>10</v>
      </c>
      <c r="G4349" s="4" t="s">
        <v>9</v>
      </c>
      <c r="H4349" s="4" t="s">
        <v>9</v>
      </c>
      <c r="I4349" s="4" t="s">
        <v>10</v>
      </c>
      <c r="J4349" s="4" t="s">
        <v>10</v>
      </c>
      <c r="K4349" s="4" t="s">
        <v>9</v>
      </c>
      <c r="L4349" s="4" t="s">
        <v>9</v>
      </c>
      <c r="M4349" s="4" t="s">
        <v>9</v>
      </c>
      <c r="N4349" s="4" t="s">
        <v>9</v>
      </c>
      <c r="O4349" s="4" t="s">
        <v>6</v>
      </c>
    </row>
    <row r="4350" spans="1:8">
      <c r="A4350" t="n">
        <v>37981</v>
      </c>
      <c r="B4350" s="14" t="n">
        <v>50</v>
      </c>
      <c r="C4350" s="7" t="n">
        <v>0</v>
      </c>
      <c r="D4350" s="7" t="n">
        <v>4400</v>
      </c>
      <c r="E4350" s="7" t="n">
        <v>0.800000011920929</v>
      </c>
      <c r="F4350" s="7" t="n">
        <v>200</v>
      </c>
      <c r="G4350" s="7" t="n">
        <v>0</v>
      </c>
      <c r="H4350" s="7" t="n">
        <v>-1073741824</v>
      </c>
      <c r="I4350" s="7" t="n">
        <v>0</v>
      </c>
      <c r="J4350" s="7" t="n">
        <v>65533</v>
      </c>
      <c r="K4350" s="7" t="n">
        <v>0</v>
      </c>
      <c r="L4350" s="7" t="n">
        <v>0</v>
      </c>
      <c r="M4350" s="7" t="n">
        <v>0</v>
      </c>
      <c r="N4350" s="7" t="n">
        <v>0</v>
      </c>
      <c r="O4350" s="7" t="s">
        <v>12</v>
      </c>
    </row>
    <row r="4351" spans="1:8">
      <c r="A4351" t="s">
        <v>4</v>
      </c>
      <c r="B4351" s="4" t="s">
        <v>5</v>
      </c>
      <c r="C4351" s="4" t="s">
        <v>10</v>
      </c>
    </row>
    <row r="4352" spans="1:8">
      <c r="A4352" t="n">
        <v>38020</v>
      </c>
      <c r="B4352" s="25" t="n">
        <v>16</v>
      </c>
      <c r="C4352" s="7" t="n">
        <v>1000</v>
      </c>
    </row>
    <row r="4353" spans="1:15">
      <c r="A4353" t="s">
        <v>4</v>
      </c>
      <c r="B4353" s="4" t="s">
        <v>5</v>
      </c>
      <c r="C4353" s="4" t="s">
        <v>13</v>
      </c>
      <c r="D4353" s="4" t="s">
        <v>10</v>
      </c>
      <c r="E4353" s="4" t="s">
        <v>19</v>
      </c>
      <c r="F4353" s="4" t="s">
        <v>10</v>
      </c>
      <c r="G4353" s="4" t="s">
        <v>9</v>
      </c>
      <c r="H4353" s="4" t="s">
        <v>9</v>
      </c>
      <c r="I4353" s="4" t="s">
        <v>10</v>
      </c>
      <c r="J4353" s="4" t="s">
        <v>10</v>
      </c>
      <c r="K4353" s="4" t="s">
        <v>9</v>
      </c>
      <c r="L4353" s="4" t="s">
        <v>9</v>
      </c>
      <c r="M4353" s="4" t="s">
        <v>9</v>
      </c>
      <c r="N4353" s="4" t="s">
        <v>9</v>
      </c>
      <c r="O4353" s="4" t="s">
        <v>6</v>
      </c>
    </row>
    <row r="4354" spans="1:15">
      <c r="A4354" t="n">
        <v>38023</v>
      </c>
      <c r="B4354" s="14" t="n">
        <v>50</v>
      </c>
      <c r="C4354" s="7" t="n">
        <v>0</v>
      </c>
      <c r="D4354" s="7" t="n">
        <v>4436</v>
      </c>
      <c r="E4354" s="7" t="n">
        <v>0.800000011920929</v>
      </c>
      <c r="F4354" s="7" t="n">
        <v>0</v>
      </c>
      <c r="G4354" s="7" t="n">
        <v>0</v>
      </c>
      <c r="H4354" s="7" t="n">
        <v>-1082130432</v>
      </c>
      <c r="I4354" s="7" t="n">
        <v>0</v>
      </c>
      <c r="J4354" s="7" t="n">
        <v>65533</v>
      </c>
      <c r="K4354" s="7" t="n">
        <v>0</v>
      </c>
      <c r="L4354" s="7" t="n">
        <v>0</v>
      </c>
      <c r="M4354" s="7" t="n">
        <v>0</v>
      </c>
      <c r="N4354" s="7" t="n">
        <v>0</v>
      </c>
      <c r="O4354" s="7" t="s">
        <v>12</v>
      </c>
    </row>
    <row r="4355" spans="1:15">
      <c r="A4355" t="s">
        <v>4</v>
      </c>
      <c r="B4355" s="4" t="s">
        <v>5</v>
      </c>
      <c r="C4355" s="4" t="s">
        <v>13</v>
      </c>
      <c r="D4355" s="4" t="s">
        <v>10</v>
      </c>
    </row>
    <row r="4356" spans="1:15">
      <c r="A4356" t="n">
        <v>38062</v>
      </c>
      <c r="B4356" s="48" t="n">
        <v>45</v>
      </c>
      <c r="C4356" s="7" t="n">
        <v>7</v>
      </c>
      <c r="D4356" s="7" t="n">
        <v>255</v>
      </c>
    </row>
    <row r="4357" spans="1:15">
      <c r="A4357" t="s">
        <v>4</v>
      </c>
      <c r="B4357" s="4" t="s">
        <v>5</v>
      </c>
      <c r="C4357" s="4" t="s">
        <v>13</v>
      </c>
      <c r="D4357" s="4" t="s">
        <v>19</v>
      </c>
      <c r="E4357" s="4" t="s">
        <v>19</v>
      </c>
      <c r="F4357" s="4" t="s">
        <v>19</v>
      </c>
    </row>
    <row r="4358" spans="1:15">
      <c r="A4358" t="n">
        <v>38066</v>
      </c>
      <c r="B4358" s="48" t="n">
        <v>45</v>
      </c>
      <c r="C4358" s="7" t="n">
        <v>9</v>
      </c>
      <c r="D4358" s="7" t="n">
        <v>0.150000005960464</v>
      </c>
      <c r="E4358" s="7" t="n">
        <v>0.150000005960464</v>
      </c>
      <c r="F4358" s="7" t="n">
        <v>0.5</v>
      </c>
    </row>
    <row r="4359" spans="1:15">
      <c r="A4359" t="s">
        <v>4</v>
      </c>
      <c r="B4359" s="4" t="s">
        <v>5</v>
      </c>
      <c r="C4359" s="4" t="s">
        <v>6</v>
      </c>
      <c r="D4359" s="4" t="s">
        <v>10</v>
      </c>
    </row>
    <row r="4360" spans="1:15">
      <c r="A4360" t="n">
        <v>38080</v>
      </c>
      <c r="B4360" s="58" t="n">
        <v>29</v>
      </c>
      <c r="C4360" s="7" t="s">
        <v>367</v>
      </c>
      <c r="D4360" s="7" t="n">
        <v>65533</v>
      </c>
    </row>
    <row r="4361" spans="1:15">
      <c r="A4361" t="s">
        <v>4</v>
      </c>
      <c r="B4361" s="4" t="s">
        <v>5</v>
      </c>
      <c r="C4361" s="4" t="s">
        <v>13</v>
      </c>
      <c r="D4361" s="4" t="s">
        <v>10</v>
      </c>
      <c r="E4361" s="4" t="s">
        <v>6</v>
      </c>
    </row>
    <row r="4362" spans="1:15">
      <c r="A4362" t="n">
        <v>38098</v>
      </c>
      <c r="B4362" s="37" t="n">
        <v>51</v>
      </c>
      <c r="C4362" s="7" t="n">
        <v>4</v>
      </c>
      <c r="D4362" s="7" t="n">
        <v>1616</v>
      </c>
      <c r="E4362" s="7" t="s">
        <v>44</v>
      </c>
    </row>
    <row r="4363" spans="1:15">
      <c r="A4363" t="s">
        <v>4</v>
      </c>
      <c r="B4363" s="4" t="s">
        <v>5</v>
      </c>
      <c r="C4363" s="4" t="s">
        <v>10</v>
      </c>
    </row>
    <row r="4364" spans="1:15">
      <c r="A4364" t="n">
        <v>38111</v>
      </c>
      <c r="B4364" s="25" t="n">
        <v>16</v>
      </c>
      <c r="C4364" s="7" t="n">
        <v>0</v>
      </c>
    </row>
    <row r="4365" spans="1:15">
      <c r="A4365" t="s">
        <v>4</v>
      </c>
      <c r="B4365" s="4" t="s">
        <v>5</v>
      </c>
      <c r="C4365" s="4" t="s">
        <v>10</v>
      </c>
      <c r="D4365" s="4" t="s">
        <v>13</v>
      </c>
      <c r="E4365" s="4" t="s">
        <v>9</v>
      </c>
      <c r="F4365" s="4" t="s">
        <v>28</v>
      </c>
      <c r="G4365" s="4" t="s">
        <v>13</v>
      </c>
      <c r="H4365" s="4" t="s">
        <v>13</v>
      </c>
      <c r="I4365" s="4" t="s">
        <v>13</v>
      </c>
      <c r="J4365" s="4" t="s">
        <v>9</v>
      </c>
      <c r="K4365" s="4" t="s">
        <v>28</v>
      </c>
      <c r="L4365" s="4" t="s">
        <v>13</v>
      </c>
      <c r="M4365" s="4" t="s">
        <v>13</v>
      </c>
    </row>
    <row r="4366" spans="1:15">
      <c r="A4366" t="n">
        <v>38114</v>
      </c>
      <c r="B4366" s="38" t="n">
        <v>26</v>
      </c>
      <c r="C4366" s="7" t="n">
        <v>1616</v>
      </c>
      <c r="D4366" s="7" t="n">
        <v>17</v>
      </c>
      <c r="E4366" s="7" t="n">
        <v>63232</v>
      </c>
      <c r="F4366" s="7" t="s">
        <v>385</v>
      </c>
      <c r="G4366" s="7" t="n">
        <v>2</v>
      </c>
      <c r="H4366" s="7" t="n">
        <v>3</v>
      </c>
      <c r="I4366" s="7" t="n">
        <v>17</v>
      </c>
      <c r="J4366" s="7" t="n">
        <v>63233</v>
      </c>
      <c r="K4366" s="7" t="s">
        <v>386</v>
      </c>
      <c r="L4366" s="7" t="n">
        <v>2</v>
      </c>
      <c r="M4366" s="7" t="n">
        <v>0</v>
      </c>
    </row>
    <row r="4367" spans="1:15">
      <c r="A4367" t="s">
        <v>4</v>
      </c>
      <c r="B4367" s="4" t="s">
        <v>5</v>
      </c>
    </row>
    <row r="4368" spans="1:15">
      <c r="A4368" t="n">
        <v>38286</v>
      </c>
      <c r="B4368" s="23" t="n">
        <v>28</v>
      </c>
    </row>
    <row r="4369" spans="1:15">
      <c r="A4369" t="s">
        <v>4</v>
      </c>
      <c r="B4369" s="4" t="s">
        <v>5</v>
      </c>
      <c r="C4369" s="4" t="s">
        <v>10</v>
      </c>
    </row>
    <row r="4370" spans="1:15">
      <c r="A4370" t="n">
        <v>38287</v>
      </c>
      <c r="B4370" s="25" t="n">
        <v>16</v>
      </c>
      <c r="C4370" s="7" t="n">
        <v>300</v>
      </c>
    </row>
    <row r="4371" spans="1:15">
      <c r="A4371" t="s">
        <v>4</v>
      </c>
      <c r="B4371" s="4" t="s">
        <v>5</v>
      </c>
      <c r="C4371" s="4" t="s">
        <v>13</v>
      </c>
      <c r="D4371" s="4" t="s">
        <v>19</v>
      </c>
      <c r="E4371" s="4" t="s">
        <v>19</v>
      </c>
      <c r="F4371" s="4" t="s">
        <v>19</v>
      </c>
    </row>
    <row r="4372" spans="1:15">
      <c r="A4372" t="n">
        <v>38290</v>
      </c>
      <c r="B4372" s="48" t="n">
        <v>45</v>
      </c>
      <c r="C4372" s="7" t="n">
        <v>9</v>
      </c>
      <c r="D4372" s="7" t="n">
        <v>0.150000005960464</v>
      </c>
      <c r="E4372" s="7" t="n">
        <v>0.150000005960464</v>
      </c>
      <c r="F4372" s="7" t="n">
        <v>0.5</v>
      </c>
    </row>
    <row r="4373" spans="1:15">
      <c r="A4373" t="s">
        <v>4</v>
      </c>
      <c r="B4373" s="4" t="s">
        <v>5</v>
      </c>
      <c r="C4373" s="4" t="s">
        <v>13</v>
      </c>
      <c r="D4373" s="4" t="s">
        <v>10</v>
      </c>
      <c r="E4373" s="4" t="s">
        <v>6</v>
      </c>
    </row>
    <row r="4374" spans="1:15">
      <c r="A4374" t="n">
        <v>38304</v>
      </c>
      <c r="B4374" s="37" t="n">
        <v>51</v>
      </c>
      <c r="C4374" s="7" t="n">
        <v>4</v>
      </c>
      <c r="D4374" s="7" t="n">
        <v>1616</v>
      </c>
      <c r="E4374" s="7" t="s">
        <v>44</v>
      </c>
    </row>
    <row r="4375" spans="1:15">
      <c r="A4375" t="s">
        <v>4</v>
      </c>
      <c r="B4375" s="4" t="s">
        <v>5</v>
      </c>
      <c r="C4375" s="4" t="s">
        <v>10</v>
      </c>
    </row>
    <row r="4376" spans="1:15">
      <c r="A4376" t="n">
        <v>38317</v>
      </c>
      <c r="B4376" s="25" t="n">
        <v>16</v>
      </c>
      <c r="C4376" s="7" t="n">
        <v>0</v>
      </c>
    </row>
    <row r="4377" spans="1:15">
      <c r="A4377" t="s">
        <v>4</v>
      </c>
      <c r="B4377" s="4" t="s">
        <v>5</v>
      </c>
      <c r="C4377" s="4" t="s">
        <v>10</v>
      </c>
      <c r="D4377" s="4" t="s">
        <v>13</v>
      </c>
      <c r="E4377" s="4" t="s">
        <v>9</v>
      </c>
      <c r="F4377" s="4" t="s">
        <v>28</v>
      </c>
      <c r="G4377" s="4" t="s">
        <v>13</v>
      </c>
      <c r="H4377" s="4" t="s">
        <v>13</v>
      </c>
    </row>
    <row r="4378" spans="1:15">
      <c r="A4378" t="n">
        <v>38320</v>
      </c>
      <c r="B4378" s="38" t="n">
        <v>26</v>
      </c>
      <c r="C4378" s="7" t="n">
        <v>1616</v>
      </c>
      <c r="D4378" s="7" t="n">
        <v>17</v>
      </c>
      <c r="E4378" s="7" t="n">
        <v>63234</v>
      </c>
      <c r="F4378" s="7" t="s">
        <v>387</v>
      </c>
      <c r="G4378" s="7" t="n">
        <v>2</v>
      </c>
      <c r="H4378" s="7" t="n">
        <v>0</v>
      </c>
    </row>
    <row r="4379" spans="1:15">
      <c r="A4379" t="s">
        <v>4</v>
      </c>
      <c r="B4379" s="4" t="s">
        <v>5</v>
      </c>
    </row>
    <row r="4380" spans="1:15">
      <c r="A4380" t="n">
        <v>38354</v>
      </c>
      <c r="B4380" s="23" t="n">
        <v>28</v>
      </c>
    </row>
    <row r="4381" spans="1:15">
      <c r="A4381" t="s">
        <v>4</v>
      </c>
      <c r="B4381" s="4" t="s">
        <v>5</v>
      </c>
      <c r="C4381" s="4" t="s">
        <v>6</v>
      </c>
      <c r="D4381" s="4" t="s">
        <v>10</v>
      </c>
    </row>
    <row r="4382" spans="1:15">
      <c r="A4382" t="n">
        <v>38355</v>
      </c>
      <c r="B4382" s="58" t="n">
        <v>29</v>
      </c>
      <c r="C4382" s="7" t="s">
        <v>12</v>
      </c>
      <c r="D4382" s="7" t="n">
        <v>65533</v>
      </c>
    </row>
    <row r="4383" spans="1:15">
      <c r="A4383" t="s">
        <v>4</v>
      </c>
      <c r="B4383" s="4" t="s">
        <v>5</v>
      </c>
      <c r="C4383" s="4" t="s">
        <v>10</v>
      </c>
      <c r="D4383" s="4" t="s">
        <v>13</v>
      </c>
    </row>
    <row r="4384" spans="1:15">
      <c r="A4384" t="n">
        <v>38359</v>
      </c>
      <c r="B4384" s="52" t="n">
        <v>89</v>
      </c>
      <c r="C4384" s="7" t="n">
        <v>65533</v>
      </c>
      <c r="D4384" s="7" t="n">
        <v>1</v>
      </c>
    </row>
    <row r="4385" spans="1:8">
      <c r="A4385" t="s">
        <v>4</v>
      </c>
      <c r="B4385" s="4" t="s">
        <v>5</v>
      </c>
      <c r="C4385" s="4" t="s">
        <v>13</v>
      </c>
      <c r="D4385" s="4" t="s">
        <v>10</v>
      </c>
      <c r="E4385" s="4" t="s">
        <v>19</v>
      </c>
    </row>
    <row r="4386" spans="1:8">
      <c r="A4386" t="n">
        <v>38363</v>
      </c>
      <c r="B4386" s="42" t="n">
        <v>58</v>
      </c>
      <c r="C4386" s="7" t="n">
        <v>101</v>
      </c>
      <c r="D4386" s="7" t="n">
        <v>300</v>
      </c>
      <c r="E4386" s="7" t="n">
        <v>1</v>
      </c>
    </row>
    <row r="4387" spans="1:8">
      <c r="A4387" t="s">
        <v>4</v>
      </c>
      <c r="B4387" s="4" t="s">
        <v>5</v>
      </c>
      <c r="C4387" s="4" t="s">
        <v>13</v>
      </c>
      <c r="D4387" s="4" t="s">
        <v>10</v>
      </c>
    </row>
    <row r="4388" spans="1:8">
      <c r="A4388" t="n">
        <v>38371</v>
      </c>
      <c r="B4388" s="42" t="n">
        <v>58</v>
      </c>
      <c r="C4388" s="7" t="n">
        <v>254</v>
      </c>
      <c r="D4388" s="7" t="n">
        <v>0</v>
      </c>
    </row>
    <row r="4389" spans="1:8">
      <c r="A4389" t="s">
        <v>4</v>
      </c>
      <c r="B4389" s="4" t="s">
        <v>5</v>
      </c>
      <c r="C4389" s="4" t="s">
        <v>13</v>
      </c>
    </row>
    <row r="4390" spans="1:8">
      <c r="A4390" t="n">
        <v>38375</v>
      </c>
      <c r="B4390" s="53" t="n">
        <v>116</v>
      </c>
      <c r="C4390" s="7" t="n">
        <v>0</v>
      </c>
    </row>
    <row r="4391" spans="1:8">
      <c r="A4391" t="s">
        <v>4</v>
      </c>
      <c r="B4391" s="4" t="s">
        <v>5</v>
      </c>
      <c r="C4391" s="4" t="s">
        <v>13</v>
      </c>
      <c r="D4391" s="4" t="s">
        <v>10</v>
      </c>
    </row>
    <row r="4392" spans="1:8">
      <c r="A4392" t="n">
        <v>38377</v>
      </c>
      <c r="B4392" s="53" t="n">
        <v>116</v>
      </c>
      <c r="C4392" s="7" t="n">
        <v>2</v>
      </c>
      <c r="D4392" s="7" t="n">
        <v>1</v>
      </c>
    </row>
    <row r="4393" spans="1:8">
      <c r="A4393" t="s">
        <v>4</v>
      </c>
      <c r="B4393" s="4" t="s">
        <v>5</v>
      </c>
      <c r="C4393" s="4" t="s">
        <v>13</v>
      </c>
      <c r="D4393" s="4" t="s">
        <v>9</v>
      </c>
    </row>
    <row r="4394" spans="1:8">
      <c r="A4394" t="n">
        <v>38381</v>
      </c>
      <c r="B4394" s="53" t="n">
        <v>116</v>
      </c>
      <c r="C4394" s="7" t="n">
        <v>5</v>
      </c>
      <c r="D4394" s="7" t="n">
        <v>1097859072</v>
      </c>
    </row>
    <row r="4395" spans="1:8">
      <c r="A4395" t="s">
        <v>4</v>
      </c>
      <c r="B4395" s="4" t="s">
        <v>5</v>
      </c>
      <c r="C4395" s="4" t="s">
        <v>13</v>
      </c>
      <c r="D4395" s="4" t="s">
        <v>10</v>
      </c>
    </row>
    <row r="4396" spans="1:8">
      <c r="A4396" t="n">
        <v>38387</v>
      </c>
      <c r="B4396" s="53" t="n">
        <v>116</v>
      </c>
      <c r="C4396" s="7" t="n">
        <v>6</v>
      </c>
      <c r="D4396" s="7" t="n">
        <v>1</v>
      </c>
    </row>
    <row r="4397" spans="1:8">
      <c r="A4397" t="s">
        <v>4</v>
      </c>
      <c r="B4397" s="4" t="s">
        <v>5</v>
      </c>
      <c r="C4397" s="4" t="s">
        <v>13</v>
      </c>
      <c r="D4397" s="4" t="s">
        <v>13</v>
      </c>
    </row>
    <row r="4398" spans="1:8">
      <c r="A4398" t="n">
        <v>38391</v>
      </c>
      <c r="B4398" s="72" t="n">
        <v>178</v>
      </c>
      <c r="C4398" s="7" t="n">
        <v>2</v>
      </c>
      <c r="D4398" s="7" t="n">
        <v>0</v>
      </c>
    </row>
    <row r="4399" spans="1:8">
      <c r="A4399" t="s">
        <v>4</v>
      </c>
      <c r="B4399" s="4" t="s">
        <v>5</v>
      </c>
      <c r="C4399" s="4" t="s">
        <v>13</v>
      </c>
      <c r="D4399" s="4" t="s">
        <v>13</v>
      </c>
    </row>
    <row r="4400" spans="1:8">
      <c r="A4400" t="n">
        <v>38394</v>
      </c>
      <c r="B4400" s="72" t="n">
        <v>178</v>
      </c>
      <c r="C4400" s="7" t="n">
        <v>2</v>
      </c>
      <c r="D4400" s="7" t="n">
        <v>1</v>
      </c>
    </row>
    <row r="4401" spans="1:5">
      <c r="A4401" t="s">
        <v>4</v>
      </c>
      <c r="B4401" s="4" t="s">
        <v>5</v>
      </c>
      <c r="C4401" s="4" t="s">
        <v>10</v>
      </c>
      <c r="D4401" s="4" t="s">
        <v>19</v>
      </c>
      <c r="E4401" s="4" t="s">
        <v>19</v>
      </c>
      <c r="F4401" s="4" t="s">
        <v>19</v>
      </c>
      <c r="G4401" s="4" t="s">
        <v>19</v>
      </c>
    </row>
    <row r="4402" spans="1:5">
      <c r="A4402" t="n">
        <v>38397</v>
      </c>
      <c r="B4402" s="31" t="n">
        <v>46</v>
      </c>
      <c r="C4402" s="7" t="n">
        <v>0</v>
      </c>
      <c r="D4402" s="7" t="n">
        <v>0.150000005960464</v>
      </c>
      <c r="E4402" s="7" t="n">
        <v>59.4199981689453</v>
      </c>
      <c r="F4402" s="7" t="n">
        <v>-12.25</v>
      </c>
      <c r="G4402" s="7" t="n">
        <v>180</v>
      </c>
    </row>
    <row r="4403" spans="1:5">
      <c r="A4403" t="s">
        <v>4</v>
      </c>
      <c r="B4403" s="4" t="s">
        <v>5</v>
      </c>
      <c r="C4403" s="4" t="s">
        <v>10</v>
      </c>
      <c r="D4403" s="4" t="s">
        <v>19</v>
      </c>
      <c r="E4403" s="4" t="s">
        <v>19</v>
      </c>
      <c r="F4403" s="4" t="s">
        <v>19</v>
      </c>
      <c r="G4403" s="4" t="s">
        <v>19</v>
      </c>
    </row>
    <row r="4404" spans="1:5">
      <c r="A4404" t="n">
        <v>38416</v>
      </c>
      <c r="B4404" s="31" t="n">
        <v>46</v>
      </c>
      <c r="C4404" s="7" t="n">
        <v>1</v>
      </c>
      <c r="D4404" s="7" t="n">
        <v>1</v>
      </c>
      <c r="E4404" s="7" t="n">
        <v>59.4199981689453</v>
      </c>
      <c r="F4404" s="7" t="n">
        <v>-11.25</v>
      </c>
      <c r="G4404" s="7" t="n">
        <v>180</v>
      </c>
    </row>
    <row r="4405" spans="1:5">
      <c r="A4405" t="s">
        <v>4</v>
      </c>
      <c r="B4405" s="4" t="s">
        <v>5</v>
      </c>
      <c r="C4405" s="4" t="s">
        <v>10</v>
      </c>
      <c r="D4405" s="4" t="s">
        <v>19</v>
      </c>
      <c r="E4405" s="4" t="s">
        <v>19</v>
      </c>
      <c r="F4405" s="4" t="s">
        <v>19</v>
      </c>
      <c r="G4405" s="4" t="s">
        <v>19</v>
      </c>
    </row>
    <row r="4406" spans="1:5">
      <c r="A4406" t="n">
        <v>38435</v>
      </c>
      <c r="B4406" s="31" t="n">
        <v>46</v>
      </c>
      <c r="C4406" s="7" t="n">
        <v>2</v>
      </c>
      <c r="D4406" s="7" t="n">
        <v>-0.0500000007450581</v>
      </c>
      <c r="E4406" s="7" t="n">
        <v>59.4199981689453</v>
      </c>
      <c r="F4406" s="7" t="n">
        <v>-11.3999996185303</v>
      </c>
      <c r="G4406" s="7" t="n">
        <v>180</v>
      </c>
    </row>
    <row r="4407" spans="1:5">
      <c r="A4407" t="s">
        <v>4</v>
      </c>
      <c r="B4407" s="4" t="s">
        <v>5</v>
      </c>
      <c r="C4407" s="4" t="s">
        <v>10</v>
      </c>
      <c r="D4407" s="4" t="s">
        <v>19</v>
      </c>
      <c r="E4407" s="4" t="s">
        <v>19</v>
      </c>
      <c r="F4407" s="4" t="s">
        <v>19</v>
      </c>
      <c r="G4407" s="4" t="s">
        <v>19</v>
      </c>
    </row>
    <row r="4408" spans="1:5">
      <c r="A4408" t="n">
        <v>38454</v>
      </c>
      <c r="B4408" s="31" t="n">
        <v>46</v>
      </c>
      <c r="C4408" s="7" t="n">
        <v>3</v>
      </c>
      <c r="D4408" s="7" t="n">
        <v>0.150000005960464</v>
      </c>
      <c r="E4408" s="7" t="n">
        <v>59.4199981689453</v>
      </c>
      <c r="F4408" s="7" t="n">
        <v>-10.6999998092651</v>
      </c>
      <c r="G4408" s="7" t="n">
        <v>180</v>
      </c>
    </row>
    <row r="4409" spans="1:5">
      <c r="A4409" t="s">
        <v>4</v>
      </c>
      <c r="B4409" s="4" t="s">
        <v>5</v>
      </c>
      <c r="C4409" s="4" t="s">
        <v>10</v>
      </c>
      <c r="D4409" s="4" t="s">
        <v>19</v>
      </c>
      <c r="E4409" s="4" t="s">
        <v>19</v>
      </c>
      <c r="F4409" s="4" t="s">
        <v>19</v>
      </c>
      <c r="G4409" s="4" t="s">
        <v>19</v>
      </c>
    </row>
    <row r="4410" spans="1:5">
      <c r="A4410" t="n">
        <v>38473</v>
      </c>
      <c r="B4410" s="31" t="n">
        <v>46</v>
      </c>
      <c r="C4410" s="7" t="n">
        <v>4</v>
      </c>
      <c r="D4410" s="7" t="n">
        <v>1.45000004768372</v>
      </c>
      <c r="E4410" s="7" t="n">
        <v>59.4199981689453</v>
      </c>
      <c r="F4410" s="7" t="n">
        <v>-10.3500003814697</v>
      </c>
      <c r="G4410" s="7" t="n">
        <v>180</v>
      </c>
    </row>
    <row r="4411" spans="1:5">
      <c r="A4411" t="s">
        <v>4</v>
      </c>
      <c r="B4411" s="4" t="s">
        <v>5</v>
      </c>
      <c r="C4411" s="4" t="s">
        <v>10</v>
      </c>
      <c r="D4411" s="4" t="s">
        <v>19</v>
      </c>
      <c r="E4411" s="4" t="s">
        <v>19</v>
      </c>
      <c r="F4411" s="4" t="s">
        <v>19</v>
      </c>
      <c r="G4411" s="4" t="s">
        <v>19</v>
      </c>
    </row>
    <row r="4412" spans="1:5">
      <c r="A4412" t="n">
        <v>38492</v>
      </c>
      <c r="B4412" s="31" t="n">
        <v>46</v>
      </c>
      <c r="C4412" s="7" t="n">
        <v>5</v>
      </c>
      <c r="D4412" s="7" t="n">
        <v>1.95000004768372</v>
      </c>
      <c r="E4412" s="7" t="n">
        <v>59.4199981689453</v>
      </c>
      <c r="F4412" s="7" t="n">
        <v>-11.3000001907349</v>
      </c>
      <c r="G4412" s="7" t="n">
        <v>180</v>
      </c>
    </row>
    <row r="4413" spans="1:5">
      <c r="A4413" t="s">
        <v>4</v>
      </c>
      <c r="B4413" s="4" t="s">
        <v>5</v>
      </c>
      <c r="C4413" s="4" t="s">
        <v>10</v>
      </c>
      <c r="D4413" s="4" t="s">
        <v>19</v>
      </c>
      <c r="E4413" s="4" t="s">
        <v>19</v>
      </c>
      <c r="F4413" s="4" t="s">
        <v>19</v>
      </c>
      <c r="G4413" s="4" t="s">
        <v>19</v>
      </c>
    </row>
    <row r="4414" spans="1:5">
      <c r="A4414" t="n">
        <v>38511</v>
      </c>
      <c r="B4414" s="31" t="n">
        <v>46</v>
      </c>
      <c r="C4414" s="7" t="n">
        <v>6</v>
      </c>
      <c r="D4414" s="7" t="n">
        <v>-0.899999976158142</v>
      </c>
      <c r="E4414" s="7" t="n">
        <v>59.4199981689453</v>
      </c>
      <c r="F4414" s="7" t="n">
        <v>-10.3500003814697</v>
      </c>
      <c r="G4414" s="7" t="n">
        <v>180</v>
      </c>
    </row>
    <row r="4415" spans="1:5">
      <c r="A4415" t="s">
        <v>4</v>
      </c>
      <c r="B4415" s="4" t="s">
        <v>5</v>
      </c>
      <c r="C4415" s="4" t="s">
        <v>10</v>
      </c>
      <c r="D4415" s="4" t="s">
        <v>19</v>
      </c>
      <c r="E4415" s="4" t="s">
        <v>19</v>
      </c>
      <c r="F4415" s="4" t="s">
        <v>19</v>
      </c>
      <c r="G4415" s="4" t="s">
        <v>19</v>
      </c>
    </row>
    <row r="4416" spans="1:5">
      <c r="A4416" t="n">
        <v>38530</v>
      </c>
      <c r="B4416" s="31" t="n">
        <v>46</v>
      </c>
      <c r="C4416" s="7" t="n">
        <v>7</v>
      </c>
      <c r="D4416" s="7" t="n">
        <v>-1.70000004768372</v>
      </c>
      <c r="E4416" s="7" t="n">
        <v>59.4199981689453</v>
      </c>
      <c r="F4416" s="7" t="n">
        <v>-11.1499996185303</v>
      </c>
      <c r="G4416" s="7" t="n">
        <v>180</v>
      </c>
    </row>
    <row r="4417" spans="1:7">
      <c r="A4417" t="s">
        <v>4</v>
      </c>
      <c r="B4417" s="4" t="s">
        <v>5</v>
      </c>
      <c r="C4417" s="4" t="s">
        <v>10</v>
      </c>
      <c r="D4417" s="4" t="s">
        <v>19</v>
      </c>
      <c r="E4417" s="4" t="s">
        <v>19</v>
      </c>
      <c r="F4417" s="4" t="s">
        <v>19</v>
      </c>
      <c r="G4417" s="4" t="s">
        <v>19</v>
      </c>
    </row>
    <row r="4418" spans="1:7">
      <c r="A4418" t="n">
        <v>38549</v>
      </c>
      <c r="B4418" s="31" t="n">
        <v>46</v>
      </c>
      <c r="C4418" s="7" t="n">
        <v>8</v>
      </c>
      <c r="D4418" s="7" t="n">
        <v>0</v>
      </c>
      <c r="E4418" s="7" t="n">
        <v>59.4199981689453</v>
      </c>
      <c r="F4418" s="7" t="n">
        <v>-10.1499996185303</v>
      </c>
      <c r="G4418" s="7" t="n">
        <v>180</v>
      </c>
    </row>
    <row r="4419" spans="1:7">
      <c r="A4419" t="s">
        <v>4</v>
      </c>
      <c r="B4419" s="4" t="s">
        <v>5</v>
      </c>
      <c r="C4419" s="4" t="s">
        <v>10</v>
      </c>
      <c r="D4419" s="4" t="s">
        <v>19</v>
      </c>
      <c r="E4419" s="4" t="s">
        <v>19</v>
      </c>
      <c r="F4419" s="4" t="s">
        <v>19</v>
      </c>
      <c r="G4419" s="4" t="s">
        <v>19</v>
      </c>
    </row>
    <row r="4420" spans="1:7">
      <c r="A4420" t="n">
        <v>38568</v>
      </c>
      <c r="B4420" s="31" t="n">
        <v>46</v>
      </c>
      <c r="C4420" s="7" t="n">
        <v>9</v>
      </c>
      <c r="D4420" s="7" t="n">
        <v>1.79999995231628</v>
      </c>
      <c r="E4420" s="7" t="n">
        <v>59.4199981689453</v>
      </c>
      <c r="F4420" s="7" t="n">
        <v>-13.25</v>
      </c>
      <c r="G4420" s="7" t="n">
        <v>180</v>
      </c>
    </row>
    <row r="4421" spans="1:7">
      <c r="A4421" t="s">
        <v>4</v>
      </c>
      <c r="B4421" s="4" t="s">
        <v>5</v>
      </c>
      <c r="C4421" s="4" t="s">
        <v>10</v>
      </c>
      <c r="D4421" s="4" t="s">
        <v>19</v>
      </c>
      <c r="E4421" s="4" t="s">
        <v>19</v>
      </c>
      <c r="F4421" s="4" t="s">
        <v>19</v>
      </c>
      <c r="G4421" s="4" t="s">
        <v>19</v>
      </c>
    </row>
    <row r="4422" spans="1:7">
      <c r="A4422" t="n">
        <v>38587</v>
      </c>
      <c r="B4422" s="31" t="n">
        <v>46</v>
      </c>
      <c r="C4422" s="7" t="n">
        <v>11</v>
      </c>
      <c r="D4422" s="7" t="n">
        <v>2.5</v>
      </c>
      <c r="E4422" s="7" t="n">
        <v>59.4199981689453</v>
      </c>
      <c r="F4422" s="7" t="n">
        <v>-12.3999996185303</v>
      </c>
      <c r="G4422" s="7" t="n">
        <v>180</v>
      </c>
    </row>
    <row r="4423" spans="1:7">
      <c r="A4423" t="s">
        <v>4</v>
      </c>
      <c r="B4423" s="4" t="s">
        <v>5</v>
      </c>
      <c r="C4423" s="4" t="s">
        <v>10</v>
      </c>
      <c r="D4423" s="4" t="s">
        <v>19</v>
      </c>
      <c r="E4423" s="4" t="s">
        <v>19</v>
      </c>
      <c r="F4423" s="4" t="s">
        <v>19</v>
      </c>
      <c r="G4423" s="4" t="s">
        <v>19</v>
      </c>
    </row>
    <row r="4424" spans="1:7">
      <c r="A4424" t="n">
        <v>38606</v>
      </c>
      <c r="B4424" s="31" t="n">
        <v>46</v>
      </c>
      <c r="C4424" s="7" t="n">
        <v>13</v>
      </c>
      <c r="D4424" s="7" t="n">
        <v>0.800000011920929</v>
      </c>
      <c r="E4424" s="7" t="n">
        <v>59.4199981689453</v>
      </c>
      <c r="F4424" s="7" t="n">
        <v>-12.8999996185303</v>
      </c>
      <c r="G4424" s="7" t="n">
        <v>180</v>
      </c>
    </row>
    <row r="4425" spans="1:7">
      <c r="A4425" t="s">
        <v>4</v>
      </c>
      <c r="B4425" s="4" t="s">
        <v>5</v>
      </c>
      <c r="C4425" s="4" t="s">
        <v>10</v>
      </c>
      <c r="D4425" s="4" t="s">
        <v>19</v>
      </c>
      <c r="E4425" s="4" t="s">
        <v>19</v>
      </c>
      <c r="F4425" s="4" t="s">
        <v>19</v>
      </c>
      <c r="G4425" s="4" t="s">
        <v>19</v>
      </c>
    </row>
    <row r="4426" spans="1:7">
      <c r="A4426" t="n">
        <v>38625</v>
      </c>
      <c r="B4426" s="31" t="n">
        <v>46</v>
      </c>
      <c r="C4426" s="7" t="n">
        <v>80</v>
      </c>
      <c r="D4426" s="7" t="n">
        <v>1.45000004768372</v>
      </c>
      <c r="E4426" s="7" t="n">
        <v>59.4199981689453</v>
      </c>
      <c r="F4426" s="7" t="n">
        <v>-12.25</v>
      </c>
      <c r="G4426" s="7" t="n">
        <v>180</v>
      </c>
    </row>
    <row r="4427" spans="1:7">
      <c r="A4427" t="s">
        <v>4</v>
      </c>
      <c r="B4427" s="4" t="s">
        <v>5</v>
      </c>
      <c r="C4427" s="4" t="s">
        <v>10</v>
      </c>
      <c r="D4427" s="4" t="s">
        <v>19</v>
      </c>
      <c r="E4427" s="4" t="s">
        <v>19</v>
      </c>
      <c r="F4427" s="4" t="s">
        <v>19</v>
      </c>
      <c r="G4427" s="4" t="s">
        <v>19</v>
      </c>
    </row>
    <row r="4428" spans="1:7">
      <c r="A4428" t="n">
        <v>38644</v>
      </c>
      <c r="B4428" s="31" t="n">
        <v>46</v>
      </c>
      <c r="C4428" s="7" t="n">
        <v>18</v>
      </c>
      <c r="D4428" s="7" t="n">
        <v>-1.10000002384186</v>
      </c>
      <c r="E4428" s="7" t="n">
        <v>59.4199981689453</v>
      </c>
      <c r="F4428" s="7" t="n">
        <v>-11.8000001907349</v>
      </c>
      <c r="G4428" s="7" t="n">
        <v>180</v>
      </c>
    </row>
    <row r="4429" spans="1:7">
      <c r="A4429" t="s">
        <v>4</v>
      </c>
      <c r="B4429" s="4" t="s">
        <v>5</v>
      </c>
      <c r="C4429" s="4" t="s">
        <v>10</v>
      </c>
      <c r="D4429" s="4" t="s">
        <v>19</v>
      </c>
      <c r="E4429" s="4" t="s">
        <v>19</v>
      </c>
      <c r="F4429" s="4" t="s">
        <v>19</v>
      </c>
      <c r="G4429" s="4" t="s">
        <v>19</v>
      </c>
    </row>
    <row r="4430" spans="1:7">
      <c r="A4430" t="n">
        <v>38663</v>
      </c>
      <c r="B4430" s="31" t="n">
        <v>46</v>
      </c>
      <c r="C4430" s="7" t="n">
        <v>7032</v>
      </c>
      <c r="D4430" s="7" t="n">
        <v>1.64999997615814</v>
      </c>
      <c r="E4430" s="7" t="n">
        <v>59.4199981689453</v>
      </c>
      <c r="F4430" s="7" t="n">
        <v>-11.5600004196167</v>
      </c>
      <c r="G4430" s="7" t="n">
        <v>180</v>
      </c>
    </row>
    <row r="4431" spans="1:7">
      <c r="A4431" t="s">
        <v>4</v>
      </c>
      <c r="B4431" s="4" t="s">
        <v>5</v>
      </c>
      <c r="C4431" s="4" t="s">
        <v>13</v>
      </c>
      <c r="D4431" s="4" t="s">
        <v>10</v>
      </c>
      <c r="E4431" s="4" t="s">
        <v>6</v>
      </c>
      <c r="F4431" s="4" t="s">
        <v>6</v>
      </c>
      <c r="G4431" s="4" t="s">
        <v>6</v>
      </c>
      <c r="H4431" s="4" t="s">
        <v>6</v>
      </c>
    </row>
    <row r="4432" spans="1:7">
      <c r="A4432" t="n">
        <v>38682</v>
      </c>
      <c r="B4432" s="37" t="n">
        <v>51</v>
      </c>
      <c r="C4432" s="7" t="n">
        <v>3</v>
      </c>
      <c r="D4432" s="7" t="n">
        <v>0</v>
      </c>
      <c r="E4432" s="7" t="s">
        <v>388</v>
      </c>
      <c r="F4432" s="7" t="s">
        <v>248</v>
      </c>
      <c r="G4432" s="7" t="s">
        <v>113</v>
      </c>
      <c r="H4432" s="7" t="s">
        <v>114</v>
      </c>
    </row>
    <row r="4433" spans="1:8">
      <c r="A4433" t="s">
        <v>4</v>
      </c>
      <c r="B4433" s="4" t="s">
        <v>5</v>
      </c>
      <c r="C4433" s="4" t="s">
        <v>13</v>
      </c>
      <c r="D4433" s="4" t="s">
        <v>10</v>
      </c>
      <c r="E4433" s="4" t="s">
        <v>6</v>
      </c>
      <c r="F4433" s="4" t="s">
        <v>6</v>
      </c>
      <c r="G4433" s="4" t="s">
        <v>6</v>
      </c>
      <c r="H4433" s="4" t="s">
        <v>6</v>
      </c>
    </row>
    <row r="4434" spans="1:8">
      <c r="A4434" t="n">
        <v>38695</v>
      </c>
      <c r="B4434" s="37" t="n">
        <v>51</v>
      </c>
      <c r="C4434" s="7" t="n">
        <v>3</v>
      </c>
      <c r="D4434" s="7" t="n">
        <v>1</v>
      </c>
      <c r="E4434" s="7" t="s">
        <v>388</v>
      </c>
      <c r="F4434" s="7" t="s">
        <v>248</v>
      </c>
      <c r="G4434" s="7" t="s">
        <v>113</v>
      </c>
      <c r="H4434" s="7" t="s">
        <v>114</v>
      </c>
    </row>
    <row r="4435" spans="1:8">
      <c r="A4435" t="s">
        <v>4</v>
      </c>
      <c r="B4435" s="4" t="s">
        <v>5</v>
      </c>
      <c r="C4435" s="4" t="s">
        <v>13</v>
      </c>
      <c r="D4435" s="4" t="s">
        <v>10</v>
      </c>
      <c r="E4435" s="4" t="s">
        <v>6</v>
      </c>
      <c r="F4435" s="4" t="s">
        <v>6</v>
      </c>
      <c r="G4435" s="4" t="s">
        <v>6</v>
      </c>
      <c r="H4435" s="4" t="s">
        <v>6</v>
      </c>
    </row>
    <row r="4436" spans="1:8">
      <c r="A4436" t="n">
        <v>38708</v>
      </c>
      <c r="B4436" s="37" t="n">
        <v>51</v>
      </c>
      <c r="C4436" s="7" t="n">
        <v>3</v>
      </c>
      <c r="D4436" s="7" t="n">
        <v>2</v>
      </c>
      <c r="E4436" s="7" t="s">
        <v>388</v>
      </c>
      <c r="F4436" s="7" t="s">
        <v>248</v>
      </c>
      <c r="G4436" s="7" t="s">
        <v>113</v>
      </c>
      <c r="H4436" s="7" t="s">
        <v>114</v>
      </c>
    </row>
    <row r="4437" spans="1:8">
      <c r="A4437" t="s">
        <v>4</v>
      </c>
      <c r="B4437" s="4" t="s">
        <v>5</v>
      </c>
      <c r="C4437" s="4" t="s">
        <v>13</v>
      </c>
      <c r="D4437" s="4" t="s">
        <v>10</v>
      </c>
      <c r="E4437" s="4" t="s">
        <v>6</v>
      </c>
      <c r="F4437" s="4" t="s">
        <v>6</v>
      </c>
      <c r="G4437" s="4" t="s">
        <v>6</v>
      </c>
      <c r="H4437" s="4" t="s">
        <v>6</v>
      </c>
    </row>
    <row r="4438" spans="1:8">
      <c r="A4438" t="n">
        <v>38721</v>
      </c>
      <c r="B4438" s="37" t="n">
        <v>51</v>
      </c>
      <c r="C4438" s="7" t="n">
        <v>3</v>
      </c>
      <c r="D4438" s="7" t="n">
        <v>3</v>
      </c>
      <c r="E4438" s="7" t="s">
        <v>388</v>
      </c>
      <c r="F4438" s="7" t="s">
        <v>248</v>
      </c>
      <c r="G4438" s="7" t="s">
        <v>113</v>
      </c>
      <c r="H4438" s="7" t="s">
        <v>114</v>
      </c>
    </row>
    <row r="4439" spans="1:8">
      <c r="A4439" t="s">
        <v>4</v>
      </c>
      <c r="B4439" s="4" t="s">
        <v>5</v>
      </c>
      <c r="C4439" s="4" t="s">
        <v>13</v>
      </c>
      <c r="D4439" s="4" t="s">
        <v>10</v>
      </c>
      <c r="E4439" s="4" t="s">
        <v>6</v>
      </c>
      <c r="F4439" s="4" t="s">
        <v>6</v>
      </c>
      <c r="G4439" s="4" t="s">
        <v>6</v>
      </c>
      <c r="H4439" s="4" t="s">
        <v>6</v>
      </c>
    </row>
    <row r="4440" spans="1:8">
      <c r="A4440" t="n">
        <v>38734</v>
      </c>
      <c r="B4440" s="37" t="n">
        <v>51</v>
      </c>
      <c r="C4440" s="7" t="n">
        <v>3</v>
      </c>
      <c r="D4440" s="7" t="n">
        <v>4</v>
      </c>
      <c r="E4440" s="7" t="s">
        <v>388</v>
      </c>
      <c r="F4440" s="7" t="s">
        <v>248</v>
      </c>
      <c r="G4440" s="7" t="s">
        <v>113</v>
      </c>
      <c r="H4440" s="7" t="s">
        <v>114</v>
      </c>
    </row>
    <row r="4441" spans="1:8">
      <c r="A4441" t="s">
        <v>4</v>
      </c>
      <c r="B4441" s="4" t="s">
        <v>5</v>
      </c>
      <c r="C4441" s="4" t="s">
        <v>13</v>
      </c>
      <c r="D4441" s="4" t="s">
        <v>10</v>
      </c>
      <c r="E4441" s="4" t="s">
        <v>6</v>
      </c>
      <c r="F4441" s="4" t="s">
        <v>6</v>
      </c>
      <c r="G4441" s="4" t="s">
        <v>6</v>
      </c>
      <c r="H4441" s="4" t="s">
        <v>6</v>
      </c>
    </row>
    <row r="4442" spans="1:8">
      <c r="A4442" t="n">
        <v>38747</v>
      </c>
      <c r="B4442" s="37" t="n">
        <v>51</v>
      </c>
      <c r="C4442" s="7" t="n">
        <v>3</v>
      </c>
      <c r="D4442" s="7" t="n">
        <v>5</v>
      </c>
      <c r="E4442" s="7" t="s">
        <v>388</v>
      </c>
      <c r="F4442" s="7" t="s">
        <v>248</v>
      </c>
      <c r="G4442" s="7" t="s">
        <v>113</v>
      </c>
      <c r="H4442" s="7" t="s">
        <v>114</v>
      </c>
    </row>
    <row r="4443" spans="1:8">
      <c r="A4443" t="s">
        <v>4</v>
      </c>
      <c r="B4443" s="4" t="s">
        <v>5</v>
      </c>
      <c r="C4443" s="4" t="s">
        <v>13</v>
      </c>
      <c r="D4443" s="4" t="s">
        <v>10</v>
      </c>
      <c r="E4443" s="4" t="s">
        <v>6</v>
      </c>
      <c r="F4443" s="4" t="s">
        <v>6</v>
      </c>
      <c r="G4443" s="4" t="s">
        <v>6</v>
      </c>
      <c r="H4443" s="4" t="s">
        <v>6</v>
      </c>
    </row>
    <row r="4444" spans="1:8">
      <c r="A4444" t="n">
        <v>38760</v>
      </c>
      <c r="B4444" s="37" t="n">
        <v>51</v>
      </c>
      <c r="C4444" s="7" t="n">
        <v>3</v>
      </c>
      <c r="D4444" s="7" t="n">
        <v>6</v>
      </c>
      <c r="E4444" s="7" t="s">
        <v>388</v>
      </c>
      <c r="F4444" s="7" t="s">
        <v>248</v>
      </c>
      <c r="G4444" s="7" t="s">
        <v>113</v>
      </c>
      <c r="H4444" s="7" t="s">
        <v>114</v>
      </c>
    </row>
    <row r="4445" spans="1:8">
      <c r="A4445" t="s">
        <v>4</v>
      </c>
      <c r="B4445" s="4" t="s">
        <v>5</v>
      </c>
      <c r="C4445" s="4" t="s">
        <v>13</v>
      </c>
      <c r="D4445" s="4" t="s">
        <v>10</v>
      </c>
      <c r="E4445" s="4" t="s">
        <v>6</v>
      </c>
      <c r="F4445" s="4" t="s">
        <v>6</v>
      </c>
      <c r="G4445" s="4" t="s">
        <v>6</v>
      </c>
      <c r="H4445" s="4" t="s">
        <v>6</v>
      </c>
    </row>
    <row r="4446" spans="1:8">
      <c r="A4446" t="n">
        <v>38773</v>
      </c>
      <c r="B4446" s="37" t="n">
        <v>51</v>
      </c>
      <c r="C4446" s="7" t="n">
        <v>3</v>
      </c>
      <c r="D4446" s="7" t="n">
        <v>7</v>
      </c>
      <c r="E4446" s="7" t="s">
        <v>388</v>
      </c>
      <c r="F4446" s="7" t="s">
        <v>248</v>
      </c>
      <c r="G4446" s="7" t="s">
        <v>113</v>
      </c>
      <c r="H4446" s="7" t="s">
        <v>114</v>
      </c>
    </row>
    <row r="4447" spans="1:8">
      <c r="A4447" t="s">
        <v>4</v>
      </c>
      <c r="B4447" s="4" t="s">
        <v>5</v>
      </c>
      <c r="C4447" s="4" t="s">
        <v>13</v>
      </c>
      <c r="D4447" s="4" t="s">
        <v>10</v>
      </c>
      <c r="E4447" s="4" t="s">
        <v>6</v>
      </c>
      <c r="F4447" s="4" t="s">
        <v>6</v>
      </c>
      <c r="G4447" s="4" t="s">
        <v>6</v>
      </c>
      <c r="H4447" s="4" t="s">
        <v>6</v>
      </c>
    </row>
    <row r="4448" spans="1:8">
      <c r="A4448" t="n">
        <v>38786</v>
      </c>
      <c r="B4448" s="37" t="n">
        <v>51</v>
      </c>
      <c r="C4448" s="7" t="n">
        <v>3</v>
      </c>
      <c r="D4448" s="7" t="n">
        <v>8</v>
      </c>
      <c r="E4448" s="7" t="s">
        <v>388</v>
      </c>
      <c r="F4448" s="7" t="s">
        <v>248</v>
      </c>
      <c r="G4448" s="7" t="s">
        <v>113</v>
      </c>
      <c r="H4448" s="7" t="s">
        <v>114</v>
      </c>
    </row>
    <row r="4449" spans="1:8">
      <c r="A4449" t="s">
        <v>4</v>
      </c>
      <c r="B4449" s="4" t="s">
        <v>5</v>
      </c>
      <c r="C4449" s="4" t="s">
        <v>13</v>
      </c>
      <c r="D4449" s="4" t="s">
        <v>10</v>
      </c>
      <c r="E4449" s="4" t="s">
        <v>6</v>
      </c>
      <c r="F4449" s="4" t="s">
        <v>6</v>
      </c>
      <c r="G4449" s="4" t="s">
        <v>6</v>
      </c>
      <c r="H4449" s="4" t="s">
        <v>6</v>
      </c>
    </row>
    <row r="4450" spans="1:8">
      <c r="A4450" t="n">
        <v>38799</v>
      </c>
      <c r="B4450" s="37" t="n">
        <v>51</v>
      </c>
      <c r="C4450" s="7" t="n">
        <v>3</v>
      </c>
      <c r="D4450" s="7" t="n">
        <v>9</v>
      </c>
      <c r="E4450" s="7" t="s">
        <v>388</v>
      </c>
      <c r="F4450" s="7" t="s">
        <v>248</v>
      </c>
      <c r="G4450" s="7" t="s">
        <v>113</v>
      </c>
      <c r="H4450" s="7" t="s">
        <v>114</v>
      </c>
    </row>
    <row r="4451" spans="1:8">
      <c r="A4451" t="s">
        <v>4</v>
      </c>
      <c r="B4451" s="4" t="s">
        <v>5</v>
      </c>
      <c r="C4451" s="4" t="s">
        <v>13</v>
      </c>
      <c r="D4451" s="4" t="s">
        <v>10</v>
      </c>
      <c r="E4451" s="4" t="s">
        <v>6</v>
      </c>
      <c r="F4451" s="4" t="s">
        <v>6</v>
      </c>
      <c r="G4451" s="4" t="s">
        <v>6</v>
      </c>
      <c r="H4451" s="4" t="s">
        <v>6</v>
      </c>
    </row>
    <row r="4452" spans="1:8">
      <c r="A4452" t="n">
        <v>38812</v>
      </c>
      <c r="B4452" s="37" t="n">
        <v>51</v>
      </c>
      <c r="C4452" s="7" t="n">
        <v>3</v>
      </c>
      <c r="D4452" s="7" t="n">
        <v>11</v>
      </c>
      <c r="E4452" s="7" t="s">
        <v>388</v>
      </c>
      <c r="F4452" s="7" t="s">
        <v>248</v>
      </c>
      <c r="G4452" s="7" t="s">
        <v>113</v>
      </c>
      <c r="H4452" s="7" t="s">
        <v>114</v>
      </c>
    </row>
    <row r="4453" spans="1:8">
      <c r="A4453" t="s">
        <v>4</v>
      </c>
      <c r="B4453" s="4" t="s">
        <v>5</v>
      </c>
      <c r="C4453" s="4" t="s">
        <v>13</v>
      </c>
      <c r="D4453" s="4" t="s">
        <v>10</v>
      </c>
      <c r="E4453" s="4" t="s">
        <v>6</v>
      </c>
      <c r="F4453" s="4" t="s">
        <v>6</v>
      </c>
      <c r="G4453" s="4" t="s">
        <v>6</v>
      </c>
      <c r="H4453" s="4" t="s">
        <v>6</v>
      </c>
    </row>
    <row r="4454" spans="1:8">
      <c r="A4454" t="n">
        <v>38825</v>
      </c>
      <c r="B4454" s="37" t="n">
        <v>51</v>
      </c>
      <c r="C4454" s="7" t="n">
        <v>3</v>
      </c>
      <c r="D4454" s="7" t="n">
        <v>13</v>
      </c>
      <c r="E4454" s="7" t="s">
        <v>388</v>
      </c>
      <c r="F4454" s="7" t="s">
        <v>248</v>
      </c>
      <c r="G4454" s="7" t="s">
        <v>113</v>
      </c>
      <c r="H4454" s="7" t="s">
        <v>114</v>
      </c>
    </row>
    <row r="4455" spans="1:8">
      <c r="A4455" t="s">
        <v>4</v>
      </c>
      <c r="B4455" s="4" t="s">
        <v>5</v>
      </c>
      <c r="C4455" s="4" t="s">
        <v>13</v>
      </c>
      <c r="D4455" s="4" t="s">
        <v>10</v>
      </c>
      <c r="E4455" s="4" t="s">
        <v>6</v>
      </c>
      <c r="F4455" s="4" t="s">
        <v>6</v>
      </c>
      <c r="G4455" s="4" t="s">
        <v>6</v>
      </c>
      <c r="H4455" s="4" t="s">
        <v>6</v>
      </c>
    </row>
    <row r="4456" spans="1:8">
      <c r="A4456" t="n">
        <v>38838</v>
      </c>
      <c r="B4456" s="37" t="n">
        <v>51</v>
      </c>
      <c r="C4456" s="7" t="n">
        <v>3</v>
      </c>
      <c r="D4456" s="7" t="n">
        <v>80</v>
      </c>
      <c r="E4456" s="7" t="s">
        <v>388</v>
      </c>
      <c r="F4456" s="7" t="s">
        <v>248</v>
      </c>
      <c r="G4456" s="7" t="s">
        <v>113</v>
      </c>
      <c r="H4456" s="7" t="s">
        <v>114</v>
      </c>
    </row>
    <row r="4457" spans="1:8">
      <c r="A4457" t="s">
        <v>4</v>
      </c>
      <c r="B4457" s="4" t="s">
        <v>5</v>
      </c>
      <c r="C4457" s="4" t="s">
        <v>13</v>
      </c>
      <c r="D4457" s="4" t="s">
        <v>10</v>
      </c>
      <c r="E4457" s="4" t="s">
        <v>6</v>
      </c>
      <c r="F4457" s="4" t="s">
        <v>6</v>
      </c>
      <c r="G4457" s="4" t="s">
        <v>6</v>
      </c>
      <c r="H4457" s="4" t="s">
        <v>6</v>
      </c>
    </row>
    <row r="4458" spans="1:8">
      <c r="A4458" t="n">
        <v>38851</v>
      </c>
      <c r="B4458" s="37" t="n">
        <v>51</v>
      </c>
      <c r="C4458" s="7" t="n">
        <v>3</v>
      </c>
      <c r="D4458" s="7" t="n">
        <v>18</v>
      </c>
      <c r="E4458" s="7" t="s">
        <v>388</v>
      </c>
      <c r="F4458" s="7" t="s">
        <v>248</v>
      </c>
      <c r="G4458" s="7" t="s">
        <v>113</v>
      </c>
      <c r="H4458" s="7" t="s">
        <v>114</v>
      </c>
    </row>
    <row r="4459" spans="1:8">
      <c r="A4459" t="s">
        <v>4</v>
      </c>
      <c r="B4459" s="4" t="s">
        <v>5</v>
      </c>
      <c r="C4459" s="4" t="s">
        <v>10</v>
      </c>
      <c r="D4459" s="4" t="s">
        <v>13</v>
      </c>
      <c r="E4459" s="4" t="s">
        <v>6</v>
      </c>
      <c r="F4459" s="4" t="s">
        <v>19</v>
      </c>
      <c r="G4459" s="4" t="s">
        <v>19</v>
      </c>
      <c r="H4459" s="4" t="s">
        <v>19</v>
      </c>
    </row>
    <row r="4460" spans="1:8">
      <c r="A4460" t="n">
        <v>38864</v>
      </c>
      <c r="B4460" s="35" t="n">
        <v>48</v>
      </c>
      <c r="C4460" s="7" t="n">
        <v>4</v>
      </c>
      <c r="D4460" s="7" t="n">
        <v>0</v>
      </c>
      <c r="E4460" s="7" t="s">
        <v>124</v>
      </c>
      <c r="F4460" s="7" t="n">
        <v>0</v>
      </c>
      <c r="G4460" s="7" t="n">
        <v>1</v>
      </c>
      <c r="H4460" s="7" t="n">
        <v>0</v>
      </c>
    </row>
    <row r="4461" spans="1:8">
      <c r="A4461" t="s">
        <v>4</v>
      </c>
      <c r="B4461" s="4" t="s">
        <v>5</v>
      </c>
      <c r="C4461" s="4" t="s">
        <v>10</v>
      </c>
      <c r="D4461" s="4" t="s">
        <v>13</v>
      </c>
      <c r="E4461" s="4" t="s">
        <v>6</v>
      </c>
      <c r="F4461" s="4" t="s">
        <v>19</v>
      </c>
      <c r="G4461" s="4" t="s">
        <v>19</v>
      </c>
      <c r="H4461" s="4" t="s">
        <v>19</v>
      </c>
    </row>
    <row r="4462" spans="1:8">
      <c r="A4462" t="n">
        <v>38890</v>
      </c>
      <c r="B4462" s="35" t="n">
        <v>48</v>
      </c>
      <c r="C4462" s="7" t="n">
        <v>6</v>
      </c>
      <c r="D4462" s="7" t="n">
        <v>0</v>
      </c>
      <c r="E4462" s="7" t="s">
        <v>124</v>
      </c>
      <c r="F4462" s="7" t="n">
        <v>0</v>
      </c>
      <c r="G4462" s="7" t="n">
        <v>1</v>
      </c>
      <c r="H4462" s="7" t="n">
        <v>0</v>
      </c>
    </row>
    <row r="4463" spans="1:8">
      <c r="A4463" t="s">
        <v>4</v>
      </c>
      <c r="B4463" s="4" t="s">
        <v>5</v>
      </c>
      <c r="C4463" s="4" t="s">
        <v>10</v>
      </c>
      <c r="D4463" s="4" t="s">
        <v>13</v>
      </c>
      <c r="E4463" s="4" t="s">
        <v>6</v>
      </c>
      <c r="F4463" s="4" t="s">
        <v>19</v>
      </c>
      <c r="G4463" s="4" t="s">
        <v>19</v>
      </c>
      <c r="H4463" s="4" t="s">
        <v>19</v>
      </c>
    </row>
    <row r="4464" spans="1:8">
      <c r="A4464" t="n">
        <v>38916</v>
      </c>
      <c r="B4464" s="35" t="n">
        <v>48</v>
      </c>
      <c r="C4464" s="7" t="n">
        <v>13</v>
      </c>
      <c r="D4464" s="7" t="n">
        <v>0</v>
      </c>
      <c r="E4464" s="7" t="s">
        <v>124</v>
      </c>
      <c r="F4464" s="7" t="n">
        <v>0</v>
      </c>
      <c r="G4464" s="7" t="n">
        <v>1</v>
      </c>
      <c r="H4464" s="7" t="n">
        <v>0</v>
      </c>
    </row>
    <row r="4465" spans="1:8">
      <c r="A4465" t="s">
        <v>4</v>
      </c>
      <c r="B4465" s="4" t="s">
        <v>5</v>
      </c>
      <c r="C4465" s="4" t="s">
        <v>13</v>
      </c>
      <c r="D4465" s="4" t="s">
        <v>13</v>
      </c>
      <c r="E4465" s="4" t="s">
        <v>19</v>
      </c>
      <c r="F4465" s="4" t="s">
        <v>19</v>
      </c>
      <c r="G4465" s="4" t="s">
        <v>19</v>
      </c>
      <c r="H4465" s="4" t="s">
        <v>10</v>
      </c>
    </row>
    <row r="4466" spans="1:8">
      <c r="A4466" t="n">
        <v>38942</v>
      </c>
      <c r="B4466" s="48" t="n">
        <v>45</v>
      </c>
      <c r="C4466" s="7" t="n">
        <v>2</v>
      </c>
      <c r="D4466" s="7" t="n">
        <v>3</v>
      </c>
      <c r="E4466" s="7" t="n">
        <v>0</v>
      </c>
      <c r="F4466" s="7" t="n">
        <v>60.9500007629395</v>
      </c>
      <c r="G4466" s="7" t="n">
        <v>-12</v>
      </c>
      <c r="H4466" s="7" t="n">
        <v>0</v>
      </c>
    </row>
    <row r="4467" spans="1:8">
      <c r="A4467" t="s">
        <v>4</v>
      </c>
      <c r="B4467" s="4" t="s">
        <v>5</v>
      </c>
      <c r="C4467" s="4" t="s">
        <v>13</v>
      </c>
      <c r="D4467" s="4" t="s">
        <v>13</v>
      </c>
      <c r="E4467" s="4" t="s">
        <v>19</v>
      </c>
      <c r="F4467" s="4" t="s">
        <v>19</v>
      </c>
      <c r="G4467" s="4" t="s">
        <v>19</v>
      </c>
      <c r="H4467" s="4" t="s">
        <v>10</v>
      </c>
      <c r="I4467" s="4" t="s">
        <v>13</v>
      </c>
    </row>
    <row r="4468" spans="1:8">
      <c r="A4468" t="n">
        <v>38959</v>
      </c>
      <c r="B4468" s="48" t="n">
        <v>45</v>
      </c>
      <c r="C4468" s="7" t="n">
        <v>4</v>
      </c>
      <c r="D4468" s="7" t="n">
        <v>3</v>
      </c>
      <c r="E4468" s="7" t="n">
        <v>18.25</v>
      </c>
      <c r="F4468" s="7" t="n">
        <v>226.850006103516</v>
      </c>
      <c r="G4468" s="7" t="n">
        <v>0</v>
      </c>
      <c r="H4468" s="7" t="n">
        <v>0</v>
      </c>
      <c r="I4468" s="7" t="n">
        <v>0</v>
      </c>
    </row>
    <row r="4469" spans="1:8">
      <c r="A4469" t="s">
        <v>4</v>
      </c>
      <c r="B4469" s="4" t="s">
        <v>5</v>
      </c>
      <c r="C4469" s="4" t="s">
        <v>13</v>
      </c>
      <c r="D4469" s="4" t="s">
        <v>13</v>
      </c>
      <c r="E4469" s="4" t="s">
        <v>19</v>
      </c>
      <c r="F4469" s="4" t="s">
        <v>10</v>
      </c>
    </row>
    <row r="4470" spans="1:8">
      <c r="A4470" t="n">
        <v>38977</v>
      </c>
      <c r="B4470" s="48" t="n">
        <v>45</v>
      </c>
      <c r="C4470" s="7" t="n">
        <v>5</v>
      </c>
      <c r="D4470" s="7" t="n">
        <v>3</v>
      </c>
      <c r="E4470" s="7" t="n">
        <v>5.5</v>
      </c>
      <c r="F4470" s="7" t="n">
        <v>0</v>
      </c>
    </row>
    <row r="4471" spans="1:8">
      <c r="A4471" t="s">
        <v>4</v>
      </c>
      <c r="B4471" s="4" t="s">
        <v>5</v>
      </c>
      <c r="C4471" s="4" t="s">
        <v>13</v>
      </c>
      <c r="D4471" s="4" t="s">
        <v>13</v>
      </c>
      <c r="E4471" s="4" t="s">
        <v>19</v>
      </c>
      <c r="F4471" s="4" t="s">
        <v>10</v>
      </c>
    </row>
    <row r="4472" spans="1:8">
      <c r="A4472" t="n">
        <v>38986</v>
      </c>
      <c r="B4472" s="48" t="n">
        <v>45</v>
      </c>
      <c r="C4472" s="7" t="n">
        <v>11</v>
      </c>
      <c r="D4472" s="7" t="n">
        <v>3</v>
      </c>
      <c r="E4472" s="7" t="n">
        <v>28.5</v>
      </c>
      <c r="F4472" s="7" t="n">
        <v>0</v>
      </c>
    </row>
    <row r="4473" spans="1:8">
      <c r="A4473" t="s">
        <v>4</v>
      </c>
      <c r="B4473" s="4" t="s">
        <v>5</v>
      </c>
      <c r="C4473" s="4" t="s">
        <v>13</v>
      </c>
      <c r="D4473" s="4" t="s">
        <v>10</v>
      </c>
    </row>
    <row r="4474" spans="1:8">
      <c r="A4474" t="n">
        <v>38995</v>
      </c>
      <c r="B4474" s="42" t="n">
        <v>58</v>
      </c>
      <c r="C4474" s="7" t="n">
        <v>255</v>
      </c>
      <c r="D4474" s="7" t="n">
        <v>0</v>
      </c>
    </row>
    <row r="4475" spans="1:8">
      <c r="A4475" t="s">
        <v>4</v>
      </c>
      <c r="B4475" s="4" t="s">
        <v>5</v>
      </c>
      <c r="C4475" s="4" t="s">
        <v>13</v>
      </c>
      <c r="D4475" s="4" t="s">
        <v>10</v>
      </c>
      <c r="E4475" s="4" t="s">
        <v>6</v>
      </c>
    </row>
    <row r="4476" spans="1:8">
      <c r="A4476" t="n">
        <v>38999</v>
      </c>
      <c r="B4476" s="37" t="n">
        <v>51</v>
      </c>
      <c r="C4476" s="7" t="n">
        <v>4</v>
      </c>
      <c r="D4476" s="7" t="n">
        <v>4</v>
      </c>
      <c r="E4476" s="7" t="s">
        <v>122</v>
      </c>
    </row>
    <row r="4477" spans="1:8">
      <c r="A4477" t="s">
        <v>4</v>
      </c>
      <c r="B4477" s="4" t="s">
        <v>5</v>
      </c>
      <c r="C4477" s="4" t="s">
        <v>10</v>
      </c>
    </row>
    <row r="4478" spans="1:8">
      <c r="A4478" t="n">
        <v>39012</v>
      </c>
      <c r="B4478" s="25" t="n">
        <v>16</v>
      </c>
      <c r="C4478" s="7" t="n">
        <v>0</v>
      </c>
    </row>
    <row r="4479" spans="1:8">
      <c r="A4479" t="s">
        <v>4</v>
      </c>
      <c r="B4479" s="4" t="s">
        <v>5</v>
      </c>
      <c r="C4479" s="4" t="s">
        <v>10</v>
      </c>
      <c r="D4479" s="4" t="s">
        <v>13</v>
      </c>
      <c r="E4479" s="4" t="s">
        <v>9</v>
      </c>
      <c r="F4479" s="4" t="s">
        <v>28</v>
      </c>
      <c r="G4479" s="4" t="s">
        <v>13</v>
      </c>
      <c r="H4479" s="4" t="s">
        <v>13</v>
      </c>
    </row>
    <row r="4480" spans="1:8">
      <c r="A4480" t="n">
        <v>39015</v>
      </c>
      <c r="B4480" s="38" t="n">
        <v>26</v>
      </c>
      <c r="C4480" s="7" t="n">
        <v>4</v>
      </c>
      <c r="D4480" s="7" t="n">
        <v>17</v>
      </c>
      <c r="E4480" s="7" t="n">
        <v>63235</v>
      </c>
      <c r="F4480" s="7" t="s">
        <v>389</v>
      </c>
      <c r="G4480" s="7" t="n">
        <v>2</v>
      </c>
      <c r="H4480" s="7" t="n">
        <v>0</v>
      </c>
    </row>
    <row r="4481" spans="1:9">
      <c r="A4481" t="s">
        <v>4</v>
      </c>
      <c r="B4481" s="4" t="s">
        <v>5</v>
      </c>
    </row>
    <row r="4482" spans="1:9">
      <c r="A4482" t="n">
        <v>39053</v>
      </c>
      <c r="B4482" s="23" t="n">
        <v>28</v>
      </c>
    </row>
    <row r="4483" spans="1:9">
      <c r="A4483" t="s">
        <v>4</v>
      </c>
      <c r="B4483" s="4" t="s">
        <v>5</v>
      </c>
      <c r="C4483" s="4" t="s">
        <v>13</v>
      </c>
      <c r="D4483" s="4" t="s">
        <v>10</v>
      </c>
      <c r="E4483" s="4" t="s">
        <v>6</v>
      </c>
    </row>
    <row r="4484" spans="1:9">
      <c r="A4484" t="n">
        <v>39054</v>
      </c>
      <c r="B4484" s="37" t="n">
        <v>51</v>
      </c>
      <c r="C4484" s="7" t="n">
        <v>4</v>
      </c>
      <c r="D4484" s="7" t="n">
        <v>0</v>
      </c>
      <c r="E4484" s="7" t="s">
        <v>122</v>
      </c>
    </row>
    <row r="4485" spans="1:9">
      <c r="A4485" t="s">
        <v>4</v>
      </c>
      <c r="B4485" s="4" t="s">
        <v>5</v>
      </c>
      <c r="C4485" s="4" t="s">
        <v>10</v>
      </c>
    </row>
    <row r="4486" spans="1:9">
      <c r="A4486" t="n">
        <v>39067</v>
      </c>
      <c r="B4486" s="25" t="n">
        <v>16</v>
      </c>
      <c r="C4486" s="7" t="n">
        <v>0</v>
      </c>
    </row>
    <row r="4487" spans="1:9">
      <c r="A4487" t="s">
        <v>4</v>
      </c>
      <c r="B4487" s="4" t="s">
        <v>5</v>
      </c>
      <c r="C4487" s="4" t="s">
        <v>10</v>
      </c>
      <c r="D4487" s="4" t="s">
        <v>13</v>
      </c>
      <c r="E4487" s="4" t="s">
        <v>9</v>
      </c>
      <c r="F4487" s="4" t="s">
        <v>28</v>
      </c>
      <c r="G4487" s="4" t="s">
        <v>13</v>
      </c>
      <c r="H4487" s="4" t="s">
        <v>13</v>
      </c>
    </row>
    <row r="4488" spans="1:9">
      <c r="A4488" t="n">
        <v>39070</v>
      </c>
      <c r="B4488" s="38" t="n">
        <v>26</v>
      </c>
      <c r="C4488" s="7" t="n">
        <v>0</v>
      </c>
      <c r="D4488" s="7" t="n">
        <v>17</v>
      </c>
      <c r="E4488" s="7" t="n">
        <v>63236</v>
      </c>
      <c r="F4488" s="7" t="s">
        <v>390</v>
      </c>
      <c r="G4488" s="7" t="n">
        <v>2</v>
      </c>
      <c r="H4488" s="7" t="n">
        <v>0</v>
      </c>
    </row>
    <row r="4489" spans="1:9">
      <c r="A4489" t="s">
        <v>4</v>
      </c>
      <c r="B4489" s="4" t="s">
        <v>5</v>
      </c>
    </row>
    <row r="4490" spans="1:9">
      <c r="A4490" t="n">
        <v>39102</v>
      </c>
      <c r="B4490" s="23" t="n">
        <v>28</v>
      </c>
    </row>
    <row r="4491" spans="1:9">
      <c r="A4491" t="s">
        <v>4</v>
      </c>
      <c r="B4491" s="4" t="s">
        <v>5</v>
      </c>
      <c r="C4491" s="4" t="s">
        <v>13</v>
      </c>
      <c r="D4491" s="4" t="s">
        <v>10</v>
      </c>
      <c r="E4491" s="4" t="s">
        <v>6</v>
      </c>
    </row>
    <row r="4492" spans="1:9">
      <c r="A4492" t="n">
        <v>39103</v>
      </c>
      <c r="B4492" s="37" t="n">
        <v>51</v>
      </c>
      <c r="C4492" s="7" t="n">
        <v>4</v>
      </c>
      <c r="D4492" s="7" t="n">
        <v>13</v>
      </c>
      <c r="E4492" s="7" t="s">
        <v>300</v>
      </c>
    </row>
    <row r="4493" spans="1:9">
      <c r="A4493" t="s">
        <v>4</v>
      </c>
      <c r="B4493" s="4" t="s">
        <v>5</v>
      </c>
      <c r="C4493" s="4" t="s">
        <v>10</v>
      </c>
    </row>
    <row r="4494" spans="1:9">
      <c r="A4494" t="n">
        <v>39116</v>
      </c>
      <c r="B4494" s="25" t="n">
        <v>16</v>
      </c>
      <c r="C4494" s="7" t="n">
        <v>0</v>
      </c>
    </row>
    <row r="4495" spans="1:9">
      <c r="A4495" t="s">
        <v>4</v>
      </c>
      <c r="B4495" s="4" t="s">
        <v>5</v>
      </c>
      <c r="C4495" s="4" t="s">
        <v>10</v>
      </c>
      <c r="D4495" s="4" t="s">
        <v>13</v>
      </c>
      <c r="E4495" s="4" t="s">
        <v>9</v>
      </c>
      <c r="F4495" s="4" t="s">
        <v>28</v>
      </c>
      <c r="G4495" s="4" t="s">
        <v>13</v>
      </c>
      <c r="H4495" s="4" t="s">
        <v>13</v>
      </c>
    </row>
    <row r="4496" spans="1:9">
      <c r="A4496" t="n">
        <v>39119</v>
      </c>
      <c r="B4496" s="38" t="n">
        <v>26</v>
      </c>
      <c r="C4496" s="7" t="n">
        <v>13</v>
      </c>
      <c r="D4496" s="7" t="n">
        <v>17</v>
      </c>
      <c r="E4496" s="7" t="n">
        <v>63237</v>
      </c>
      <c r="F4496" s="7" t="s">
        <v>391</v>
      </c>
      <c r="G4496" s="7" t="n">
        <v>2</v>
      </c>
      <c r="H4496" s="7" t="n">
        <v>0</v>
      </c>
    </row>
    <row r="4497" spans="1:8">
      <c r="A4497" t="s">
        <v>4</v>
      </c>
      <c r="B4497" s="4" t="s">
        <v>5</v>
      </c>
    </row>
    <row r="4498" spans="1:8">
      <c r="A4498" t="n">
        <v>39202</v>
      </c>
      <c r="B4498" s="23" t="n">
        <v>28</v>
      </c>
    </row>
    <row r="4499" spans="1:8">
      <c r="A4499" t="s">
        <v>4</v>
      </c>
      <c r="B4499" s="4" t="s">
        <v>5</v>
      </c>
      <c r="C4499" s="4" t="s">
        <v>13</v>
      </c>
      <c r="D4499" s="4" t="s">
        <v>10</v>
      </c>
      <c r="E4499" s="4" t="s">
        <v>6</v>
      </c>
    </row>
    <row r="4500" spans="1:8">
      <c r="A4500" t="n">
        <v>39203</v>
      </c>
      <c r="B4500" s="37" t="n">
        <v>51</v>
      </c>
      <c r="C4500" s="7" t="n">
        <v>4</v>
      </c>
      <c r="D4500" s="7" t="n">
        <v>7</v>
      </c>
      <c r="E4500" s="7" t="s">
        <v>115</v>
      </c>
    </row>
    <row r="4501" spans="1:8">
      <c r="A4501" t="s">
        <v>4</v>
      </c>
      <c r="B4501" s="4" t="s">
        <v>5</v>
      </c>
      <c r="C4501" s="4" t="s">
        <v>10</v>
      </c>
    </row>
    <row r="4502" spans="1:8">
      <c r="A4502" t="n">
        <v>39216</v>
      </c>
      <c r="B4502" s="25" t="n">
        <v>16</v>
      </c>
      <c r="C4502" s="7" t="n">
        <v>0</v>
      </c>
    </row>
    <row r="4503" spans="1:8">
      <c r="A4503" t="s">
        <v>4</v>
      </c>
      <c r="B4503" s="4" t="s">
        <v>5</v>
      </c>
      <c r="C4503" s="4" t="s">
        <v>10</v>
      </c>
      <c r="D4503" s="4" t="s">
        <v>13</v>
      </c>
      <c r="E4503" s="4" t="s">
        <v>9</v>
      </c>
      <c r="F4503" s="4" t="s">
        <v>28</v>
      </c>
      <c r="G4503" s="4" t="s">
        <v>13</v>
      </c>
      <c r="H4503" s="4" t="s">
        <v>13</v>
      </c>
    </row>
    <row r="4504" spans="1:8">
      <c r="A4504" t="n">
        <v>39219</v>
      </c>
      <c r="B4504" s="38" t="n">
        <v>26</v>
      </c>
      <c r="C4504" s="7" t="n">
        <v>7</v>
      </c>
      <c r="D4504" s="7" t="n">
        <v>17</v>
      </c>
      <c r="E4504" s="7" t="n">
        <v>63238</v>
      </c>
      <c r="F4504" s="7" t="s">
        <v>392</v>
      </c>
      <c r="G4504" s="7" t="n">
        <v>2</v>
      </c>
      <c r="H4504" s="7" t="n">
        <v>0</v>
      </c>
    </row>
    <row r="4505" spans="1:8">
      <c r="A4505" t="s">
        <v>4</v>
      </c>
      <c r="B4505" s="4" t="s">
        <v>5</v>
      </c>
    </row>
    <row r="4506" spans="1:8">
      <c r="A4506" t="n">
        <v>39293</v>
      </c>
      <c r="B4506" s="23" t="n">
        <v>28</v>
      </c>
    </row>
    <row r="4507" spans="1:8">
      <c r="A4507" t="s">
        <v>4</v>
      </c>
      <c r="B4507" s="4" t="s">
        <v>5</v>
      </c>
      <c r="C4507" s="4" t="s">
        <v>10</v>
      </c>
      <c r="D4507" s="4" t="s">
        <v>13</v>
      </c>
    </row>
    <row r="4508" spans="1:8">
      <c r="A4508" t="n">
        <v>39294</v>
      </c>
      <c r="B4508" s="52" t="n">
        <v>89</v>
      </c>
      <c r="C4508" s="7" t="n">
        <v>65533</v>
      </c>
      <c r="D4508" s="7" t="n">
        <v>1</v>
      </c>
    </row>
    <row r="4509" spans="1:8">
      <c r="A4509" t="s">
        <v>4</v>
      </c>
      <c r="B4509" s="4" t="s">
        <v>5</v>
      </c>
      <c r="C4509" s="4" t="s">
        <v>13</v>
      </c>
      <c r="D4509" s="4" t="s">
        <v>10</v>
      </c>
      <c r="E4509" s="4" t="s">
        <v>19</v>
      </c>
    </row>
    <row r="4510" spans="1:8">
      <c r="A4510" t="n">
        <v>39298</v>
      </c>
      <c r="B4510" s="42" t="n">
        <v>58</v>
      </c>
      <c r="C4510" s="7" t="n">
        <v>101</v>
      </c>
      <c r="D4510" s="7" t="n">
        <v>300</v>
      </c>
      <c r="E4510" s="7" t="n">
        <v>1</v>
      </c>
    </row>
    <row r="4511" spans="1:8">
      <c r="A4511" t="s">
        <v>4</v>
      </c>
      <c r="B4511" s="4" t="s">
        <v>5</v>
      </c>
      <c r="C4511" s="4" t="s">
        <v>13</v>
      </c>
      <c r="D4511" s="4" t="s">
        <v>10</v>
      </c>
    </row>
    <row r="4512" spans="1:8">
      <c r="A4512" t="n">
        <v>39306</v>
      </c>
      <c r="B4512" s="42" t="n">
        <v>58</v>
      </c>
      <c r="C4512" s="7" t="n">
        <v>254</v>
      </c>
      <c r="D4512" s="7" t="n">
        <v>0</v>
      </c>
    </row>
    <row r="4513" spans="1:8">
      <c r="A4513" t="s">
        <v>4</v>
      </c>
      <c r="B4513" s="4" t="s">
        <v>5</v>
      </c>
      <c r="C4513" s="4" t="s">
        <v>13</v>
      </c>
      <c r="D4513" s="4" t="s">
        <v>13</v>
      </c>
      <c r="E4513" s="4" t="s">
        <v>19</v>
      </c>
      <c r="F4513" s="4" t="s">
        <v>19</v>
      </c>
      <c r="G4513" s="4" t="s">
        <v>19</v>
      </c>
      <c r="H4513" s="4" t="s">
        <v>10</v>
      </c>
    </row>
    <row r="4514" spans="1:8">
      <c r="A4514" t="n">
        <v>39310</v>
      </c>
      <c r="B4514" s="48" t="n">
        <v>45</v>
      </c>
      <c r="C4514" s="7" t="n">
        <v>2</v>
      </c>
      <c r="D4514" s="7" t="n">
        <v>3</v>
      </c>
      <c r="E4514" s="7" t="n">
        <v>0.129999995231628</v>
      </c>
      <c r="F4514" s="7" t="n">
        <v>60.7799987792969</v>
      </c>
      <c r="G4514" s="7" t="n">
        <v>-12.25</v>
      </c>
      <c r="H4514" s="7" t="n">
        <v>0</v>
      </c>
    </row>
    <row r="4515" spans="1:8">
      <c r="A4515" t="s">
        <v>4</v>
      </c>
      <c r="B4515" s="4" t="s">
        <v>5</v>
      </c>
      <c r="C4515" s="4" t="s">
        <v>13</v>
      </c>
      <c r="D4515" s="4" t="s">
        <v>13</v>
      </c>
      <c r="E4515" s="4" t="s">
        <v>19</v>
      </c>
      <c r="F4515" s="4" t="s">
        <v>19</v>
      </c>
      <c r="G4515" s="4" t="s">
        <v>19</v>
      </c>
      <c r="H4515" s="4" t="s">
        <v>10</v>
      </c>
      <c r="I4515" s="4" t="s">
        <v>13</v>
      </c>
    </row>
    <row r="4516" spans="1:8">
      <c r="A4516" t="n">
        <v>39327</v>
      </c>
      <c r="B4516" s="48" t="n">
        <v>45</v>
      </c>
      <c r="C4516" s="7" t="n">
        <v>4</v>
      </c>
      <c r="D4516" s="7" t="n">
        <v>3</v>
      </c>
      <c r="E4516" s="7" t="n">
        <v>16.5499992370605</v>
      </c>
      <c r="F4516" s="7" t="n">
        <v>27.3500003814697</v>
      </c>
      <c r="G4516" s="7" t="n">
        <v>0</v>
      </c>
      <c r="H4516" s="7" t="n">
        <v>0</v>
      </c>
      <c r="I4516" s="7" t="n">
        <v>0</v>
      </c>
    </row>
    <row r="4517" spans="1:8">
      <c r="A4517" t="s">
        <v>4</v>
      </c>
      <c r="B4517" s="4" t="s">
        <v>5</v>
      </c>
      <c r="C4517" s="4" t="s">
        <v>13</v>
      </c>
      <c r="D4517" s="4" t="s">
        <v>13</v>
      </c>
      <c r="E4517" s="4" t="s">
        <v>19</v>
      </c>
      <c r="F4517" s="4" t="s">
        <v>10</v>
      </c>
    </row>
    <row r="4518" spans="1:8">
      <c r="A4518" t="n">
        <v>39345</v>
      </c>
      <c r="B4518" s="48" t="n">
        <v>45</v>
      </c>
      <c r="C4518" s="7" t="n">
        <v>5</v>
      </c>
      <c r="D4518" s="7" t="n">
        <v>3</v>
      </c>
      <c r="E4518" s="7" t="n">
        <v>3</v>
      </c>
      <c r="F4518" s="7" t="n">
        <v>0</v>
      </c>
    </row>
    <row r="4519" spans="1:8">
      <c r="A4519" t="s">
        <v>4</v>
      </c>
      <c r="B4519" s="4" t="s">
        <v>5</v>
      </c>
      <c r="C4519" s="4" t="s">
        <v>13</v>
      </c>
      <c r="D4519" s="4" t="s">
        <v>13</v>
      </c>
      <c r="E4519" s="4" t="s">
        <v>19</v>
      </c>
      <c r="F4519" s="4" t="s">
        <v>10</v>
      </c>
    </row>
    <row r="4520" spans="1:8">
      <c r="A4520" t="n">
        <v>39354</v>
      </c>
      <c r="B4520" s="48" t="n">
        <v>45</v>
      </c>
      <c r="C4520" s="7" t="n">
        <v>11</v>
      </c>
      <c r="D4520" s="7" t="n">
        <v>3</v>
      </c>
      <c r="E4520" s="7" t="n">
        <v>28.5</v>
      </c>
      <c r="F4520" s="7" t="n">
        <v>0</v>
      </c>
    </row>
    <row r="4521" spans="1:8">
      <c r="A4521" t="s">
        <v>4</v>
      </c>
      <c r="B4521" s="4" t="s">
        <v>5</v>
      </c>
      <c r="C4521" s="4" t="s">
        <v>10</v>
      </c>
      <c r="D4521" s="4" t="s">
        <v>10</v>
      </c>
      <c r="E4521" s="4" t="s">
        <v>19</v>
      </c>
      <c r="F4521" s="4" t="s">
        <v>13</v>
      </c>
    </row>
    <row r="4522" spans="1:8">
      <c r="A4522" t="n">
        <v>39363</v>
      </c>
      <c r="B4522" s="47" t="n">
        <v>53</v>
      </c>
      <c r="C4522" s="7" t="n">
        <v>2</v>
      </c>
      <c r="D4522" s="7" t="n">
        <v>0</v>
      </c>
      <c r="E4522" s="7" t="n">
        <v>0</v>
      </c>
      <c r="F4522" s="7" t="n">
        <v>0</v>
      </c>
    </row>
    <row r="4523" spans="1:8">
      <c r="A4523" t="s">
        <v>4</v>
      </c>
      <c r="B4523" s="4" t="s">
        <v>5</v>
      </c>
      <c r="C4523" s="4" t="s">
        <v>13</v>
      </c>
      <c r="D4523" s="4" t="s">
        <v>10</v>
      </c>
    </row>
    <row r="4524" spans="1:8">
      <c r="A4524" t="n">
        <v>39373</v>
      </c>
      <c r="B4524" s="42" t="n">
        <v>58</v>
      </c>
      <c r="C4524" s="7" t="n">
        <v>255</v>
      </c>
      <c r="D4524" s="7" t="n">
        <v>0</v>
      </c>
    </row>
    <row r="4525" spans="1:8">
      <c r="A4525" t="s">
        <v>4</v>
      </c>
      <c r="B4525" s="4" t="s">
        <v>5</v>
      </c>
      <c r="C4525" s="4" t="s">
        <v>10</v>
      </c>
      <c r="D4525" s="4" t="s">
        <v>10</v>
      </c>
      <c r="E4525" s="4" t="s">
        <v>10</v>
      </c>
    </row>
    <row r="4526" spans="1:8">
      <c r="A4526" t="n">
        <v>39377</v>
      </c>
      <c r="B4526" s="60" t="n">
        <v>61</v>
      </c>
      <c r="C4526" s="7" t="n">
        <v>2</v>
      </c>
      <c r="D4526" s="7" t="n">
        <v>0</v>
      </c>
      <c r="E4526" s="7" t="n">
        <v>1000</v>
      </c>
    </row>
    <row r="4527" spans="1:8">
      <c r="A4527" t="s">
        <v>4</v>
      </c>
      <c r="B4527" s="4" t="s">
        <v>5</v>
      </c>
      <c r="C4527" s="4" t="s">
        <v>10</v>
      </c>
    </row>
    <row r="4528" spans="1:8">
      <c r="A4528" t="n">
        <v>39384</v>
      </c>
      <c r="B4528" s="25" t="n">
        <v>16</v>
      </c>
      <c r="C4528" s="7" t="n">
        <v>300</v>
      </c>
    </row>
    <row r="4529" spans="1:9">
      <c r="A4529" t="s">
        <v>4</v>
      </c>
      <c r="B4529" s="4" t="s">
        <v>5</v>
      </c>
      <c r="C4529" s="4" t="s">
        <v>13</v>
      </c>
      <c r="D4529" s="4" t="s">
        <v>10</v>
      </c>
      <c r="E4529" s="4" t="s">
        <v>6</v>
      </c>
    </row>
    <row r="4530" spans="1:9">
      <c r="A4530" t="n">
        <v>39387</v>
      </c>
      <c r="B4530" s="37" t="n">
        <v>51</v>
      </c>
      <c r="C4530" s="7" t="n">
        <v>4</v>
      </c>
      <c r="D4530" s="7" t="n">
        <v>2</v>
      </c>
      <c r="E4530" s="7" t="s">
        <v>300</v>
      </c>
    </row>
    <row r="4531" spans="1:9">
      <c r="A4531" t="s">
        <v>4</v>
      </c>
      <c r="B4531" s="4" t="s">
        <v>5</v>
      </c>
      <c r="C4531" s="4" t="s">
        <v>10</v>
      </c>
    </row>
    <row r="4532" spans="1:9">
      <c r="A4532" t="n">
        <v>39400</v>
      </c>
      <c r="B4532" s="25" t="n">
        <v>16</v>
      </c>
      <c r="C4532" s="7" t="n">
        <v>0</v>
      </c>
    </row>
    <row r="4533" spans="1:9">
      <c r="A4533" t="s">
        <v>4</v>
      </c>
      <c r="B4533" s="4" t="s">
        <v>5</v>
      </c>
      <c r="C4533" s="4" t="s">
        <v>10</v>
      </c>
      <c r="D4533" s="4" t="s">
        <v>13</v>
      </c>
      <c r="E4533" s="4" t="s">
        <v>9</v>
      </c>
      <c r="F4533" s="4" t="s">
        <v>28</v>
      </c>
      <c r="G4533" s="4" t="s">
        <v>13</v>
      </c>
      <c r="H4533" s="4" t="s">
        <v>13</v>
      </c>
    </row>
    <row r="4534" spans="1:9">
      <c r="A4534" t="n">
        <v>39403</v>
      </c>
      <c r="B4534" s="38" t="n">
        <v>26</v>
      </c>
      <c r="C4534" s="7" t="n">
        <v>2</v>
      </c>
      <c r="D4534" s="7" t="n">
        <v>17</v>
      </c>
      <c r="E4534" s="7" t="n">
        <v>63239</v>
      </c>
      <c r="F4534" s="7" t="s">
        <v>393</v>
      </c>
      <c r="G4534" s="7" t="n">
        <v>2</v>
      </c>
      <c r="H4534" s="7" t="n">
        <v>0</v>
      </c>
    </row>
    <row r="4535" spans="1:9">
      <c r="A4535" t="s">
        <v>4</v>
      </c>
      <c r="B4535" s="4" t="s">
        <v>5</v>
      </c>
    </row>
    <row r="4536" spans="1:9">
      <c r="A4536" t="n">
        <v>39446</v>
      </c>
      <c r="B4536" s="23" t="n">
        <v>28</v>
      </c>
    </row>
    <row r="4537" spans="1:9">
      <c r="A4537" t="s">
        <v>4</v>
      </c>
      <c r="B4537" s="4" t="s">
        <v>5</v>
      </c>
      <c r="C4537" s="4" t="s">
        <v>10</v>
      </c>
      <c r="D4537" s="4" t="s">
        <v>19</v>
      </c>
      <c r="E4537" s="4" t="s">
        <v>19</v>
      </c>
      <c r="F4537" s="4" t="s">
        <v>13</v>
      </c>
    </row>
    <row r="4538" spans="1:9">
      <c r="A4538" t="n">
        <v>39447</v>
      </c>
      <c r="B4538" s="57" t="n">
        <v>52</v>
      </c>
      <c r="C4538" s="7" t="n">
        <v>0</v>
      </c>
      <c r="D4538" s="7" t="n">
        <v>15</v>
      </c>
      <c r="E4538" s="7" t="n">
        <v>10</v>
      </c>
      <c r="F4538" s="7" t="n">
        <v>0</v>
      </c>
    </row>
    <row r="4539" spans="1:9">
      <c r="A4539" t="s">
        <v>4</v>
      </c>
      <c r="B4539" s="4" t="s">
        <v>5</v>
      </c>
      <c r="C4539" s="4" t="s">
        <v>10</v>
      </c>
      <c r="D4539" s="4" t="s">
        <v>13</v>
      </c>
      <c r="E4539" s="4" t="s">
        <v>13</v>
      </c>
      <c r="F4539" s="4" t="s">
        <v>6</v>
      </c>
    </row>
    <row r="4540" spans="1:9">
      <c r="A4540" t="n">
        <v>39459</v>
      </c>
      <c r="B4540" s="36" t="n">
        <v>20</v>
      </c>
      <c r="C4540" s="7" t="n">
        <v>1</v>
      </c>
      <c r="D4540" s="7" t="n">
        <v>3</v>
      </c>
      <c r="E4540" s="7" t="n">
        <v>11</v>
      </c>
      <c r="F4540" s="7" t="s">
        <v>394</v>
      </c>
    </row>
    <row r="4541" spans="1:9">
      <c r="A4541" t="s">
        <v>4</v>
      </c>
      <c r="B4541" s="4" t="s">
        <v>5</v>
      </c>
      <c r="C4541" s="4" t="s">
        <v>10</v>
      </c>
      <c r="D4541" s="4" t="s">
        <v>13</v>
      </c>
      <c r="E4541" s="4" t="s">
        <v>13</v>
      </c>
      <c r="F4541" s="4" t="s">
        <v>6</v>
      </c>
    </row>
    <row r="4542" spans="1:9">
      <c r="A4542" t="n">
        <v>39487</v>
      </c>
      <c r="B4542" s="36" t="n">
        <v>20</v>
      </c>
      <c r="C4542" s="7" t="n">
        <v>3</v>
      </c>
      <c r="D4542" s="7" t="n">
        <v>3</v>
      </c>
      <c r="E4542" s="7" t="n">
        <v>11</v>
      </c>
      <c r="F4542" s="7" t="s">
        <v>394</v>
      </c>
    </row>
    <row r="4543" spans="1:9">
      <c r="A4543" t="s">
        <v>4</v>
      </c>
      <c r="B4543" s="4" t="s">
        <v>5</v>
      </c>
      <c r="C4543" s="4" t="s">
        <v>10</v>
      </c>
      <c r="D4543" s="4" t="s">
        <v>13</v>
      </c>
      <c r="E4543" s="4" t="s">
        <v>13</v>
      </c>
      <c r="F4543" s="4" t="s">
        <v>6</v>
      </c>
    </row>
    <row r="4544" spans="1:9">
      <c r="A4544" t="n">
        <v>39515</v>
      </c>
      <c r="B4544" s="36" t="n">
        <v>20</v>
      </c>
      <c r="C4544" s="7" t="n">
        <v>4</v>
      </c>
      <c r="D4544" s="7" t="n">
        <v>3</v>
      </c>
      <c r="E4544" s="7" t="n">
        <v>11</v>
      </c>
      <c r="F4544" s="7" t="s">
        <v>394</v>
      </c>
    </row>
    <row r="4545" spans="1:8">
      <c r="A4545" t="s">
        <v>4</v>
      </c>
      <c r="B4545" s="4" t="s">
        <v>5</v>
      </c>
      <c r="C4545" s="4" t="s">
        <v>10</v>
      </c>
      <c r="D4545" s="4" t="s">
        <v>13</v>
      </c>
      <c r="E4545" s="4" t="s">
        <v>13</v>
      </c>
      <c r="F4545" s="4" t="s">
        <v>6</v>
      </c>
    </row>
    <row r="4546" spans="1:8">
      <c r="A4546" t="n">
        <v>39543</v>
      </c>
      <c r="B4546" s="36" t="n">
        <v>20</v>
      </c>
      <c r="C4546" s="7" t="n">
        <v>5</v>
      </c>
      <c r="D4546" s="7" t="n">
        <v>3</v>
      </c>
      <c r="E4546" s="7" t="n">
        <v>11</v>
      </c>
      <c r="F4546" s="7" t="s">
        <v>394</v>
      </c>
    </row>
    <row r="4547" spans="1:8">
      <c r="A4547" t="s">
        <v>4</v>
      </c>
      <c r="B4547" s="4" t="s">
        <v>5</v>
      </c>
      <c r="C4547" s="4" t="s">
        <v>10</v>
      </c>
      <c r="D4547" s="4" t="s">
        <v>13</v>
      </c>
      <c r="E4547" s="4" t="s">
        <v>13</v>
      </c>
      <c r="F4547" s="4" t="s">
        <v>6</v>
      </c>
    </row>
    <row r="4548" spans="1:8">
      <c r="A4548" t="n">
        <v>39571</v>
      </c>
      <c r="B4548" s="36" t="n">
        <v>20</v>
      </c>
      <c r="C4548" s="7" t="n">
        <v>6</v>
      </c>
      <c r="D4548" s="7" t="n">
        <v>3</v>
      </c>
      <c r="E4548" s="7" t="n">
        <v>11</v>
      </c>
      <c r="F4548" s="7" t="s">
        <v>394</v>
      </c>
    </row>
    <row r="4549" spans="1:8">
      <c r="A4549" t="s">
        <v>4</v>
      </c>
      <c r="B4549" s="4" t="s">
        <v>5</v>
      </c>
      <c r="C4549" s="4" t="s">
        <v>10</v>
      </c>
      <c r="D4549" s="4" t="s">
        <v>13</v>
      </c>
      <c r="E4549" s="4" t="s">
        <v>13</v>
      </c>
      <c r="F4549" s="4" t="s">
        <v>6</v>
      </c>
    </row>
    <row r="4550" spans="1:8">
      <c r="A4550" t="n">
        <v>39599</v>
      </c>
      <c r="B4550" s="36" t="n">
        <v>20</v>
      </c>
      <c r="C4550" s="7" t="n">
        <v>7</v>
      </c>
      <c r="D4550" s="7" t="n">
        <v>3</v>
      </c>
      <c r="E4550" s="7" t="n">
        <v>11</v>
      </c>
      <c r="F4550" s="7" t="s">
        <v>394</v>
      </c>
    </row>
    <row r="4551" spans="1:8">
      <c r="A4551" t="s">
        <v>4</v>
      </c>
      <c r="B4551" s="4" t="s">
        <v>5</v>
      </c>
      <c r="C4551" s="4" t="s">
        <v>10</v>
      </c>
      <c r="D4551" s="4" t="s">
        <v>13</v>
      </c>
      <c r="E4551" s="4" t="s">
        <v>13</v>
      </c>
      <c r="F4551" s="4" t="s">
        <v>6</v>
      </c>
    </row>
    <row r="4552" spans="1:8">
      <c r="A4552" t="n">
        <v>39627</v>
      </c>
      <c r="B4552" s="36" t="n">
        <v>20</v>
      </c>
      <c r="C4552" s="7" t="n">
        <v>8</v>
      </c>
      <c r="D4552" s="7" t="n">
        <v>3</v>
      </c>
      <c r="E4552" s="7" t="n">
        <v>11</v>
      </c>
      <c r="F4552" s="7" t="s">
        <v>394</v>
      </c>
    </row>
    <row r="4553" spans="1:8">
      <c r="A4553" t="s">
        <v>4</v>
      </c>
      <c r="B4553" s="4" t="s">
        <v>5</v>
      </c>
      <c r="C4553" s="4" t="s">
        <v>10</v>
      </c>
      <c r="D4553" s="4" t="s">
        <v>13</v>
      </c>
      <c r="E4553" s="4" t="s">
        <v>13</v>
      </c>
      <c r="F4553" s="4" t="s">
        <v>6</v>
      </c>
    </row>
    <row r="4554" spans="1:8">
      <c r="A4554" t="n">
        <v>39655</v>
      </c>
      <c r="B4554" s="36" t="n">
        <v>20</v>
      </c>
      <c r="C4554" s="7" t="n">
        <v>9</v>
      </c>
      <c r="D4554" s="7" t="n">
        <v>3</v>
      </c>
      <c r="E4554" s="7" t="n">
        <v>11</v>
      </c>
      <c r="F4554" s="7" t="s">
        <v>394</v>
      </c>
    </row>
    <row r="4555" spans="1:8">
      <c r="A4555" t="s">
        <v>4</v>
      </c>
      <c r="B4555" s="4" t="s">
        <v>5</v>
      </c>
      <c r="C4555" s="4" t="s">
        <v>10</v>
      </c>
      <c r="D4555" s="4" t="s">
        <v>13</v>
      </c>
      <c r="E4555" s="4" t="s">
        <v>13</v>
      </c>
      <c r="F4555" s="4" t="s">
        <v>6</v>
      </c>
    </row>
    <row r="4556" spans="1:8">
      <c r="A4556" t="n">
        <v>39683</v>
      </c>
      <c r="B4556" s="36" t="n">
        <v>20</v>
      </c>
      <c r="C4556" s="7" t="n">
        <v>11</v>
      </c>
      <c r="D4556" s="7" t="n">
        <v>3</v>
      </c>
      <c r="E4556" s="7" t="n">
        <v>11</v>
      </c>
      <c r="F4556" s="7" t="s">
        <v>394</v>
      </c>
    </row>
    <row r="4557" spans="1:8">
      <c r="A4557" t="s">
        <v>4</v>
      </c>
      <c r="B4557" s="4" t="s">
        <v>5</v>
      </c>
      <c r="C4557" s="4" t="s">
        <v>10</v>
      </c>
      <c r="D4557" s="4" t="s">
        <v>13</v>
      </c>
      <c r="E4557" s="4" t="s">
        <v>13</v>
      </c>
      <c r="F4557" s="4" t="s">
        <v>6</v>
      </c>
    </row>
    <row r="4558" spans="1:8">
      <c r="A4558" t="n">
        <v>39711</v>
      </c>
      <c r="B4558" s="36" t="n">
        <v>20</v>
      </c>
      <c r="C4558" s="7" t="n">
        <v>13</v>
      </c>
      <c r="D4558" s="7" t="n">
        <v>3</v>
      </c>
      <c r="E4558" s="7" t="n">
        <v>11</v>
      </c>
      <c r="F4558" s="7" t="s">
        <v>394</v>
      </c>
    </row>
    <row r="4559" spans="1:8">
      <c r="A4559" t="s">
        <v>4</v>
      </c>
      <c r="B4559" s="4" t="s">
        <v>5</v>
      </c>
      <c r="C4559" s="4" t="s">
        <v>10</v>
      </c>
      <c r="D4559" s="4" t="s">
        <v>13</v>
      </c>
      <c r="E4559" s="4" t="s">
        <v>13</v>
      </c>
      <c r="F4559" s="4" t="s">
        <v>6</v>
      </c>
    </row>
    <row r="4560" spans="1:8">
      <c r="A4560" t="n">
        <v>39739</v>
      </c>
      <c r="B4560" s="36" t="n">
        <v>20</v>
      </c>
      <c r="C4560" s="7" t="n">
        <v>80</v>
      </c>
      <c r="D4560" s="7" t="n">
        <v>3</v>
      </c>
      <c r="E4560" s="7" t="n">
        <v>11</v>
      </c>
      <c r="F4560" s="7" t="s">
        <v>394</v>
      </c>
    </row>
    <row r="4561" spans="1:6">
      <c r="A4561" t="s">
        <v>4</v>
      </c>
      <c r="B4561" s="4" t="s">
        <v>5</v>
      </c>
      <c r="C4561" s="4" t="s">
        <v>10</v>
      </c>
      <c r="D4561" s="4" t="s">
        <v>13</v>
      </c>
      <c r="E4561" s="4" t="s">
        <v>13</v>
      </c>
      <c r="F4561" s="4" t="s">
        <v>6</v>
      </c>
    </row>
    <row r="4562" spans="1:6">
      <c r="A4562" t="n">
        <v>39767</v>
      </c>
      <c r="B4562" s="36" t="n">
        <v>20</v>
      </c>
      <c r="C4562" s="7" t="n">
        <v>18</v>
      </c>
      <c r="D4562" s="7" t="n">
        <v>3</v>
      </c>
      <c r="E4562" s="7" t="n">
        <v>11</v>
      </c>
      <c r="F4562" s="7" t="s">
        <v>394</v>
      </c>
    </row>
    <row r="4563" spans="1:6">
      <c r="A4563" t="s">
        <v>4</v>
      </c>
      <c r="B4563" s="4" t="s">
        <v>5</v>
      </c>
      <c r="C4563" s="4" t="s">
        <v>10</v>
      </c>
      <c r="D4563" s="4" t="s">
        <v>13</v>
      </c>
      <c r="E4563" s="4" t="s">
        <v>13</v>
      </c>
      <c r="F4563" s="4" t="s">
        <v>6</v>
      </c>
    </row>
    <row r="4564" spans="1:6">
      <c r="A4564" t="n">
        <v>39795</v>
      </c>
      <c r="B4564" s="36" t="n">
        <v>20</v>
      </c>
      <c r="C4564" s="7" t="n">
        <v>7032</v>
      </c>
      <c r="D4564" s="7" t="n">
        <v>3</v>
      </c>
      <c r="E4564" s="7" t="n">
        <v>11</v>
      </c>
      <c r="F4564" s="7" t="s">
        <v>394</v>
      </c>
    </row>
    <row r="4565" spans="1:6">
      <c r="A4565" t="s">
        <v>4</v>
      </c>
      <c r="B4565" s="4" t="s">
        <v>5</v>
      </c>
      <c r="C4565" s="4" t="s">
        <v>10</v>
      </c>
    </row>
    <row r="4566" spans="1:6">
      <c r="A4566" t="n">
        <v>39823</v>
      </c>
      <c r="B4566" s="55" t="n">
        <v>54</v>
      </c>
      <c r="C4566" s="7" t="n">
        <v>0</v>
      </c>
    </row>
    <row r="4567" spans="1:6">
      <c r="A4567" t="s">
        <v>4</v>
      </c>
      <c r="B4567" s="4" t="s">
        <v>5</v>
      </c>
      <c r="C4567" s="4" t="s">
        <v>10</v>
      </c>
      <c r="D4567" s="4" t="s">
        <v>13</v>
      </c>
    </row>
    <row r="4568" spans="1:6">
      <c r="A4568" t="n">
        <v>39826</v>
      </c>
      <c r="B4568" s="62" t="n">
        <v>67</v>
      </c>
      <c r="C4568" s="7" t="n">
        <v>1</v>
      </c>
      <c r="D4568" s="7" t="n">
        <v>3</v>
      </c>
    </row>
    <row r="4569" spans="1:6">
      <c r="A4569" t="s">
        <v>4</v>
      </c>
      <c r="B4569" s="4" t="s">
        <v>5</v>
      </c>
      <c r="C4569" s="4" t="s">
        <v>10</v>
      </c>
      <c r="D4569" s="4" t="s">
        <v>13</v>
      </c>
    </row>
    <row r="4570" spans="1:6">
      <c r="A4570" t="n">
        <v>39830</v>
      </c>
      <c r="B4570" s="62" t="n">
        <v>67</v>
      </c>
      <c r="C4570" s="7" t="n">
        <v>3</v>
      </c>
      <c r="D4570" s="7" t="n">
        <v>3</v>
      </c>
    </row>
    <row r="4571" spans="1:6">
      <c r="A4571" t="s">
        <v>4</v>
      </c>
      <c r="B4571" s="4" t="s">
        <v>5</v>
      </c>
      <c r="C4571" s="4" t="s">
        <v>10</v>
      </c>
      <c r="D4571" s="4" t="s">
        <v>13</v>
      </c>
    </row>
    <row r="4572" spans="1:6">
      <c r="A4572" t="n">
        <v>39834</v>
      </c>
      <c r="B4572" s="62" t="n">
        <v>67</v>
      </c>
      <c r="C4572" s="7" t="n">
        <v>4</v>
      </c>
      <c r="D4572" s="7" t="n">
        <v>3</v>
      </c>
    </row>
    <row r="4573" spans="1:6">
      <c r="A4573" t="s">
        <v>4</v>
      </c>
      <c r="B4573" s="4" t="s">
        <v>5</v>
      </c>
      <c r="C4573" s="4" t="s">
        <v>10</v>
      </c>
      <c r="D4573" s="4" t="s">
        <v>13</v>
      </c>
    </row>
    <row r="4574" spans="1:6">
      <c r="A4574" t="n">
        <v>39838</v>
      </c>
      <c r="B4574" s="62" t="n">
        <v>67</v>
      </c>
      <c r="C4574" s="7" t="n">
        <v>5</v>
      </c>
      <c r="D4574" s="7" t="n">
        <v>3</v>
      </c>
    </row>
    <row r="4575" spans="1:6">
      <c r="A4575" t="s">
        <v>4</v>
      </c>
      <c r="B4575" s="4" t="s">
        <v>5</v>
      </c>
      <c r="C4575" s="4" t="s">
        <v>10</v>
      </c>
      <c r="D4575" s="4" t="s">
        <v>13</v>
      </c>
    </row>
    <row r="4576" spans="1:6">
      <c r="A4576" t="n">
        <v>39842</v>
      </c>
      <c r="B4576" s="62" t="n">
        <v>67</v>
      </c>
      <c r="C4576" s="7" t="n">
        <v>6</v>
      </c>
      <c r="D4576" s="7" t="n">
        <v>3</v>
      </c>
    </row>
    <row r="4577" spans="1:6">
      <c r="A4577" t="s">
        <v>4</v>
      </c>
      <c r="B4577" s="4" t="s">
        <v>5</v>
      </c>
      <c r="C4577" s="4" t="s">
        <v>10</v>
      </c>
      <c r="D4577" s="4" t="s">
        <v>13</v>
      </c>
    </row>
    <row r="4578" spans="1:6">
      <c r="A4578" t="n">
        <v>39846</v>
      </c>
      <c r="B4578" s="62" t="n">
        <v>67</v>
      </c>
      <c r="C4578" s="7" t="n">
        <v>7</v>
      </c>
      <c r="D4578" s="7" t="n">
        <v>3</v>
      </c>
    </row>
    <row r="4579" spans="1:6">
      <c r="A4579" t="s">
        <v>4</v>
      </c>
      <c r="B4579" s="4" t="s">
        <v>5</v>
      </c>
      <c r="C4579" s="4" t="s">
        <v>10</v>
      </c>
      <c r="D4579" s="4" t="s">
        <v>13</v>
      </c>
    </row>
    <row r="4580" spans="1:6">
      <c r="A4580" t="n">
        <v>39850</v>
      </c>
      <c r="B4580" s="62" t="n">
        <v>67</v>
      </c>
      <c r="C4580" s="7" t="n">
        <v>8</v>
      </c>
      <c r="D4580" s="7" t="n">
        <v>3</v>
      </c>
    </row>
    <row r="4581" spans="1:6">
      <c r="A4581" t="s">
        <v>4</v>
      </c>
      <c r="B4581" s="4" t="s">
        <v>5</v>
      </c>
      <c r="C4581" s="4" t="s">
        <v>10</v>
      </c>
      <c r="D4581" s="4" t="s">
        <v>13</v>
      </c>
    </row>
    <row r="4582" spans="1:6">
      <c r="A4582" t="n">
        <v>39854</v>
      </c>
      <c r="B4582" s="62" t="n">
        <v>67</v>
      </c>
      <c r="C4582" s="7" t="n">
        <v>9</v>
      </c>
      <c r="D4582" s="7" t="n">
        <v>3</v>
      </c>
    </row>
    <row r="4583" spans="1:6">
      <c r="A4583" t="s">
        <v>4</v>
      </c>
      <c r="B4583" s="4" t="s">
        <v>5</v>
      </c>
      <c r="C4583" s="4" t="s">
        <v>10</v>
      </c>
      <c r="D4583" s="4" t="s">
        <v>13</v>
      </c>
    </row>
    <row r="4584" spans="1:6">
      <c r="A4584" t="n">
        <v>39858</v>
      </c>
      <c r="B4584" s="62" t="n">
        <v>67</v>
      </c>
      <c r="C4584" s="7" t="n">
        <v>11</v>
      </c>
      <c r="D4584" s="7" t="n">
        <v>3</v>
      </c>
    </row>
    <row r="4585" spans="1:6">
      <c r="A4585" t="s">
        <v>4</v>
      </c>
      <c r="B4585" s="4" t="s">
        <v>5</v>
      </c>
      <c r="C4585" s="4" t="s">
        <v>10</v>
      </c>
      <c r="D4585" s="4" t="s">
        <v>13</v>
      </c>
    </row>
    <row r="4586" spans="1:6">
      <c r="A4586" t="n">
        <v>39862</v>
      </c>
      <c r="B4586" s="62" t="n">
        <v>67</v>
      </c>
      <c r="C4586" s="7" t="n">
        <v>13</v>
      </c>
      <c r="D4586" s="7" t="n">
        <v>3</v>
      </c>
    </row>
    <row r="4587" spans="1:6">
      <c r="A4587" t="s">
        <v>4</v>
      </c>
      <c r="B4587" s="4" t="s">
        <v>5</v>
      </c>
      <c r="C4587" s="4" t="s">
        <v>10</v>
      </c>
      <c r="D4587" s="4" t="s">
        <v>13</v>
      </c>
    </row>
    <row r="4588" spans="1:6">
      <c r="A4588" t="n">
        <v>39866</v>
      </c>
      <c r="B4588" s="62" t="n">
        <v>67</v>
      </c>
      <c r="C4588" s="7" t="n">
        <v>80</v>
      </c>
      <c r="D4588" s="7" t="n">
        <v>3</v>
      </c>
    </row>
    <row r="4589" spans="1:6">
      <c r="A4589" t="s">
        <v>4</v>
      </c>
      <c r="B4589" s="4" t="s">
        <v>5</v>
      </c>
      <c r="C4589" s="4" t="s">
        <v>10</v>
      </c>
      <c r="D4589" s="4" t="s">
        <v>13</v>
      </c>
    </row>
    <row r="4590" spans="1:6">
      <c r="A4590" t="n">
        <v>39870</v>
      </c>
      <c r="B4590" s="62" t="n">
        <v>67</v>
      </c>
      <c r="C4590" s="7" t="n">
        <v>18</v>
      </c>
      <c r="D4590" s="7" t="n">
        <v>3</v>
      </c>
    </row>
    <row r="4591" spans="1:6">
      <c r="A4591" t="s">
        <v>4</v>
      </c>
      <c r="B4591" s="4" t="s">
        <v>5</v>
      </c>
      <c r="C4591" s="4" t="s">
        <v>10</v>
      </c>
      <c r="D4591" s="4" t="s">
        <v>13</v>
      </c>
    </row>
    <row r="4592" spans="1:6">
      <c r="A4592" t="n">
        <v>39874</v>
      </c>
      <c r="B4592" s="62" t="n">
        <v>67</v>
      </c>
      <c r="C4592" s="7" t="n">
        <v>7032</v>
      </c>
      <c r="D4592" s="7" t="n">
        <v>3</v>
      </c>
    </row>
    <row r="4593" spans="1:4">
      <c r="A4593" t="s">
        <v>4</v>
      </c>
      <c r="B4593" s="4" t="s">
        <v>5</v>
      </c>
      <c r="C4593" s="4" t="s">
        <v>13</v>
      </c>
      <c r="D4593" s="4" t="s">
        <v>10</v>
      </c>
      <c r="E4593" s="4" t="s">
        <v>10</v>
      </c>
      <c r="F4593" s="4" t="s">
        <v>13</v>
      </c>
    </row>
    <row r="4594" spans="1:4">
      <c r="A4594" t="n">
        <v>39878</v>
      </c>
      <c r="B4594" s="21" t="n">
        <v>25</v>
      </c>
      <c r="C4594" s="7" t="n">
        <v>1</v>
      </c>
      <c r="D4594" s="7" t="n">
        <v>60</v>
      </c>
      <c r="E4594" s="7" t="n">
        <v>640</v>
      </c>
      <c r="F4594" s="7" t="n">
        <v>2</v>
      </c>
    </row>
    <row r="4595" spans="1:4">
      <c r="A4595" t="s">
        <v>4</v>
      </c>
      <c r="B4595" s="4" t="s">
        <v>5</v>
      </c>
      <c r="C4595" s="4" t="s">
        <v>13</v>
      </c>
      <c r="D4595" s="4" t="s">
        <v>10</v>
      </c>
      <c r="E4595" s="4" t="s">
        <v>6</v>
      </c>
    </row>
    <row r="4596" spans="1:4">
      <c r="A4596" t="n">
        <v>39885</v>
      </c>
      <c r="B4596" s="37" t="n">
        <v>51</v>
      </c>
      <c r="C4596" s="7" t="n">
        <v>4</v>
      </c>
      <c r="D4596" s="7" t="n">
        <v>7032</v>
      </c>
      <c r="E4596" s="7" t="s">
        <v>115</v>
      </c>
    </row>
    <row r="4597" spans="1:4">
      <c r="A4597" t="s">
        <v>4</v>
      </c>
      <c r="B4597" s="4" t="s">
        <v>5</v>
      </c>
      <c r="C4597" s="4" t="s">
        <v>10</v>
      </c>
    </row>
    <row r="4598" spans="1:4">
      <c r="A4598" t="n">
        <v>39898</v>
      </c>
      <c r="B4598" s="25" t="n">
        <v>16</v>
      </c>
      <c r="C4598" s="7" t="n">
        <v>0</v>
      </c>
    </row>
    <row r="4599" spans="1:4">
      <c r="A4599" t="s">
        <v>4</v>
      </c>
      <c r="B4599" s="4" t="s">
        <v>5</v>
      </c>
      <c r="C4599" s="4" t="s">
        <v>10</v>
      </c>
      <c r="D4599" s="4" t="s">
        <v>13</v>
      </c>
      <c r="E4599" s="4" t="s">
        <v>9</v>
      </c>
      <c r="F4599" s="4" t="s">
        <v>28</v>
      </c>
      <c r="G4599" s="4" t="s">
        <v>13</v>
      </c>
      <c r="H4599" s="4" t="s">
        <v>13</v>
      </c>
    </row>
    <row r="4600" spans="1:4">
      <c r="A4600" t="n">
        <v>39901</v>
      </c>
      <c r="B4600" s="38" t="n">
        <v>26</v>
      </c>
      <c r="C4600" s="7" t="n">
        <v>7032</v>
      </c>
      <c r="D4600" s="7" t="n">
        <v>17</v>
      </c>
      <c r="E4600" s="7" t="n">
        <v>63240</v>
      </c>
      <c r="F4600" s="7" t="s">
        <v>395</v>
      </c>
      <c r="G4600" s="7" t="n">
        <v>2</v>
      </c>
      <c r="H4600" s="7" t="n">
        <v>0</v>
      </c>
    </row>
    <row r="4601" spans="1:4">
      <c r="A4601" t="s">
        <v>4</v>
      </c>
      <c r="B4601" s="4" t="s">
        <v>5</v>
      </c>
    </row>
    <row r="4602" spans="1:4">
      <c r="A4602" t="n">
        <v>39982</v>
      </c>
      <c r="B4602" s="23" t="n">
        <v>28</v>
      </c>
    </row>
    <row r="4603" spans="1:4">
      <c r="A4603" t="s">
        <v>4</v>
      </c>
      <c r="B4603" s="4" t="s">
        <v>5</v>
      </c>
      <c r="C4603" s="4" t="s">
        <v>13</v>
      </c>
      <c r="D4603" s="4" t="s">
        <v>10</v>
      </c>
      <c r="E4603" s="4" t="s">
        <v>10</v>
      </c>
      <c r="F4603" s="4" t="s">
        <v>13</v>
      </c>
    </row>
    <row r="4604" spans="1:4">
      <c r="A4604" t="n">
        <v>39983</v>
      </c>
      <c r="B4604" s="21" t="n">
        <v>25</v>
      </c>
      <c r="C4604" s="7" t="n">
        <v>1</v>
      </c>
      <c r="D4604" s="7" t="n">
        <v>65535</v>
      </c>
      <c r="E4604" s="7" t="n">
        <v>65535</v>
      </c>
      <c r="F4604" s="7" t="n">
        <v>0</v>
      </c>
    </row>
    <row r="4605" spans="1:4">
      <c r="A4605" t="s">
        <v>4</v>
      </c>
      <c r="B4605" s="4" t="s">
        <v>5</v>
      </c>
      <c r="C4605" s="4" t="s">
        <v>13</v>
      </c>
      <c r="D4605" s="4" t="s">
        <v>10</v>
      </c>
      <c r="E4605" s="4" t="s">
        <v>6</v>
      </c>
    </row>
    <row r="4606" spans="1:4">
      <c r="A4606" t="n">
        <v>39990</v>
      </c>
      <c r="B4606" s="37" t="n">
        <v>51</v>
      </c>
      <c r="C4606" s="7" t="n">
        <v>4</v>
      </c>
      <c r="D4606" s="7" t="n">
        <v>0</v>
      </c>
      <c r="E4606" s="7" t="s">
        <v>305</v>
      </c>
    </row>
    <row r="4607" spans="1:4">
      <c r="A4607" t="s">
        <v>4</v>
      </c>
      <c r="B4607" s="4" t="s">
        <v>5</v>
      </c>
      <c r="C4607" s="4" t="s">
        <v>10</v>
      </c>
    </row>
    <row r="4608" spans="1:4">
      <c r="A4608" t="n">
        <v>40004</v>
      </c>
      <c r="B4608" s="25" t="n">
        <v>16</v>
      </c>
      <c r="C4608" s="7" t="n">
        <v>0</v>
      </c>
    </row>
    <row r="4609" spans="1:8">
      <c r="A4609" t="s">
        <v>4</v>
      </c>
      <c r="B4609" s="4" t="s">
        <v>5</v>
      </c>
      <c r="C4609" s="4" t="s">
        <v>10</v>
      </c>
      <c r="D4609" s="4" t="s">
        <v>13</v>
      </c>
      <c r="E4609" s="4" t="s">
        <v>9</v>
      </c>
      <c r="F4609" s="4" t="s">
        <v>28</v>
      </c>
      <c r="G4609" s="4" t="s">
        <v>13</v>
      </c>
      <c r="H4609" s="4" t="s">
        <v>13</v>
      </c>
    </row>
    <row r="4610" spans="1:8">
      <c r="A4610" t="n">
        <v>40007</v>
      </c>
      <c r="B4610" s="38" t="n">
        <v>26</v>
      </c>
      <c r="C4610" s="7" t="n">
        <v>0</v>
      </c>
      <c r="D4610" s="7" t="n">
        <v>17</v>
      </c>
      <c r="E4610" s="7" t="n">
        <v>63241</v>
      </c>
      <c r="F4610" s="7" t="s">
        <v>396</v>
      </c>
      <c r="G4610" s="7" t="n">
        <v>2</v>
      </c>
      <c r="H4610" s="7" t="n">
        <v>0</v>
      </c>
    </row>
    <row r="4611" spans="1:8">
      <c r="A4611" t="s">
        <v>4</v>
      </c>
      <c r="B4611" s="4" t="s">
        <v>5</v>
      </c>
    </row>
    <row r="4612" spans="1:8">
      <c r="A4612" t="n">
        <v>40076</v>
      </c>
      <c r="B4612" s="23" t="n">
        <v>28</v>
      </c>
    </row>
    <row r="4613" spans="1:8">
      <c r="A4613" t="s">
        <v>4</v>
      </c>
      <c r="B4613" s="4" t="s">
        <v>5</v>
      </c>
      <c r="C4613" s="4" t="s">
        <v>10</v>
      </c>
      <c r="D4613" s="4" t="s">
        <v>13</v>
      </c>
      <c r="E4613" s="4" t="s">
        <v>6</v>
      </c>
      <c r="F4613" s="4" t="s">
        <v>19</v>
      </c>
      <c r="G4613" s="4" t="s">
        <v>19</v>
      </c>
      <c r="H4613" s="4" t="s">
        <v>19</v>
      </c>
    </row>
    <row r="4614" spans="1:8">
      <c r="A4614" t="n">
        <v>40077</v>
      </c>
      <c r="B4614" s="35" t="n">
        <v>48</v>
      </c>
      <c r="C4614" s="7" t="n">
        <v>0</v>
      </c>
      <c r="D4614" s="7" t="n">
        <v>0</v>
      </c>
      <c r="E4614" s="7" t="s">
        <v>207</v>
      </c>
      <c r="F4614" s="7" t="n">
        <v>-1</v>
      </c>
      <c r="G4614" s="7" t="n">
        <v>1</v>
      </c>
      <c r="H4614" s="7" t="n">
        <v>0</v>
      </c>
    </row>
    <row r="4615" spans="1:8">
      <c r="A4615" t="s">
        <v>4</v>
      </c>
      <c r="B4615" s="4" t="s">
        <v>5</v>
      </c>
      <c r="C4615" s="4" t="s">
        <v>10</v>
      </c>
    </row>
    <row r="4616" spans="1:8">
      <c r="A4616" t="n">
        <v>40102</v>
      </c>
      <c r="B4616" s="25" t="n">
        <v>16</v>
      </c>
      <c r="C4616" s="7" t="n">
        <v>500</v>
      </c>
    </row>
    <row r="4617" spans="1:8">
      <c r="A4617" t="s">
        <v>4</v>
      </c>
      <c r="B4617" s="4" t="s">
        <v>5</v>
      </c>
      <c r="C4617" s="4" t="s">
        <v>13</v>
      </c>
      <c r="D4617" s="4" t="s">
        <v>19</v>
      </c>
      <c r="E4617" s="4" t="s">
        <v>19</v>
      </c>
      <c r="F4617" s="4" t="s">
        <v>19</v>
      </c>
    </row>
    <row r="4618" spans="1:8">
      <c r="A4618" t="n">
        <v>40105</v>
      </c>
      <c r="B4618" s="48" t="n">
        <v>45</v>
      </c>
      <c r="C4618" s="7" t="n">
        <v>9</v>
      </c>
      <c r="D4618" s="7" t="n">
        <v>0.0500000007450581</v>
      </c>
      <c r="E4618" s="7" t="n">
        <v>0.0500000007450581</v>
      </c>
      <c r="F4618" s="7" t="n">
        <v>0.200000002980232</v>
      </c>
    </row>
    <row r="4619" spans="1:8">
      <c r="A4619" t="s">
        <v>4</v>
      </c>
      <c r="B4619" s="4" t="s">
        <v>5</v>
      </c>
      <c r="C4619" s="4" t="s">
        <v>13</v>
      </c>
      <c r="D4619" s="4" t="s">
        <v>10</v>
      </c>
      <c r="E4619" s="4" t="s">
        <v>6</v>
      </c>
    </row>
    <row r="4620" spans="1:8">
      <c r="A4620" t="n">
        <v>40119</v>
      </c>
      <c r="B4620" s="37" t="n">
        <v>51</v>
      </c>
      <c r="C4620" s="7" t="n">
        <v>4</v>
      </c>
      <c r="D4620" s="7" t="n">
        <v>0</v>
      </c>
      <c r="E4620" s="7" t="s">
        <v>122</v>
      </c>
    </row>
    <row r="4621" spans="1:8">
      <c r="A4621" t="s">
        <v>4</v>
      </c>
      <c r="B4621" s="4" t="s">
        <v>5</v>
      </c>
      <c r="C4621" s="4" t="s">
        <v>10</v>
      </c>
    </row>
    <row r="4622" spans="1:8">
      <c r="A4622" t="n">
        <v>40132</v>
      </c>
      <c r="B4622" s="25" t="n">
        <v>16</v>
      </c>
      <c r="C4622" s="7" t="n">
        <v>0</v>
      </c>
    </row>
    <row r="4623" spans="1:8">
      <c r="A4623" t="s">
        <v>4</v>
      </c>
      <c r="B4623" s="4" t="s">
        <v>5</v>
      </c>
      <c r="C4623" s="4" t="s">
        <v>10</v>
      </c>
      <c r="D4623" s="4" t="s">
        <v>13</v>
      </c>
      <c r="E4623" s="4" t="s">
        <v>9</v>
      </c>
      <c r="F4623" s="4" t="s">
        <v>28</v>
      </c>
      <c r="G4623" s="4" t="s">
        <v>13</v>
      </c>
      <c r="H4623" s="4" t="s">
        <v>13</v>
      </c>
    </row>
    <row r="4624" spans="1:8">
      <c r="A4624" t="n">
        <v>40135</v>
      </c>
      <c r="B4624" s="38" t="n">
        <v>26</v>
      </c>
      <c r="C4624" s="7" t="n">
        <v>0</v>
      </c>
      <c r="D4624" s="7" t="n">
        <v>17</v>
      </c>
      <c r="E4624" s="7" t="n">
        <v>63242</v>
      </c>
      <c r="F4624" s="7" t="s">
        <v>397</v>
      </c>
      <c r="G4624" s="7" t="n">
        <v>2</v>
      </c>
      <c r="H4624" s="7" t="n">
        <v>0</v>
      </c>
    </row>
    <row r="4625" spans="1:8">
      <c r="A4625" t="s">
        <v>4</v>
      </c>
      <c r="B4625" s="4" t="s">
        <v>5</v>
      </c>
    </row>
    <row r="4626" spans="1:8">
      <c r="A4626" t="n">
        <v>40200</v>
      </c>
      <c r="B4626" s="23" t="n">
        <v>28</v>
      </c>
    </row>
    <row r="4627" spans="1:8">
      <c r="A4627" t="s">
        <v>4</v>
      </c>
      <c r="B4627" s="4" t="s">
        <v>5</v>
      </c>
      <c r="C4627" s="4" t="s">
        <v>10</v>
      </c>
      <c r="D4627" s="4" t="s">
        <v>13</v>
      </c>
    </row>
    <row r="4628" spans="1:8">
      <c r="A4628" t="n">
        <v>40201</v>
      </c>
      <c r="B4628" s="52" t="n">
        <v>89</v>
      </c>
      <c r="C4628" s="7" t="n">
        <v>65533</v>
      </c>
      <c r="D4628" s="7" t="n">
        <v>1</v>
      </c>
    </row>
    <row r="4629" spans="1:8">
      <c r="A4629" t="s">
        <v>4</v>
      </c>
      <c r="B4629" s="4" t="s">
        <v>5</v>
      </c>
      <c r="C4629" s="4" t="s">
        <v>13</v>
      </c>
      <c r="D4629" s="4" t="s">
        <v>10</v>
      </c>
      <c r="E4629" s="4" t="s">
        <v>19</v>
      </c>
    </row>
    <row r="4630" spans="1:8">
      <c r="A4630" t="n">
        <v>40205</v>
      </c>
      <c r="B4630" s="42" t="n">
        <v>58</v>
      </c>
      <c r="C4630" s="7" t="n">
        <v>101</v>
      </c>
      <c r="D4630" s="7" t="n">
        <v>300</v>
      </c>
      <c r="E4630" s="7" t="n">
        <v>1</v>
      </c>
    </row>
    <row r="4631" spans="1:8">
      <c r="A4631" t="s">
        <v>4</v>
      </c>
      <c r="B4631" s="4" t="s">
        <v>5</v>
      </c>
      <c r="C4631" s="4" t="s">
        <v>13</v>
      </c>
      <c r="D4631" s="4" t="s">
        <v>10</v>
      </c>
    </row>
    <row r="4632" spans="1:8">
      <c r="A4632" t="n">
        <v>40213</v>
      </c>
      <c r="B4632" s="42" t="n">
        <v>58</v>
      </c>
      <c r="C4632" s="7" t="n">
        <v>254</v>
      </c>
      <c r="D4632" s="7" t="n">
        <v>0</v>
      </c>
    </row>
    <row r="4633" spans="1:8">
      <c r="A4633" t="s">
        <v>4</v>
      </c>
      <c r="B4633" s="4" t="s">
        <v>5</v>
      </c>
      <c r="C4633" s="4" t="s">
        <v>10</v>
      </c>
      <c r="D4633" s="4" t="s">
        <v>9</v>
      </c>
    </row>
    <row r="4634" spans="1:8">
      <c r="A4634" t="n">
        <v>40217</v>
      </c>
      <c r="B4634" s="34" t="n">
        <v>43</v>
      </c>
      <c r="C4634" s="7" t="n">
        <v>1</v>
      </c>
      <c r="D4634" s="7" t="n">
        <v>1</v>
      </c>
    </row>
    <row r="4635" spans="1:8">
      <c r="A4635" t="s">
        <v>4</v>
      </c>
      <c r="B4635" s="4" t="s">
        <v>5</v>
      </c>
      <c r="C4635" s="4" t="s">
        <v>10</v>
      </c>
      <c r="D4635" s="4" t="s">
        <v>9</v>
      </c>
    </row>
    <row r="4636" spans="1:8">
      <c r="A4636" t="n">
        <v>40224</v>
      </c>
      <c r="B4636" s="34" t="n">
        <v>43</v>
      </c>
      <c r="C4636" s="7" t="n">
        <v>2</v>
      </c>
      <c r="D4636" s="7" t="n">
        <v>1</v>
      </c>
    </row>
    <row r="4637" spans="1:8">
      <c r="A4637" t="s">
        <v>4</v>
      </c>
      <c r="B4637" s="4" t="s">
        <v>5</v>
      </c>
      <c r="C4637" s="4" t="s">
        <v>10</v>
      </c>
      <c r="D4637" s="4" t="s">
        <v>9</v>
      </c>
    </row>
    <row r="4638" spans="1:8">
      <c r="A4638" t="n">
        <v>40231</v>
      </c>
      <c r="B4638" s="34" t="n">
        <v>43</v>
      </c>
      <c r="C4638" s="7" t="n">
        <v>3</v>
      </c>
      <c r="D4638" s="7" t="n">
        <v>1</v>
      </c>
    </row>
    <row r="4639" spans="1:8">
      <c r="A4639" t="s">
        <v>4</v>
      </c>
      <c r="B4639" s="4" t="s">
        <v>5</v>
      </c>
      <c r="C4639" s="4" t="s">
        <v>10</v>
      </c>
      <c r="D4639" s="4" t="s">
        <v>9</v>
      </c>
    </row>
    <row r="4640" spans="1:8">
      <c r="A4640" t="n">
        <v>40238</v>
      </c>
      <c r="B4640" s="34" t="n">
        <v>43</v>
      </c>
      <c r="C4640" s="7" t="n">
        <v>4</v>
      </c>
      <c r="D4640" s="7" t="n">
        <v>1</v>
      </c>
    </row>
    <row r="4641" spans="1:5">
      <c r="A4641" t="s">
        <v>4</v>
      </c>
      <c r="B4641" s="4" t="s">
        <v>5</v>
      </c>
      <c r="C4641" s="4" t="s">
        <v>10</v>
      </c>
      <c r="D4641" s="4" t="s">
        <v>9</v>
      </c>
    </row>
    <row r="4642" spans="1:5">
      <c r="A4642" t="n">
        <v>40245</v>
      </c>
      <c r="B4642" s="34" t="n">
        <v>43</v>
      </c>
      <c r="C4642" s="7" t="n">
        <v>5</v>
      </c>
      <c r="D4642" s="7" t="n">
        <v>1</v>
      </c>
    </row>
    <row r="4643" spans="1:5">
      <c r="A4643" t="s">
        <v>4</v>
      </c>
      <c r="B4643" s="4" t="s">
        <v>5</v>
      </c>
      <c r="C4643" s="4" t="s">
        <v>10</v>
      </c>
      <c r="D4643" s="4" t="s">
        <v>9</v>
      </c>
    </row>
    <row r="4644" spans="1:5">
      <c r="A4644" t="n">
        <v>40252</v>
      </c>
      <c r="B4644" s="34" t="n">
        <v>43</v>
      </c>
      <c r="C4644" s="7" t="n">
        <v>6</v>
      </c>
      <c r="D4644" s="7" t="n">
        <v>1</v>
      </c>
    </row>
    <row r="4645" spans="1:5">
      <c r="A4645" t="s">
        <v>4</v>
      </c>
      <c r="B4645" s="4" t="s">
        <v>5</v>
      </c>
      <c r="C4645" s="4" t="s">
        <v>10</v>
      </c>
      <c r="D4645" s="4" t="s">
        <v>9</v>
      </c>
    </row>
    <row r="4646" spans="1:5">
      <c r="A4646" t="n">
        <v>40259</v>
      </c>
      <c r="B4646" s="34" t="n">
        <v>43</v>
      </c>
      <c r="C4646" s="7" t="n">
        <v>7</v>
      </c>
      <c r="D4646" s="7" t="n">
        <v>1</v>
      </c>
    </row>
    <row r="4647" spans="1:5">
      <c r="A4647" t="s">
        <v>4</v>
      </c>
      <c r="B4647" s="4" t="s">
        <v>5</v>
      </c>
      <c r="C4647" s="4" t="s">
        <v>10</v>
      </c>
      <c r="D4647" s="4" t="s">
        <v>9</v>
      </c>
    </row>
    <row r="4648" spans="1:5">
      <c r="A4648" t="n">
        <v>40266</v>
      </c>
      <c r="B4648" s="34" t="n">
        <v>43</v>
      </c>
      <c r="C4648" s="7" t="n">
        <v>8</v>
      </c>
      <c r="D4648" s="7" t="n">
        <v>1</v>
      </c>
    </row>
    <row r="4649" spans="1:5">
      <c r="A4649" t="s">
        <v>4</v>
      </c>
      <c r="B4649" s="4" t="s">
        <v>5</v>
      </c>
      <c r="C4649" s="4" t="s">
        <v>10</v>
      </c>
      <c r="D4649" s="4" t="s">
        <v>9</v>
      </c>
    </row>
    <row r="4650" spans="1:5">
      <c r="A4650" t="n">
        <v>40273</v>
      </c>
      <c r="B4650" s="34" t="n">
        <v>43</v>
      </c>
      <c r="C4650" s="7" t="n">
        <v>9</v>
      </c>
      <c r="D4650" s="7" t="n">
        <v>1</v>
      </c>
    </row>
    <row r="4651" spans="1:5">
      <c r="A4651" t="s">
        <v>4</v>
      </c>
      <c r="B4651" s="4" t="s">
        <v>5</v>
      </c>
      <c r="C4651" s="4" t="s">
        <v>10</v>
      </c>
      <c r="D4651" s="4" t="s">
        <v>9</v>
      </c>
    </row>
    <row r="4652" spans="1:5">
      <c r="A4652" t="n">
        <v>40280</v>
      </c>
      <c r="B4652" s="34" t="n">
        <v>43</v>
      </c>
      <c r="C4652" s="7" t="n">
        <v>11</v>
      </c>
      <c r="D4652" s="7" t="n">
        <v>1</v>
      </c>
    </row>
    <row r="4653" spans="1:5">
      <c r="A4653" t="s">
        <v>4</v>
      </c>
      <c r="B4653" s="4" t="s">
        <v>5</v>
      </c>
      <c r="C4653" s="4" t="s">
        <v>10</v>
      </c>
      <c r="D4653" s="4" t="s">
        <v>9</v>
      </c>
    </row>
    <row r="4654" spans="1:5">
      <c r="A4654" t="n">
        <v>40287</v>
      </c>
      <c r="B4654" s="34" t="n">
        <v>43</v>
      </c>
      <c r="C4654" s="7" t="n">
        <v>13</v>
      </c>
      <c r="D4654" s="7" t="n">
        <v>1</v>
      </c>
    </row>
    <row r="4655" spans="1:5">
      <c r="A4655" t="s">
        <v>4</v>
      </c>
      <c r="B4655" s="4" t="s">
        <v>5</v>
      </c>
      <c r="C4655" s="4" t="s">
        <v>10</v>
      </c>
      <c r="D4655" s="4" t="s">
        <v>9</v>
      </c>
    </row>
    <row r="4656" spans="1:5">
      <c r="A4656" t="n">
        <v>40294</v>
      </c>
      <c r="B4656" s="34" t="n">
        <v>43</v>
      </c>
      <c r="C4656" s="7" t="n">
        <v>80</v>
      </c>
      <c r="D4656" s="7" t="n">
        <v>1</v>
      </c>
    </row>
    <row r="4657" spans="1:4">
      <c r="A4657" t="s">
        <v>4</v>
      </c>
      <c r="B4657" s="4" t="s">
        <v>5</v>
      </c>
      <c r="C4657" s="4" t="s">
        <v>10</v>
      </c>
      <c r="D4657" s="4" t="s">
        <v>9</v>
      </c>
    </row>
    <row r="4658" spans="1:4">
      <c r="A4658" t="n">
        <v>40301</v>
      </c>
      <c r="B4658" s="34" t="n">
        <v>43</v>
      </c>
      <c r="C4658" s="7" t="n">
        <v>18</v>
      </c>
      <c r="D4658" s="7" t="n">
        <v>1</v>
      </c>
    </row>
    <row r="4659" spans="1:4">
      <c r="A4659" t="s">
        <v>4</v>
      </c>
      <c r="B4659" s="4" t="s">
        <v>5</v>
      </c>
      <c r="C4659" s="4" t="s">
        <v>10</v>
      </c>
      <c r="D4659" s="4" t="s">
        <v>19</v>
      </c>
      <c r="E4659" s="4" t="s">
        <v>19</v>
      </c>
      <c r="F4659" s="4" t="s">
        <v>19</v>
      </c>
      <c r="G4659" s="4" t="s">
        <v>19</v>
      </c>
    </row>
    <row r="4660" spans="1:4">
      <c r="A4660" t="n">
        <v>40308</v>
      </c>
      <c r="B4660" s="31" t="n">
        <v>46</v>
      </c>
      <c r="C4660" s="7" t="n">
        <v>0</v>
      </c>
      <c r="D4660" s="7" t="n">
        <v>4.5</v>
      </c>
      <c r="E4660" s="7" t="n">
        <v>59.4199981689453</v>
      </c>
      <c r="F4660" s="7" t="n">
        <v>-14</v>
      </c>
      <c r="G4660" s="7" t="n">
        <v>0</v>
      </c>
    </row>
    <row r="4661" spans="1:4">
      <c r="A4661" t="s">
        <v>4</v>
      </c>
      <c r="B4661" s="4" t="s">
        <v>5</v>
      </c>
      <c r="C4661" s="4" t="s">
        <v>10</v>
      </c>
      <c r="D4661" s="4" t="s">
        <v>19</v>
      </c>
      <c r="E4661" s="4" t="s">
        <v>19</v>
      </c>
      <c r="F4661" s="4" t="s">
        <v>19</v>
      </c>
      <c r="G4661" s="4" t="s">
        <v>19</v>
      </c>
    </row>
    <row r="4662" spans="1:4">
      <c r="A4662" t="n">
        <v>40327</v>
      </c>
      <c r="B4662" s="31" t="n">
        <v>46</v>
      </c>
      <c r="C4662" s="7" t="n">
        <v>7032</v>
      </c>
      <c r="D4662" s="7" t="n">
        <v>4.90000009536743</v>
      </c>
      <c r="E4662" s="7" t="n">
        <v>59.4199981689453</v>
      </c>
      <c r="F4662" s="7" t="n">
        <v>-14.25</v>
      </c>
      <c r="G4662" s="7" t="n">
        <v>0</v>
      </c>
    </row>
    <row r="4663" spans="1:4">
      <c r="A4663" t="s">
        <v>4</v>
      </c>
      <c r="B4663" s="4" t="s">
        <v>5</v>
      </c>
      <c r="C4663" s="4" t="s">
        <v>10</v>
      </c>
      <c r="D4663" s="4" t="s">
        <v>19</v>
      </c>
      <c r="E4663" s="4" t="s">
        <v>19</v>
      </c>
      <c r="F4663" s="4" t="s">
        <v>19</v>
      </c>
      <c r="G4663" s="4" t="s">
        <v>19</v>
      </c>
    </row>
    <row r="4664" spans="1:4">
      <c r="A4664" t="n">
        <v>40346</v>
      </c>
      <c r="B4664" s="31" t="n">
        <v>46</v>
      </c>
      <c r="C4664" s="7" t="n">
        <v>7033</v>
      </c>
      <c r="D4664" s="7" t="n">
        <v>4.5</v>
      </c>
      <c r="E4664" s="7" t="n">
        <v>59.4199981689453</v>
      </c>
      <c r="F4664" s="7" t="n">
        <v>-8.39999961853027</v>
      </c>
      <c r="G4664" s="7" t="n">
        <v>180</v>
      </c>
    </row>
    <row r="4665" spans="1:4">
      <c r="A4665" t="s">
        <v>4</v>
      </c>
      <c r="B4665" s="4" t="s">
        <v>5</v>
      </c>
      <c r="C4665" s="4" t="s">
        <v>10</v>
      </c>
    </row>
    <row r="4666" spans="1:4">
      <c r="A4666" t="n">
        <v>40365</v>
      </c>
      <c r="B4666" s="25" t="n">
        <v>16</v>
      </c>
      <c r="C4666" s="7" t="n">
        <v>0</v>
      </c>
    </row>
    <row r="4667" spans="1:4">
      <c r="A4667" t="s">
        <v>4</v>
      </c>
      <c r="B4667" s="4" t="s">
        <v>5</v>
      </c>
      <c r="C4667" s="4" t="s">
        <v>10</v>
      </c>
      <c r="D4667" s="4" t="s">
        <v>10</v>
      </c>
      <c r="E4667" s="4" t="s">
        <v>10</v>
      </c>
    </row>
    <row r="4668" spans="1:4">
      <c r="A4668" t="n">
        <v>40368</v>
      </c>
      <c r="B4668" s="60" t="n">
        <v>61</v>
      </c>
      <c r="C4668" s="7" t="n">
        <v>0</v>
      </c>
      <c r="D4668" s="7" t="n">
        <v>7033</v>
      </c>
      <c r="E4668" s="7" t="n">
        <v>0</v>
      </c>
    </row>
    <row r="4669" spans="1:4">
      <c r="A4669" t="s">
        <v>4</v>
      </c>
      <c r="B4669" s="4" t="s">
        <v>5</v>
      </c>
      <c r="C4669" s="4" t="s">
        <v>10</v>
      </c>
      <c r="D4669" s="4" t="s">
        <v>10</v>
      </c>
      <c r="E4669" s="4" t="s">
        <v>10</v>
      </c>
    </row>
    <row r="4670" spans="1:4">
      <c r="A4670" t="n">
        <v>40375</v>
      </c>
      <c r="B4670" s="60" t="n">
        <v>61</v>
      </c>
      <c r="C4670" s="7" t="n">
        <v>7032</v>
      </c>
      <c r="D4670" s="7" t="n">
        <v>7033</v>
      </c>
      <c r="E4670" s="7" t="n">
        <v>0</v>
      </c>
    </row>
    <row r="4671" spans="1:4">
      <c r="A4671" t="s">
        <v>4</v>
      </c>
      <c r="B4671" s="4" t="s">
        <v>5</v>
      </c>
      <c r="C4671" s="4" t="s">
        <v>13</v>
      </c>
      <c r="D4671" s="4" t="s">
        <v>13</v>
      </c>
      <c r="E4671" s="4" t="s">
        <v>19</v>
      </c>
      <c r="F4671" s="4" t="s">
        <v>19</v>
      </c>
      <c r="G4671" s="4" t="s">
        <v>19</v>
      </c>
      <c r="H4671" s="4" t="s">
        <v>10</v>
      </c>
    </row>
    <row r="4672" spans="1:4">
      <c r="A4672" t="n">
        <v>40382</v>
      </c>
      <c r="B4672" s="48" t="n">
        <v>45</v>
      </c>
      <c r="C4672" s="7" t="n">
        <v>2</v>
      </c>
      <c r="D4672" s="7" t="n">
        <v>3</v>
      </c>
      <c r="E4672" s="7" t="n">
        <v>4.5</v>
      </c>
      <c r="F4672" s="7" t="n">
        <v>60.9000015258789</v>
      </c>
      <c r="G4672" s="7" t="n">
        <v>-10.4499998092651</v>
      </c>
      <c r="H4672" s="7" t="n">
        <v>0</v>
      </c>
    </row>
    <row r="4673" spans="1:8">
      <c r="A4673" t="s">
        <v>4</v>
      </c>
      <c r="B4673" s="4" t="s">
        <v>5</v>
      </c>
      <c r="C4673" s="4" t="s">
        <v>13</v>
      </c>
      <c r="D4673" s="4" t="s">
        <v>13</v>
      </c>
      <c r="E4673" s="4" t="s">
        <v>19</v>
      </c>
      <c r="F4673" s="4" t="s">
        <v>19</v>
      </c>
      <c r="G4673" s="4" t="s">
        <v>19</v>
      </c>
      <c r="H4673" s="4" t="s">
        <v>10</v>
      </c>
      <c r="I4673" s="4" t="s">
        <v>13</v>
      </c>
    </row>
    <row r="4674" spans="1:8">
      <c r="A4674" t="n">
        <v>40399</v>
      </c>
      <c r="B4674" s="48" t="n">
        <v>45</v>
      </c>
      <c r="C4674" s="7" t="n">
        <v>4</v>
      </c>
      <c r="D4674" s="7" t="n">
        <v>3</v>
      </c>
      <c r="E4674" s="7" t="n">
        <v>345.25</v>
      </c>
      <c r="F4674" s="7" t="n">
        <v>157.5</v>
      </c>
      <c r="G4674" s="7" t="n">
        <v>0</v>
      </c>
      <c r="H4674" s="7" t="n">
        <v>0</v>
      </c>
      <c r="I4674" s="7" t="n">
        <v>0</v>
      </c>
    </row>
    <row r="4675" spans="1:8">
      <c r="A4675" t="s">
        <v>4</v>
      </c>
      <c r="B4675" s="4" t="s">
        <v>5</v>
      </c>
      <c r="C4675" s="4" t="s">
        <v>13</v>
      </c>
      <c r="D4675" s="4" t="s">
        <v>13</v>
      </c>
      <c r="E4675" s="4" t="s">
        <v>19</v>
      </c>
      <c r="F4675" s="4" t="s">
        <v>10</v>
      </c>
    </row>
    <row r="4676" spans="1:8">
      <c r="A4676" t="n">
        <v>40417</v>
      </c>
      <c r="B4676" s="48" t="n">
        <v>45</v>
      </c>
      <c r="C4676" s="7" t="n">
        <v>5</v>
      </c>
      <c r="D4676" s="7" t="n">
        <v>3</v>
      </c>
      <c r="E4676" s="7" t="n">
        <v>5.5</v>
      </c>
      <c r="F4676" s="7" t="n">
        <v>0</v>
      </c>
    </row>
    <row r="4677" spans="1:8">
      <c r="A4677" t="s">
        <v>4</v>
      </c>
      <c r="B4677" s="4" t="s">
        <v>5</v>
      </c>
      <c r="C4677" s="4" t="s">
        <v>13</v>
      </c>
      <c r="D4677" s="4" t="s">
        <v>13</v>
      </c>
      <c r="E4677" s="4" t="s">
        <v>19</v>
      </c>
      <c r="F4677" s="4" t="s">
        <v>10</v>
      </c>
    </row>
    <row r="4678" spans="1:8">
      <c r="A4678" t="n">
        <v>40426</v>
      </c>
      <c r="B4678" s="48" t="n">
        <v>45</v>
      </c>
      <c r="C4678" s="7" t="n">
        <v>11</v>
      </c>
      <c r="D4678" s="7" t="n">
        <v>3</v>
      </c>
      <c r="E4678" s="7" t="n">
        <v>34.2000007629395</v>
      </c>
      <c r="F4678" s="7" t="n">
        <v>0</v>
      </c>
    </row>
    <row r="4679" spans="1:8">
      <c r="A4679" t="s">
        <v>4</v>
      </c>
      <c r="B4679" s="4" t="s">
        <v>5</v>
      </c>
      <c r="C4679" s="4" t="s">
        <v>10</v>
      </c>
      <c r="D4679" s="4" t="s">
        <v>9</v>
      </c>
    </row>
    <row r="4680" spans="1:8">
      <c r="A4680" t="n">
        <v>40435</v>
      </c>
      <c r="B4680" s="34" t="n">
        <v>43</v>
      </c>
      <c r="C4680" s="7" t="n">
        <v>0</v>
      </c>
      <c r="D4680" s="7" t="n">
        <v>512</v>
      </c>
    </row>
    <row r="4681" spans="1:8">
      <c r="A4681" t="s">
        <v>4</v>
      </c>
      <c r="B4681" s="4" t="s">
        <v>5</v>
      </c>
      <c r="C4681" s="4" t="s">
        <v>10</v>
      </c>
      <c r="D4681" s="4" t="s">
        <v>9</v>
      </c>
    </row>
    <row r="4682" spans="1:8">
      <c r="A4682" t="n">
        <v>40442</v>
      </c>
      <c r="B4682" s="34" t="n">
        <v>43</v>
      </c>
      <c r="C4682" s="7" t="n">
        <v>7032</v>
      </c>
      <c r="D4682" s="7" t="n">
        <v>512</v>
      </c>
    </row>
    <row r="4683" spans="1:8">
      <c r="A4683" t="s">
        <v>4</v>
      </c>
      <c r="B4683" s="4" t="s">
        <v>5</v>
      </c>
      <c r="C4683" s="4" t="s">
        <v>10</v>
      </c>
      <c r="D4683" s="4" t="s">
        <v>10</v>
      </c>
      <c r="E4683" s="4" t="s">
        <v>19</v>
      </c>
      <c r="F4683" s="4" t="s">
        <v>19</v>
      </c>
      <c r="G4683" s="4" t="s">
        <v>19</v>
      </c>
      <c r="H4683" s="4" t="s">
        <v>19</v>
      </c>
      <c r="I4683" s="4" t="s">
        <v>13</v>
      </c>
      <c r="J4683" s="4" t="s">
        <v>10</v>
      </c>
    </row>
    <row r="4684" spans="1:8">
      <c r="A4684" t="n">
        <v>40449</v>
      </c>
      <c r="B4684" s="50" t="n">
        <v>55</v>
      </c>
      <c r="C4684" s="7" t="n">
        <v>0</v>
      </c>
      <c r="D4684" s="7" t="n">
        <v>65533</v>
      </c>
      <c r="E4684" s="7" t="n">
        <v>4.5</v>
      </c>
      <c r="F4684" s="7" t="n">
        <v>59.4199981689453</v>
      </c>
      <c r="G4684" s="7" t="n">
        <v>-13</v>
      </c>
      <c r="H4684" s="7" t="n">
        <v>3.29999995231628</v>
      </c>
      <c r="I4684" s="7" t="n">
        <v>2</v>
      </c>
      <c r="J4684" s="7" t="n">
        <v>0</v>
      </c>
    </row>
    <row r="4685" spans="1:8">
      <c r="A4685" t="s">
        <v>4</v>
      </c>
      <c r="B4685" s="4" t="s">
        <v>5</v>
      </c>
      <c r="C4685" s="4" t="s">
        <v>10</v>
      </c>
      <c r="D4685" s="4" t="s">
        <v>10</v>
      </c>
      <c r="E4685" s="4" t="s">
        <v>19</v>
      </c>
      <c r="F4685" s="4" t="s">
        <v>19</v>
      </c>
      <c r="G4685" s="4" t="s">
        <v>19</v>
      </c>
      <c r="H4685" s="4" t="s">
        <v>19</v>
      </c>
      <c r="I4685" s="4" t="s">
        <v>13</v>
      </c>
      <c r="J4685" s="4" t="s">
        <v>10</v>
      </c>
    </row>
    <row r="4686" spans="1:8">
      <c r="A4686" t="n">
        <v>40473</v>
      </c>
      <c r="B4686" s="50" t="n">
        <v>55</v>
      </c>
      <c r="C4686" s="7" t="n">
        <v>7032</v>
      </c>
      <c r="D4686" s="7" t="n">
        <v>65533</v>
      </c>
      <c r="E4686" s="7" t="n">
        <v>4.90000009536743</v>
      </c>
      <c r="F4686" s="7" t="n">
        <v>59.4199981689453</v>
      </c>
      <c r="G4686" s="7" t="n">
        <v>-13.1000003814697</v>
      </c>
      <c r="H4686" s="7" t="n">
        <v>3.29999995231628</v>
      </c>
      <c r="I4686" s="7" t="n">
        <v>2</v>
      </c>
      <c r="J4686" s="7" t="n">
        <v>0</v>
      </c>
    </row>
    <row r="4687" spans="1:8">
      <c r="A4687" t="s">
        <v>4</v>
      </c>
      <c r="B4687" s="4" t="s">
        <v>5</v>
      </c>
      <c r="C4687" s="4" t="s">
        <v>13</v>
      </c>
      <c r="D4687" s="4" t="s">
        <v>10</v>
      </c>
    </row>
    <row r="4688" spans="1:8">
      <c r="A4688" t="n">
        <v>40497</v>
      </c>
      <c r="B4688" s="42" t="n">
        <v>58</v>
      </c>
      <c r="C4688" s="7" t="n">
        <v>255</v>
      </c>
      <c r="D4688" s="7" t="n">
        <v>0</v>
      </c>
    </row>
    <row r="4689" spans="1:10">
      <c r="A4689" t="s">
        <v>4</v>
      </c>
      <c r="B4689" s="4" t="s">
        <v>5</v>
      </c>
      <c r="C4689" s="4" t="s">
        <v>10</v>
      </c>
      <c r="D4689" s="4" t="s">
        <v>13</v>
      </c>
    </row>
    <row r="4690" spans="1:10">
      <c r="A4690" t="n">
        <v>40501</v>
      </c>
      <c r="B4690" s="51" t="n">
        <v>56</v>
      </c>
      <c r="C4690" s="7" t="n">
        <v>0</v>
      </c>
      <c r="D4690" s="7" t="n">
        <v>0</v>
      </c>
    </row>
    <row r="4691" spans="1:10">
      <c r="A4691" t="s">
        <v>4</v>
      </c>
      <c r="B4691" s="4" t="s">
        <v>5</v>
      </c>
      <c r="C4691" s="4" t="s">
        <v>10</v>
      </c>
      <c r="D4691" s="4" t="s">
        <v>13</v>
      </c>
    </row>
    <row r="4692" spans="1:10">
      <c r="A4692" t="n">
        <v>40505</v>
      </c>
      <c r="B4692" s="51" t="n">
        <v>56</v>
      </c>
      <c r="C4692" s="7" t="n">
        <v>7032</v>
      </c>
      <c r="D4692" s="7" t="n">
        <v>0</v>
      </c>
    </row>
    <row r="4693" spans="1:10">
      <c r="A4693" t="s">
        <v>4</v>
      </c>
      <c r="B4693" s="4" t="s">
        <v>5</v>
      </c>
      <c r="C4693" s="4" t="s">
        <v>10</v>
      </c>
    </row>
    <row r="4694" spans="1:10">
      <c r="A4694" t="n">
        <v>40509</v>
      </c>
      <c r="B4694" s="25" t="n">
        <v>16</v>
      </c>
      <c r="C4694" s="7" t="n">
        <v>500</v>
      </c>
    </row>
    <row r="4695" spans="1:10">
      <c r="A4695" t="s">
        <v>4</v>
      </c>
      <c r="B4695" s="4" t="s">
        <v>5</v>
      </c>
      <c r="C4695" s="4" t="s">
        <v>13</v>
      </c>
      <c r="D4695" s="4" t="s">
        <v>10</v>
      </c>
      <c r="E4695" s="4" t="s">
        <v>10</v>
      </c>
      <c r="F4695" s="4" t="s">
        <v>10</v>
      </c>
      <c r="G4695" s="4" t="s">
        <v>10</v>
      </c>
      <c r="H4695" s="4" t="s">
        <v>10</v>
      </c>
      <c r="I4695" s="4" t="s">
        <v>6</v>
      </c>
      <c r="J4695" s="4" t="s">
        <v>19</v>
      </c>
      <c r="K4695" s="4" t="s">
        <v>19</v>
      </c>
      <c r="L4695" s="4" t="s">
        <v>19</v>
      </c>
      <c r="M4695" s="4" t="s">
        <v>9</v>
      </c>
      <c r="N4695" s="4" t="s">
        <v>9</v>
      </c>
      <c r="O4695" s="4" t="s">
        <v>19</v>
      </c>
      <c r="P4695" s="4" t="s">
        <v>19</v>
      </c>
      <c r="Q4695" s="4" t="s">
        <v>19</v>
      </c>
      <c r="R4695" s="4" t="s">
        <v>19</v>
      </c>
      <c r="S4695" s="4" t="s">
        <v>13</v>
      </c>
    </row>
    <row r="4696" spans="1:10">
      <c r="A4696" t="n">
        <v>40512</v>
      </c>
      <c r="B4696" s="68" t="n">
        <v>39</v>
      </c>
      <c r="C4696" s="7" t="n">
        <v>12</v>
      </c>
      <c r="D4696" s="7" t="n">
        <v>65533</v>
      </c>
      <c r="E4696" s="7" t="n">
        <v>210</v>
      </c>
      <c r="F4696" s="7" t="n">
        <v>0</v>
      </c>
      <c r="G4696" s="7" t="n">
        <v>0</v>
      </c>
      <c r="H4696" s="7" t="n">
        <v>259</v>
      </c>
      <c r="I4696" s="7" t="s">
        <v>314</v>
      </c>
      <c r="J4696" s="7" t="n">
        <v>0</v>
      </c>
      <c r="K4696" s="7" t="n">
        <v>0</v>
      </c>
      <c r="L4696" s="7" t="n">
        <v>0</v>
      </c>
      <c r="M4696" s="7" t="n">
        <v>0</v>
      </c>
      <c r="N4696" s="7" t="n">
        <v>0</v>
      </c>
      <c r="O4696" s="7" t="n">
        <v>0</v>
      </c>
      <c r="P4696" s="7" t="n">
        <v>1</v>
      </c>
      <c r="Q4696" s="7" t="n">
        <v>1</v>
      </c>
      <c r="R4696" s="7" t="n">
        <v>1</v>
      </c>
      <c r="S4696" s="7" t="n">
        <v>255</v>
      </c>
    </row>
    <row r="4697" spans="1:10">
      <c r="A4697" t="s">
        <v>4</v>
      </c>
      <c r="B4697" s="4" t="s">
        <v>5</v>
      </c>
      <c r="C4697" s="4" t="s">
        <v>13</v>
      </c>
      <c r="D4697" s="4" t="s">
        <v>10</v>
      </c>
      <c r="E4697" s="4" t="s">
        <v>10</v>
      </c>
      <c r="F4697" s="4" t="s">
        <v>10</v>
      </c>
      <c r="G4697" s="4" t="s">
        <v>10</v>
      </c>
      <c r="H4697" s="4" t="s">
        <v>10</v>
      </c>
      <c r="I4697" s="4" t="s">
        <v>6</v>
      </c>
      <c r="J4697" s="4" t="s">
        <v>19</v>
      </c>
      <c r="K4697" s="4" t="s">
        <v>19</v>
      </c>
      <c r="L4697" s="4" t="s">
        <v>19</v>
      </c>
      <c r="M4697" s="4" t="s">
        <v>9</v>
      </c>
      <c r="N4697" s="4" t="s">
        <v>9</v>
      </c>
      <c r="O4697" s="4" t="s">
        <v>19</v>
      </c>
      <c r="P4697" s="4" t="s">
        <v>19</v>
      </c>
      <c r="Q4697" s="4" t="s">
        <v>19</v>
      </c>
      <c r="R4697" s="4" t="s">
        <v>19</v>
      </c>
      <c r="S4697" s="4" t="s">
        <v>13</v>
      </c>
    </row>
    <row r="4698" spans="1:10">
      <c r="A4698" t="n">
        <v>40573</v>
      </c>
      <c r="B4698" s="68" t="n">
        <v>39</v>
      </c>
      <c r="C4698" s="7" t="n">
        <v>12</v>
      </c>
      <c r="D4698" s="7" t="n">
        <v>65533</v>
      </c>
      <c r="E4698" s="7" t="n">
        <v>210</v>
      </c>
      <c r="F4698" s="7" t="n">
        <v>0</v>
      </c>
      <c r="G4698" s="7" t="n">
        <v>7032</v>
      </c>
      <c r="H4698" s="7" t="n">
        <v>259</v>
      </c>
      <c r="I4698" s="7" t="s">
        <v>314</v>
      </c>
      <c r="J4698" s="7" t="n">
        <v>0</v>
      </c>
      <c r="K4698" s="7" t="n">
        <v>0</v>
      </c>
      <c r="L4698" s="7" t="n">
        <v>0</v>
      </c>
      <c r="M4698" s="7" t="n">
        <v>0</v>
      </c>
      <c r="N4698" s="7" t="n">
        <v>0</v>
      </c>
      <c r="O4698" s="7" t="n">
        <v>0</v>
      </c>
      <c r="P4698" s="7" t="n">
        <v>0.600000023841858</v>
      </c>
      <c r="Q4698" s="7" t="n">
        <v>0.600000023841858</v>
      </c>
      <c r="R4698" s="7" t="n">
        <v>0.600000023841858</v>
      </c>
      <c r="S4698" s="7" t="n">
        <v>255</v>
      </c>
    </row>
    <row r="4699" spans="1:10">
      <c r="A4699" t="s">
        <v>4</v>
      </c>
      <c r="B4699" s="4" t="s">
        <v>5</v>
      </c>
      <c r="C4699" s="4" t="s">
        <v>13</v>
      </c>
      <c r="D4699" s="4" t="s">
        <v>10</v>
      </c>
      <c r="E4699" s="4" t="s">
        <v>19</v>
      </c>
      <c r="F4699" s="4" t="s">
        <v>10</v>
      </c>
      <c r="G4699" s="4" t="s">
        <v>9</v>
      </c>
      <c r="H4699" s="4" t="s">
        <v>9</v>
      </c>
      <c r="I4699" s="4" t="s">
        <v>10</v>
      </c>
      <c r="J4699" s="4" t="s">
        <v>10</v>
      </c>
      <c r="K4699" s="4" t="s">
        <v>9</v>
      </c>
      <c r="L4699" s="4" t="s">
        <v>9</v>
      </c>
      <c r="M4699" s="4" t="s">
        <v>9</v>
      </c>
      <c r="N4699" s="4" t="s">
        <v>9</v>
      </c>
      <c r="O4699" s="4" t="s">
        <v>6</v>
      </c>
    </row>
    <row r="4700" spans="1:10">
      <c r="A4700" t="n">
        <v>40634</v>
      </c>
      <c r="B4700" s="14" t="n">
        <v>50</v>
      </c>
      <c r="C4700" s="7" t="n">
        <v>0</v>
      </c>
      <c r="D4700" s="7" t="n">
        <v>4407</v>
      </c>
      <c r="E4700" s="7" t="n">
        <v>1</v>
      </c>
      <c r="F4700" s="7" t="n">
        <v>0</v>
      </c>
      <c r="G4700" s="7" t="n">
        <v>0</v>
      </c>
      <c r="H4700" s="7" t="n">
        <v>0</v>
      </c>
      <c r="I4700" s="7" t="n">
        <v>0</v>
      </c>
      <c r="J4700" s="7" t="n">
        <v>65533</v>
      </c>
      <c r="K4700" s="7" t="n">
        <v>0</v>
      </c>
      <c r="L4700" s="7" t="n">
        <v>0</v>
      </c>
      <c r="M4700" s="7" t="n">
        <v>0</v>
      </c>
      <c r="N4700" s="7" t="n">
        <v>0</v>
      </c>
      <c r="O4700" s="7" t="s">
        <v>12</v>
      </c>
    </row>
    <row r="4701" spans="1:10">
      <c r="A4701" t="s">
        <v>4</v>
      </c>
      <c r="B4701" s="4" t="s">
        <v>5</v>
      </c>
      <c r="C4701" s="4" t="s">
        <v>10</v>
      </c>
      <c r="D4701" s="4" t="s">
        <v>9</v>
      </c>
      <c r="E4701" s="4" t="s">
        <v>9</v>
      </c>
      <c r="F4701" s="4" t="s">
        <v>9</v>
      </c>
      <c r="G4701" s="4" t="s">
        <v>9</v>
      </c>
      <c r="H4701" s="4" t="s">
        <v>10</v>
      </c>
      <c r="I4701" s="4" t="s">
        <v>13</v>
      </c>
    </row>
    <row r="4702" spans="1:10">
      <c r="A4702" t="n">
        <v>40673</v>
      </c>
      <c r="B4702" s="65" t="n">
        <v>66</v>
      </c>
      <c r="C4702" s="7" t="n">
        <v>0</v>
      </c>
      <c r="D4702" s="7" t="n">
        <v>1065353216</v>
      </c>
      <c r="E4702" s="7" t="n">
        <v>1065353216</v>
      </c>
      <c r="F4702" s="7" t="n">
        <v>1065353216</v>
      </c>
      <c r="G4702" s="7" t="n">
        <v>0</v>
      </c>
      <c r="H4702" s="7" t="n">
        <v>1000</v>
      </c>
      <c r="I4702" s="7" t="n">
        <v>3</v>
      </c>
    </row>
    <row r="4703" spans="1:10">
      <c r="A4703" t="s">
        <v>4</v>
      </c>
      <c r="B4703" s="4" t="s">
        <v>5</v>
      </c>
      <c r="C4703" s="4" t="s">
        <v>10</v>
      </c>
      <c r="D4703" s="4" t="s">
        <v>9</v>
      </c>
      <c r="E4703" s="4" t="s">
        <v>9</v>
      </c>
      <c r="F4703" s="4" t="s">
        <v>9</v>
      </c>
      <c r="G4703" s="4" t="s">
        <v>9</v>
      </c>
      <c r="H4703" s="4" t="s">
        <v>10</v>
      </c>
      <c r="I4703" s="4" t="s">
        <v>13</v>
      </c>
    </row>
    <row r="4704" spans="1:10">
      <c r="A4704" t="n">
        <v>40695</v>
      </c>
      <c r="B4704" s="65" t="n">
        <v>66</v>
      </c>
      <c r="C4704" s="7" t="n">
        <v>7032</v>
      </c>
      <c r="D4704" s="7" t="n">
        <v>1065353216</v>
      </c>
      <c r="E4704" s="7" t="n">
        <v>1065353216</v>
      </c>
      <c r="F4704" s="7" t="n">
        <v>1065353216</v>
      </c>
      <c r="G4704" s="7" t="n">
        <v>0</v>
      </c>
      <c r="H4704" s="7" t="n">
        <v>1000</v>
      </c>
      <c r="I4704" s="7" t="n">
        <v>3</v>
      </c>
    </row>
    <row r="4705" spans="1:19">
      <c r="A4705" t="s">
        <v>4</v>
      </c>
      <c r="B4705" s="4" t="s">
        <v>5</v>
      </c>
      <c r="C4705" s="4" t="s">
        <v>10</v>
      </c>
    </row>
    <row r="4706" spans="1:19">
      <c r="A4706" t="n">
        <v>40717</v>
      </c>
      <c r="B4706" s="25" t="n">
        <v>16</v>
      </c>
      <c r="C4706" s="7" t="n">
        <v>1000</v>
      </c>
    </row>
    <row r="4707" spans="1:19">
      <c r="A4707" t="s">
        <v>4</v>
      </c>
      <c r="B4707" s="4" t="s">
        <v>5</v>
      </c>
      <c r="C4707" s="4" t="s">
        <v>13</v>
      </c>
      <c r="D4707" s="4" t="s">
        <v>10</v>
      </c>
      <c r="E4707" s="4" t="s">
        <v>10</v>
      </c>
      <c r="F4707" s="4" t="s">
        <v>10</v>
      </c>
      <c r="G4707" s="4" t="s">
        <v>10</v>
      </c>
      <c r="H4707" s="4" t="s">
        <v>10</v>
      </c>
      <c r="I4707" s="4" t="s">
        <v>6</v>
      </c>
      <c r="J4707" s="4" t="s">
        <v>19</v>
      </c>
      <c r="K4707" s="4" t="s">
        <v>19</v>
      </c>
      <c r="L4707" s="4" t="s">
        <v>19</v>
      </c>
      <c r="M4707" s="4" t="s">
        <v>9</v>
      </c>
      <c r="N4707" s="4" t="s">
        <v>9</v>
      </c>
      <c r="O4707" s="4" t="s">
        <v>19</v>
      </c>
      <c r="P4707" s="4" t="s">
        <v>19</v>
      </c>
      <c r="Q4707" s="4" t="s">
        <v>19</v>
      </c>
      <c r="R4707" s="4" t="s">
        <v>19</v>
      </c>
      <c r="S4707" s="4" t="s">
        <v>13</v>
      </c>
    </row>
    <row r="4708" spans="1:19">
      <c r="A4708" t="n">
        <v>40720</v>
      </c>
      <c r="B4708" s="68" t="n">
        <v>39</v>
      </c>
      <c r="C4708" s="7" t="n">
        <v>12</v>
      </c>
      <c r="D4708" s="7" t="n">
        <v>65533</v>
      </c>
      <c r="E4708" s="7" t="n">
        <v>211</v>
      </c>
      <c r="F4708" s="7" t="n">
        <v>0</v>
      </c>
      <c r="G4708" s="7" t="n">
        <v>0</v>
      </c>
      <c r="H4708" s="7" t="n">
        <v>259</v>
      </c>
      <c r="I4708" s="7" t="s">
        <v>314</v>
      </c>
      <c r="J4708" s="7" t="n">
        <v>0</v>
      </c>
      <c r="K4708" s="7" t="n">
        <v>0</v>
      </c>
      <c r="L4708" s="7" t="n">
        <v>0</v>
      </c>
      <c r="M4708" s="7" t="n">
        <v>0</v>
      </c>
      <c r="N4708" s="7" t="n">
        <v>0</v>
      </c>
      <c r="O4708" s="7" t="n">
        <v>0</v>
      </c>
      <c r="P4708" s="7" t="n">
        <v>1.39999997615814</v>
      </c>
      <c r="Q4708" s="7" t="n">
        <v>1.39999997615814</v>
      </c>
      <c r="R4708" s="7" t="n">
        <v>1.39999997615814</v>
      </c>
      <c r="S4708" s="7" t="n">
        <v>103</v>
      </c>
    </row>
    <row r="4709" spans="1:19">
      <c r="A4709" t="s">
        <v>4</v>
      </c>
      <c r="B4709" s="4" t="s">
        <v>5</v>
      </c>
      <c r="C4709" s="4" t="s">
        <v>13</v>
      </c>
      <c r="D4709" s="4" t="s">
        <v>10</v>
      </c>
      <c r="E4709" s="4" t="s">
        <v>10</v>
      </c>
      <c r="F4709" s="4" t="s">
        <v>10</v>
      </c>
      <c r="G4709" s="4" t="s">
        <v>10</v>
      </c>
      <c r="H4709" s="4" t="s">
        <v>10</v>
      </c>
      <c r="I4709" s="4" t="s">
        <v>6</v>
      </c>
      <c r="J4709" s="4" t="s">
        <v>19</v>
      </c>
      <c r="K4709" s="4" t="s">
        <v>19</v>
      </c>
      <c r="L4709" s="4" t="s">
        <v>19</v>
      </c>
      <c r="M4709" s="4" t="s">
        <v>9</v>
      </c>
      <c r="N4709" s="4" t="s">
        <v>9</v>
      </c>
      <c r="O4709" s="4" t="s">
        <v>19</v>
      </c>
      <c r="P4709" s="4" t="s">
        <v>19</v>
      </c>
      <c r="Q4709" s="4" t="s">
        <v>19</v>
      </c>
      <c r="R4709" s="4" t="s">
        <v>19</v>
      </c>
      <c r="S4709" s="4" t="s">
        <v>13</v>
      </c>
    </row>
    <row r="4710" spans="1:19">
      <c r="A4710" t="n">
        <v>40781</v>
      </c>
      <c r="B4710" s="68" t="n">
        <v>39</v>
      </c>
      <c r="C4710" s="7" t="n">
        <v>12</v>
      </c>
      <c r="D4710" s="7" t="n">
        <v>65533</v>
      </c>
      <c r="E4710" s="7" t="n">
        <v>211</v>
      </c>
      <c r="F4710" s="7" t="n">
        <v>0</v>
      </c>
      <c r="G4710" s="7" t="n">
        <v>7032</v>
      </c>
      <c r="H4710" s="7" t="n">
        <v>259</v>
      </c>
      <c r="I4710" s="7" t="s">
        <v>314</v>
      </c>
      <c r="J4710" s="7" t="n">
        <v>0</v>
      </c>
      <c r="K4710" s="7" t="n">
        <v>0</v>
      </c>
      <c r="L4710" s="7" t="n">
        <v>0</v>
      </c>
      <c r="M4710" s="7" t="n">
        <v>0</v>
      </c>
      <c r="N4710" s="7" t="n">
        <v>0</v>
      </c>
      <c r="O4710" s="7" t="n">
        <v>0</v>
      </c>
      <c r="P4710" s="7" t="n">
        <v>0.800000011920929</v>
      </c>
      <c r="Q4710" s="7" t="n">
        <v>0.800000011920929</v>
      </c>
      <c r="R4710" s="7" t="n">
        <v>0.800000011920929</v>
      </c>
      <c r="S4710" s="7" t="n">
        <v>104</v>
      </c>
    </row>
    <row r="4711" spans="1:19">
      <c r="A4711" t="s">
        <v>4</v>
      </c>
      <c r="B4711" s="4" t="s">
        <v>5</v>
      </c>
      <c r="C4711" s="4" t="s">
        <v>13</v>
      </c>
      <c r="D4711" s="4" t="s">
        <v>10</v>
      </c>
      <c r="E4711" s="4" t="s">
        <v>19</v>
      </c>
      <c r="F4711" s="4" t="s">
        <v>10</v>
      </c>
      <c r="G4711" s="4" t="s">
        <v>9</v>
      </c>
      <c r="H4711" s="4" t="s">
        <v>9</v>
      </c>
      <c r="I4711" s="4" t="s">
        <v>10</v>
      </c>
      <c r="J4711" s="4" t="s">
        <v>10</v>
      </c>
      <c r="K4711" s="4" t="s">
        <v>9</v>
      </c>
      <c r="L4711" s="4" t="s">
        <v>9</v>
      </c>
      <c r="M4711" s="4" t="s">
        <v>9</v>
      </c>
      <c r="N4711" s="4" t="s">
        <v>9</v>
      </c>
      <c r="O4711" s="4" t="s">
        <v>6</v>
      </c>
    </row>
    <row r="4712" spans="1:19">
      <c r="A4712" t="n">
        <v>40842</v>
      </c>
      <c r="B4712" s="14" t="n">
        <v>50</v>
      </c>
      <c r="C4712" s="7" t="n">
        <v>0</v>
      </c>
      <c r="D4712" s="7" t="n">
        <v>4120</v>
      </c>
      <c r="E4712" s="7" t="n">
        <v>1</v>
      </c>
      <c r="F4712" s="7" t="n">
        <v>0</v>
      </c>
      <c r="G4712" s="7" t="n">
        <v>0</v>
      </c>
      <c r="H4712" s="7" t="n">
        <v>0</v>
      </c>
      <c r="I4712" s="7" t="n">
        <v>0</v>
      </c>
      <c r="J4712" s="7" t="n">
        <v>65533</v>
      </c>
      <c r="K4712" s="7" t="n">
        <v>0</v>
      </c>
      <c r="L4712" s="7" t="n">
        <v>0</v>
      </c>
      <c r="M4712" s="7" t="n">
        <v>0</v>
      </c>
      <c r="N4712" s="7" t="n">
        <v>0</v>
      </c>
      <c r="O4712" s="7" t="s">
        <v>12</v>
      </c>
    </row>
    <row r="4713" spans="1:19">
      <c r="A4713" t="s">
        <v>4</v>
      </c>
      <c r="B4713" s="4" t="s">
        <v>5</v>
      </c>
      <c r="C4713" s="4" t="s">
        <v>10</v>
      </c>
      <c r="D4713" s="4" t="s">
        <v>19</v>
      </c>
      <c r="E4713" s="4" t="s">
        <v>19</v>
      </c>
      <c r="F4713" s="4" t="s">
        <v>19</v>
      </c>
      <c r="G4713" s="4" t="s">
        <v>19</v>
      </c>
    </row>
    <row r="4714" spans="1:19">
      <c r="A4714" t="n">
        <v>40881</v>
      </c>
      <c r="B4714" s="78" t="n">
        <v>131</v>
      </c>
      <c r="C4714" s="7" t="n">
        <v>0</v>
      </c>
      <c r="D4714" s="7" t="n">
        <v>0.5</v>
      </c>
      <c r="E4714" s="7" t="n">
        <v>0.100000001490116</v>
      </c>
      <c r="F4714" s="7" t="n">
        <v>2</v>
      </c>
      <c r="G4714" s="7" t="n">
        <v>0.25</v>
      </c>
    </row>
    <row r="4715" spans="1:19">
      <c r="A4715" t="s">
        <v>4</v>
      </c>
      <c r="B4715" s="4" t="s">
        <v>5</v>
      </c>
      <c r="C4715" s="4" t="s">
        <v>10</v>
      </c>
      <c r="D4715" s="4" t="s">
        <v>10</v>
      </c>
      <c r="E4715" s="4" t="s">
        <v>19</v>
      </c>
      <c r="F4715" s="4" t="s">
        <v>19</v>
      </c>
      <c r="G4715" s="4" t="s">
        <v>19</v>
      </c>
      <c r="H4715" s="4" t="s">
        <v>19</v>
      </c>
      <c r="I4715" s="4" t="s">
        <v>13</v>
      </c>
      <c r="J4715" s="4" t="s">
        <v>10</v>
      </c>
    </row>
    <row r="4716" spans="1:19">
      <c r="A4716" t="n">
        <v>40900</v>
      </c>
      <c r="B4716" s="50" t="n">
        <v>55</v>
      </c>
      <c r="C4716" s="7" t="n">
        <v>0</v>
      </c>
      <c r="D4716" s="7" t="n">
        <v>65533</v>
      </c>
      <c r="E4716" s="7" t="n">
        <v>4.53000020980835</v>
      </c>
      <c r="F4716" s="7" t="n">
        <v>60.6699981689453</v>
      </c>
      <c r="G4716" s="7" t="n">
        <v>-9.03999996185303</v>
      </c>
      <c r="H4716" s="7" t="n">
        <v>4</v>
      </c>
      <c r="I4716" s="7" t="n">
        <v>0</v>
      </c>
      <c r="J4716" s="7" t="n">
        <v>1</v>
      </c>
    </row>
    <row r="4717" spans="1:19">
      <c r="A4717" t="s">
        <v>4</v>
      </c>
      <c r="B4717" s="4" t="s">
        <v>5</v>
      </c>
      <c r="C4717" s="4" t="s">
        <v>10</v>
      </c>
    </row>
    <row r="4718" spans="1:19">
      <c r="A4718" t="n">
        <v>40924</v>
      </c>
      <c r="B4718" s="25" t="n">
        <v>16</v>
      </c>
      <c r="C4718" s="7" t="n">
        <v>100</v>
      </c>
    </row>
    <row r="4719" spans="1:19">
      <c r="A4719" t="s">
        <v>4</v>
      </c>
      <c r="B4719" s="4" t="s">
        <v>5</v>
      </c>
      <c r="C4719" s="4" t="s">
        <v>10</v>
      </c>
      <c r="D4719" s="4" t="s">
        <v>19</v>
      </c>
      <c r="E4719" s="4" t="s">
        <v>19</v>
      </c>
      <c r="F4719" s="4" t="s">
        <v>19</v>
      </c>
      <c r="G4719" s="4" t="s">
        <v>19</v>
      </c>
    </row>
    <row r="4720" spans="1:19">
      <c r="A4720" t="n">
        <v>40927</v>
      </c>
      <c r="B4720" s="78" t="n">
        <v>131</v>
      </c>
      <c r="C4720" s="7" t="n">
        <v>7032</v>
      </c>
      <c r="D4720" s="7" t="n">
        <v>0.5</v>
      </c>
      <c r="E4720" s="7" t="n">
        <v>0.100000001490116</v>
      </c>
      <c r="F4720" s="7" t="n">
        <v>2</v>
      </c>
      <c r="G4720" s="7" t="n">
        <v>0.25</v>
      </c>
    </row>
    <row r="4721" spans="1:19">
      <c r="A4721" t="s">
        <v>4</v>
      </c>
      <c r="B4721" s="4" t="s">
        <v>5</v>
      </c>
      <c r="C4721" s="4" t="s">
        <v>10</v>
      </c>
      <c r="D4721" s="4" t="s">
        <v>10</v>
      </c>
      <c r="E4721" s="4" t="s">
        <v>19</v>
      </c>
      <c r="F4721" s="4" t="s">
        <v>19</v>
      </c>
      <c r="G4721" s="4" t="s">
        <v>19</v>
      </c>
      <c r="H4721" s="4" t="s">
        <v>19</v>
      </c>
      <c r="I4721" s="4" t="s">
        <v>13</v>
      </c>
      <c r="J4721" s="4" t="s">
        <v>10</v>
      </c>
    </row>
    <row r="4722" spans="1:19">
      <c r="A4722" t="n">
        <v>40946</v>
      </c>
      <c r="B4722" s="50" t="n">
        <v>55</v>
      </c>
      <c r="C4722" s="7" t="n">
        <v>7032</v>
      </c>
      <c r="D4722" s="7" t="n">
        <v>65533</v>
      </c>
      <c r="E4722" s="7" t="n">
        <v>4.46999979019165</v>
      </c>
      <c r="F4722" s="7" t="n">
        <v>61.6399993896484</v>
      </c>
      <c r="G4722" s="7" t="n">
        <v>-9</v>
      </c>
      <c r="H4722" s="7" t="n">
        <v>4</v>
      </c>
      <c r="I4722" s="7" t="n">
        <v>0</v>
      </c>
      <c r="J4722" s="7" t="n">
        <v>1</v>
      </c>
    </row>
    <row r="4723" spans="1:19">
      <c r="A4723" t="s">
        <v>4</v>
      </c>
      <c r="B4723" s="4" t="s">
        <v>5</v>
      </c>
      <c r="C4723" s="4" t="s">
        <v>10</v>
      </c>
    </row>
    <row r="4724" spans="1:19">
      <c r="A4724" t="n">
        <v>40970</v>
      </c>
      <c r="B4724" s="25" t="n">
        <v>16</v>
      </c>
      <c r="C4724" s="7" t="n">
        <v>2000</v>
      </c>
    </row>
    <row r="4725" spans="1:19">
      <c r="A4725" t="s">
        <v>4</v>
      </c>
      <c r="B4725" s="4" t="s">
        <v>5</v>
      </c>
      <c r="C4725" s="4" t="s">
        <v>10</v>
      </c>
      <c r="D4725" s="4" t="s">
        <v>13</v>
      </c>
    </row>
    <row r="4726" spans="1:19">
      <c r="A4726" t="n">
        <v>40973</v>
      </c>
      <c r="B4726" s="51" t="n">
        <v>56</v>
      </c>
      <c r="C4726" s="7" t="n">
        <v>0</v>
      </c>
      <c r="D4726" s="7" t="n">
        <v>0</v>
      </c>
    </row>
    <row r="4727" spans="1:19">
      <c r="A4727" t="s">
        <v>4</v>
      </c>
      <c r="B4727" s="4" t="s">
        <v>5</v>
      </c>
      <c r="C4727" s="4" t="s">
        <v>10</v>
      </c>
      <c r="D4727" s="4" t="s">
        <v>13</v>
      </c>
    </row>
    <row r="4728" spans="1:19">
      <c r="A4728" t="n">
        <v>40977</v>
      </c>
      <c r="B4728" s="51" t="n">
        <v>56</v>
      </c>
      <c r="C4728" s="7" t="n">
        <v>7032</v>
      </c>
      <c r="D4728" s="7" t="n">
        <v>0</v>
      </c>
    </row>
    <row r="4729" spans="1:19">
      <c r="A4729" t="s">
        <v>4</v>
      </c>
      <c r="B4729" s="4" t="s">
        <v>5</v>
      </c>
      <c r="C4729" s="4" t="s">
        <v>13</v>
      </c>
      <c r="D4729" s="4" t="s">
        <v>10</v>
      </c>
      <c r="E4729" s="4" t="s">
        <v>13</v>
      </c>
    </row>
    <row r="4730" spans="1:19">
      <c r="A4730" t="n">
        <v>40981</v>
      </c>
      <c r="B4730" s="68" t="n">
        <v>39</v>
      </c>
      <c r="C4730" s="7" t="n">
        <v>14</v>
      </c>
      <c r="D4730" s="7" t="n">
        <v>65533</v>
      </c>
      <c r="E4730" s="7" t="n">
        <v>103</v>
      </c>
    </row>
    <row r="4731" spans="1:19">
      <c r="A4731" t="s">
        <v>4</v>
      </c>
      <c r="B4731" s="4" t="s">
        <v>5</v>
      </c>
      <c r="C4731" s="4" t="s">
        <v>13</v>
      </c>
      <c r="D4731" s="4" t="s">
        <v>10</v>
      </c>
      <c r="E4731" s="4" t="s">
        <v>13</v>
      </c>
    </row>
    <row r="4732" spans="1:19">
      <c r="A4732" t="n">
        <v>40986</v>
      </c>
      <c r="B4732" s="68" t="n">
        <v>39</v>
      </c>
      <c r="C4732" s="7" t="n">
        <v>14</v>
      </c>
      <c r="D4732" s="7" t="n">
        <v>65533</v>
      </c>
      <c r="E4732" s="7" t="n">
        <v>104</v>
      </c>
    </row>
    <row r="4733" spans="1:19">
      <c r="A4733" t="s">
        <v>4</v>
      </c>
      <c r="B4733" s="4" t="s">
        <v>5</v>
      </c>
      <c r="C4733" s="4" t="s">
        <v>10</v>
      </c>
    </row>
    <row r="4734" spans="1:19">
      <c r="A4734" t="n">
        <v>40991</v>
      </c>
      <c r="B4734" s="25" t="n">
        <v>16</v>
      </c>
      <c r="C4734" s="7" t="n">
        <v>100</v>
      </c>
    </row>
    <row r="4735" spans="1:19">
      <c r="A4735" t="s">
        <v>4</v>
      </c>
      <c r="B4735" s="4" t="s">
        <v>5</v>
      </c>
      <c r="C4735" s="4" t="s">
        <v>13</v>
      </c>
      <c r="D4735" s="4" t="s">
        <v>10</v>
      </c>
      <c r="E4735" s="4" t="s">
        <v>10</v>
      </c>
      <c r="F4735" s="4" t="s">
        <v>10</v>
      </c>
      <c r="G4735" s="4" t="s">
        <v>10</v>
      </c>
      <c r="H4735" s="4" t="s">
        <v>10</v>
      </c>
      <c r="I4735" s="4" t="s">
        <v>6</v>
      </c>
      <c r="J4735" s="4" t="s">
        <v>19</v>
      </c>
      <c r="K4735" s="4" t="s">
        <v>19</v>
      </c>
      <c r="L4735" s="4" t="s">
        <v>19</v>
      </c>
      <c r="M4735" s="4" t="s">
        <v>9</v>
      </c>
      <c r="N4735" s="4" t="s">
        <v>9</v>
      </c>
      <c r="O4735" s="4" t="s">
        <v>19</v>
      </c>
      <c r="P4735" s="4" t="s">
        <v>19</v>
      </c>
      <c r="Q4735" s="4" t="s">
        <v>19</v>
      </c>
      <c r="R4735" s="4" t="s">
        <v>19</v>
      </c>
      <c r="S4735" s="4" t="s">
        <v>13</v>
      </c>
    </row>
    <row r="4736" spans="1:19">
      <c r="A4736" t="n">
        <v>40994</v>
      </c>
      <c r="B4736" s="68" t="n">
        <v>39</v>
      </c>
      <c r="C4736" s="7" t="n">
        <v>12</v>
      </c>
      <c r="D4736" s="7" t="n">
        <v>65533</v>
      </c>
      <c r="E4736" s="7" t="n">
        <v>212</v>
      </c>
      <c r="F4736" s="7" t="n">
        <v>0</v>
      </c>
      <c r="G4736" s="7" t="n">
        <v>65533</v>
      </c>
      <c r="H4736" s="7" t="n">
        <v>0</v>
      </c>
      <c r="I4736" s="7" t="s">
        <v>12</v>
      </c>
      <c r="J4736" s="7" t="n">
        <v>4.5</v>
      </c>
      <c r="K4736" s="7" t="n">
        <v>61.7999992370605</v>
      </c>
      <c r="L4736" s="7" t="n">
        <v>-8.94999980926514</v>
      </c>
      <c r="M4736" s="7" t="n">
        <v>0</v>
      </c>
      <c r="N4736" s="7" t="n">
        <v>0</v>
      </c>
      <c r="O4736" s="7" t="n">
        <v>0</v>
      </c>
      <c r="P4736" s="7" t="n">
        <v>1</v>
      </c>
      <c r="Q4736" s="7" t="n">
        <v>1</v>
      </c>
      <c r="R4736" s="7" t="n">
        <v>1</v>
      </c>
      <c r="S4736" s="7" t="n">
        <v>255</v>
      </c>
    </row>
    <row r="4737" spans="1:19">
      <c r="A4737" t="s">
        <v>4</v>
      </c>
      <c r="B4737" s="4" t="s">
        <v>5</v>
      </c>
      <c r="C4737" s="4" t="s">
        <v>13</v>
      </c>
      <c r="D4737" s="4" t="s">
        <v>10</v>
      </c>
      <c r="E4737" s="4" t="s">
        <v>19</v>
      </c>
      <c r="F4737" s="4" t="s">
        <v>10</v>
      </c>
      <c r="G4737" s="4" t="s">
        <v>9</v>
      </c>
      <c r="H4737" s="4" t="s">
        <v>9</v>
      </c>
      <c r="I4737" s="4" t="s">
        <v>10</v>
      </c>
      <c r="J4737" s="4" t="s">
        <v>10</v>
      </c>
      <c r="K4737" s="4" t="s">
        <v>9</v>
      </c>
      <c r="L4737" s="4" t="s">
        <v>9</v>
      </c>
      <c r="M4737" s="4" t="s">
        <v>9</v>
      </c>
      <c r="N4737" s="4" t="s">
        <v>9</v>
      </c>
      <c r="O4737" s="4" t="s">
        <v>6</v>
      </c>
    </row>
    <row r="4738" spans="1:19">
      <c r="A4738" t="n">
        <v>41044</v>
      </c>
      <c r="B4738" s="14" t="n">
        <v>50</v>
      </c>
      <c r="C4738" s="7" t="n">
        <v>0</v>
      </c>
      <c r="D4738" s="7" t="n">
        <v>4120</v>
      </c>
      <c r="E4738" s="7" t="n">
        <v>1</v>
      </c>
      <c r="F4738" s="7" t="n">
        <v>0</v>
      </c>
      <c r="G4738" s="7" t="n">
        <v>0</v>
      </c>
      <c r="H4738" s="7" t="n">
        <v>0</v>
      </c>
      <c r="I4738" s="7" t="n">
        <v>0</v>
      </c>
      <c r="J4738" s="7" t="n">
        <v>65533</v>
      </c>
      <c r="K4738" s="7" t="n">
        <v>0</v>
      </c>
      <c r="L4738" s="7" t="n">
        <v>0</v>
      </c>
      <c r="M4738" s="7" t="n">
        <v>0</v>
      </c>
      <c r="N4738" s="7" t="n">
        <v>0</v>
      </c>
      <c r="O4738" s="7" t="s">
        <v>12</v>
      </c>
    </row>
    <row r="4739" spans="1:19">
      <c r="A4739" t="s">
        <v>4</v>
      </c>
      <c r="B4739" s="4" t="s">
        <v>5</v>
      </c>
      <c r="C4739" s="4" t="s">
        <v>10</v>
      </c>
    </row>
    <row r="4740" spans="1:19">
      <c r="A4740" t="n">
        <v>41083</v>
      </c>
      <c r="B4740" s="25" t="n">
        <v>16</v>
      </c>
      <c r="C4740" s="7" t="n">
        <v>1500</v>
      </c>
    </row>
    <row r="4741" spans="1:19">
      <c r="A4741" t="s">
        <v>4</v>
      </c>
      <c r="B4741" s="4" t="s">
        <v>5</v>
      </c>
      <c r="C4741" s="4" t="s">
        <v>13</v>
      </c>
      <c r="D4741" s="4" t="s">
        <v>13</v>
      </c>
      <c r="E4741" s="4" t="s">
        <v>19</v>
      </c>
      <c r="F4741" s="4" t="s">
        <v>19</v>
      </c>
      <c r="G4741" s="4" t="s">
        <v>19</v>
      </c>
      <c r="H4741" s="4" t="s">
        <v>10</v>
      </c>
    </row>
    <row r="4742" spans="1:19">
      <c r="A4742" t="n">
        <v>41086</v>
      </c>
      <c r="B4742" s="48" t="n">
        <v>45</v>
      </c>
      <c r="C4742" s="7" t="n">
        <v>2</v>
      </c>
      <c r="D4742" s="7" t="n">
        <v>3</v>
      </c>
      <c r="E4742" s="7" t="n">
        <v>4.55000019073486</v>
      </c>
      <c r="F4742" s="7" t="n">
        <v>64.5</v>
      </c>
      <c r="G4742" s="7" t="n">
        <v>-8.89999961853027</v>
      </c>
      <c r="H4742" s="7" t="n">
        <v>4000</v>
      </c>
    </row>
    <row r="4743" spans="1:19">
      <c r="A4743" t="s">
        <v>4</v>
      </c>
      <c r="B4743" s="4" t="s">
        <v>5</v>
      </c>
      <c r="C4743" s="4" t="s">
        <v>13</v>
      </c>
      <c r="D4743" s="4" t="s">
        <v>13</v>
      </c>
      <c r="E4743" s="4" t="s">
        <v>19</v>
      </c>
      <c r="F4743" s="4" t="s">
        <v>19</v>
      </c>
      <c r="G4743" s="4" t="s">
        <v>19</v>
      </c>
      <c r="H4743" s="4" t="s">
        <v>10</v>
      </c>
      <c r="I4743" s="4" t="s">
        <v>13</v>
      </c>
    </row>
    <row r="4744" spans="1:19">
      <c r="A4744" t="n">
        <v>41103</v>
      </c>
      <c r="B4744" s="48" t="n">
        <v>45</v>
      </c>
      <c r="C4744" s="7" t="n">
        <v>4</v>
      </c>
      <c r="D4744" s="7" t="n">
        <v>3</v>
      </c>
      <c r="E4744" s="7" t="n">
        <v>337.600006103516</v>
      </c>
      <c r="F4744" s="7" t="n">
        <v>167.899993896484</v>
      </c>
      <c r="G4744" s="7" t="n">
        <v>0</v>
      </c>
      <c r="H4744" s="7" t="n">
        <v>4000</v>
      </c>
      <c r="I4744" s="7" t="n">
        <v>0</v>
      </c>
    </row>
    <row r="4745" spans="1:19">
      <c r="A4745" t="s">
        <v>4</v>
      </c>
      <c r="B4745" s="4" t="s">
        <v>5</v>
      </c>
      <c r="C4745" s="4" t="s">
        <v>13</v>
      </c>
      <c r="D4745" s="4" t="s">
        <v>13</v>
      </c>
      <c r="E4745" s="4" t="s">
        <v>19</v>
      </c>
      <c r="F4745" s="4" t="s">
        <v>10</v>
      </c>
    </row>
    <row r="4746" spans="1:19">
      <c r="A4746" t="n">
        <v>41121</v>
      </c>
      <c r="B4746" s="48" t="n">
        <v>45</v>
      </c>
      <c r="C4746" s="7" t="n">
        <v>5</v>
      </c>
      <c r="D4746" s="7" t="n">
        <v>3</v>
      </c>
      <c r="E4746" s="7" t="n">
        <v>6</v>
      </c>
      <c r="F4746" s="7" t="n">
        <v>4000</v>
      </c>
    </row>
    <row r="4747" spans="1:19">
      <c r="A4747" t="s">
        <v>4</v>
      </c>
      <c r="B4747" s="4" t="s">
        <v>5</v>
      </c>
      <c r="C4747" s="4" t="s">
        <v>10</v>
      </c>
      <c r="D4747" s="4" t="s">
        <v>13</v>
      </c>
      <c r="E4747" s="4" t="s">
        <v>6</v>
      </c>
      <c r="F4747" s="4" t="s">
        <v>19</v>
      </c>
      <c r="G4747" s="4" t="s">
        <v>19</v>
      </c>
      <c r="H4747" s="4" t="s">
        <v>19</v>
      </c>
    </row>
    <row r="4748" spans="1:19">
      <c r="A4748" t="n">
        <v>41130</v>
      </c>
      <c r="B4748" s="35" t="n">
        <v>48</v>
      </c>
      <c r="C4748" s="7" t="n">
        <v>7033</v>
      </c>
      <c r="D4748" s="7" t="n">
        <v>0</v>
      </c>
      <c r="E4748" s="7" t="s">
        <v>209</v>
      </c>
      <c r="F4748" s="7" t="n">
        <v>-1</v>
      </c>
      <c r="G4748" s="7" t="n">
        <v>1</v>
      </c>
      <c r="H4748" s="7" t="n">
        <v>0</v>
      </c>
    </row>
    <row r="4749" spans="1:19">
      <c r="A4749" t="s">
        <v>4</v>
      </c>
      <c r="B4749" s="4" t="s">
        <v>5</v>
      </c>
      <c r="C4749" s="4" t="s">
        <v>13</v>
      </c>
      <c r="D4749" s="4" t="s">
        <v>10</v>
      </c>
    </row>
    <row r="4750" spans="1:19">
      <c r="A4750" t="n">
        <v>41157</v>
      </c>
      <c r="B4750" s="48" t="n">
        <v>45</v>
      </c>
      <c r="C4750" s="7" t="n">
        <v>7</v>
      </c>
      <c r="D4750" s="7" t="n">
        <v>255</v>
      </c>
    </row>
    <row r="4751" spans="1:19">
      <c r="A4751" t="s">
        <v>4</v>
      </c>
      <c r="B4751" s="4" t="s">
        <v>5</v>
      </c>
      <c r="C4751" s="4" t="s">
        <v>10</v>
      </c>
    </row>
    <row r="4752" spans="1:19">
      <c r="A4752" t="n">
        <v>41161</v>
      </c>
      <c r="B4752" s="25" t="n">
        <v>16</v>
      </c>
      <c r="C4752" s="7" t="n">
        <v>1000</v>
      </c>
    </row>
    <row r="4753" spans="1:15">
      <c r="A4753" t="s">
        <v>4</v>
      </c>
      <c r="B4753" s="4" t="s">
        <v>5</v>
      </c>
      <c r="C4753" s="4" t="s">
        <v>13</v>
      </c>
      <c r="D4753" s="4" t="s">
        <v>10</v>
      </c>
      <c r="E4753" s="4" t="s">
        <v>19</v>
      </c>
    </row>
    <row r="4754" spans="1:15">
      <c r="A4754" t="n">
        <v>41164</v>
      </c>
      <c r="B4754" s="42" t="n">
        <v>58</v>
      </c>
      <c r="C4754" s="7" t="n">
        <v>101</v>
      </c>
      <c r="D4754" s="7" t="n">
        <v>300</v>
      </c>
      <c r="E4754" s="7" t="n">
        <v>1</v>
      </c>
    </row>
    <row r="4755" spans="1:15">
      <c r="A4755" t="s">
        <v>4</v>
      </c>
      <c r="B4755" s="4" t="s">
        <v>5</v>
      </c>
      <c r="C4755" s="4" t="s">
        <v>13</v>
      </c>
      <c r="D4755" s="4" t="s">
        <v>10</v>
      </c>
    </row>
    <row r="4756" spans="1:15">
      <c r="A4756" t="n">
        <v>41172</v>
      </c>
      <c r="B4756" s="42" t="n">
        <v>58</v>
      </c>
      <c r="C4756" s="7" t="n">
        <v>254</v>
      </c>
      <c r="D4756" s="7" t="n">
        <v>0</v>
      </c>
    </row>
    <row r="4757" spans="1:15">
      <c r="A4757" t="s">
        <v>4</v>
      </c>
      <c r="B4757" s="4" t="s">
        <v>5</v>
      </c>
      <c r="C4757" s="4" t="s">
        <v>10</v>
      </c>
      <c r="D4757" s="4" t="s">
        <v>9</v>
      </c>
    </row>
    <row r="4758" spans="1:15">
      <c r="A4758" t="n">
        <v>41176</v>
      </c>
      <c r="B4758" s="49" t="n">
        <v>44</v>
      </c>
      <c r="C4758" s="7" t="n">
        <v>1</v>
      </c>
      <c r="D4758" s="7" t="n">
        <v>1</v>
      </c>
    </row>
    <row r="4759" spans="1:15">
      <c r="A4759" t="s">
        <v>4</v>
      </c>
      <c r="B4759" s="4" t="s">
        <v>5</v>
      </c>
      <c r="C4759" s="4" t="s">
        <v>10</v>
      </c>
      <c r="D4759" s="4" t="s">
        <v>9</v>
      </c>
    </row>
    <row r="4760" spans="1:15">
      <c r="A4760" t="n">
        <v>41183</v>
      </c>
      <c r="B4760" s="49" t="n">
        <v>44</v>
      </c>
      <c r="C4760" s="7" t="n">
        <v>2</v>
      </c>
      <c r="D4760" s="7" t="n">
        <v>1</v>
      </c>
    </row>
    <row r="4761" spans="1:15">
      <c r="A4761" t="s">
        <v>4</v>
      </c>
      <c r="B4761" s="4" t="s">
        <v>5</v>
      </c>
      <c r="C4761" s="4" t="s">
        <v>10</v>
      </c>
      <c r="D4761" s="4" t="s">
        <v>9</v>
      </c>
    </row>
    <row r="4762" spans="1:15">
      <c r="A4762" t="n">
        <v>41190</v>
      </c>
      <c r="B4762" s="49" t="n">
        <v>44</v>
      </c>
      <c r="C4762" s="7" t="n">
        <v>3</v>
      </c>
      <c r="D4762" s="7" t="n">
        <v>1</v>
      </c>
    </row>
    <row r="4763" spans="1:15">
      <c r="A4763" t="s">
        <v>4</v>
      </c>
      <c r="B4763" s="4" t="s">
        <v>5</v>
      </c>
      <c r="C4763" s="4" t="s">
        <v>10</v>
      </c>
      <c r="D4763" s="4" t="s">
        <v>9</v>
      </c>
    </row>
    <row r="4764" spans="1:15">
      <c r="A4764" t="n">
        <v>41197</v>
      </c>
      <c r="B4764" s="49" t="n">
        <v>44</v>
      </c>
      <c r="C4764" s="7" t="n">
        <v>4</v>
      </c>
      <c r="D4764" s="7" t="n">
        <v>1</v>
      </c>
    </row>
    <row r="4765" spans="1:15">
      <c r="A4765" t="s">
        <v>4</v>
      </c>
      <c r="B4765" s="4" t="s">
        <v>5</v>
      </c>
      <c r="C4765" s="4" t="s">
        <v>10</v>
      </c>
      <c r="D4765" s="4" t="s">
        <v>9</v>
      </c>
    </row>
    <row r="4766" spans="1:15">
      <c r="A4766" t="n">
        <v>41204</v>
      </c>
      <c r="B4766" s="49" t="n">
        <v>44</v>
      </c>
      <c r="C4766" s="7" t="n">
        <v>5</v>
      </c>
      <c r="D4766" s="7" t="n">
        <v>1</v>
      </c>
    </row>
    <row r="4767" spans="1:15">
      <c r="A4767" t="s">
        <v>4</v>
      </c>
      <c r="B4767" s="4" t="s">
        <v>5</v>
      </c>
      <c r="C4767" s="4" t="s">
        <v>10</v>
      </c>
      <c r="D4767" s="4" t="s">
        <v>9</v>
      </c>
    </row>
    <row r="4768" spans="1:15">
      <c r="A4768" t="n">
        <v>41211</v>
      </c>
      <c r="B4768" s="49" t="n">
        <v>44</v>
      </c>
      <c r="C4768" s="7" t="n">
        <v>6</v>
      </c>
      <c r="D4768" s="7" t="n">
        <v>1</v>
      </c>
    </row>
    <row r="4769" spans="1:5">
      <c r="A4769" t="s">
        <v>4</v>
      </c>
      <c r="B4769" s="4" t="s">
        <v>5</v>
      </c>
      <c r="C4769" s="4" t="s">
        <v>10</v>
      </c>
      <c r="D4769" s="4" t="s">
        <v>9</v>
      </c>
    </row>
    <row r="4770" spans="1:5">
      <c r="A4770" t="n">
        <v>41218</v>
      </c>
      <c r="B4770" s="49" t="n">
        <v>44</v>
      </c>
      <c r="C4770" s="7" t="n">
        <v>7</v>
      </c>
      <c r="D4770" s="7" t="n">
        <v>1</v>
      </c>
    </row>
    <row r="4771" spans="1:5">
      <c r="A4771" t="s">
        <v>4</v>
      </c>
      <c r="B4771" s="4" t="s">
        <v>5</v>
      </c>
      <c r="C4771" s="4" t="s">
        <v>10</v>
      </c>
      <c r="D4771" s="4" t="s">
        <v>9</v>
      </c>
    </row>
    <row r="4772" spans="1:5">
      <c r="A4772" t="n">
        <v>41225</v>
      </c>
      <c r="B4772" s="49" t="n">
        <v>44</v>
      </c>
      <c r="C4772" s="7" t="n">
        <v>8</v>
      </c>
      <c r="D4772" s="7" t="n">
        <v>1</v>
      </c>
    </row>
    <row r="4773" spans="1:5">
      <c r="A4773" t="s">
        <v>4</v>
      </c>
      <c r="B4773" s="4" t="s">
        <v>5</v>
      </c>
      <c r="C4773" s="4" t="s">
        <v>10</v>
      </c>
      <c r="D4773" s="4" t="s">
        <v>9</v>
      </c>
    </row>
    <row r="4774" spans="1:5">
      <c r="A4774" t="n">
        <v>41232</v>
      </c>
      <c r="B4774" s="49" t="n">
        <v>44</v>
      </c>
      <c r="C4774" s="7" t="n">
        <v>9</v>
      </c>
      <c r="D4774" s="7" t="n">
        <v>1</v>
      </c>
    </row>
    <row r="4775" spans="1:5">
      <c r="A4775" t="s">
        <v>4</v>
      </c>
      <c r="B4775" s="4" t="s">
        <v>5</v>
      </c>
      <c r="C4775" s="4" t="s">
        <v>10</v>
      </c>
      <c r="D4775" s="4" t="s">
        <v>9</v>
      </c>
    </row>
    <row r="4776" spans="1:5">
      <c r="A4776" t="n">
        <v>41239</v>
      </c>
      <c r="B4776" s="49" t="n">
        <v>44</v>
      </c>
      <c r="C4776" s="7" t="n">
        <v>11</v>
      </c>
      <c r="D4776" s="7" t="n">
        <v>1</v>
      </c>
    </row>
    <row r="4777" spans="1:5">
      <c r="A4777" t="s">
        <v>4</v>
      </c>
      <c r="B4777" s="4" t="s">
        <v>5</v>
      </c>
      <c r="C4777" s="4" t="s">
        <v>10</v>
      </c>
      <c r="D4777" s="4" t="s">
        <v>9</v>
      </c>
    </row>
    <row r="4778" spans="1:5">
      <c r="A4778" t="n">
        <v>41246</v>
      </c>
      <c r="B4778" s="49" t="n">
        <v>44</v>
      </c>
      <c r="C4778" s="7" t="n">
        <v>13</v>
      </c>
      <c r="D4778" s="7" t="n">
        <v>1</v>
      </c>
    </row>
    <row r="4779" spans="1:5">
      <c r="A4779" t="s">
        <v>4</v>
      </c>
      <c r="B4779" s="4" t="s">
        <v>5</v>
      </c>
      <c r="C4779" s="4" t="s">
        <v>10</v>
      </c>
      <c r="D4779" s="4" t="s">
        <v>9</v>
      </c>
    </row>
    <row r="4780" spans="1:5">
      <c r="A4780" t="n">
        <v>41253</v>
      </c>
      <c r="B4780" s="49" t="n">
        <v>44</v>
      </c>
      <c r="C4780" s="7" t="n">
        <v>80</v>
      </c>
      <c r="D4780" s="7" t="n">
        <v>1</v>
      </c>
    </row>
    <row r="4781" spans="1:5">
      <c r="A4781" t="s">
        <v>4</v>
      </c>
      <c r="B4781" s="4" t="s">
        <v>5</v>
      </c>
      <c r="C4781" s="4" t="s">
        <v>10</v>
      </c>
      <c r="D4781" s="4" t="s">
        <v>9</v>
      </c>
    </row>
    <row r="4782" spans="1:5">
      <c r="A4782" t="n">
        <v>41260</v>
      </c>
      <c r="B4782" s="49" t="n">
        <v>44</v>
      </c>
      <c r="C4782" s="7" t="n">
        <v>18</v>
      </c>
      <c r="D4782" s="7" t="n">
        <v>1</v>
      </c>
    </row>
    <row r="4783" spans="1:5">
      <c r="A4783" t="s">
        <v>4</v>
      </c>
      <c r="B4783" s="4" t="s">
        <v>5</v>
      </c>
      <c r="C4783" s="4" t="s">
        <v>13</v>
      </c>
      <c r="D4783" s="4" t="s">
        <v>10</v>
      </c>
      <c r="E4783" s="4" t="s">
        <v>6</v>
      </c>
      <c r="F4783" s="4" t="s">
        <v>6</v>
      </c>
      <c r="G4783" s="4" t="s">
        <v>6</v>
      </c>
      <c r="H4783" s="4" t="s">
        <v>6</v>
      </c>
    </row>
    <row r="4784" spans="1:5">
      <c r="A4784" t="n">
        <v>41267</v>
      </c>
      <c r="B4784" s="37" t="n">
        <v>51</v>
      </c>
      <c r="C4784" s="7" t="n">
        <v>3</v>
      </c>
      <c r="D4784" s="7" t="n">
        <v>0</v>
      </c>
      <c r="E4784" s="7" t="s">
        <v>247</v>
      </c>
      <c r="F4784" s="7" t="s">
        <v>248</v>
      </c>
      <c r="G4784" s="7" t="s">
        <v>113</v>
      </c>
      <c r="H4784" s="7" t="s">
        <v>114</v>
      </c>
    </row>
    <row r="4785" spans="1:8">
      <c r="A4785" t="s">
        <v>4</v>
      </c>
      <c r="B4785" s="4" t="s">
        <v>5</v>
      </c>
      <c r="C4785" s="4" t="s">
        <v>13</v>
      </c>
      <c r="D4785" s="4" t="s">
        <v>10</v>
      </c>
      <c r="E4785" s="4" t="s">
        <v>6</v>
      </c>
      <c r="F4785" s="4" t="s">
        <v>6</v>
      </c>
      <c r="G4785" s="4" t="s">
        <v>6</v>
      </c>
      <c r="H4785" s="4" t="s">
        <v>6</v>
      </c>
    </row>
    <row r="4786" spans="1:8">
      <c r="A4786" t="n">
        <v>41288</v>
      </c>
      <c r="B4786" s="37" t="n">
        <v>51</v>
      </c>
      <c r="C4786" s="7" t="n">
        <v>3</v>
      </c>
      <c r="D4786" s="7" t="n">
        <v>1</v>
      </c>
      <c r="E4786" s="7" t="s">
        <v>247</v>
      </c>
      <c r="F4786" s="7" t="s">
        <v>248</v>
      </c>
      <c r="G4786" s="7" t="s">
        <v>113</v>
      </c>
      <c r="H4786" s="7" t="s">
        <v>114</v>
      </c>
    </row>
    <row r="4787" spans="1:8">
      <c r="A4787" t="s">
        <v>4</v>
      </c>
      <c r="B4787" s="4" t="s">
        <v>5</v>
      </c>
      <c r="C4787" s="4" t="s">
        <v>13</v>
      </c>
      <c r="D4787" s="4" t="s">
        <v>10</v>
      </c>
      <c r="E4787" s="4" t="s">
        <v>6</v>
      </c>
      <c r="F4787" s="4" t="s">
        <v>6</v>
      </c>
      <c r="G4787" s="4" t="s">
        <v>6</v>
      </c>
      <c r="H4787" s="4" t="s">
        <v>6</v>
      </c>
    </row>
    <row r="4788" spans="1:8">
      <c r="A4788" t="n">
        <v>41309</v>
      </c>
      <c r="B4788" s="37" t="n">
        <v>51</v>
      </c>
      <c r="C4788" s="7" t="n">
        <v>3</v>
      </c>
      <c r="D4788" s="7" t="n">
        <v>2</v>
      </c>
      <c r="E4788" s="7" t="s">
        <v>247</v>
      </c>
      <c r="F4788" s="7" t="s">
        <v>248</v>
      </c>
      <c r="G4788" s="7" t="s">
        <v>113</v>
      </c>
      <c r="H4788" s="7" t="s">
        <v>114</v>
      </c>
    </row>
    <row r="4789" spans="1:8">
      <c r="A4789" t="s">
        <v>4</v>
      </c>
      <c r="B4789" s="4" t="s">
        <v>5</v>
      </c>
      <c r="C4789" s="4" t="s">
        <v>13</v>
      </c>
      <c r="D4789" s="4" t="s">
        <v>10</v>
      </c>
      <c r="E4789" s="4" t="s">
        <v>6</v>
      </c>
      <c r="F4789" s="4" t="s">
        <v>6</v>
      </c>
      <c r="G4789" s="4" t="s">
        <v>6</v>
      </c>
      <c r="H4789" s="4" t="s">
        <v>6</v>
      </c>
    </row>
    <row r="4790" spans="1:8">
      <c r="A4790" t="n">
        <v>41330</v>
      </c>
      <c r="B4790" s="37" t="n">
        <v>51</v>
      </c>
      <c r="C4790" s="7" t="n">
        <v>3</v>
      </c>
      <c r="D4790" s="7" t="n">
        <v>3</v>
      </c>
      <c r="E4790" s="7" t="s">
        <v>247</v>
      </c>
      <c r="F4790" s="7" t="s">
        <v>248</v>
      </c>
      <c r="G4790" s="7" t="s">
        <v>113</v>
      </c>
      <c r="H4790" s="7" t="s">
        <v>114</v>
      </c>
    </row>
    <row r="4791" spans="1:8">
      <c r="A4791" t="s">
        <v>4</v>
      </c>
      <c r="B4791" s="4" t="s">
        <v>5</v>
      </c>
      <c r="C4791" s="4" t="s">
        <v>13</v>
      </c>
      <c r="D4791" s="4" t="s">
        <v>10</v>
      </c>
      <c r="E4791" s="4" t="s">
        <v>6</v>
      </c>
      <c r="F4791" s="4" t="s">
        <v>6</v>
      </c>
      <c r="G4791" s="4" t="s">
        <v>6</v>
      </c>
      <c r="H4791" s="4" t="s">
        <v>6</v>
      </c>
    </row>
    <row r="4792" spans="1:8">
      <c r="A4792" t="n">
        <v>41351</v>
      </c>
      <c r="B4792" s="37" t="n">
        <v>51</v>
      </c>
      <c r="C4792" s="7" t="n">
        <v>3</v>
      </c>
      <c r="D4792" s="7" t="n">
        <v>4</v>
      </c>
      <c r="E4792" s="7" t="s">
        <v>247</v>
      </c>
      <c r="F4792" s="7" t="s">
        <v>248</v>
      </c>
      <c r="G4792" s="7" t="s">
        <v>113</v>
      </c>
      <c r="H4792" s="7" t="s">
        <v>114</v>
      </c>
    </row>
    <row r="4793" spans="1:8">
      <c r="A4793" t="s">
        <v>4</v>
      </c>
      <c r="B4793" s="4" t="s">
        <v>5</v>
      </c>
      <c r="C4793" s="4" t="s">
        <v>13</v>
      </c>
      <c r="D4793" s="4" t="s">
        <v>10</v>
      </c>
      <c r="E4793" s="4" t="s">
        <v>6</v>
      </c>
      <c r="F4793" s="4" t="s">
        <v>6</v>
      </c>
      <c r="G4793" s="4" t="s">
        <v>6</v>
      </c>
      <c r="H4793" s="4" t="s">
        <v>6</v>
      </c>
    </row>
    <row r="4794" spans="1:8">
      <c r="A4794" t="n">
        <v>41372</v>
      </c>
      <c r="B4794" s="37" t="n">
        <v>51</v>
      </c>
      <c r="C4794" s="7" t="n">
        <v>3</v>
      </c>
      <c r="D4794" s="7" t="n">
        <v>5</v>
      </c>
      <c r="E4794" s="7" t="s">
        <v>247</v>
      </c>
      <c r="F4794" s="7" t="s">
        <v>248</v>
      </c>
      <c r="G4794" s="7" t="s">
        <v>113</v>
      </c>
      <c r="H4794" s="7" t="s">
        <v>114</v>
      </c>
    </row>
    <row r="4795" spans="1:8">
      <c r="A4795" t="s">
        <v>4</v>
      </c>
      <c r="B4795" s="4" t="s">
        <v>5</v>
      </c>
      <c r="C4795" s="4" t="s">
        <v>13</v>
      </c>
      <c r="D4795" s="4" t="s">
        <v>10</v>
      </c>
      <c r="E4795" s="4" t="s">
        <v>6</v>
      </c>
      <c r="F4795" s="4" t="s">
        <v>6</v>
      </c>
      <c r="G4795" s="4" t="s">
        <v>6</v>
      </c>
      <c r="H4795" s="4" t="s">
        <v>6</v>
      </c>
    </row>
    <row r="4796" spans="1:8">
      <c r="A4796" t="n">
        <v>41393</v>
      </c>
      <c r="B4796" s="37" t="n">
        <v>51</v>
      </c>
      <c r="C4796" s="7" t="n">
        <v>3</v>
      </c>
      <c r="D4796" s="7" t="n">
        <v>6</v>
      </c>
      <c r="E4796" s="7" t="s">
        <v>247</v>
      </c>
      <c r="F4796" s="7" t="s">
        <v>248</v>
      </c>
      <c r="G4796" s="7" t="s">
        <v>113</v>
      </c>
      <c r="H4796" s="7" t="s">
        <v>114</v>
      </c>
    </row>
    <row r="4797" spans="1:8">
      <c r="A4797" t="s">
        <v>4</v>
      </c>
      <c r="B4797" s="4" t="s">
        <v>5</v>
      </c>
      <c r="C4797" s="4" t="s">
        <v>13</v>
      </c>
      <c r="D4797" s="4" t="s">
        <v>10</v>
      </c>
      <c r="E4797" s="4" t="s">
        <v>6</v>
      </c>
      <c r="F4797" s="4" t="s">
        <v>6</v>
      </c>
      <c r="G4797" s="4" t="s">
        <v>6</v>
      </c>
      <c r="H4797" s="4" t="s">
        <v>6</v>
      </c>
    </row>
    <row r="4798" spans="1:8">
      <c r="A4798" t="n">
        <v>41414</v>
      </c>
      <c r="B4798" s="37" t="n">
        <v>51</v>
      </c>
      <c r="C4798" s="7" t="n">
        <v>3</v>
      </c>
      <c r="D4798" s="7" t="n">
        <v>7</v>
      </c>
      <c r="E4798" s="7" t="s">
        <v>247</v>
      </c>
      <c r="F4798" s="7" t="s">
        <v>248</v>
      </c>
      <c r="G4798" s="7" t="s">
        <v>113</v>
      </c>
      <c r="H4798" s="7" t="s">
        <v>114</v>
      </c>
    </row>
    <row r="4799" spans="1:8">
      <c r="A4799" t="s">
        <v>4</v>
      </c>
      <c r="B4799" s="4" t="s">
        <v>5</v>
      </c>
      <c r="C4799" s="4" t="s">
        <v>13</v>
      </c>
      <c r="D4799" s="4" t="s">
        <v>10</v>
      </c>
      <c r="E4799" s="4" t="s">
        <v>6</v>
      </c>
      <c r="F4799" s="4" t="s">
        <v>6</v>
      </c>
      <c r="G4799" s="4" t="s">
        <v>6</v>
      </c>
      <c r="H4799" s="4" t="s">
        <v>6</v>
      </c>
    </row>
    <row r="4800" spans="1:8">
      <c r="A4800" t="n">
        <v>41435</v>
      </c>
      <c r="B4800" s="37" t="n">
        <v>51</v>
      </c>
      <c r="C4800" s="7" t="n">
        <v>3</v>
      </c>
      <c r="D4800" s="7" t="n">
        <v>8</v>
      </c>
      <c r="E4800" s="7" t="s">
        <v>247</v>
      </c>
      <c r="F4800" s="7" t="s">
        <v>248</v>
      </c>
      <c r="G4800" s="7" t="s">
        <v>113</v>
      </c>
      <c r="H4800" s="7" t="s">
        <v>114</v>
      </c>
    </row>
    <row r="4801" spans="1:8">
      <c r="A4801" t="s">
        <v>4</v>
      </c>
      <c r="B4801" s="4" t="s">
        <v>5</v>
      </c>
      <c r="C4801" s="4" t="s">
        <v>13</v>
      </c>
      <c r="D4801" s="4" t="s">
        <v>10</v>
      </c>
      <c r="E4801" s="4" t="s">
        <v>6</v>
      </c>
      <c r="F4801" s="4" t="s">
        <v>6</v>
      </c>
      <c r="G4801" s="4" t="s">
        <v>6</v>
      </c>
      <c r="H4801" s="4" t="s">
        <v>6</v>
      </c>
    </row>
    <row r="4802" spans="1:8">
      <c r="A4802" t="n">
        <v>41456</v>
      </c>
      <c r="B4802" s="37" t="n">
        <v>51</v>
      </c>
      <c r="C4802" s="7" t="n">
        <v>3</v>
      </c>
      <c r="D4802" s="7" t="n">
        <v>9</v>
      </c>
      <c r="E4802" s="7" t="s">
        <v>247</v>
      </c>
      <c r="F4802" s="7" t="s">
        <v>248</v>
      </c>
      <c r="G4802" s="7" t="s">
        <v>113</v>
      </c>
      <c r="H4802" s="7" t="s">
        <v>114</v>
      </c>
    </row>
    <row r="4803" spans="1:8">
      <c r="A4803" t="s">
        <v>4</v>
      </c>
      <c r="B4803" s="4" t="s">
        <v>5</v>
      </c>
      <c r="C4803" s="4" t="s">
        <v>13</v>
      </c>
      <c r="D4803" s="4" t="s">
        <v>10</v>
      </c>
      <c r="E4803" s="4" t="s">
        <v>6</v>
      </c>
      <c r="F4803" s="4" t="s">
        <v>6</v>
      </c>
      <c r="G4803" s="4" t="s">
        <v>6</v>
      </c>
      <c r="H4803" s="4" t="s">
        <v>6</v>
      </c>
    </row>
    <row r="4804" spans="1:8">
      <c r="A4804" t="n">
        <v>41477</v>
      </c>
      <c r="B4804" s="37" t="n">
        <v>51</v>
      </c>
      <c r="C4804" s="7" t="n">
        <v>3</v>
      </c>
      <c r="D4804" s="7" t="n">
        <v>11</v>
      </c>
      <c r="E4804" s="7" t="s">
        <v>247</v>
      </c>
      <c r="F4804" s="7" t="s">
        <v>248</v>
      </c>
      <c r="G4804" s="7" t="s">
        <v>113</v>
      </c>
      <c r="H4804" s="7" t="s">
        <v>114</v>
      </c>
    </row>
    <row r="4805" spans="1:8">
      <c r="A4805" t="s">
        <v>4</v>
      </c>
      <c r="B4805" s="4" t="s">
        <v>5</v>
      </c>
      <c r="C4805" s="4" t="s">
        <v>13</v>
      </c>
      <c r="D4805" s="4" t="s">
        <v>10</v>
      </c>
      <c r="E4805" s="4" t="s">
        <v>6</v>
      </c>
      <c r="F4805" s="4" t="s">
        <v>6</v>
      </c>
      <c r="G4805" s="4" t="s">
        <v>6</v>
      </c>
      <c r="H4805" s="4" t="s">
        <v>6</v>
      </c>
    </row>
    <row r="4806" spans="1:8">
      <c r="A4806" t="n">
        <v>41498</v>
      </c>
      <c r="B4806" s="37" t="n">
        <v>51</v>
      </c>
      <c r="C4806" s="7" t="n">
        <v>3</v>
      </c>
      <c r="D4806" s="7" t="n">
        <v>13</v>
      </c>
      <c r="E4806" s="7" t="s">
        <v>247</v>
      </c>
      <c r="F4806" s="7" t="s">
        <v>248</v>
      </c>
      <c r="G4806" s="7" t="s">
        <v>113</v>
      </c>
      <c r="H4806" s="7" t="s">
        <v>114</v>
      </c>
    </row>
    <row r="4807" spans="1:8">
      <c r="A4807" t="s">
        <v>4</v>
      </c>
      <c r="B4807" s="4" t="s">
        <v>5</v>
      </c>
      <c r="C4807" s="4" t="s">
        <v>13</v>
      </c>
      <c r="D4807" s="4" t="s">
        <v>10</v>
      </c>
      <c r="E4807" s="4" t="s">
        <v>6</v>
      </c>
      <c r="F4807" s="4" t="s">
        <v>6</v>
      </c>
      <c r="G4807" s="4" t="s">
        <v>6</v>
      </c>
      <c r="H4807" s="4" t="s">
        <v>6</v>
      </c>
    </row>
    <row r="4808" spans="1:8">
      <c r="A4808" t="n">
        <v>41519</v>
      </c>
      <c r="B4808" s="37" t="n">
        <v>51</v>
      </c>
      <c r="C4808" s="7" t="n">
        <v>3</v>
      </c>
      <c r="D4808" s="7" t="n">
        <v>80</v>
      </c>
      <c r="E4808" s="7" t="s">
        <v>247</v>
      </c>
      <c r="F4808" s="7" t="s">
        <v>248</v>
      </c>
      <c r="G4808" s="7" t="s">
        <v>113</v>
      </c>
      <c r="H4808" s="7" t="s">
        <v>114</v>
      </c>
    </row>
    <row r="4809" spans="1:8">
      <c r="A4809" t="s">
        <v>4</v>
      </c>
      <c r="B4809" s="4" t="s">
        <v>5</v>
      </c>
      <c r="C4809" s="4" t="s">
        <v>13</v>
      </c>
      <c r="D4809" s="4" t="s">
        <v>10</v>
      </c>
      <c r="E4809" s="4" t="s">
        <v>6</v>
      </c>
      <c r="F4809" s="4" t="s">
        <v>6</v>
      </c>
      <c r="G4809" s="4" t="s">
        <v>6</v>
      </c>
      <c r="H4809" s="4" t="s">
        <v>6</v>
      </c>
    </row>
    <row r="4810" spans="1:8">
      <c r="A4810" t="n">
        <v>41540</v>
      </c>
      <c r="B4810" s="37" t="n">
        <v>51</v>
      </c>
      <c r="C4810" s="7" t="n">
        <v>3</v>
      </c>
      <c r="D4810" s="7" t="n">
        <v>18</v>
      </c>
      <c r="E4810" s="7" t="s">
        <v>247</v>
      </c>
      <c r="F4810" s="7" t="s">
        <v>248</v>
      </c>
      <c r="G4810" s="7" t="s">
        <v>113</v>
      </c>
      <c r="H4810" s="7" t="s">
        <v>114</v>
      </c>
    </row>
    <row r="4811" spans="1:8">
      <c r="A4811" t="s">
        <v>4</v>
      </c>
      <c r="B4811" s="4" t="s">
        <v>5</v>
      </c>
      <c r="C4811" s="4" t="s">
        <v>10</v>
      </c>
      <c r="D4811" s="4" t="s">
        <v>9</v>
      </c>
    </row>
    <row r="4812" spans="1:8">
      <c r="A4812" t="n">
        <v>41561</v>
      </c>
      <c r="B4812" s="34" t="n">
        <v>43</v>
      </c>
      <c r="C4812" s="7" t="n">
        <v>0</v>
      </c>
      <c r="D4812" s="7" t="n">
        <v>1</v>
      </c>
    </row>
    <row r="4813" spans="1:8">
      <c r="A4813" t="s">
        <v>4</v>
      </c>
      <c r="B4813" s="4" t="s">
        <v>5</v>
      </c>
      <c r="C4813" s="4" t="s">
        <v>10</v>
      </c>
      <c r="D4813" s="4" t="s">
        <v>9</v>
      </c>
    </row>
    <row r="4814" spans="1:8">
      <c r="A4814" t="n">
        <v>41568</v>
      </c>
      <c r="B4814" s="34" t="n">
        <v>43</v>
      </c>
      <c r="C4814" s="7" t="n">
        <v>7032</v>
      </c>
      <c r="D4814" s="7" t="n">
        <v>1</v>
      </c>
    </row>
    <row r="4815" spans="1:8">
      <c r="A4815" t="s">
        <v>4</v>
      </c>
      <c r="B4815" s="4" t="s">
        <v>5</v>
      </c>
      <c r="C4815" s="4" t="s">
        <v>10</v>
      </c>
      <c r="D4815" s="4" t="s">
        <v>19</v>
      </c>
      <c r="E4815" s="4" t="s">
        <v>19</v>
      </c>
      <c r="F4815" s="4" t="s">
        <v>19</v>
      </c>
      <c r="G4815" s="4" t="s">
        <v>19</v>
      </c>
    </row>
    <row r="4816" spans="1:8">
      <c r="A4816" t="n">
        <v>41575</v>
      </c>
      <c r="B4816" s="31" t="n">
        <v>46</v>
      </c>
      <c r="C4816" s="7" t="n">
        <v>1</v>
      </c>
      <c r="D4816" s="7" t="n">
        <v>0.300000011920929</v>
      </c>
      <c r="E4816" s="7" t="n">
        <v>59.4199981689453</v>
      </c>
      <c r="F4816" s="7" t="n">
        <v>-11.75</v>
      </c>
      <c r="G4816" s="7" t="n">
        <v>45</v>
      </c>
    </row>
    <row r="4817" spans="1:8">
      <c r="A4817" t="s">
        <v>4</v>
      </c>
      <c r="B4817" s="4" t="s">
        <v>5</v>
      </c>
      <c r="C4817" s="4" t="s">
        <v>10</v>
      </c>
      <c r="D4817" s="4" t="s">
        <v>19</v>
      </c>
      <c r="E4817" s="4" t="s">
        <v>19</v>
      </c>
      <c r="F4817" s="4" t="s">
        <v>19</v>
      </c>
      <c r="G4817" s="4" t="s">
        <v>19</v>
      </c>
    </row>
    <row r="4818" spans="1:8">
      <c r="A4818" t="n">
        <v>41594</v>
      </c>
      <c r="B4818" s="31" t="n">
        <v>46</v>
      </c>
      <c r="C4818" s="7" t="n">
        <v>2</v>
      </c>
      <c r="D4818" s="7" t="n">
        <v>-0.449999988079071</v>
      </c>
      <c r="E4818" s="7" t="n">
        <v>59.4199981689453</v>
      </c>
      <c r="F4818" s="7" t="n">
        <v>-11.3000001907349</v>
      </c>
      <c r="G4818" s="7" t="n">
        <v>45</v>
      </c>
    </row>
    <row r="4819" spans="1:8">
      <c r="A4819" t="s">
        <v>4</v>
      </c>
      <c r="B4819" s="4" t="s">
        <v>5</v>
      </c>
      <c r="C4819" s="4" t="s">
        <v>10</v>
      </c>
      <c r="D4819" s="4" t="s">
        <v>19</v>
      </c>
      <c r="E4819" s="4" t="s">
        <v>19</v>
      </c>
      <c r="F4819" s="4" t="s">
        <v>19</v>
      </c>
      <c r="G4819" s="4" t="s">
        <v>19</v>
      </c>
    </row>
    <row r="4820" spans="1:8">
      <c r="A4820" t="n">
        <v>41613</v>
      </c>
      <c r="B4820" s="31" t="n">
        <v>46</v>
      </c>
      <c r="C4820" s="7" t="n">
        <v>3</v>
      </c>
      <c r="D4820" s="7" t="n">
        <v>-0.349999994039536</v>
      </c>
      <c r="E4820" s="7" t="n">
        <v>59.4199981689453</v>
      </c>
      <c r="F4820" s="7" t="n">
        <v>-10.3500003814697</v>
      </c>
      <c r="G4820" s="7" t="n">
        <v>45</v>
      </c>
    </row>
    <row r="4821" spans="1:8">
      <c r="A4821" t="s">
        <v>4</v>
      </c>
      <c r="B4821" s="4" t="s">
        <v>5</v>
      </c>
      <c r="C4821" s="4" t="s">
        <v>10</v>
      </c>
      <c r="D4821" s="4" t="s">
        <v>19</v>
      </c>
      <c r="E4821" s="4" t="s">
        <v>19</v>
      </c>
      <c r="F4821" s="4" t="s">
        <v>19</v>
      </c>
      <c r="G4821" s="4" t="s">
        <v>19</v>
      </c>
    </row>
    <row r="4822" spans="1:8">
      <c r="A4822" t="n">
        <v>41632</v>
      </c>
      <c r="B4822" s="31" t="n">
        <v>46</v>
      </c>
      <c r="C4822" s="7" t="n">
        <v>4</v>
      </c>
      <c r="D4822" s="7" t="n">
        <v>0.850000023841858</v>
      </c>
      <c r="E4822" s="7" t="n">
        <v>59.4199981689453</v>
      </c>
      <c r="F4822" s="7" t="n">
        <v>-10.8000001907349</v>
      </c>
      <c r="G4822" s="7" t="n">
        <v>45</v>
      </c>
    </row>
    <row r="4823" spans="1:8">
      <c r="A4823" t="s">
        <v>4</v>
      </c>
      <c r="B4823" s="4" t="s">
        <v>5</v>
      </c>
      <c r="C4823" s="4" t="s">
        <v>10</v>
      </c>
      <c r="D4823" s="4" t="s">
        <v>19</v>
      </c>
      <c r="E4823" s="4" t="s">
        <v>19</v>
      </c>
      <c r="F4823" s="4" t="s">
        <v>19</v>
      </c>
      <c r="G4823" s="4" t="s">
        <v>19</v>
      </c>
    </row>
    <row r="4824" spans="1:8">
      <c r="A4824" t="n">
        <v>41651</v>
      </c>
      <c r="B4824" s="31" t="n">
        <v>46</v>
      </c>
      <c r="C4824" s="7" t="n">
        <v>5</v>
      </c>
      <c r="D4824" s="7" t="n">
        <v>1.85000002384186</v>
      </c>
      <c r="E4824" s="7" t="n">
        <v>59.4199981689453</v>
      </c>
      <c r="F4824" s="7" t="n">
        <v>-11.1499996185303</v>
      </c>
      <c r="G4824" s="7" t="n">
        <v>45</v>
      </c>
    </row>
    <row r="4825" spans="1:8">
      <c r="A4825" t="s">
        <v>4</v>
      </c>
      <c r="B4825" s="4" t="s">
        <v>5</v>
      </c>
      <c r="C4825" s="4" t="s">
        <v>10</v>
      </c>
      <c r="D4825" s="4" t="s">
        <v>19</v>
      </c>
      <c r="E4825" s="4" t="s">
        <v>19</v>
      </c>
      <c r="F4825" s="4" t="s">
        <v>19</v>
      </c>
      <c r="G4825" s="4" t="s">
        <v>19</v>
      </c>
    </row>
    <row r="4826" spans="1:8">
      <c r="A4826" t="n">
        <v>41670</v>
      </c>
      <c r="B4826" s="31" t="n">
        <v>46</v>
      </c>
      <c r="C4826" s="7" t="n">
        <v>6</v>
      </c>
      <c r="D4826" s="7" t="n">
        <v>-1.70000004768372</v>
      </c>
      <c r="E4826" s="7" t="n">
        <v>59.4199981689453</v>
      </c>
      <c r="F4826" s="7" t="n">
        <v>-10.1499996185303</v>
      </c>
      <c r="G4826" s="7" t="n">
        <v>45</v>
      </c>
    </row>
    <row r="4827" spans="1:8">
      <c r="A4827" t="s">
        <v>4</v>
      </c>
      <c r="B4827" s="4" t="s">
        <v>5</v>
      </c>
      <c r="C4827" s="4" t="s">
        <v>10</v>
      </c>
      <c r="D4827" s="4" t="s">
        <v>19</v>
      </c>
      <c r="E4827" s="4" t="s">
        <v>19</v>
      </c>
      <c r="F4827" s="4" t="s">
        <v>19</v>
      </c>
      <c r="G4827" s="4" t="s">
        <v>19</v>
      </c>
    </row>
    <row r="4828" spans="1:8">
      <c r="A4828" t="n">
        <v>41689</v>
      </c>
      <c r="B4828" s="31" t="n">
        <v>46</v>
      </c>
      <c r="C4828" s="7" t="n">
        <v>7</v>
      </c>
      <c r="D4828" s="7" t="n">
        <v>-1.70000004768372</v>
      </c>
      <c r="E4828" s="7" t="n">
        <v>59.4199981689453</v>
      </c>
      <c r="F4828" s="7" t="n">
        <v>-11.1499996185303</v>
      </c>
      <c r="G4828" s="7" t="n">
        <v>45</v>
      </c>
    </row>
    <row r="4829" spans="1:8">
      <c r="A4829" t="s">
        <v>4</v>
      </c>
      <c r="B4829" s="4" t="s">
        <v>5</v>
      </c>
      <c r="C4829" s="4" t="s">
        <v>10</v>
      </c>
      <c r="D4829" s="4" t="s">
        <v>19</v>
      </c>
      <c r="E4829" s="4" t="s">
        <v>19</v>
      </c>
      <c r="F4829" s="4" t="s">
        <v>19</v>
      </c>
      <c r="G4829" s="4" t="s">
        <v>19</v>
      </c>
    </row>
    <row r="4830" spans="1:8">
      <c r="A4830" t="n">
        <v>41708</v>
      </c>
      <c r="B4830" s="31" t="n">
        <v>46</v>
      </c>
      <c r="C4830" s="7" t="n">
        <v>8</v>
      </c>
      <c r="D4830" s="7" t="n">
        <v>-0.5</v>
      </c>
      <c r="E4830" s="7" t="n">
        <v>59.4199981689453</v>
      </c>
      <c r="F4830" s="7" t="n">
        <v>-9.44999980926514</v>
      </c>
      <c r="G4830" s="7" t="n">
        <v>45</v>
      </c>
    </row>
    <row r="4831" spans="1:8">
      <c r="A4831" t="s">
        <v>4</v>
      </c>
      <c r="B4831" s="4" t="s">
        <v>5</v>
      </c>
      <c r="C4831" s="4" t="s">
        <v>10</v>
      </c>
      <c r="D4831" s="4" t="s">
        <v>19</v>
      </c>
      <c r="E4831" s="4" t="s">
        <v>19</v>
      </c>
      <c r="F4831" s="4" t="s">
        <v>19</v>
      </c>
      <c r="G4831" s="4" t="s">
        <v>19</v>
      </c>
    </row>
    <row r="4832" spans="1:8">
      <c r="A4832" t="n">
        <v>41727</v>
      </c>
      <c r="B4832" s="31" t="n">
        <v>46</v>
      </c>
      <c r="C4832" s="7" t="n">
        <v>9</v>
      </c>
      <c r="D4832" s="7" t="n">
        <v>1.54999995231628</v>
      </c>
      <c r="E4832" s="7" t="n">
        <v>59.4199981689453</v>
      </c>
      <c r="F4832" s="7" t="n">
        <v>-12.8999996185303</v>
      </c>
      <c r="G4832" s="7" t="n">
        <v>45</v>
      </c>
    </row>
    <row r="4833" spans="1:7">
      <c r="A4833" t="s">
        <v>4</v>
      </c>
      <c r="B4833" s="4" t="s">
        <v>5</v>
      </c>
      <c r="C4833" s="4" t="s">
        <v>10</v>
      </c>
      <c r="D4833" s="4" t="s">
        <v>19</v>
      </c>
      <c r="E4833" s="4" t="s">
        <v>19</v>
      </c>
      <c r="F4833" s="4" t="s">
        <v>19</v>
      </c>
      <c r="G4833" s="4" t="s">
        <v>19</v>
      </c>
    </row>
    <row r="4834" spans="1:7">
      <c r="A4834" t="n">
        <v>41746</v>
      </c>
      <c r="B4834" s="31" t="n">
        <v>46</v>
      </c>
      <c r="C4834" s="7" t="n">
        <v>11</v>
      </c>
      <c r="D4834" s="7" t="n">
        <v>2.40000009536743</v>
      </c>
      <c r="E4834" s="7" t="n">
        <v>59.4199981689453</v>
      </c>
      <c r="F4834" s="7" t="n">
        <v>-12.1499996185303</v>
      </c>
      <c r="G4834" s="7" t="n">
        <v>45</v>
      </c>
    </row>
    <row r="4835" spans="1:7">
      <c r="A4835" t="s">
        <v>4</v>
      </c>
      <c r="B4835" s="4" t="s">
        <v>5</v>
      </c>
      <c r="C4835" s="4" t="s">
        <v>10</v>
      </c>
      <c r="D4835" s="4" t="s">
        <v>19</v>
      </c>
      <c r="E4835" s="4" t="s">
        <v>19</v>
      </c>
      <c r="F4835" s="4" t="s">
        <v>19</v>
      </c>
      <c r="G4835" s="4" t="s">
        <v>19</v>
      </c>
    </row>
    <row r="4836" spans="1:7">
      <c r="A4836" t="n">
        <v>41765</v>
      </c>
      <c r="B4836" s="31" t="n">
        <v>46</v>
      </c>
      <c r="C4836" s="7" t="n">
        <v>13</v>
      </c>
      <c r="D4836" s="7" t="n">
        <v>0.449999988079071</v>
      </c>
      <c r="E4836" s="7" t="n">
        <v>59.4199981689453</v>
      </c>
      <c r="F4836" s="7" t="n">
        <v>-12.8500003814697</v>
      </c>
      <c r="G4836" s="7" t="n">
        <v>45</v>
      </c>
    </row>
    <row r="4837" spans="1:7">
      <c r="A4837" t="s">
        <v>4</v>
      </c>
      <c r="B4837" s="4" t="s">
        <v>5</v>
      </c>
      <c r="C4837" s="4" t="s">
        <v>10</v>
      </c>
      <c r="D4837" s="4" t="s">
        <v>19</v>
      </c>
      <c r="E4837" s="4" t="s">
        <v>19</v>
      </c>
      <c r="F4837" s="4" t="s">
        <v>19</v>
      </c>
      <c r="G4837" s="4" t="s">
        <v>19</v>
      </c>
    </row>
    <row r="4838" spans="1:7">
      <c r="A4838" t="n">
        <v>41784</v>
      </c>
      <c r="B4838" s="31" t="n">
        <v>46</v>
      </c>
      <c r="C4838" s="7" t="n">
        <v>80</v>
      </c>
      <c r="D4838" s="7" t="n">
        <v>1.25</v>
      </c>
      <c r="E4838" s="7" t="n">
        <v>59.4199981689453</v>
      </c>
      <c r="F4838" s="7" t="n">
        <v>-12.0500001907349</v>
      </c>
      <c r="G4838" s="7" t="n">
        <v>45</v>
      </c>
    </row>
    <row r="4839" spans="1:7">
      <c r="A4839" t="s">
        <v>4</v>
      </c>
      <c r="B4839" s="4" t="s">
        <v>5</v>
      </c>
      <c r="C4839" s="4" t="s">
        <v>10</v>
      </c>
      <c r="D4839" s="4" t="s">
        <v>19</v>
      </c>
      <c r="E4839" s="4" t="s">
        <v>19</v>
      </c>
      <c r="F4839" s="4" t="s">
        <v>19</v>
      </c>
      <c r="G4839" s="4" t="s">
        <v>19</v>
      </c>
    </row>
    <row r="4840" spans="1:7">
      <c r="A4840" t="n">
        <v>41803</v>
      </c>
      <c r="B4840" s="31" t="n">
        <v>46</v>
      </c>
      <c r="C4840" s="7" t="n">
        <v>18</v>
      </c>
      <c r="D4840" s="7" t="n">
        <v>-1</v>
      </c>
      <c r="E4840" s="7" t="n">
        <v>59.4199981689453</v>
      </c>
      <c r="F4840" s="7" t="n">
        <v>-11.9499998092651</v>
      </c>
      <c r="G4840" s="7" t="n">
        <v>45</v>
      </c>
    </row>
    <row r="4841" spans="1:7">
      <c r="A4841" t="s">
        <v>4</v>
      </c>
      <c r="B4841" s="4" t="s">
        <v>5</v>
      </c>
      <c r="C4841" s="4" t="s">
        <v>10</v>
      </c>
      <c r="D4841" s="4" t="s">
        <v>10</v>
      </c>
      <c r="E4841" s="4" t="s">
        <v>19</v>
      </c>
      <c r="F4841" s="4" t="s">
        <v>13</v>
      </c>
    </row>
    <row r="4842" spans="1:7">
      <c r="A4842" t="n">
        <v>41822</v>
      </c>
      <c r="B4842" s="47" t="n">
        <v>53</v>
      </c>
      <c r="C4842" s="7" t="n">
        <v>1</v>
      </c>
      <c r="D4842" s="7" t="n">
        <v>7033</v>
      </c>
      <c r="E4842" s="7" t="n">
        <v>0</v>
      </c>
      <c r="F4842" s="7" t="n">
        <v>0</v>
      </c>
    </row>
    <row r="4843" spans="1:7">
      <c r="A4843" t="s">
        <v>4</v>
      </c>
      <c r="B4843" s="4" t="s">
        <v>5</v>
      </c>
      <c r="C4843" s="4" t="s">
        <v>10</v>
      </c>
      <c r="D4843" s="4" t="s">
        <v>10</v>
      </c>
      <c r="E4843" s="4" t="s">
        <v>19</v>
      </c>
      <c r="F4843" s="4" t="s">
        <v>13</v>
      </c>
    </row>
    <row r="4844" spans="1:7">
      <c r="A4844" t="n">
        <v>41832</v>
      </c>
      <c r="B4844" s="47" t="n">
        <v>53</v>
      </c>
      <c r="C4844" s="7" t="n">
        <v>2</v>
      </c>
      <c r="D4844" s="7" t="n">
        <v>7033</v>
      </c>
      <c r="E4844" s="7" t="n">
        <v>0</v>
      </c>
      <c r="F4844" s="7" t="n">
        <v>0</v>
      </c>
    </row>
    <row r="4845" spans="1:7">
      <c r="A4845" t="s">
        <v>4</v>
      </c>
      <c r="B4845" s="4" t="s">
        <v>5</v>
      </c>
      <c r="C4845" s="4" t="s">
        <v>10</v>
      </c>
      <c r="D4845" s="4" t="s">
        <v>10</v>
      </c>
      <c r="E4845" s="4" t="s">
        <v>19</v>
      </c>
      <c r="F4845" s="4" t="s">
        <v>13</v>
      </c>
    </row>
    <row r="4846" spans="1:7">
      <c r="A4846" t="n">
        <v>41842</v>
      </c>
      <c r="B4846" s="47" t="n">
        <v>53</v>
      </c>
      <c r="C4846" s="7" t="n">
        <v>3</v>
      </c>
      <c r="D4846" s="7" t="n">
        <v>7033</v>
      </c>
      <c r="E4846" s="7" t="n">
        <v>0</v>
      </c>
      <c r="F4846" s="7" t="n">
        <v>0</v>
      </c>
    </row>
    <row r="4847" spans="1:7">
      <c r="A4847" t="s">
        <v>4</v>
      </c>
      <c r="B4847" s="4" t="s">
        <v>5</v>
      </c>
      <c r="C4847" s="4" t="s">
        <v>10</v>
      </c>
      <c r="D4847" s="4" t="s">
        <v>10</v>
      </c>
      <c r="E4847" s="4" t="s">
        <v>19</v>
      </c>
      <c r="F4847" s="4" t="s">
        <v>13</v>
      </c>
    </row>
    <row r="4848" spans="1:7">
      <c r="A4848" t="n">
        <v>41852</v>
      </c>
      <c r="B4848" s="47" t="n">
        <v>53</v>
      </c>
      <c r="C4848" s="7" t="n">
        <v>4</v>
      </c>
      <c r="D4848" s="7" t="n">
        <v>7033</v>
      </c>
      <c r="E4848" s="7" t="n">
        <v>0</v>
      </c>
      <c r="F4848" s="7" t="n">
        <v>0</v>
      </c>
    </row>
    <row r="4849" spans="1:7">
      <c r="A4849" t="s">
        <v>4</v>
      </c>
      <c r="B4849" s="4" t="s">
        <v>5</v>
      </c>
      <c r="C4849" s="4" t="s">
        <v>10</v>
      </c>
      <c r="D4849" s="4" t="s">
        <v>10</v>
      </c>
      <c r="E4849" s="4" t="s">
        <v>19</v>
      </c>
      <c r="F4849" s="4" t="s">
        <v>13</v>
      </c>
    </row>
    <row r="4850" spans="1:7">
      <c r="A4850" t="n">
        <v>41862</v>
      </c>
      <c r="B4850" s="47" t="n">
        <v>53</v>
      </c>
      <c r="C4850" s="7" t="n">
        <v>5</v>
      </c>
      <c r="D4850" s="7" t="n">
        <v>7033</v>
      </c>
      <c r="E4850" s="7" t="n">
        <v>0</v>
      </c>
      <c r="F4850" s="7" t="n">
        <v>0</v>
      </c>
    </row>
    <row r="4851" spans="1:7">
      <c r="A4851" t="s">
        <v>4</v>
      </c>
      <c r="B4851" s="4" t="s">
        <v>5</v>
      </c>
      <c r="C4851" s="4" t="s">
        <v>10</v>
      </c>
      <c r="D4851" s="4" t="s">
        <v>10</v>
      </c>
      <c r="E4851" s="4" t="s">
        <v>19</v>
      </c>
      <c r="F4851" s="4" t="s">
        <v>13</v>
      </c>
    </row>
    <row r="4852" spans="1:7">
      <c r="A4852" t="n">
        <v>41872</v>
      </c>
      <c r="B4852" s="47" t="n">
        <v>53</v>
      </c>
      <c r="C4852" s="7" t="n">
        <v>6</v>
      </c>
      <c r="D4852" s="7" t="n">
        <v>7033</v>
      </c>
      <c r="E4852" s="7" t="n">
        <v>0</v>
      </c>
      <c r="F4852" s="7" t="n">
        <v>0</v>
      </c>
    </row>
    <row r="4853" spans="1:7">
      <c r="A4853" t="s">
        <v>4</v>
      </c>
      <c r="B4853" s="4" t="s">
        <v>5</v>
      </c>
      <c r="C4853" s="4" t="s">
        <v>10</v>
      </c>
      <c r="D4853" s="4" t="s">
        <v>10</v>
      </c>
      <c r="E4853" s="4" t="s">
        <v>19</v>
      </c>
      <c r="F4853" s="4" t="s">
        <v>13</v>
      </c>
    </row>
    <row r="4854" spans="1:7">
      <c r="A4854" t="n">
        <v>41882</v>
      </c>
      <c r="B4854" s="47" t="n">
        <v>53</v>
      </c>
      <c r="C4854" s="7" t="n">
        <v>7</v>
      </c>
      <c r="D4854" s="7" t="n">
        <v>7033</v>
      </c>
      <c r="E4854" s="7" t="n">
        <v>0</v>
      </c>
      <c r="F4854" s="7" t="n">
        <v>0</v>
      </c>
    </row>
    <row r="4855" spans="1:7">
      <c r="A4855" t="s">
        <v>4</v>
      </c>
      <c r="B4855" s="4" t="s">
        <v>5</v>
      </c>
      <c r="C4855" s="4" t="s">
        <v>10</v>
      </c>
      <c r="D4855" s="4" t="s">
        <v>10</v>
      </c>
      <c r="E4855" s="4" t="s">
        <v>19</v>
      </c>
      <c r="F4855" s="4" t="s">
        <v>13</v>
      </c>
    </row>
    <row r="4856" spans="1:7">
      <c r="A4856" t="n">
        <v>41892</v>
      </c>
      <c r="B4856" s="47" t="n">
        <v>53</v>
      </c>
      <c r="C4856" s="7" t="n">
        <v>8</v>
      </c>
      <c r="D4856" s="7" t="n">
        <v>7033</v>
      </c>
      <c r="E4856" s="7" t="n">
        <v>0</v>
      </c>
      <c r="F4856" s="7" t="n">
        <v>0</v>
      </c>
    </row>
    <row r="4857" spans="1:7">
      <c r="A4857" t="s">
        <v>4</v>
      </c>
      <c r="B4857" s="4" t="s">
        <v>5</v>
      </c>
      <c r="C4857" s="4" t="s">
        <v>10</v>
      </c>
      <c r="D4857" s="4" t="s">
        <v>10</v>
      </c>
      <c r="E4857" s="4" t="s">
        <v>19</v>
      </c>
      <c r="F4857" s="4" t="s">
        <v>13</v>
      </c>
    </row>
    <row r="4858" spans="1:7">
      <c r="A4858" t="n">
        <v>41902</v>
      </c>
      <c r="B4858" s="47" t="n">
        <v>53</v>
      </c>
      <c r="C4858" s="7" t="n">
        <v>9</v>
      </c>
      <c r="D4858" s="7" t="n">
        <v>7033</v>
      </c>
      <c r="E4858" s="7" t="n">
        <v>0</v>
      </c>
      <c r="F4858" s="7" t="n">
        <v>0</v>
      </c>
    </row>
    <row r="4859" spans="1:7">
      <c r="A4859" t="s">
        <v>4</v>
      </c>
      <c r="B4859" s="4" t="s">
        <v>5</v>
      </c>
      <c r="C4859" s="4" t="s">
        <v>10</v>
      </c>
      <c r="D4859" s="4" t="s">
        <v>10</v>
      </c>
      <c r="E4859" s="4" t="s">
        <v>19</v>
      </c>
      <c r="F4859" s="4" t="s">
        <v>13</v>
      </c>
    </row>
    <row r="4860" spans="1:7">
      <c r="A4860" t="n">
        <v>41912</v>
      </c>
      <c r="B4860" s="47" t="n">
        <v>53</v>
      </c>
      <c r="C4860" s="7" t="n">
        <v>11</v>
      </c>
      <c r="D4860" s="7" t="n">
        <v>7033</v>
      </c>
      <c r="E4860" s="7" t="n">
        <v>0</v>
      </c>
      <c r="F4860" s="7" t="n">
        <v>0</v>
      </c>
    </row>
    <row r="4861" spans="1:7">
      <c r="A4861" t="s">
        <v>4</v>
      </c>
      <c r="B4861" s="4" t="s">
        <v>5</v>
      </c>
      <c r="C4861" s="4" t="s">
        <v>10</v>
      </c>
      <c r="D4861" s="4" t="s">
        <v>10</v>
      </c>
      <c r="E4861" s="4" t="s">
        <v>19</v>
      </c>
      <c r="F4861" s="4" t="s">
        <v>13</v>
      </c>
    </row>
    <row r="4862" spans="1:7">
      <c r="A4862" t="n">
        <v>41922</v>
      </c>
      <c r="B4862" s="47" t="n">
        <v>53</v>
      </c>
      <c r="C4862" s="7" t="n">
        <v>13</v>
      </c>
      <c r="D4862" s="7" t="n">
        <v>7033</v>
      </c>
      <c r="E4862" s="7" t="n">
        <v>0</v>
      </c>
      <c r="F4862" s="7" t="n">
        <v>0</v>
      </c>
    </row>
    <row r="4863" spans="1:7">
      <c r="A4863" t="s">
        <v>4</v>
      </c>
      <c r="B4863" s="4" t="s">
        <v>5</v>
      </c>
      <c r="C4863" s="4" t="s">
        <v>10</v>
      </c>
      <c r="D4863" s="4" t="s">
        <v>10</v>
      </c>
      <c r="E4863" s="4" t="s">
        <v>19</v>
      </c>
      <c r="F4863" s="4" t="s">
        <v>13</v>
      </c>
    </row>
    <row r="4864" spans="1:7">
      <c r="A4864" t="n">
        <v>41932</v>
      </c>
      <c r="B4864" s="47" t="n">
        <v>53</v>
      </c>
      <c r="C4864" s="7" t="n">
        <v>80</v>
      </c>
      <c r="D4864" s="7" t="n">
        <v>7033</v>
      </c>
      <c r="E4864" s="7" t="n">
        <v>0</v>
      </c>
      <c r="F4864" s="7" t="n">
        <v>0</v>
      </c>
    </row>
    <row r="4865" spans="1:6">
      <c r="A4865" t="s">
        <v>4</v>
      </c>
      <c r="B4865" s="4" t="s">
        <v>5</v>
      </c>
      <c r="C4865" s="4" t="s">
        <v>10</v>
      </c>
      <c r="D4865" s="4" t="s">
        <v>10</v>
      </c>
      <c r="E4865" s="4" t="s">
        <v>19</v>
      </c>
      <c r="F4865" s="4" t="s">
        <v>13</v>
      </c>
    </row>
    <row r="4866" spans="1:6">
      <c r="A4866" t="n">
        <v>41942</v>
      </c>
      <c r="B4866" s="47" t="n">
        <v>53</v>
      </c>
      <c r="C4866" s="7" t="n">
        <v>18</v>
      </c>
      <c r="D4866" s="7" t="n">
        <v>7033</v>
      </c>
      <c r="E4866" s="7" t="n">
        <v>0</v>
      </c>
      <c r="F4866" s="7" t="n">
        <v>0</v>
      </c>
    </row>
    <row r="4867" spans="1:6">
      <c r="A4867" t="s">
        <v>4</v>
      </c>
      <c r="B4867" s="4" t="s">
        <v>5</v>
      </c>
      <c r="C4867" s="4" t="s">
        <v>10</v>
      </c>
    </row>
    <row r="4868" spans="1:6">
      <c r="A4868" t="n">
        <v>41952</v>
      </c>
      <c r="B4868" s="25" t="n">
        <v>16</v>
      </c>
      <c r="C4868" s="7" t="n">
        <v>0</v>
      </c>
    </row>
    <row r="4869" spans="1:6">
      <c r="A4869" t="s">
        <v>4</v>
      </c>
      <c r="B4869" s="4" t="s">
        <v>5</v>
      </c>
      <c r="C4869" s="4" t="s">
        <v>10</v>
      </c>
      <c r="D4869" s="4" t="s">
        <v>10</v>
      </c>
      <c r="E4869" s="4" t="s">
        <v>10</v>
      </c>
    </row>
    <row r="4870" spans="1:6">
      <c r="A4870" t="n">
        <v>41955</v>
      </c>
      <c r="B4870" s="60" t="n">
        <v>61</v>
      </c>
      <c r="C4870" s="7" t="n">
        <v>1</v>
      </c>
      <c r="D4870" s="7" t="n">
        <v>7033</v>
      </c>
      <c r="E4870" s="7" t="n">
        <v>0</v>
      </c>
    </row>
    <row r="4871" spans="1:6">
      <c r="A4871" t="s">
        <v>4</v>
      </c>
      <c r="B4871" s="4" t="s">
        <v>5</v>
      </c>
      <c r="C4871" s="4" t="s">
        <v>10</v>
      </c>
      <c r="D4871" s="4" t="s">
        <v>10</v>
      </c>
      <c r="E4871" s="4" t="s">
        <v>10</v>
      </c>
    </row>
    <row r="4872" spans="1:6">
      <c r="A4872" t="n">
        <v>41962</v>
      </c>
      <c r="B4872" s="60" t="n">
        <v>61</v>
      </c>
      <c r="C4872" s="7" t="n">
        <v>2</v>
      </c>
      <c r="D4872" s="7" t="n">
        <v>7033</v>
      </c>
      <c r="E4872" s="7" t="n">
        <v>0</v>
      </c>
    </row>
    <row r="4873" spans="1:6">
      <c r="A4873" t="s">
        <v>4</v>
      </c>
      <c r="B4873" s="4" t="s">
        <v>5</v>
      </c>
      <c r="C4873" s="4" t="s">
        <v>10</v>
      </c>
      <c r="D4873" s="4" t="s">
        <v>10</v>
      </c>
      <c r="E4873" s="4" t="s">
        <v>10</v>
      </c>
    </row>
    <row r="4874" spans="1:6">
      <c r="A4874" t="n">
        <v>41969</v>
      </c>
      <c r="B4874" s="60" t="n">
        <v>61</v>
      </c>
      <c r="C4874" s="7" t="n">
        <v>3</v>
      </c>
      <c r="D4874" s="7" t="n">
        <v>7033</v>
      </c>
      <c r="E4874" s="7" t="n">
        <v>0</v>
      </c>
    </row>
    <row r="4875" spans="1:6">
      <c r="A4875" t="s">
        <v>4</v>
      </c>
      <c r="B4875" s="4" t="s">
        <v>5</v>
      </c>
      <c r="C4875" s="4" t="s">
        <v>10</v>
      </c>
      <c r="D4875" s="4" t="s">
        <v>10</v>
      </c>
      <c r="E4875" s="4" t="s">
        <v>10</v>
      </c>
    </row>
    <row r="4876" spans="1:6">
      <c r="A4876" t="n">
        <v>41976</v>
      </c>
      <c r="B4876" s="60" t="n">
        <v>61</v>
      </c>
      <c r="C4876" s="7" t="n">
        <v>4</v>
      </c>
      <c r="D4876" s="7" t="n">
        <v>7033</v>
      </c>
      <c r="E4876" s="7" t="n">
        <v>0</v>
      </c>
    </row>
    <row r="4877" spans="1:6">
      <c r="A4877" t="s">
        <v>4</v>
      </c>
      <c r="B4877" s="4" t="s">
        <v>5</v>
      </c>
      <c r="C4877" s="4" t="s">
        <v>10</v>
      </c>
      <c r="D4877" s="4" t="s">
        <v>10</v>
      </c>
      <c r="E4877" s="4" t="s">
        <v>10</v>
      </c>
    </row>
    <row r="4878" spans="1:6">
      <c r="A4878" t="n">
        <v>41983</v>
      </c>
      <c r="B4878" s="60" t="n">
        <v>61</v>
      </c>
      <c r="C4878" s="7" t="n">
        <v>5</v>
      </c>
      <c r="D4878" s="7" t="n">
        <v>7033</v>
      </c>
      <c r="E4878" s="7" t="n">
        <v>0</v>
      </c>
    </row>
    <row r="4879" spans="1:6">
      <c r="A4879" t="s">
        <v>4</v>
      </c>
      <c r="B4879" s="4" t="s">
        <v>5</v>
      </c>
      <c r="C4879" s="4" t="s">
        <v>10</v>
      </c>
      <c r="D4879" s="4" t="s">
        <v>10</v>
      </c>
      <c r="E4879" s="4" t="s">
        <v>10</v>
      </c>
    </row>
    <row r="4880" spans="1:6">
      <c r="A4880" t="n">
        <v>41990</v>
      </c>
      <c r="B4880" s="60" t="n">
        <v>61</v>
      </c>
      <c r="C4880" s="7" t="n">
        <v>6</v>
      </c>
      <c r="D4880" s="7" t="n">
        <v>7033</v>
      </c>
      <c r="E4880" s="7" t="n">
        <v>0</v>
      </c>
    </row>
    <row r="4881" spans="1:6">
      <c r="A4881" t="s">
        <v>4</v>
      </c>
      <c r="B4881" s="4" t="s">
        <v>5</v>
      </c>
      <c r="C4881" s="4" t="s">
        <v>10</v>
      </c>
      <c r="D4881" s="4" t="s">
        <v>10</v>
      </c>
      <c r="E4881" s="4" t="s">
        <v>10</v>
      </c>
    </row>
    <row r="4882" spans="1:6">
      <c r="A4882" t="n">
        <v>41997</v>
      </c>
      <c r="B4882" s="60" t="n">
        <v>61</v>
      </c>
      <c r="C4882" s="7" t="n">
        <v>7</v>
      </c>
      <c r="D4882" s="7" t="n">
        <v>7033</v>
      </c>
      <c r="E4882" s="7" t="n">
        <v>0</v>
      </c>
    </row>
    <row r="4883" spans="1:6">
      <c r="A4883" t="s">
        <v>4</v>
      </c>
      <c r="B4883" s="4" t="s">
        <v>5</v>
      </c>
      <c r="C4883" s="4" t="s">
        <v>10</v>
      </c>
      <c r="D4883" s="4" t="s">
        <v>10</v>
      </c>
      <c r="E4883" s="4" t="s">
        <v>10</v>
      </c>
    </row>
    <row r="4884" spans="1:6">
      <c r="A4884" t="n">
        <v>42004</v>
      </c>
      <c r="B4884" s="60" t="n">
        <v>61</v>
      </c>
      <c r="C4884" s="7" t="n">
        <v>8</v>
      </c>
      <c r="D4884" s="7" t="n">
        <v>7033</v>
      </c>
      <c r="E4884" s="7" t="n">
        <v>0</v>
      </c>
    </row>
    <row r="4885" spans="1:6">
      <c r="A4885" t="s">
        <v>4</v>
      </c>
      <c r="B4885" s="4" t="s">
        <v>5</v>
      </c>
      <c r="C4885" s="4" t="s">
        <v>10</v>
      </c>
      <c r="D4885" s="4" t="s">
        <v>10</v>
      </c>
      <c r="E4885" s="4" t="s">
        <v>10</v>
      </c>
    </row>
    <row r="4886" spans="1:6">
      <c r="A4886" t="n">
        <v>42011</v>
      </c>
      <c r="B4886" s="60" t="n">
        <v>61</v>
      </c>
      <c r="C4886" s="7" t="n">
        <v>9</v>
      </c>
      <c r="D4886" s="7" t="n">
        <v>7033</v>
      </c>
      <c r="E4886" s="7" t="n">
        <v>0</v>
      </c>
    </row>
    <row r="4887" spans="1:6">
      <c r="A4887" t="s">
        <v>4</v>
      </c>
      <c r="B4887" s="4" t="s">
        <v>5</v>
      </c>
      <c r="C4887" s="4" t="s">
        <v>10</v>
      </c>
      <c r="D4887" s="4" t="s">
        <v>10</v>
      </c>
      <c r="E4887" s="4" t="s">
        <v>10</v>
      </c>
    </row>
    <row r="4888" spans="1:6">
      <c r="A4888" t="n">
        <v>42018</v>
      </c>
      <c r="B4888" s="60" t="n">
        <v>61</v>
      </c>
      <c r="C4888" s="7" t="n">
        <v>11</v>
      </c>
      <c r="D4888" s="7" t="n">
        <v>7033</v>
      </c>
      <c r="E4888" s="7" t="n">
        <v>0</v>
      </c>
    </row>
    <row r="4889" spans="1:6">
      <c r="A4889" t="s">
        <v>4</v>
      </c>
      <c r="B4889" s="4" t="s">
        <v>5</v>
      </c>
      <c r="C4889" s="4" t="s">
        <v>10</v>
      </c>
      <c r="D4889" s="4" t="s">
        <v>10</v>
      </c>
      <c r="E4889" s="4" t="s">
        <v>10</v>
      </c>
    </row>
    <row r="4890" spans="1:6">
      <c r="A4890" t="n">
        <v>42025</v>
      </c>
      <c r="B4890" s="60" t="n">
        <v>61</v>
      </c>
      <c r="C4890" s="7" t="n">
        <v>13</v>
      </c>
      <c r="D4890" s="7" t="n">
        <v>7033</v>
      </c>
      <c r="E4890" s="7" t="n">
        <v>0</v>
      </c>
    </row>
    <row r="4891" spans="1:6">
      <c r="A4891" t="s">
        <v>4</v>
      </c>
      <c r="B4891" s="4" t="s">
        <v>5</v>
      </c>
      <c r="C4891" s="4" t="s">
        <v>10</v>
      </c>
      <c r="D4891" s="4" t="s">
        <v>10</v>
      </c>
      <c r="E4891" s="4" t="s">
        <v>10</v>
      </c>
    </row>
    <row r="4892" spans="1:6">
      <c r="A4892" t="n">
        <v>42032</v>
      </c>
      <c r="B4892" s="60" t="n">
        <v>61</v>
      </c>
      <c r="C4892" s="7" t="n">
        <v>80</v>
      </c>
      <c r="D4892" s="7" t="n">
        <v>7033</v>
      </c>
      <c r="E4892" s="7" t="n">
        <v>0</v>
      </c>
    </row>
    <row r="4893" spans="1:6">
      <c r="A4893" t="s">
        <v>4</v>
      </c>
      <c r="B4893" s="4" t="s">
        <v>5</v>
      </c>
      <c r="C4893" s="4" t="s">
        <v>10</v>
      </c>
      <c r="D4893" s="4" t="s">
        <v>10</v>
      </c>
      <c r="E4893" s="4" t="s">
        <v>10</v>
      </c>
    </row>
    <row r="4894" spans="1:6">
      <c r="A4894" t="n">
        <v>42039</v>
      </c>
      <c r="B4894" s="60" t="n">
        <v>61</v>
      </c>
      <c r="C4894" s="7" t="n">
        <v>18</v>
      </c>
      <c r="D4894" s="7" t="n">
        <v>7033</v>
      </c>
      <c r="E4894" s="7" t="n">
        <v>0</v>
      </c>
    </row>
    <row r="4895" spans="1:6">
      <c r="A4895" t="s">
        <v>4</v>
      </c>
      <c r="B4895" s="4" t="s">
        <v>5</v>
      </c>
      <c r="C4895" s="4" t="s">
        <v>10</v>
      </c>
      <c r="D4895" s="4" t="s">
        <v>19</v>
      </c>
      <c r="E4895" s="4" t="s">
        <v>19</v>
      </c>
      <c r="F4895" s="4" t="s">
        <v>19</v>
      </c>
      <c r="G4895" s="4" t="s">
        <v>10</v>
      </c>
      <c r="H4895" s="4" t="s">
        <v>10</v>
      </c>
    </row>
    <row r="4896" spans="1:6">
      <c r="A4896" t="n">
        <v>42046</v>
      </c>
      <c r="B4896" s="81" t="n">
        <v>60</v>
      </c>
      <c r="C4896" s="7" t="n">
        <v>1</v>
      </c>
      <c r="D4896" s="7" t="n">
        <v>0</v>
      </c>
      <c r="E4896" s="7" t="n">
        <v>20</v>
      </c>
      <c r="F4896" s="7" t="n">
        <v>0</v>
      </c>
      <c r="G4896" s="7" t="n">
        <v>0</v>
      </c>
      <c r="H4896" s="7" t="n">
        <v>0</v>
      </c>
    </row>
    <row r="4897" spans="1:8">
      <c r="A4897" t="s">
        <v>4</v>
      </c>
      <c r="B4897" s="4" t="s">
        <v>5</v>
      </c>
      <c r="C4897" s="4" t="s">
        <v>10</v>
      </c>
      <c r="D4897" s="4" t="s">
        <v>19</v>
      </c>
      <c r="E4897" s="4" t="s">
        <v>19</v>
      </c>
      <c r="F4897" s="4" t="s">
        <v>19</v>
      </c>
      <c r="G4897" s="4" t="s">
        <v>10</v>
      </c>
      <c r="H4897" s="4" t="s">
        <v>10</v>
      </c>
    </row>
    <row r="4898" spans="1:8">
      <c r="A4898" t="n">
        <v>42065</v>
      </c>
      <c r="B4898" s="81" t="n">
        <v>60</v>
      </c>
      <c r="C4898" s="7" t="n">
        <v>2</v>
      </c>
      <c r="D4898" s="7" t="n">
        <v>0</v>
      </c>
      <c r="E4898" s="7" t="n">
        <v>20</v>
      </c>
      <c r="F4898" s="7" t="n">
        <v>0</v>
      </c>
      <c r="G4898" s="7" t="n">
        <v>0</v>
      </c>
      <c r="H4898" s="7" t="n">
        <v>0</v>
      </c>
    </row>
    <row r="4899" spans="1:8">
      <c r="A4899" t="s">
        <v>4</v>
      </c>
      <c r="B4899" s="4" t="s">
        <v>5</v>
      </c>
      <c r="C4899" s="4" t="s">
        <v>10</v>
      </c>
      <c r="D4899" s="4" t="s">
        <v>19</v>
      </c>
      <c r="E4899" s="4" t="s">
        <v>19</v>
      </c>
      <c r="F4899" s="4" t="s">
        <v>19</v>
      </c>
      <c r="G4899" s="4" t="s">
        <v>10</v>
      </c>
      <c r="H4899" s="4" t="s">
        <v>10</v>
      </c>
    </row>
    <row r="4900" spans="1:8">
      <c r="A4900" t="n">
        <v>42084</v>
      </c>
      <c r="B4900" s="81" t="n">
        <v>60</v>
      </c>
      <c r="C4900" s="7" t="n">
        <v>3</v>
      </c>
      <c r="D4900" s="7" t="n">
        <v>0</v>
      </c>
      <c r="E4900" s="7" t="n">
        <v>20</v>
      </c>
      <c r="F4900" s="7" t="n">
        <v>0</v>
      </c>
      <c r="G4900" s="7" t="n">
        <v>0</v>
      </c>
      <c r="H4900" s="7" t="n">
        <v>0</v>
      </c>
    </row>
    <row r="4901" spans="1:8">
      <c r="A4901" t="s">
        <v>4</v>
      </c>
      <c r="B4901" s="4" t="s">
        <v>5</v>
      </c>
      <c r="C4901" s="4" t="s">
        <v>10</v>
      </c>
      <c r="D4901" s="4" t="s">
        <v>19</v>
      </c>
      <c r="E4901" s="4" t="s">
        <v>19</v>
      </c>
      <c r="F4901" s="4" t="s">
        <v>19</v>
      </c>
      <c r="G4901" s="4" t="s">
        <v>10</v>
      </c>
      <c r="H4901" s="4" t="s">
        <v>10</v>
      </c>
    </row>
    <row r="4902" spans="1:8">
      <c r="A4902" t="n">
        <v>42103</v>
      </c>
      <c r="B4902" s="81" t="n">
        <v>60</v>
      </c>
      <c r="C4902" s="7" t="n">
        <v>4</v>
      </c>
      <c r="D4902" s="7" t="n">
        <v>0</v>
      </c>
      <c r="E4902" s="7" t="n">
        <v>20</v>
      </c>
      <c r="F4902" s="7" t="n">
        <v>0</v>
      </c>
      <c r="G4902" s="7" t="n">
        <v>0</v>
      </c>
      <c r="H4902" s="7" t="n">
        <v>0</v>
      </c>
    </row>
    <row r="4903" spans="1:8">
      <c r="A4903" t="s">
        <v>4</v>
      </c>
      <c r="B4903" s="4" t="s">
        <v>5</v>
      </c>
      <c r="C4903" s="4" t="s">
        <v>10</v>
      </c>
      <c r="D4903" s="4" t="s">
        <v>19</v>
      </c>
      <c r="E4903" s="4" t="s">
        <v>19</v>
      </c>
      <c r="F4903" s="4" t="s">
        <v>19</v>
      </c>
      <c r="G4903" s="4" t="s">
        <v>10</v>
      </c>
      <c r="H4903" s="4" t="s">
        <v>10</v>
      </c>
    </row>
    <row r="4904" spans="1:8">
      <c r="A4904" t="n">
        <v>42122</v>
      </c>
      <c r="B4904" s="81" t="n">
        <v>60</v>
      </c>
      <c r="C4904" s="7" t="n">
        <v>5</v>
      </c>
      <c r="D4904" s="7" t="n">
        <v>0</v>
      </c>
      <c r="E4904" s="7" t="n">
        <v>20</v>
      </c>
      <c r="F4904" s="7" t="n">
        <v>0</v>
      </c>
      <c r="G4904" s="7" t="n">
        <v>0</v>
      </c>
      <c r="H4904" s="7" t="n">
        <v>0</v>
      </c>
    </row>
    <row r="4905" spans="1:8">
      <c r="A4905" t="s">
        <v>4</v>
      </c>
      <c r="B4905" s="4" t="s">
        <v>5</v>
      </c>
      <c r="C4905" s="4" t="s">
        <v>10</v>
      </c>
      <c r="D4905" s="4" t="s">
        <v>19</v>
      </c>
      <c r="E4905" s="4" t="s">
        <v>19</v>
      </c>
      <c r="F4905" s="4" t="s">
        <v>19</v>
      </c>
      <c r="G4905" s="4" t="s">
        <v>10</v>
      </c>
      <c r="H4905" s="4" t="s">
        <v>10</v>
      </c>
    </row>
    <row r="4906" spans="1:8">
      <c r="A4906" t="n">
        <v>42141</v>
      </c>
      <c r="B4906" s="81" t="n">
        <v>60</v>
      </c>
      <c r="C4906" s="7" t="n">
        <v>6</v>
      </c>
      <c r="D4906" s="7" t="n">
        <v>0</v>
      </c>
      <c r="E4906" s="7" t="n">
        <v>20</v>
      </c>
      <c r="F4906" s="7" t="n">
        <v>0</v>
      </c>
      <c r="G4906" s="7" t="n">
        <v>0</v>
      </c>
      <c r="H4906" s="7" t="n">
        <v>0</v>
      </c>
    </row>
    <row r="4907" spans="1:8">
      <c r="A4907" t="s">
        <v>4</v>
      </c>
      <c r="B4907" s="4" t="s">
        <v>5</v>
      </c>
      <c r="C4907" s="4" t="s">
        <v>10</v>
      </c>
      <c r="D4907" s="4" t="s">
        <v>19</v>
      </c>
      <c r="E4907" s="4" t="s">
        <v>19</v>
      </c>
      <c r="F4907" s="4" t="s">
        <v>19</v>
      </c>
      <c r="G4907" s="4" t="s">
        <v>10</v>
      </c>
      <c r="H4907" s="4" t="s">
        <v>10</v>
      </c>
    </row>
    <row r="4908" spans="1:8">
      <c r="A4908" t="n">
        <v>42160</v>
      </c>
      <c r="B4908" s="81" t="n">
        <v>60</v>
      </c>
      <c r="C4908" s="7" t="n">
        <v>7</v>
      </c>
      <c r="D4908" s="7" t="n">
        <v>0</v>
      </c>
      <c r="E4908" s="7" t="n">
        <v>20</v>
      </c>
      <c r="F4908" s="7" t="n">
        <v>0</v>
      </c>
      <c r="G4908" s="7" t="n">
        <v>0</v>
      </c>
      <c r="H4908" s="7" t="n">
        <v>0</v>
      </c>
    </row>
    <row r="4909" spans="1:8">
      <c r="A4909" t="s">
        <v>4</v>
      </c>
      <c r="B4909" s="4" t="s">
        <v>5</v>
      </c>
      <c r="C4909" s="4" t="s">
        <v>10</v>
      </c>
      <c r="D4909" s="4" t="s">
        <v>19</v>
      </c>
      <c r="E4909" s="4" t="s">
        <v>19</v>
      </c>
      <c r="F4909" s="4" t="s">
        <v>19</v>
      </c>
      <c r="G4909" s="4" t="s">
        <v>10</v>
      </c>
      <c r="H4909" s="4" t="s">
        <v>10</v>
      </c>
    </row>
    <row r="4910" spans="1:8">
      <c r="A4910" t="n">
        <v>42179</v>
      </c>
      <c r="B4910" s="81" t="n">
        <v>60</v>
      </c>
      <c r="C4910" s="7" t="n">
        <v>8</v>
      </c>
      <c r="D4910" s="7" t="n">
        <v>0</v>
      </c>
      <c r="E4910" s="7" t="n">
        <v>20</v>
      </c>
      <c r="F4910" s="7" t="n">
        <v>0</v>
      </c>
      <c r="G4910" s="7" t="n">
        <v>0</v>
      </c>
      <c r="H4910" s="7" t="n">
        <v>0</v>
      </c>
    </row>
    <row r="4911" spans="1:8">
      <c r="A4911" t="s">
        <v>4</v>
      </c>
      <c r="B4911" s="4" t="s">
        <v>5</v>
      </c>
      <c r="C4911" s="4" t="s">
        <v>10</v>
      </c>
      <c r="D4911" s="4" t="s">
        <v>19</v>
      </c>
      <c r="E4911" s="4" t="s">
        <v>19</v>
      </c>
      <c r="F4911" s="4" t="s">
        <v>19</v>
      </c>
      <c r="G4911" s="4" t="s">
        <v>10</v>
      </c>
      <c r="H4911" s="4" t="s">
        <v>10</v>
      </c>
    </row>
    <row r="4912" spans="1:8">
      <c r="A4912" t="n">
        <v>42198</v>
      </c>
      <c r="B4912" s="81" t="n">
        <v>60</v>
      </c>
      <c r="C4912" s="7" t="n">
        <v>9</v>
      </c>
      <c r="D4912" s="7" t="n">
        <v>0</v>
      </c>
      <c r="E4912" s="7" t="n">
        <v>20</v>
      </c>
      <c r="F4912" s="7" t="n">
        <v>0</v>
      </c>
      <c r="G4912" s="7" t="n">
        <v>0</v>
      </c>
      <c r="H4912" s="7" t="n">
        <v>0</v>
      </c>
    </row>
    <row r="4913" spans="1:8">
      <c r="A4913" t="s">
        <v>4</v>
      </c>
      <c r="B4913" s="4" t="s">
        <v>5</v>
      </c>
      <c r="C4913" s="4" t="s">
        <v>10</v>
      </c>
      <c r="D4913" s="4" t="s">
        <v>19</v>
      </c>
      <c r="E4913" s="4" t="s">
        <v>19</v>
      </c>
      <c r="F4913" s="4" t="s">
        <v>19</v>
      </c>
      <c r="G4913" s="4" t="s">
        <v>10</v>
      </c>
      <c r="H4913" s="4" t="s">
        <v>10</v>
      </c>
    </row>
    <row r="4914" spans="1:8">
      <c r="A4914" t="n">
        <v>42217</v>
      </c>
      <c r="B4914" s="81" t="n">
        <v>60</v>
      </c>
      <c r="C4914" s="7" t="n">
        <v>11</v>
      </c>
      <c r="D4914" s="7" t="n">
        <v>0</v>
      </c>
      <c r="E4914" s="7" t="n">
        <v>20</v>
      </c>
      <c r="F4914" s="7" t="n">
        <v>0</v>
      </c>
      <c r="G4914" s="7" t="n">
        <v>0</v>
      </c>
      <c r="H4914" s="7" t="n">
        <v>0</v>
      </c>
    </row>
    <row r="4915" spans="1:8">
      <c r="A4915" t="s">
        <v>4</v>
      </c>
      <c r="B4915" s="4" t="s">
        <v>5</v>
      </c>
      <c r="C4915" s="4" t="s">
        <v>10</v>
      </c>
      <c r="D4915" s="4" t="s">
        <v>19</v>
      </c>
      <c r="E4915" s="4" t="s">
        <v>19</v>
      </c>
      <c r="F4915" s="4" t="s">
        <v>19</v>
      </c>
      <c r="G4915" s="4" t="s">
        <v>10</v>
      </c>
      <c r="H4915" s="4" t="s">
        <v>10</v>
      </c>
    </row>
    <row r="4916" spans="1:8">
      <c r="A4916" t="n">
        <v>42236</v>
      </c>
      <c r="B4916" s="81" t="n">
        <v>60</v>
      </c>
      <c r="C4916" s="7" t="n">
        <v>13</v>
      </c>
      <c r="D4916" s="7" t="n">
        <v>0</v>
      </c>
      <c r="E4916" s="7" t="n">
        <v>20</v>
      </c>
      <c r="F4916" s="7" t="n">
        <v>0</v>
      </c>
      <c r="G4916" s="7" t="n">
        <v>0</v>
      </c>
      <c r="H4916" s="7" t="n">
        <v>0</v>
      </c>
    </row>
    <row r="4917" spans="1:8">
      <c r="A4917" t="s">
        <v>4</v>
      </c>
      <c r="B4917" s="4" t="s">
        <v>5</v>
      </c>
      <c r="C4917" s="4" t="s">
        <v>10</v>
      </c>
      <c r="D4917" s="4" t="s">
        <v>19</v>
      </c>
      <c r="E4917" s="4" t="s">
        <v>19</v>
      </c>
      <c r="F4917" s="4" t="s">
        <v>19</v>
      </c>
      <c r="G4917" s="4" t="s">
        <v>10</v>
      </c>
      <c r="H4917" s="4" t="s">
        <v>10</v>
      </c>
    </row>
    <row r="4918" spans="1:8">
      <c r="A4918" t="n">
        <v>42255</v>
      </c>
      <c r="B4918" s="81" t="n">
        <v>60</v>
      </c>
      <c r="C4918" s="7" t="n">
        <v>80</v>
      </c>
      <c r="D4918" s="7" t="n">
        <v>0</v>
      </c>
      <c r="E4918" s="7" t="n">
        <v>20</v>
      </c>
      <c r="F4918" s="7" t="n">
        <v>0</v>
      </c>
      <c r="G4918" s="7" t="n">
        <v>0</v>
      </c>
      <c r="H4918" s="7" t="n">
        <v>0</v>
      </c>
    </row>
    <row r="4919" spans="1:8">
      <c r="A4919" t="s">
        <v>4</v>
      </c>
      <c r="B4919" s="4" t="s">
        <v>5</v>
      </c>
      <c r="C4919" s="4" t="s">
        <v>10</v>
      </c>
      <c r="D4919" s="4" t="s">
        <v>19</v>
      </c>
      <c r="E4919" s="4" t="s">
        <v>19</v>
      </c>
      <c r="F4919" s="4" t="s">
        <v>19</v>
      </c>
      <c r="G4919" s="4" t="s">
        <v>10</v>
      </c>
      <c r="H4919" s="4" t="s">
        <v>10</v>
      </c>
    </row>
    <row r="4920" spans="1:8">
      <c r="A4920" t="n">
        <v>42274</v>
      </c>
      <c r="B4920" s="81" t="n">
        <v>60</v>
      </c>
      <c r="C4920" s="7" t="n">
        <v>18</v>
      </c>
      <c r="D4920" s="7" t="n">
        <v>0</v>
      </c>
      <c r="E4920" s="7" t="n">
        <v>20</v>
      </c>
      <c r="F4920" s="7" t="n">
        <v>0</v>
      </c>
      <c r="G4920" s="7" t="n">
        <v>0</v>
      </c>
      <c r="H4920" s="7" t="n">
        <v>0</v>
      </c>
    </row>
    <row r="4921" spans="1:8">
      <c r="A4921" t="s">
        <v>4</v>
      </c>
      <c r="B4921" s="4" t="s">
        <v>5</v>
      </c>
      <c r="C4921" s="4" t="s">
        <v>13</v>
      </c>
      <c r="D4921" s="4" t="s">
        <v>13</v>
      </c>
      <c r="E4921" s="4" t="s">
        <v>19</v>
      </c>
      <c r="F4921" s="4" t="s">
        <v>19</v>
      </c>
      <c r="G4921" s="4" t="s">
        <v>19</v>
      </c>
      <c r="H4921" s="4" t="s">
        <v>10</v>
      </c>
    </row>
    <row r="4922" spans="1:8">
      <c r="A4922" t="n">
        <v>42293</v>
      </c>
      <c r="B4922" s="48" t="n">
        <v>45</v>
      </c>
      <c r="C4922" s="7" t="n">
        <v>2</v>
      </c>
      <c r="D4922" s="7" t="n">
        <v>3</v>
      </c>
      <c r="E4922" s="7" t="n">
        <v>4.34999990463257</v>
      </c>
      <c r="F4922" s="7" t="n">
        <v>64.5</v>
      </c>
      <c r="G4922" s="7" t="n">
        <v>-9.5</v>
      </c>
      <c r="H4922" s="7" t="n">
        <v>0</v>
      </c>
    </row>
    <row r="4923" spans="1:8">
      <c r="A4923" t="s">
        <v>4</v>
      </c>
      <c r="B4923" s="4" t="s">
        <v>5</v>
      </c>
      <c r="C4923" s="4" t="s">
        <v>13</v>
      </c>
      <c r="D4923" s="4" t="s">
        <v>13</v>
      </c>
      <c r="E4923" s="4" t="s">
        <v>19</v>
      </c>
      <c r="F4923" s="4" t="s">
        <v>19</v>
      </c>
      <c r="G4923" s="4" t="s">
        <v>19</v>
      </c>
      <c r="H4923" s="4" t="s">
        <v>10</v>
      </c>
      <c r="I4923" s="4" t="s">
        <v>13</v>
      </c>
    </row>
    <row r="4924" spans="1:8">
      <c r="A4924" t="n">
        <v>42310</v>
      </c>
      <c r="B4924" s="48" t="n">
        <v>45</v>
      </c>
      <c r="C4924" s="7" t="n">
        <v>4</v>
      </c>
      <c r="D4924" s="7" t="n">
        <v>3</v>
      </c>
      <c r="E4924" s="7" t="n">
        <v>53.7000007629395</v>
      </c>
      <c r="F4924" s="7" t="n">
        <v>101.050003051758</v>
      </c>
      <c r="G4924" s="7" t="n">
        <v>0</v>
      </c>
      <c r="H4924" s="7" t="n">
        <v>0</v>
      </c>
      <c r="I4924" s="7" t="n">
        <v>0</v>
      </c>
    </row>
    <row r="4925" spans="1:8">
      <c r="A4925" t="s">
        <v>4</v>
      </c>
      <c r="B4925" s="4" t="s">
        <v>5</v>
      </c>
      <c r="C4925" s="4" t="s">
        <v>13</v>
      </c>
      <c r="D4925" s="4" t="s">
        <v>13</v>
      </c>
      <c r="E4925" s="4" t="s">
        <v>19</v>
      </c>
      <c r="F4925" s="4" t="s">
        <v>10</v>
      </c>
    </row>
    <row r="4926" spans="1:8">
      <c r="A4926" t="n">
        <v>42328</v>
      </c>
      <c r="B4926" s="48" t="n">
        <v>45</v>
      </c>
      <c r="C4926" s="7" t="n">
        <v>5</v>
      </c>
      <c r="D4926" s="7" t="n">
        <v>3</v>
      </c>
      <c r="E4926" s="7" t="n">
        <v>6</v>
      </c>
      <c r="F4926" s="7" t="n">
        <v>0</v>
      </c>
    </row>
    <row r="4927" spans="1:8">
      <c r="A4927" t="s">
        <v>4</v>
      </c>
      <c r="B4927" s="4" t="s">
        <v>5</v>
      </c>
      <c r="C4927" s="4" t="s">
        <v>13</v>
      </c>
      <c r="D4927" s="4" t="s">
        <v>13</v>
      </c>
      <c r="E4927" s="4" t="s">
        <v>19</v>
      </c>
      <c r="F4927" s="4" t="s">
        <v>10</v>
      </c>
    </row>
    <row r="4928" spans="1:8">
      <c r="A4928" t="n">
        <v>42337</v>
      </c>
      <c r="B4928" s="48" t="n">
        <v>45</v>
      </c>
      <c r="C4928" s="7" t="n">
        <v>11</v>
      </c>
      <c r="D4928" s="7" t="n">
        <v>3</v>
      </c>
      <c r="E4928" s="7" t="n">
        <v>34.2000007629395</v>
      </c>
      <c r="F4928" s="7" t="n">
        <v>0</v>
      </c>
    </row>
    <row r="4929" spans="1:9">
      <c r="A4929" t="s">
        <v>4</v>
      </c>
      <c r="B4929" s="4" t="s">
        <v>5</v>
      </c>
      <c r="C4929" s="4" t="s">
        <v>13</v>
      </c>
      <c r="D4929" s="4" t="s">
        <v>10</v>
      </c>
    </row>
    <row r="4930" spans="1:9">
      <c r="A4930" t="n">
        <v>42346</v>
      </c>
      <c r="B4930" s="42" t="n">
        <v>58</v>
      </c>
      <c r="C4930" s="7" t="n">
        <v>255</v>
      </c>
      <c r="D4930" s="7" t="n">
        <v>0</v>
      </c>
    </row>
    <row r="4931" spans="1:9">
      <c r="A4931" t="s">
        <v>4</v>
      </c>
      <c r="B4931" s="4" t="s">
        <v>5</v>
      </c>
      <c r="C4931" s="4" t="s">
        <v>13</v>
      </c>
      <c r="D4931" s="4" t="s">
        <v>10</v>
      </c>
      <c r="E4931" s="4" t="s">
        <v>6</v>
      </c>
    </row>
    <row r="4932" spans="1:9">
      <c r="A4932" t="n">
        <v>42350</v>
      </c>
      <c r="B4932" s="37" t="n">
        <v>51</v>
      </c>
      <c r="C4932" s="7" t="n">
        <v>4</v>
      </c>
      <c r="D4932" s="7" t="n">
        <v>1</v>
      </c>
      <c r="E4932" s="7" t="s">
        <v>398</v>
      </c>
    </row>
    <row r="4933" spans="1:9">
      <c r="A4933" t="s">
        <v>4</v>
      </c>
      <c r="B4933" s="4" t="s">
        <v>5</v>
      </c>
      <c r="C4933" s="4" t="s">
        <v>10</v>
      </c>
    </row>
    <row r="4934" spans="1:9">
      <c r="A4934" t="n">
        <v>42363</v>
      </c>
      <c r="B4934" s="25" t="n">
        <v>16</v>
      </c>
      <c r="C4934" s="7" t="n">
        <v>0</v>
      </c>
    </row>
    <row r="4935" spans="1:9">
      <c r="A4935" t="s">
        <v>4</v>
      </c>
      <c r="B4935" s="4" t="s">
        <v>5</v>
      </c>
      <c r="C4935" s="4" t="s">
        <v>10</v>
      </c>
      <c r="D4935" s="4" t="s">
        <v>13</v>
      </c>
      <c r="E4935" s="4" t="s">
        <v>9</v>
      </c>
      <c r="F4935" s="4" t="s">
        <v>28</v>
      </c>
      <c r="G4935" s="4" t="s">
        <v>13</v>
      </c>
      <c r="H4935" s="4" t="s">
        <v>13</v>
      </c>
    </row>
    <row r="4936" spans="1:9">
      <c r="A4936" t="n">
        <v>42366</v>
      </c>
      <c r="B4936" s="38" t="n">
        <v>26</v>
      </c>
      <c r="C4936" s="7" t="n">
        <v>1</v>
      </c>
      <c r="D4936" s="7" t="n">
        <v>17</v>
      </c>
      <c r="E4936" s="7" t="n">
        <v>63243</v>
      </c>
      <c r="F4936" s="7" t="s">
        <v>399</v>
      </c>
      <c r="G4936" s="7" t="n">
        <v>2</v>
      </c>
      <c r="H4936" s="7" t="n">
        <v>0</v>
      </c>
    </row>
    <row r="4937" spans="1:9">
      <c r="A4937" t="s">
        <v>4</v>
      </c>
      <c r="B4937" s="4" t="s">
        <v>5</v>
      </c>
    </row>
    <row r="4938" spans="1:9">
      <c r="A4938" t="n">
        <v>42394</v>
      </c>
      <c r="B4938" s="23" t="n">
        <v>28</v>
      </c>
    </row>
    <row r="4939" spans="1:9">
      <c r="A4939" t="s">
        <v>4</v>
      </c>
      <c r="B4939" s="4" t="s">
        <v>5</v>
      </c>
      <c r="C4939" s="4" t="s">
        <v>13</v>
      </c>
      <c r="D4939" s="4" t="s">
        <v>10</v>
      </c>
      <c r="E4939" s="4" t="s">
        <v>6</v>
      </c>
    </row>
    <row r="4940" spans="1:9">
      <c r="A4940" t="n">
        <v>42395</v>
      </c>
      <c r="B4940" s="37" t="n">
        <v>51</v>
      </c>
      <c r="C4940" s="7" t="n">
        <v>4</v>
      </c>
      <c r="D4940" s="7" t="n">
        <v>80</v>
      </c>
      <c r="E4940" s="7" t="s">
        <v>122</v>
      </c>
    </row>
    <row r="4941" spans="1:9">
      <c r="A4941" t="s">
        <v>4</v>
      </c>
      <c r="B4941" s="4" t="s">
        <v>5</v>
      </c>
      <c r="C4941" s="4" t="s">
        <v>10</v>
      </c>
    </row>
    <row r="4942" spans="1:9">
      <c r="A4942" t="n">
        <v>42408</v>
      </c>
      <c r="B4942" s="25" t="n">
        <v>16</v>
      </c>
      <c r="C4942" s="7" t="n">
        <v>0</v>
      </c>
    </row>
    <row r="4943" spans="1:9">
      <c r="A4943" t="s">
        <v>4</v>
      </c>
      <c r="B4943" s="4" t="s">
        <v>5</v>
      </c>
      <c r="C4943" s="4" t="s">
        <v>10</v>
      </c>
      <c r="D4943" s="4" t="s">
        <v>13</v>
      </c>
      <c r="E4943" s="4" t="s">
        <v>9</v>
      </c>
      <c r="F4943" s="4" t="s">
        <v>28</v>
      </c>
      <c r="G4943" s="4" t="s">
        <v>13</v>
      </c>
      <c r="H4943" s="4" t="s">
        <v>13</v>
      </c>
    </row>
    <row r="4944" spans="1:9">
      <c r="A4944" t="n">
        <v>42411</v>
      </c>
      <c r="B4944" s="38" t="n">
        <v>26</v>
      </c>
      <c r="C4944" s="7" t="n">
        <v>80</v>
      </c>
      <c r="D4944" s="7" t="n">
        <v>17</v>
      </c>
      <c r="E4944" s="7" t="n">
        <v>63244</v>
      </c>
      <c r="F4944" s="7" t="s">
        <v>400</v>
      </c>
      <c r="G4944" s="7" t="n">
        <v>2</v>
      </c>
      <c r="H4944" s="7" t="n">
        <v>0</v>
      </c>
    </row>
    <row r="4945" spans="1:8">
      <c r="A4945" t="s">
        <v>4</v>
      </c>
      <c r="B4945" s="4" t="s">
        <v>5</v>
      </c>
    </row>
    <row r="4946" spans="1:8">
      <c r="A4946" t="n">
        <v>42514</v>
      </c>
      <c r="B4946" s="23" t="n">
        <v>28</v>
      </c>
    </row>
    <row r="4947" spans="1:8">
      <c r="A4947" t="s">
        <v>4</v>
      </c>
      <c r="B4947" s="4" t="s">
        <v>5</v>
      </c>
      <c r="C4947" s="4" t="s">
        <v>10</v>
      </c>
    </row>
    <row r="4948" spans="1:8">
      <c r="A4948" t="n">
        <v>42515</v>
      </c>
      <c r="B4948" s="25" t="n">
        <v>16</v>
      </c>
      <c r="C4948" s="7" t="n">
        <v>300</v>
      </c>
    </row>
    <row r="4949" spans="1:8">
      <c r="A4949" t="s">
        <v>4</v>
      </c>
      <c r="B4949" s="4" t="s">
        <v>5</v>
      </c>
      <c r="C4949" s="4" t="s">
        <v>13</v>
      </c>
      <c r="D4949" s="4" t="s">
        <v>19</v>
      </c>
      <c r="E4949" s="4" t="s">
        <v>19</v>
      </c>
      <c r="F4949" s="4" t="s">
        <v>19</v>
      </c>
    </row>
    <row r="4950" spans="1:8">
      <c r="A4950" t="n">
        <v>42518</v>
      </c>
      <c r="B4950" s="48" t="n">
        <v>45</v>
      </c>
      <c r="C4950" s="7" t="n">
        <v>9</v>
      </c>
      <c r="D4950" s="7" t="n">
        <v>0.0500000007450581</v>
      </c>
      <c r="E4950" s="7" t="n">
        <v>0.0500000007450581</v>
      </c>
      <c r="F4950" s="7" t="n">
        <v>0.200000002980232</v>
      </c>
    </row>
    <row r="4951" spans="1:8">
      <c r="A4951" t="s">
        <v>4</v>
      </c>
      <c r="B4951" s="4" t="s">
        <v>5</v>
      </c>
      <c r="C4951" s="4" t="s">
        <v>6</v>
      </c>
      <c r="D4951" s="4" t="s">
        <v>10</v>
      </c>
    </row>
    <row r="4952" spans="1:8">
      <c r="A4952" t="n">
        <v>42532</v>
      </c>
      <c r="B4952" s="58" t="n">
        <v>29</v>
      </c>
      <c r="C4952" s="7" t="s">
        <v>401</v>
      </c>
      <c r="D4952" s="7" t="n">
        <v>65533</v>
      </c>
    </row>
    <row r="4953" spans="1:8">
      <c r="A4953" t="s">
        <v>4</v>
      </c>
      <c r="B4953" s="4" t="s">
        <v>5</v>
      </c>
      <c r="C4953" s="4" t="s">
        <v>13</v>
      </c>
      <c r="D4953" s="4" t="s">
        <v>10</v>
      </c>
      <c r="E4953" s="4" t="s">
        <v>6</v>
      </c>
    </row>
    <row r="4954" spans="1:8">
      <c r="A4954" t="n">
        <v>42548</v>
      </c>
      <c r="B4954" s="37" t="n">
        <v>51</v>
      </c>
      <c r="C4954" s="7" t="n">
        <v>4</v>
      </c>
      <c r="D4954" s="7" t="n">
        <v>7033</v>
      </c>
      <c r="E4954" s="7" t="s">
        <v>44</v>
      </c>
    </row>
    <row r="4955" spans="1:8">
      <c r="A4955" t="s">
        <v>4</v>
      </c>
      <c r="B4955" s="4" t="s">
        <v>5</v>
      </c>
      <c r="C4955" s="4" t="s">
        <v>10</v>
      </c>
    </row>
    <row r="4956" spans="1:8">
      <c r="A4956" t="n">
        <v>42561</v>
      </c>
      <c r="B4956" s="25" t="n">
        <v>16</v>
      </c>
      <c r="C4956" s="7" t="n">
        <v>0</v>
      </c>
    </row>
    <row r="4957" spans="1:8">
      <c r="A4957" t="s">
        <v>4</v>
      </c>
      <c r="B4957" s="4" t="s">
        <v>5</v>
      </c>
      <c r="C4957" s="4" t="s">
        <v>10</v>
      </c>
      <c r="D4957" s="4" t="s">
        <v>13</v>
      </c>
      <c r="E4957" s="4" t="s">
        <v>9</v>
      </c>
      <c r="F4957" s="4" t="s">
        <v>28</v>
      </c>
      <c r="G4957" s="4" t="s">
        <v>13</v>
      </c>
      <c r="H4957" s="4" t="s">
        <v>13</v>
      </c>
    </row>
    <row r="4958" spans="1:8">
      <c r="A4958" t="n">
        <v>42564</v>
      </c>
      <c r="B4958" s="38" t="n">
        <v>26</v>
      </c>
      <c r="C4958" s="7" t="n">
        <v>7033</v>
      </c>
      <c r="D4958" s="7" t="n">
        <v>17</v>
      </c>
      <c r="E4958" s="7" t="n">
        <v>63245</v>
      </c>
      <c r="F4958" s="7" t="s">
        <v>402</v>
      </c>
      <c r="G4958" s="7" t="n">
        <v>2</v>
      </c>
      <c r="H4958" s="7" t="n">
        <v>0</v>
      </c>
    </row>
    <row r="4959" spans="1:8">
      <c r="A4959" t="s">
        <v>4</v>
      </c>
      <c r="B4959" s="4" t="s">
        <v>5</v>
      </c>
    </row>
    <row r="4960" spans="1:8">
      <c r="A4960" t="n">
        <v>42590</v>
      </c>
      <c r="B4960" s="23" t="n">
        <v>28</v>
      </c>
    </row>
    <row r="4961" spans="1:8">
      <c r="A4961" t="s">
        <v>4</v>
      </c>
      <c r="B4961" s="4" t="s">
        <v>5</v>
      </c>
      <c r="C4961" s="4" t="s">
        <v>6</v>
      </c>
      <c r="D4961" s="4" t="s">
        <v>10</v>
      </c>
    </row>
    <row r="4962" spans="1:8">
      <c r="A4962" t="n">
        <v>42591</v>
      </c>
      <c r="B4962" s="58" t="n">
        <v>29</v>
      </c>
      <c r="C4962" s="7" t="s">
        <v>12</v>
      </c>
      <c r="D4962" s="7" t="n">
        <v>65533</v>
      </c>
    </row>
    <row r="4963" spans="1:8">
      <c r="A4963" t="s">
        <v>4</v>
      </c>
      <c r="B4963" s="4" t="s">
        <v>5</v>
      </c>
      <c r="C4963" s="4" t="s">
        <v>10</v>
      </c>
      <c r="D4963" s="4" t="s">
        <v>13</v>
      </c>
      <c r="E4963" s="4" t="s">
        <v>6</v>
      </c>
      <c r="F4963" s="4" t="s">
        <v>19</v>
      </c>
      <c r="G4963" s="4" t="s">
        <v>19</v>
      </c>
      <c r="H4963" s="4" t="s">
        <v>19</v>
      </c>
    </row>
    <row r="4964" spans="1:8">
      <c r="A4964" t="n">
        <v>42595</v>
      </c>
      <c r="B4964" s="35" t="n">
        <v>48</v>
      </c>
      <c r="C4964" s="7" t="n">
        <v>7033</v>
      </c>
      <c r="D4964" s="7" t="n">
        <v>0</v>
      </c>
      <c r="E4964" s="7" t="s">
        <v>210</v>
      </c>
      <c r="F4964" s="7" t="n">
        <v>-1</v>
      </c>
      <c r="G4964" s="7" t="n">
        <v>1</v>
      </c>
      <c r="H4964" s="7" t="n">
        <v>0</v>
      </c>
    </row>
    <row r="4965" spans="1:8">
      <c r="A4965" t="s">
        <v>4</v>
      </c>
      <c r="B4965" s="4" t="s">
        <v>5</v>
      </c>
      <c r="C4965" s="4" t="s">
        <v>10</v>
      </c>
    </row>
    <row r="4966" spans="1:8">
      <c r="A4966" t="n">
        <v>42622</v>
      </c>
      <c r="B4966" s="25" t="n">
        <v>16</v>
      </c>
      <c r="C4966" s="7" t="n">
        <v>2500</v>
      </c>
    </row>
    <row r="4967" spans="1:8">
      <c r="A4967" t="s">
        <v>4</v>
      </c>
      <c r="B4967" s="4" t="s">
        <v>5</v>
      </c>
      <c r="C4967" s="4" t="s">
        <v>13</v>
      </c>
      <c r="D4967" s="4" t="s">
        <v>9</v>
      </c>
      <c r="E4967" s="4" t="s">
        <v>9</v>
      </c>
      <c r="F4967" s="4" t="s">
        <v>9</v>
      </c>
    </row>
    <row r="4968" spans="1:8">
      <c r="A4968" t="n">
        <v>42625</v>
      </c>
      <c r="B4968" s="14" t="n">
        <v>50</v>
      </c>
      <c r="C4968" s="7" t="n">
        <v>255</v>
      </c>
      <c r="D4968" s="7" t="n">
        <v>1050253722</v>
      </c>
      <c r="E4968" s="7" t="n">
        <v>1065353216</v>
      </c>
      <c r="F4968" s="7" t="n">
        <v>1045220557</v>
      </c>
    </row>
    <row r="4969" spans="1:8">
      <c r="A4969" t="s">
        <v>4</v>
      </c>
      <c r="B4969" s="4" t="s">
        <v>5</v>
      </c>
      <c r="C4969" s="4" t="s">
        <v>10</v>
      </c>
      <c r="D4969" s="4" t="s">
        <v>9</v>
      </c>
    </row>
    <row r="4970" spans="1:8">
      <c r="A4970" t="n">
        <v>42639</v>
      </c>
      <c r="B4970" s="34" t="n">
        <v>43</v>
      </c>
      <c r="C4970" s="7" t="n">
        <v>7033</v>
      </c>
      <c r="D4970" s="7" t="n">
        <v>512</v>
      </c>
    </row>
    <row r="4971" spans="1:8">
      <c r="A4971" t="s">
        <v>4</v>
      </c>
      <c r="B4971" s="4" t="s">
        <v>5</v>
      </c>
      <c r="C4971" s="4" t="s">
        <v>10</v>
      </c>
      <c r="D4971" s="4" t="s">
        <v>10</v>
      </c>
      <c r="E4971" s="4" t="s">
        <v>19</v>
      </c>
      <c r="F4971" s="4" t="s">
        <v>19</v>
      </c>
      <c r="G4971" s="4" t="s">
        <v>19</v>
      </c>
      <c r="H4971" s="4" t="s">
        <v>19</v>
      </c>
      <c r="I4971" s="4" t="s">
        <v>13</v>
      </c>
      <c r="J4971" s="4" t="s">
        <v>10</v>
      </c>
    </row>
    <row r="4972" spans="1:8">
      <c r="A4972" t="n">
        <v>42646</v>
      </c>
      <c r="B4972" s="50" t="n">
        <v>55</v>
      </c>
      <c r="C4972" s="7" t="n">
        <v>7033</v>
      </c>
      <c r="D4972" s="7" t="n">
        <v>65533</v>
      </c>
      <c r="E4972" s="7" t="n">
        <v>4.5</v>
      </c>
      <c r="F4972" s="7" t="n">
        <v>69.4199981689453</v>
      </c>
      <c r="G4972" s="7" t="n">
        <v>-8.39999961853027</v>
      </c>
      <c r="H4972" s="7" t="n">
        <v>30</v>
      </c>
      <c r="I4972" s="7" t="n">
        <v>0</v>
      </c>
      <c r="J4972" s="7" t="n">
        <v>1</v>
      </c>
    </row>
    <row r="4973" spans="1:8">
      <c r="A4973" t="s">
        <v>4</v>
      </c>
      <c r="B4973" s="4" t="s">
        <v>5</v>
      </c>
      <c r="C4973" s="4" t="s">
        <v>10</v>
      </c>
    </row>
    <row r="4974" spans="1:8">
      <c r="A4974" t="n">
        <v>42670</v>
      </c>
      <c r="B4974" s="25" t="n">
        <v>16</v>
      </c>
      <c r="C4974" s="7" t="n">
        <v>1000</v>
      </c>
    </row>
    <row r="4975" spans="1:8">
      <c r="A4975" t="s">
        <v>4</v>
      </c>
      <c r="B4975" s="4" t="s">
        <v>5</v>
      </c>
      <c r="C4975" s="4" t="s">
        <v>10</v>
      </c>
      <c r="D4975" s="4" t="s">
        <v>13</v>
      </c>
    </row>
    <row r="4976" spans="1:8">
      <c r="A4976" t="n">
        <v>42673</v>
      </c>
      <c r="B4976" s="52" t="n">
        <v>89</v>
      </c>
      <c r="C4976" s="7" t="n">
        <v>65533</v>
      </c>
      <c r="D4976" s="7" t="n">
        <v>1</v>
      </c>
    </row>
    <row r="4977" spans="1:10">
      <c r="A4977" t="s">
        <v>4</v>
      </c>
      <c r="B4977" s="4" t="s">
        <v>5</v>
      </c>
      <c r="C4977" s="4" t="s">
        <v>13</v>
      </c>
      <c r="D4977" s="4" t="s">
        <v>10</v>
      </c>
      <c r="E4977" s="4" t="s">
        <v>19</v>
      </c>
    </row>
    <row r="4978" spans="1:10">
      <c r="A4978" t="n">
        <v>42677</v>
      </c>
      <c r="B4978" s="42" t="n">
        <v>58</v>
      </c>
      <c r="C4978" s="7" t="n">
        <v>101</v>
      </c>
      <c r="D4978" s="7" t="n">
        <v>300</v>
      </c>
      <c r="E4978" s="7" t="n">
        <v>1</v>
      </c>
    </row>
    <row r="4979" spans="1:10">
      <c r="A4979" t="s">
        <v>4</v>
      </c>
      <c r="B4979" s="4" t="s">
        <v>5</v>
      </c>
      <c r="C4979" s="4" t="s">
        <v>13</v>
      </c>
      <c r="D4979" s="4" t="s">
        <v>10</v>
      </c>
    </row>
    <row r="4980" spans="1:10">
      <c r="A4980" t="n">
        <v>42685</v>
      </c>
      <c r="B4980" s="42" t="n">
        <v>58</v>
      </c>
      <c r="C4980" s="7" t="n">
        <v>254</v>
      </c>
      <c r="D4980" s="7" t="n">
        <v>0</v>
      </c>
    </row>
    <row r="4981" spans="1:10">
      <c r="A4981" t="s">
        <v>4</v>
      </c>
      <c r="B4981" s="4" t="s">
        <v>5</v>
      </c>
      <c r="C4981" s="4" t="s">
        <v>13</v>
      </c>
    </row>
    <row r="4982" spans="1:10">
      <c r="A4982" t="n">
        <v>42689</v>
      </c>
      <c r="B4982" s="53" t="n">
        <v>116</v>
      </c>
      <c r="C4982" s="7" t="n">
        <v>0</v>
      </c>
    </row>
    <row r="4983" spans="1:10">
      <c r="A4983" t="s">
        <v>4</v>
      </c>
      <c r="B4983" s="4" t="s">
        <v>5</v>
      </c>
      <c r="C4983" s="4" t="s">
        <v>13</v>
      </c>
      <c r="D4983" s="4" t="s">
        <v>10</v>
      </c>
    </row>
    <row r="4984" spans="1:10">
      <c r="A4984" t="n">
        <v>42691</v>
      </c>
      <c r="B4984" s="53" t="n">
        <v>116</v>
      </c>
      <c r="C4984" s="7" t="n">
        <v>2</v>
      </c>
      <c r="D4984" s="7" t="n">
        <v>1</v>
      </c>
    </row>
    <row r="4985" spans="1:10">
      <c r="A4985" t="s">
        <v>4</v>
      </c>
      <c r="B4985" s="4" t="s">
        <v>5</v>
      </c>
      <c r="C4985" s="4" t="s">
        <v>13</v>
      </c>
      <c r="D4985" s="4" t="s">
        <v>9</v>
      </c>
    </row>
    <row r="4986" spans="1:10">
      <c r="A4986" t="n">
        <v>42695</v>
      </c>
      <c r="B4986" s="53" t="n">
        <v>116</v>
      </c>
      <c r="C4986" s="7" t="n">
        <v>5</v>
      </c>
      <c r="D4986" s="7" t="n">
        <v>1125515264</v>
      </c>
    </row>
    <row r="4987" spans="1:10">
      <c r="A4987" t="s">
        <v>4</v>
      </c>
      <c r="B4987" s="4" t="s">
        <v>5</v>
      </c>
      <c r="C4987" s="4" t="s">
        <v>13</v>
      </c>
      <c r="D4987" s="4" t="s">
        <v>10</v>
      </c>
    </row>
    <row r="4988" spans="1:10">
      <c r="A4988" t="n">
        <v>42701</v>
      </c>
      <c r="B4988" s="53" t="n">
        <v>116</v>
      </c>
      <c r="C4988" s="7" t="n">
        <v>6</v>
      </c>
      <c r="D4988" s="7" t="n">
        <v>1</v>
      </c>
    </row>
    <row r="4989" spans="1:10">
      <c r="A4989" t="s">
        <v>4</v>
      </c>
      <c r="B4989" s="4" t="s">
        <v>5</v>
      </c>
      <c r="C4989" s="4" t="s">
        <v>10</v>
      </c>
      <c r="D4989" s="4" t="s">
        <v>13</v>
      </c>
    </row>
    <row r="4990" spans="1:10">
      <c r="A4990" t="n">
        <v>42705</v>
      </c>
      <c r="B4990" s="51" t="n">
        <v>56</v>
      </c>
      <c r="C4990" s="7" t="n">
        <v>7033</v>
      </c>
      <c r="D4990" s="7" t="n">
        <v>1</v>
      </c>
    </row>
    <row r="4991" spans="1:10">
      <c r="A4991" t="s">
        <v>4</v>
      </c>
      <c r="B4991" s="4" t="s">
        <v>5</v>
      </c>
      <c r="C4991" s="4" t="s">
        <v>10</v>
      </c>
      <c r="D4991" s="4" t="s">
        <v>9</v>
      </c>
    </row>
    <row r="4992" spans="1:10">
      <c r="A4992" t="n">
        <v>42709</v>
      </c>
      <c r="B4992" s="34" t="n">
        <v>43</v>
      </c>
      <c r="C4992" s="7" t="n">
        <v>7033</v>
      </c>
      <c r="D4992" s="7" t="n">
        <v>1</v>
      </c>
    </row>
    <row r="4993" spans="1:5">
      <c r="A4993" t="s">
        <v>4</v>
      </c>
      <c r="B4993" s="4" t="s">
        <v>5</v>
      </c>
      <c r="C4993" s="4" t="s">
        <v>13</v>
      </c>
      <c r="D4993" s="4" t="s">
        <v>13</v>
      </c>
      <c r="E4993" s="4" t="s">
        <v>19</v>
      </c>
      <c r="F4993" s="4" t="s">
        <v>19</v>
      </c>
      <c r="G4993" s="4" t="s">
        <v>19</v>
      </c>
      <c r="H4993" s="4" t="s">
        <v>10</v>
      </c>
    </row>
    <row r="4994" spans="1:5">
      <c r="A4994" t="n">
        <v>42716</v>
      </c>
      <c r="B4994" s="48" t="n">
        <v>45</v>
      </c>
      <c r="C4994" s="7" t="n">
        <v>2</v>
      </c>
      <c r="D4994" s="7" t="n">
        <v>3</v>
      </c>
      <c r="E4994" s="7" t="n">
        <v>0</v>
      </c>
      <c r="F4994" s="7" t="n">
        <v>8.39999961853027</v>
      </c>
      <c r="G4994" s="7" t="n">
        <v>-104.550003051758</v>
      </c>
      <c r="H4994" s="7" t="n">
        <v>0</v>
      </c>
    </row>
    <row r="4995" spans="1:5">
      <c r="A4995" t="s">
        <v>4</v>
      </c>
      <c r="B4995" s="4" t="s">
        <v>5</v>
      </c>
      <c r="C4995" s="4" t="s">
        <v>13</v>
      </c>
      <c r="D4995" s="4" t="s">
        <v>13</v>
      </c>
      <c r="E4995" s="4" t="s">
        <v>19</v>
      </c>
      <c r="F4995" s="4" t="s">
        <v>19</v>
      </c>
      <c r="G4995" s="4" t="s">
        <v>19</v>
      </c>
      <c r="H4995" s="4" t="s">
        <v>10</v>
      </c>
      <c r="I4995" s="4" t="s">
        <v>13</v>
      </c>
    </row>
    <row r="4996" spans="1:5">
      <c r="A4996" t="n">
        <v>42733</v>
      </c>
      <c r="B4996" s="48" t="n">
        <v>45</v>
      </c>
      <c r="C4996" s="7" t="n">
        <v>4</v>
      </c>
      <c r="D4996" s="7" t="n">
        <v>3</v>
      </c>
      <c r="E4996" s="7" t="n">
        <v>46.9500007629395</v>
      </c>
      <c r="F4996" s="7" t="n">
        <v>3.20000004768372</v>
      </c>
      <c r="G4996" s="7" t="n">
        <v>0</v>
      </c>
      <c r="H4996" s="7" t="n">
        <v>0</v>
      </c>
      <c r="I4996" s="7" t="n">
        <v>0</v>
      </c>
    </row>
    <row r="4997" spans="1:5">
      <c r="A4997" t="s">
        <v>4</v>
      </c>
      <c r="B4997" s="4" t="s">
        <v>5</v>
      </c>
      <c r="C4997" s="4" t="s">
        <v>13</v>
      </c>
      <c r="D4997" s="4" t="s">
        <v>13</v>
      </c>
      <c r="E4997" s="4" t="s">
        <v>19</v>
      </c>
      <c r="F4997" s="4" t="s">
        <v>10</v>
      </c>
    </row>
    <row r="4998" spans="1:5">
      <c r="A4998" t="n">
        <v>42751</v>
      </c>
      <c r="B4998" s="48" t="n">
        <v>45</v>
      </c>
      <c r="C4998" s="7" t="n">
        <v>5</v>
      </c>
      <c r="D4998" s="7" t="n">
        <v>3</v>
      </c>
      <c r="E4998" s="7" t="n">
        <v>22</v>
      </c>
      <c r="F4998" s="7" t="n">
        <v>0</v>
      </c>
    </row>
    <row r="4999" spans="1:5">
      <c r="A4999" t="s">
        <v>4</v>
      </c>
      <c r="B4999" s="4" t="s">
        <v>5</v>
      </c>
      <c r="C4999" s="4" t="s">
        <v>13</v>
      </c>
      <c r="D4999" s="4" t="s">
        <v>13</v>
      </c>
      <c r="E4999" s="4" t="s">
        <v>19</v>
      </c>
      <c r="F4999" s="4" t="s">
        <v>10</v>
      </c>
    </row>
    <row r="5000" spans="1:5">
      <c r="A5000" t="n">
        <v>42760</v>
      </c>
      <c r="B5000" s="48" t="n">
        <v>45</v>
      </c>
      <c r="C5000" s="7" t="n">
        <v>11</v>
      </c>
      <c r="D5000" s="7" t="n">
        <v>3</v>
      </c>
      <c r="E5000" s="7" t="n">
        <v>40</v>
      </c>
      <c r="F5000" s="7" t="n">
        <v>0</v>
      </c>
    </row>
    <row r="5001" spans="1:5">
      <c r="A5001" t="s">
        <v>4</v>
      </c>
      <c r="B5001" s="4" t="s">
        <v>5</v>
      </c>
      <c r="C5001" s="4" t="s">
        <v>13</v>
      </c>
      <c r="D5001" s="4" t="s">
        <v>10</v>
      </c>
    </row>
    <row r="5002" spans="1:5">
      <c r="A5002" t="n">
        <v>42769</v>
      </c>
      <c r="B5002" s="42" t="n">
        <v>58</v>
      </c>
      <c r="C5002" s="7" t="n">
        <v>255</v>
      </c>
      <c r="D5002" s="7" t="n">
        <v>0</v>
      </c>
    </row>
    <row r="5003" spans="1:5">
      <c r="A5003" t="s">
        <v>4</v>
      </c>
      <c r="B5003" s="4" t="s">
        <v>5</v>
      </c>
      <c r="C5003" s="4" t="s">
        <v>13</v>
      </c>
      <c r="D5003" s="4" t="s">
        <v>19</v>
      </c>
      <c r="E5003" s="4" t="s">
        <v>19</v>
      </c>
      <c r="F5003" s="4" t="s">
        <v>19</v>
      </c>
    </row>
    <row r="5004" spans="1:5">
      <c r="A5004" t="n">
        <v>42773</v>
      </c>
      <c r="B5004" s="48" t="n">
        <v>45</v>
      </c>
      <c r="C5004" s="7" t="n">
        <v>9</v>
      </c>
      <c r="D5004" s="7" t="n">
        <v>0.150000005960464</v>
      </c>
      <c r="E5004" s="7" t="n">
        <v>0.150000005960464</v>
      </c>
      <c r="F5004" s="7" t="n">
        <v>0.5</v>
      </c>
    </row>
    <row r="5005" spans="1:5">
      <c r="A5005" t="s">
        <v>4</v>
      </c>
      <c r="B5005" s="4" t="s">
        <v>5</v>
      </c>
      <c r="C5005" s="4" t="s">
        <v>6</v>
      </c>
      <c r="D5005" s="4" t="s">
        <v>10</v>
      </c>
    </row>
    <row r="5006" spans="1:5">
      <c r="A5006" t="n">
        <v>42787</v>
      </c>
      <c r="B5006" s="58" t="n">
        <v>29</v>
      </c>
      <c r="C5006" s="7" t="s">
        <v>367</v>
      </c>
      <c r="D5006" s="7" t="n">
        <v>65533</v>
      </c>
    </row>
    <row r="5007" spans="1:5">
      <c r="A5007" t="s">
        <v>4</v>
      </c>
      <c r="B5007" s="4" t="s">
        <v>5</v>
      </c>
      <c r="C5007" s="4" t="s">
        <v>13</v>
      </c>
      <c r="D5007" s="4" t="s">
        <v>10</v>
      </c>
      <c r="E5007" s="4" t="s">
        <v>6</v>
      </c>
    </row>
    <row r="5008" spans="1:5">
      <c r="A5008" t="n">
        <v>42805</v>
      </c>
      <c r="B5008" s="37" t="n">
        <v>51</v>
      </c>
      <c r="C5008" s="7" t="n">
        <v>4</v>
      </c>
      <c r="D5008" s="7" t="n">
        <v>1616</v>
      </c>
      <c r="E5008" s="7" t="s">
        <v>44</v>
      </c>
    </row>
    <row r="5009" spans="1:9">
      <c r="A5009" t="s">
        <v>4</v>
      </c>
      <c r="B5009" s="4" t="s">
        <v>5</v>
      </c>
      <c r="C5009" s="4" t="s">
        <v>10</v>
      </c>
    </row>
    <row r="5010" spans="1:9">
      <c r="A5010" t="n">
        <v>42818</v>
      </c>
      <c r="B5010" s="25" t="n">
        <v>16</v>
      </c>
      <c r="C5010" s="7" t="n">
        <v>0</v>
      </c>
    </row>
    <row r="5011" spans="1:9">
      <c r="A5011" t="s">
        <v>4</v>
      </c>
      <c r="B5011" s="4" t="s">
        <v>5</v>
      </c>
      <c r="C5011" s="4" t="s">
        <v>10</v>
      </c>
      <c r="D5011" s="4" t="s">
        <v>13</v>
      </c>
      <c r="E5011" s="4" t="s">
        <v>9</v>
      </c>
      <c r="F5011" s="4" t="s">
        <v>28</v>
      </c>
      <c r="G5011" s="4" t="s">
        <v>13</v>
      </c>
      <c r="H5011" s="4" t="s">
        <v>13</v>
      </c>
    </row>
    <row r="5012" spans="1:9">
      <c r="A5012" t="n">
        <v>42821</v>
      </c>
      <c r="B5012" s="38" t="n">
        <v>26</v>
      </c>
      <c r="C5012" s="7" t="n">
        <v>1616</v>
      </c>
      <c r="D5012" s="7" t="n">
        <v>17</v>
      </c>
      <c r="E5012" s="7" t="n">
        <v>63246</v>
      </c>
      <c r="F5012" s="7" t="s">
        <v>403</v>
      </c>
      <c r="G5012" s="7" t="n">
        <v>2</v>
      </c>
      <c r="H5012" s="7" t="n">
        <v>0</v>
      </c>
    </row>
    <row r="5013" spans="1:9">
      <c r="A5013" t="s">
        <v>4</v>
      </c>
      <c r="B5013" s="4" t="s">
        <v>5</v>
      </c>
    </row>
    <row r="5014" spans="1:9">
      <c r="A5014" t="n">
        <v>42853</v>
      </c>
      <c r="B5014" s="23" t="n">
        <v>28</v>
      </c>
    </row>
    <row r="5015" spans="1:9">
      <c r="A5015" t="s">
        <v>4</v>
      </c>
      <c r="B5015" s="4" t="s">
        <v>5</v>
      </c>
      <c r="C5015" s="4" t="s">
        <v>6</v>
      </c>
      <c r="D5015" s="4" t="s">
        <v>10</v>
      </c>
    </row>
    <row r="5016" spans="1:9">
      <c r="A5016" t="n">
        <v>42854</v>
      </c>
      <c r="B5016" s="58" t="n">
        <v>29</v>
      </c>
      <c r="C5016" s="7" t="s">
        <v>12</v>
      </c>
      <c r="D5016" s="7" t="n">
        <v>65533</v>
      </c>
    </row>
    <row r="5017" spans="1:9">
      <c r="A5017" t="s">
        <v>4</v>
      </c>
      <c r="B5017" s="4" t="s">
        <v>5</v>
      </c>
      <c r="C5017" s="4" t="s">
        <v>6</v>
      </c>
      <c r="D5017" s="4" t="s">
        <v>10</v>
      </c>
    </row>
    <row r="5018" spans="1:9">
      <c r="A5018" t="n">
        <v>42858</v>
      </c>
      <c r="B5018" s="58" t="n">
        <v>29</v>
      </c>
      <c r="C5018" s="7" t="s">
        <v>264</v>
      </c>
      <c r="D5018" s="7" t="n">
        <v>65533</v>
      </c>
    </row>
    <row r="5019" spans="1:9">
      <c r="A5019" t="s">
        <v>4</v>
      </c>
      <c r="B5019" s="4" t="s">
        <v>5</v>
      </c>
      <c r="C5019" s="4" t="s">
        <v>13</v>
      </c>
      <c r="D5019" s="4" t="s">
        <v>10</v>
      </c>
      <c r="E5019" s="4" t="s">
        <v>6</v>
      </c>
    </row>
    <row r="5020" spans="1:9">
      <c r="A5020" t="n">
        <v>42884</v>
      </c>
      <c r="B5020" s="37" t="n">
        <v>51</v>
      </c>
      <c r="C5020" s="7" t="n">
        <v>4</v>
      </c>
      <c r="D5020" s="7" t="n">
        <v>1615</v>
      </c>
      <c r="E5020" s="7" t="s">
        <v>44</v>
      </c>
    </row>
    <row r="5021" spans="1:9">
      <c r="A5021" t="s">
        <v>4</v>
      </c>
      <c r="B5021" s="4" t="s">
        <v>5</v>
      </c>
      <c r="C5021" s="4" t="s">
        <v>10</v>
      </c>
    </row>
    <row r="5022" spans="1:9">
      <c r="A5022" t="n">
        <v>42897</v>
      </c>
      <c r="B5022" s="25" t="n">
        <v>16</v>
      </c>
      <c r="C5022" s="7" t="n">
        <v>0</v>
      </c>
    </row>
    <row r="5023" spans="1:9">
      <c r="A5023" t="s">
        <v>4</v>
      </c>
      <c r="B5023" s="4" t="s">
        <v>5</v>
      </c>
      <c r="C5023" s="4" t="s">
        <v>10</v>
      </c>
      <c r="D5023" s="4" t="s">
        <v>13</v>
      </c>
      <c r="E5023" s="4" t="s">
        <v>9</v>
      </c>
      <c r="F5023" s="4" t="s">
        <v>28</v>
      </c>
      <c r="G5023" s="4" t="s">
        <v>13</v>
      </c>
      <c r="H5023" s="4" t="s">
        <v>13</v>
      </c>
    </row>
    <row r="5024" spans="1:9">
      <c r="A5024" t="n">
        <v>42900</v>
      </c>
      <c r="B5024" s="38" t="n">
        <v>26</v>
      </c>
      <c r="C5024" s="7" t="n">
        <v>1615</v>
      </c>
      <c r="D5024" s="7" t="n">
        <v>17</v>
      </c>
      <c r="E5024" s="7" t="n">
        <v>63247</v>
      </c>
      <c r="F5024" s="7" t="s">
        <v>404</v>
      </c>
      <c r="G5024" s="7" t="n">
        <v>2</v>
      </c>
      <c r="H5024" s="7" t="n">
        <v>0</v>
      </c>
    </row>
    <row r="5025" spans="1:8">
      <c r="A5025" t="s">
        <v>4</v>
      </c>
      <c r="B5025" s="4" t="s">
        <v>5</v>
      </c>
    </row>
    <row r="5026" spans="1:8">
      <c r="A5026" t="n">
        <v>42944</v>
      </c>
      <c r="B5026" s="23" t="n">
        <v>28</v>
      </c>
    </row>
    <row r="5027" spans="1:8">
      <c r="A5027" t="s">
        <v>4</v>
      </c>
      <c r="B5027" s="4" t="s">
        <v>5</v>
      </c>
      <c r="C5027" s="4" t="s">
        <v>6</v>
      </c>
      <c r="D5027" s="4" t="s">
        <v>10</v>
      </c>
    </row>
    <row r="5028" spans="1:8">
      <c r="A5028" t="n">
        <v>42945</v>
      </c>
      <c r="B5028" s="58" t="n">
        <v>29</v>
      </c>
      <c r="C5028" s="7" t="s">
        <v>12</v>
      </c>
      <c r="D5028" s="7" t="n">
        <v>65533</v>
      </c>
    </row>
    <row r="5029" spans="1:8">
      <c r="A5029" t="s">
        <v>4</v>
      </c>
      <c r="B5029" s="4" t="s">
        <v>5</v>
      </c>
      <c r="C5029" s="4" t="s">
        <v>10</v>
      </c>
      <c r="D5029" s="4" t="s">
        <v>13</v>
      </c>
    </row>
    <row r="5030" spans="1:8">
      <c r="A5030" t="n">
        <v>42949</v>
      </c>
      <c r="B5030" s="52" t="n">
        <v>89</v>
      </c>
      <c r="C5030" s="7" t="n">
        <v>65533</v>
      </c>
      <c r="D5030" s="7" t="n">
        <v>1</v>
      </c>
    </row>
    <row r="5031" spans="1:8">
      <c r="A5031" t="s">
        <v>4</v>
      </c>
      <c r="B5031" s="4" t="s">
        <v>5</v>
      </c>
      <c r="C5031" s="4" t="s">
        <v>13</v>
      </c>
      <c r="D5031" s="4" t="s">
        <v>10</v>
      </c>
      <c r="E5031" s="4" t="s">
        <v>19</v>
      </c>
    </row>
    <row r="5032" spans="1:8">
      <c r="A5032" t="n">
        <v>42953</v>
      </c>
      <c r="B5032" s="42" t="n">
        <v>58</v>
      </c>
      <c r="C5032" s="7" t="n">
        <v>101</v>
      </c>
      <c r="D5032" s="7" t="n">
        <v>300</v>
      </c>
      <c r="E5032" s="7" t="n">
        <v>1</v>
      </c>
    </row>
    <row r="5033" spans="1:8">
      <c r="A5033" t="s">
        <v>4</v>
      </c>
      <c r="B5033" s="4" t="s">
        <v>5</v>
      </c>
      <c r="C5033" s="4" t="s">
        <v>13</v>
      </c>
      <c r="D5033" s="4" t="s">
        <v>10</v>
      </c>
    </row>
    <row r="5034" spans="1:8">
      <c r="A5034" t="n">
        <v>42961</v>
      </c>
      <c r="B5034" s="42" t="n">
        <v>58</v>
      </c>
      <c r="C5034" s="7" t="n">
        <v>254</v>
      </c>
      <c r="D5034" s="7" t="n">
        <v>0</v>
      </c>
    </row>
    <row r="5035" spans="1:8">
      <c r="A5035" t="s">
        <v>4</v>
      </c>
      <c r="B5035" s="4" t="s">
        <v>5</v>
      </c>
      <c r="C5035" s="4" t="s">
        <v>13</v>
      </c>
      <c r="D5035" s="4" t="s">
        <v>10</v>
      </c>
      <c r="E5035" s="4" t="s">
        <v>10</v>
      </c>
      <c r="F5035" s="4" t="s">
        <v>9</v>
      </c>
    </row>
    <row r="5036" spans="1:8">
      <c r="A5036" t="n">
        <v>42965</v>
      </c>
      <c r="B5036" s="76" t="n">
        <v>84</v>
      </c>
      <c r="C5036" s="7" t="n">
        <v>0</v>
      </c>
      <c r="D5036" s="7" t="n">
        <v>0</v>
      </c>
      <c r="E5036" s="7" t="n">
        <v>0</v>
      </c>
      <c r="F5036" s="7" t="n">
        <v>1050253722</v>
      </c>
    </row>
    <row r="5037" spans="1:8">
      <c r="A5037" t="s">
        <v>4</v>
      </c>
      <c r="B5037" s="4" t="s">
        <v>5</v>
      </c>
      <c r="C5037" s="4" t="s">
        <v>10</v>
      </c>
      <c r="D5037" s="4" t="s">
        <v>9</v>
      </c>
    </row>
    <row r="5038" spans="1:8">
      <c r="A5038" t="n">
        <v>42975</v>
      </c>
      <c r="B5038" s="34" t="n">
        <v>43</v>
      </c>
      <c r="C5038" s="7" t="n">
        <v>1</v>
      </c>
      <c r="D5038" s="7" t="n">
        <v>1</v>
      </c>
    </row>
    <row r="5039" spans="1:8">
      <c r="A5039" t="s">
        <v>4</v>
      </c>
      <c r="B5039" s="4" t="s">
        <v>5</v>
      </c>
      <c r="C5039" s="4" t="s">
        <v>10</v>
      </c>
      <c r="D5039" s="4" t="s">
        <v>9</v>
      </c>
    </row>
    <row r="5040" spans="1:8">
      <c r="A5040" t="n">
        <v>42982</v>
      </c>
      <c r="B5040" s="34" t="n">
        <v>43</v>
      </c>
      <c r="C5040" s="7" t="n">
        <v>2</v>
      </c>
      <c r="D5040" s="7" t="n">
        <v>1</v>
      </c>
    </row>
    <row r="5041" spans="1:6">
      <c r="A5041" t="s">
        <v>4</v>
      </c>
      <c r="B5041" s="4" t="s">
        <v>5</v>
      </c>
      <c r="C5041" s="4" t="s">
        <v>10</v>
      </c>
      <c r="D5041" s="4" t="s">
        <v>9</v>
      </c>
    </row>
    <row r="5042" spans="1:6">
      <c r="A5042" t="n">
        <v>42989</v>
      </c>
      <c r="B5042" s="34" t="n">
        <v>43</v>
      </c>
      <c r="C5042" s="7" t="n">
        <v>3</v>
      </c>
      <c r="D5042" s="7" t="n">
        <v>1</v>
      </c>
    </row>
    <row r="5043" spans="1:6">
      <c r="A5043" t="s">
        <v>4</v>
      </c>
      <c r="B5043" s="4" t="s">
        <v>5</v>
      </c>
      <c r="C5043" s="4" t="s">
        <v>10</v>
      </c>
      <c r="D5043" s="4" t="s">
        <v>9</v>
      </c>
    </row>
    <row r="5044" spans="1:6">
      <c r="A5044" t="n">
        <v>42996</v>
      </c>
      <c r="B5044" s="34" t="n">
        <v>43</v>
      </c>
      <c r="C5044" s="7" t="n">
        <v>4</v>
      </c>
      <c r="D5044" s="7" t="n">
        <v>1</v>
      </c>
    </row>
    <row r="5045" spans="1:6">
      <c r="A5045" t="s">
        <v>4</v>
      </c>
      <c r="B5045" s="4" t="s">
        <v>5</v>
      </c>
      <c r="C5045" s="4" t="s">
        <v>10</v>
      </c>
      <c r="D5045" s="4" t="s">
        <v>9</v>
      </c>
    </row>
    <row r="5046" spans="1:6">
      <c r="A5046" t="n">
        <v>43003</v>
      </c>
      <c r="B5046" s="34" t="n">
        <v>43</v>
      </c>
      <c r="C5046" s="7" t="n">
        <v>5</v>
      </c>
      <c r="D5046" s="7" t="n">
        <v>1</v>
      </c>
    </row>
    <row r="5047" spans="1:6">
      <c r="A5047" t="s">
        <v>4</v>
      </c>
      <c r="B5047" s="4" t="s">
        <v>5</v>
      </c>
      <c r="C5047" s="4" t="s">
        <v>10</v>
      </c>
      <c r="D5047" s="4" t="s">
        <v>9</v>
      </c>
    </row>
    <row r="5048" spans="1:6">
      <c r="A5048" t="n">
        <v>43010</v>
      </c>
      <c r="B5048" s="34" t="n">
        <v>43</v>
      </c>
      <c r="C5048" s="7" t="n">
        <v>6</v>
      </c>
      <c r="D5048" s="7" t="n">
        <v>1</v>
      </c>
    </row>
    <row r="5049" spans="1:6">
      <c r="A5049" t="s">
        <v>4</v>
      </c>
      <c r="B5049" s="4" t="s">
        <v>5</v>
      </c>
      <c r="C5049" s="4" t="s">
        <v>10</v>
      </c>
      <c r="D5049" s="4" t="s">
        <v>9</v>
      </c>
    </row>
    <row r="5050" spans="1:6">
      <c r="A5050" t="n">
        <v>43017</v>
      </c>
      <c r="B5050" s="34" t="n">
        <v>43</v>
      </c>
      <c r="C5050" s="7" t="n">
        <v>7</v>
      </c>
      <c r="D5050" s="7" t="n">
        <v>1</v>
      </c>
    </row>
    <row r="5051" spans="1:6">
      <c r="A5051" t="s">
        <v>4</v>
      </c>
      <c r="B5051" s="4" t="s">
        <v>5</v>
      </c>
      <c r="C5051" s="4" t="s">
        <v>10</v>
      </c>
      <c r="D5051" s="4" t="s">
        <v>9</v>
      </c>
    </row>
    <row r="5052" spans="1:6">
      <c r="A5052" t="n">
        <v>43024</v>
      </c>
      <c r="B5052" s="34" t="n">
        <v>43</v>
      </c>
      <c r="C5052" s="7" t="n">
        <v>8</v>
      </c>
      <c r="D5052" s="7" t="n">
        <v>1</v>
      </c>
    </row>
    <row r="5053" spans="1:6">
      <c r="A5053" t="s">
        <v>4</v>
      </c>
      <c r="B5053" s="4" t="s">
        <v>5</v>
      </c>
      <c r="C5053" s="4" t="s">
        <v>10</v>
      </c>
      <c r="D5053" s="4" t="s">
        <v>9</v>
      </c>
    </row>
    <row r="5054" spans="1:6">
      <c r="A5054" t="n">
        <v>43031</v>
      </c>
      <c r="B5054" s="34" t="n">
        <v>43</v>
      </c>
      <c r="C5054" s="7" t="n">
        <v>9</v>
      </c>
      <c r="D5054" s="7" t="n">
        <v>1</v>
      </c>
    </row>
    <row r="5055" spans="1:6">
      <c r="A5055" t="s">
        <v>4</v>
      </c>
      <c r="B5055" s="4" t="s">
        <v>5</v>
      </c>
      <c r="C5055" s="4" t="s">
        <v>10</v>
      </c>
      <c r="D5055" s="4" t="s">
        <v>9</v>
      </c>
    </row>
    <row r="5056" spans="1:6">
      <c r="A5056" t="n">
        <v>43038</v>
      </c>
      <c r="B5056" s="34" t="n">
        <v>43</v>
      </c>
      <c r="C5056" s="7" t="n">
        <v>11</v>
      </c>
      <c r="D5056" s="7" t="n">
        <v>1</v>
      </c>
    </row>
    <row r="5057" spans="1:4">
      <c r="A5057" t="s">
        <v>4</v>
      </c>
      <c r="B5057" s="4" t="s">
        <v>5</v>
      </c>
      <c r="C5057" s="4" t="s">
        <v>10</v>
      </c>
      <c r="D5057" s="4" t="s">
        <v>9</v>
      </c>
    </row>
    <row r="5058" spans="1:4">
      <c r="A5058" t="n">
        <v>43045</v>
      </c>
      <c r="B5058" s="34" t="n">
        <v>43</v>
      </c>
      <c r="C5058" s="7" t="n">
        <v>13</v>
      </c>
      <c r="D5058" s="7" t="n">
        <v>1</v>
      </c>
    </row>
    <row r="5059" spans="1:4">
      <c r="A5059" t="s">
        <v>4</v>
      </c>
      <c r="B5059" s="4" t="s">
        <v>5</v>
      </c>
      <c r="C5059" s="4" t="s">
        <v>10</v>
      </c>
      <c r="D5059" s="4" t="s">
        <v>9</v>
      </c>
    </row>
    <row r="5060" spans="1:4">
      <c r="A5060" t="n">
        <v>43052</v>
      </c>
      <c r="B5060" s="34" t="n">
        <v>43</v>
      </c>
      <c r="C5060" s="7" t="n">
        <v>80</v>
      </c>
      <c r="D5060" s="7" t="n">
        <v>1</v>
      </c>
    </row>
    <row r="5061" spans="1:4">
      <c r="A5061" t="s">
        <v>4</v>
      </c>
      <c r="B5061" s="4" t="s">
        <v>5</v>
      </c>
      <c r="C5061" s="4" t="s">
        <v>10</v>
      </c>
      <c r="D5061" s="4" t="s">
        <v>9</v>
      </c>
    </row>
    <row r="5062" spans="1:4">
      <c r="A5062" t="n">
        <v>43059</v>
      </c>
      <c r="B5062" s="34" t="n">
        <v>43</v>
      </c>
      <c r="C5062" s="7" t="n">
        <v>18</v>
      </c>
      <c r="D5062" s="7" t="n">
        <v>1</v>
      </c>
    </row>
    <row r="5063" spans="1:4">
      <c r="A5063" t="s">
        <v>4</v>
      </c>
      <c r="B5063" s="4" t="s">
        <v>5</v>
      </c>
      <c r="C5063" s="4" t="s">
        <v>10</v>
      </c>
      <c r="D5063" s="4" t="s">
        <v>9</v>
      </c>
    </row>
    <row r="5064" spans="1:4">
      <c r="A5064" t="n">
        <v>43066</v>
      </c>
      <c r="B5064" s="49" t="n">
        <v>44</v>
      </c>
      <c r="C5064" s="7" t="n">
        <v>7033</v>
      </c>
      <c r="D5064" s="7" t="n">
        <v>1</v>
      </c>
    </row>
    <row r="5065" spans="1:4">
      <c r="A5065" t="s">
        <v>4</v>
      </c>
      <c r="B5065" s="4" t="s">
        <v>5</v>
      </c>
      <c r="C5065" s="4" t="s">
        <v>10</v>
      </c>
      <c r="D5065" s="4" t="s">
        <v>19</v>
      </c>
      <c r="E5065" s="4" t="s">
        <v>19</v>
      </c>
      <c r="F5065" s="4" t="s">
        <v>19</v>
      </c>
      <c r="G5065" s="4" t="s">
        <v>19</v>
      </c>
    </row>
    <row r="5066" spans="1:4">
      <c r="A5066" t="n">
        <v>43073</v>
      </c>
      <c r="B5066" s="31" t="n">
        <v>46</v>
      </c>
      <c r="C5066" s="7" t="n">
        <v>7033</v>
      </c>
      <c r="D5066" s="7" t="n">
        <v>0</v>
      </c>
      <c r="E5066" s="7" t="n">
        <v>22.5499992370605</v>
      </c>
      <c r="F5066" s="7" t="n">
        <v>-69.9000015258789</v>
      </c>
      <c r="G5066" s="7" t="n">
        <v>180</v>
      </c>
    </row>
    <row r="5067" spans="1:4">
      <c r="A5067" t="s">
        <v>4</v>
      </c>
      <c r="B5067" s="4" t="s">
        <v>5</v>
      </c>
      <c r="C5067" s="4" t="s">
        <v>10</v>
      </c>
      <c r="D5067" s="4" t="s">
        <v>19</v>
      </c>
      <c r="E5067" s="4" t="s">
        <v>19</v>
      </c>
      <c r="F5067" s="4" t="s">
        <v>19</v>
      </c>
      <c r="G5067" s="4" t="s">
        <v>19</v>
      </c>
    </row>
    <row r="5068" spans="1:4">
      <c r="A5068" t="n">
        <v>43092</v>
      </c>
      <c r="B5068" s="31" t="n">
        <v>46</v>
      </c>
      <c r="C5068" s="7" t="n">
        <v>7036</v>
      </c>
      <c r="D5068" s="7" t="n">
        <v>-7.5</v>
      </c>
      <c r="E5068" s="7" t="n">
        <v>83.5</v>
      </c>
      <c r="F5068" s="7" t="n">
        <v>-3.5</v>
      </c>
      <c r="G5068" s="7" t="n">
        <v>120</v>
      </c>
    </row>
    <row r="5069" spans="1:4">
      <c r="A5069" t="s">
        <v>4</v>
      </c>
      <c r="B5069" s="4" t="s">
        <v>5</v>
      </c>
      <c r="C5069" s="4" t="s">
        <v>13</v>
      </c>
      <c r="D5069" s="4" t="s">
        <v>13</v>
      </c>
      <c r="E5069" s="4" t="s">
        <v>19</v>
      </c>
      <c r="F5069" s="4" t="s">
        <v>19</v>
      </c>
      <c r="G5069" s="4" t="s">
        <v>19</v>
      </c>
      <c r="H5069" s="4" t="s">
        <v>10</v>
      </c>
    </row>
    <row r="5070" spans="1:4">
      <c r="A5070" t="n">
        <v>43111</v>
      </c>
      <c r="B5070" s="48" t="n">
        <v>45</v>
      </c>
      <c r="C5070" s="7" t="n">
        <v>2</v>
      </c>
      <c r="D5070" s="7" t="n">
        <v>3</v>
      </c>
      <c r="E5070" s="7" t="n">
        <v>0</v>
      </c>
      <c r="F5070" s="7" t="n">
        <v>11.6000003814697</v>
      </c>
      <c r="G5070" s="7" t="n">
        <v>-85</v>
      </c>
      <c r="H5070" s="7" t="n">
        <v>0</v>
      </c>
    </row>
    <row r="5071" spans="1:4">
      <c r="A5071" t="s">
        <v>4</v>
      </c>
      <c r="B5071" s="4" t="s">
        <v>5</v>
      </c>
      <c r="C5071" s="4" t="s">
        <v>13</v>
      </c>
      <c r="D5071" s="4" t="s">
        <v>13</v>
      </c>
      <c r="E5071" s="4" t="s">
        <v>19</v>
      </c>
      <c r="F5071" s="4" t="s">
        <v>19</v>
      </c>
      <c r="G5071" s="4" t="s">
        <v>19</v>
      </c>
      <c r="H5071" s="4" t="s">
        <v>10</v>
      </c>
      <c r="I5071" s="4" t="s">
        <v>13</v>
      </c>
    </row>
    <row r="5072" spans="1:4">
      <c r="A5072" t="n">
        <v>43128</v>
      </c>
      <c r="B5072" s="48" t="n">
        <v>45</v>
      </c>
      <c r="C5072" s="7" t="n">
        <v>4</v>
      </c>
      <c r="D5072" s="7" t="n">
        <v>3</v>
      </c>
      <c r="E5072" s="7" t="n">
        <v>320</v>
      </c>
      <c r="F5072" s="7" t="n">
        <v>180</v>
      </c>
      <c r="G5072" s="7" t="n">
        <v>0</v>
      </c>
      <c r="H5072" s="7" t="n">
        <v>0</v>
      </c>
      <c r="I5072" s="7" t="n">
        <v>0</v>
      </c>
    </row>
    <row r="5073" spans="1:9">
      <c r="A5073" t="s">
        <v>4</v>
      </c>
      <c r="B5073" s="4" t="s">
        <v>5</v>
      </c>
      <c r="C5073" s="4" t="s">
        <v>13</v>
      </c>
      <c r="D5073" s="4" t="s">
        <v>13</v>
      </c>
      <c r="E5073" s="4" t="s">
        <v>19</v>
      </c>
      <c r="F5073" s="4" t="s">
        <v>10</v>
      </c>
    </row>
    <row r="5074" spans="1:9">
      <c r="A5074" t="n">
        <v>43146</v>
      </c>
      <c r="B5074" s="48" t="n">
        <v>45</v>
      </c>
      <c r="C5074" s="7" t="n">
        <v>5</v>
      </c>
      <c r="D5074" s="7" t="n">
        <v>3</v>
      </c>
      <c r="E5074" s="7" t="n">
        <v>16.5</v>
      </c>
      <c r="F5074" s="7" t="n">
        <v>0</v>
      </c>
    </row>
    <row r="5075" spans="1:9">
      <c r="A5075" t="s">
        <v>4</v>
      </c>
      <c r="B5075" s="4" t="s">
        <v>5</v>
      </c>
      <c r="C5075" s="4" t="s">
        <v>13</v>
      </c>
      <c r="D5075" s="4" t="s">
        <v>13</v>
      </c>
      <c r="E5075" s="4" t="s">
        <v>19</v>
      </c>
      <c r="F5075" s="4" t="s">
        <v>10</v>
      </c>
    </row>
    <row r="5076" spans="1:9">
      <c r="A5076" t="n">
        <v>43155</v>
      </c>
      <c r="B5076" s="48" t="n">
        <v>45</v>
      </c>
      <c r="C5076" s="7" t="n">
        <v>11</v>
      </c>
      <c r="D5076" s="7" t="n">
        <v>3</v>
      </c>
      <c r="E5076" s="7" t="n">
        <v>40</v>
      </c>
      <c r="F5076" s="7" t="n">
        <v>0</v>
      </c>
    </row>
    <row r="5077" spans="1:9">
      <c r="A5077" t="s">
        <v>4</v>
      </c>
      <c r="B5077" s="4" t="s">
        <v>5</v>
      </c>
      <c r="C5077" s="4" t="s">
        <v>13</v>
      </c>
      <c r="D5077" s="4" t="s">
        <v>13</v>
      </c>
      <c r="E5077" s="4" t="s">
        <v>19</v>
      </c>
      <c r="F5077" s="4" t="s">
        <v>19</v>
      </c>
      <c r="G5077" s="4" t="s">
        <v>19</v>
      </c>
      <c r="H5077" s="4" t="s">
        <v>10</v>
      </c>
    </row>
    <row r="5078" spans="1:9">
      <c r="A5078" t="n">
        <v>43164</v>
      </c>
      <c r="B5078" s="48" t="n">
        <v>45</v>
      </c>
      <c r="C5078" s="7" t="n">
        <v>2</v>
      </c>
      <c r="D5078" s="7" t="n">
        <v>2</v>
      </c>
      <c r="E5078" s="7" t="n">
        <v>0</v>
      </c>
      <c r="F5078" s="7" t="n">
        <v>4.5</v>
      </c>
      <c r="G5078" s="7" t="n">
        <v>-86.4000015258789</v>
      </c>
      <c r="H5078" s="7" t="n">
        <v>5000</v>
      </c>
    </row>
    <row r="5079" spans="1:9">
      <c r="A5079" t="s">
        <v>4</v>
      </c>
      <c r="B5079" s="4" t="s">
        <v>5</v>
      </c>
      <c r="C5079" s="4" t="s">
        <v>13</v>
      </c>
      <c r="D5079" s="4" t="s">
        <v>13</v>
      </c>
      <c r="E5079" s="4" t="s">
        <v>19</v>
      </c>
      <c r="F5079" s="4" t="s">
        <v>19</v>
      </c>
      <c r="G5079" s="4" t="s">
        <v>19</v>
      </c>
      <c r="H5079" s="4" t="s">
        <v>10</v>
      </c>
      <c r="I5079" s="4" t="s">
        <v>13</v>
      </c>
    </row>
    <row r="5080" spans="1:9">
      <c r="A5080" t="n">
        <v>43181</v>
      </c>
      <c r="B5080" s="48" t="n">
        <v>45</v>
      </c>
      <c r="C5080" s="7" t="n">
        <v>4</v>
      </c>
      <c r="D5080" s="7" t="n">
        <v>2</v>
      </c>
      <c r="E5080" s="7" t="n">
        <v>339.200012207031</v>
      </c>
      <c r="F5080" s="7" t="n">
        <v>195.350006103516</v>
      </c>
      <c r="G5080" s="7" t="n">
        <v>6</v>
      </c>
      <c r="H5080" s="7" t="n">
        <v>5000</v>
      </c>
      <c r="I5080" s="7" t="n">
        <v>1</v>
      </c>
    </row>
    <row r="5081" spans="1:9">
      <c r="A5081" t="s">
        <v>4</v>
      </c>
      <c r="B5081" s="4" t="s">
        <v>5</v>
      </c>
      <c r="C5081" s="4" t="s">
        <v>13</v>
      </c>
      <c r="D5081" s="4" t="s">
        <v>13</v>
      </c>
      <c r="E5081" s="4" t="s">
        <v>19</v>
      </c>
      <c r="F5081" s="4" t="s">
        <v>10</v>
      </c>
    </row>
    <row r="5082" spans="1:9">
      <c r="A5082" t="n">
        <v>43199</v>
      </c>
      <c r="B5082" s="48" t="n">
        <v>45</v>
      </c>
      <c r="C5082" s="7" t="n">
        <v>5</v>
      </c>
      <c r="D5082" s="7" t="n">
        <v>2</v>
      </c>
      <c r="E5082" s="7" t="n">
        <v>8</v>
      </c>
      <c r="F5082" s="7" t="n">
        <v>5000</v>
      </c>
    </row>
    <row r="5083" spans="1:9">
      <c r="A5083" t="s">
        <v>4</v>
      </c>
      <c r="B5083" s="4" t="s">
        <v>5</v>
      </c>
      <c r="C5083" s="4" t="s">
        <v>10</v>
      </c>
      <c r="D5083" s="4" t="s">
        <v>10</v>
      </c>
      <c r="E5083" s="4" t="s">
        <v>19</v>
      </c>
      <c r="F5083" s="4" t="s">
        <v>19</v>
      </c>
      <c r="G5083" s="4" t="s">
        <v>19</v>
      </c>
      <c r="H5083" s="4" t="s">
        <v>19</v>
      </c>
      <c r="I5083" s="4" t="s">
        <v>13</v>
      </c>
      <c r="J5083" s="4" t="s">
        <v>10</v>
      </c>
    </row>
    <row r="5084" spans="1:9">
      <c r="A5084" t="n">
        <v>43208</v>
      </c>
      <c r="B5084" s="50" t="n">
        <v>55</v>
      </c>
      <c r="C5084" s="7" t="n">
        <v>7033</v>
      </c>
      <c r="D5084" s="7" t="n">
        <v>65533</v>
      </c>
      <c r="E5084" s="7" t="n">
        <v>0</v>
      </c>
      <c r="F5084" s="7" t="n">
        <v>0.75</v>
      </c>
      <c r="G5084" s="7" t="n">
        <v>-85.75</v>
      </c>
      <c r="H5084" s="7" t="n">
        <v>30</v>
      </c>
      <c r="I5084" s="7" t="n">
        <v>0</v>
      </c>
      <c r="J5084" s="7" t="n">
        <v>1</v>
      </c>
    </row>
    <row r="5085" spans="1:9">
      <c r="A5085" t="s">
        <v>4</v>
      </c>
      <c r="B5085" s="4" t="s">
        <v>5</v>
      </c>
      <c r="C5085" s="4" t="s">
        <v>13</v>
      </c>
      <c r="D5085" s="4" t="s">
        <v>10</v>
      </c>
      <c r="E5085" s="4" t="s">
        <v>19</v>
      </c>
      <c r="F5085" s="4" t="s">
        <v>10</v>
      </c>
      <c r="G5085" s="4" t="s">
        <v>9</v>
      </c>
      <c r="H5085" s="4" t="s">
        <v>9</v>
      </c>
      <c r="I5085" s="4" t="s">
        <v>10</v>
      </c>
      <c r="J5085" s="4" t="s">
        <v>10</v>
      </c>
      <c r="K5085" s="4" t="s">
        <v>9</v>
      </c>
      <c r="L5085" s="4" t="s">
        <v>9</v>
      </c>
      <c r="M5085" s="4" t="s">
        <v>9</v>
      </c>
      <c r="N5085" s="4" t="s">
        <v>9</v>
      </c>
      <c r="O5085" s="4" t="s">
        <v>6</v>
      </c>
    </row>
    <row r="5086" spans="1:9">
      <c r="A5086" t="n">
        <v>43232</v>
      </c>
      <c r="B5086" s="14" t="n">
        <v>50</v>
      </c>
      <c r="C5086" s="7" t="n">
        <v>0</v>
      </c>
      <c r="D5086" s="7" t="n">
        <v>4421</v>
      </c>
      <c r="E5086" s="7" t="n">
        <v>1</v>
      </c>
      <c r="F5086" s="7" t="n">
        <v>0</v>
      </c>
      <c r="G5086" s="7" t="n">
        <v>0</v>
      </c>
      <c r="H5086" s="7" t="n">
        <v>0</v>
      </c>
      <c r="I5086" s="7" t="n">
        <v>0</v>
      </c>
      <c r="J5086" s="7" t="n">
        <v>65533</v>
      </c>
      <c r="K5086" s="7" t="n">
        <v>0</v>
      </c>
      <c r="L5086" s="7" t="n">
        <v>0</v>
      </c>
      <c r="M5086" s="7" t="n">
        <v>0</v>
      </c>
      <c r="N5086" s="7" t="n">
        <v>0</v>
      </c>
      <c r="O5086" s="7" t="s">
        <v>12</v>
      </c>
    </row>
    <row r="5087" spans="1:9">
      <c r="A5087" t="s">
        <v>4</v>
      </c>
      <c r="B5087" s="4" t="s">
        <v>5</v>
      </c>
      <c r="C5087" s="4" t="s">
        <v>10</v>
      </c>
      <c r="D5087" s="4" t="s">
        <v>13</v>
      </c>
    </row>
    <row r="5088" spans="1:9">
      <c r="A5088" t="n">
        <v>43271</v>
      </c>
      <c r="B5088" s="51" t="n">
        <v>56</v>
      </c>
      <c r="C5088" s="7" t="n">
        <v>7033</v>
      </c>
      <c r="D5088" s="7" t="n">
        <v>0</v>
      </c>
    </row>
    <row r="5089" spans="1:15">
      <c r="A5089" t="s">
        <v>4</v>
      </c>
      <c r="B5089" s="4" t="s">
        <v>5</v>
      </c>
      <c r="C5089" s="4" t="s">
        <v>13</v>
      </c>
      <c r="D5089" s="4" t="s">
        <v>10</v>
      </c>
      <c r="E5089" s="4" t="s">
        <v>10</v>
      </c>
      <c r="F5089" s="4" t="s">
        <v>9</v>
      </c>
    </row>
    <row r="5090" spans="1:15">
      <c r="A5090" t="n">
        <v>43275</v>
      </c>
      <c r="B5090" s="76" t="n">
        <v>84</v>
      </c>
      <c r="C5090" s="7" t="n">
        <v>1</v>
      </c>
      <c r="D5090" s="7" t="n">
        <v>0</v>
      </c>
      <c r="E5090" s="7" t="n">
        <v>1000</v>
      </c>
      <c r="F5090" s="7" t="n">
        <v>0</v>
      </c>
    </row>
    <row r="5091" spans="1:15">
      <c r="A5091" t="s">
        <v>4</v>
      </c>
      <c r="B5091" s="4" t="s">
        <v>5</v>
      </c>
      <c r="C5091" s="4" t="s">
        <v>10</v>
      </c>
      <c r="D5091" s="4" t="s">
        <v>13</v>
      </c>
      <c r="E5091" s="4" t="s">
        <v>6</v>
      </c>
      <c r="F5091" s="4" t="s">
        <v>19</v>
      </c>
      <c r="G5091" s="4" t="s">
        <v>19</v>
      </c>
      <c r="H5091" s="4" t="s">
        <v>19</v>
      </c>
    </row>
    <row r="5092" spans="1:15">
      <c r="A5092" t="n">
        <v>43285</v>
      </c>
      <c r="B5092" s="35" t="n">
        <v>48</v>
      </c>
      <c r="C5092" s="7" t="n">
        <v>7033</v>
      </c>
      <c r="D5092" s="7" t="n">
        <v>0</v>
      </c>
      <c r="E5092" s="7" t="s">
        <v>211</v>
      </c>
      <c r="F5092" s="7" t="n">
        <v>-1</v>
      </c>
      <c r="G5092" s="7" t="n">
        <v>1</v>
      </c>
      <c r="H5092" s="7" t="n">
        <v>0</v>
      </c>
    </row>
    <row r="5093" spans="1:15">
      <c r="A5093" t="s">
        <v>4</v>
      </c>
      <c r="B5093" s="4" t="s">
        <v>5</v>
      </c>
      <c r="C5093" s="4" t="s">
        <v>13</v>
      </c>
      <c r="D5093" s="4" t="s">
        <v>9</v>
      </c>
      <c r="E5093" s="4" t="s">
        <v>9</v>
      </c>
      <c r="F5093" s="4" t="s">
        <v>9</v>
      </c>
    </row>
    <row r="5094" spans="1:15">
      <c r="A5094" t="n">
        <v>43312</v>
      </c>
      <c r="B5094" s="14" t="n">
        <v>50</v>
      </c>
      <c r="C5094" s="7" t="n">
        <v>255</v>
      </c>
      <c r="D5094" s="7" t="n">
        <v>1050253722</v>
      </c>
      <c r="E5094" s="7" t="n">
        <v>1065353216</v>
      </c>
      <c r="F5094" s="7" t="n">
        <v>1045220557</v>
      </c>
    </row>
    <row r="5095" spans="1:15">
      <c r="A5095" t="s">
        <v>4</v>
      </c>
      <c r="B5095" s="4" t="s">
        <v>5</v>
      </c>
      <c r="C5095" s="4" t="s">
        <v>10</v>
      </c>
    </row>
    <row r="5096" spans="1:15">
      <c r="A5096" t="n">
        <v>43326</v>
      </c>
      <c r="B5096" s="25" t="n">
        <v>16</v>
      </c>
      <c r="C5096" s="7" t="n">
        <v>2000</v>
      </c>
    </row>
    <row r="5097" spans="1:15">
      <c r="A5097" t="s">
        <v>4</v>
      </c>
      <c r="B5097" s="4" t="s">
        <v>5</v>
      </c>
      <c r="C5097" s="4" t="s">
        <v>13</v>
      </c>
      <c r="D5097" s="4" t="s">
        <v>10</v>
      </c>
    </row>
    <row r="5098" spans="1:15">
      <c r="A5098" t="n">
        <v>43329</v>
      </c>
      <c r="B5098" s="42" t="n">
        <v>58</v>
      </c>
      <c r="C5098" s="7" t="n">
        <v>255</v>
      </c>
      <c r="D5098" s="7" t="n">
        <v>0</v>
      </c>
    </row>
    <row r="5099" spans="1:15">
      <c r="A5099" t="s">
        <v>4</v>
      </c>
      <c r="B5099" s="4" t="s">
        <v>5</v>
      </c>
      <c r="C5099" s="4" t="s">
        <v>13</v>
      </c>
      <c r="D5099" s="4" t="s">
        <v>10</v>
      </c>
    </row>
    <row r="5100" spans="1:15">
      <c r="A5100" t="n">
        <v>43333</v>
      </c>
      <c r="B5100" s="48" t="n">
        <v>45</v>
      </c>
      <c r="C5100" s="7" t="n">
        <v>7</v>
      </c>
      <c r="D5100" s="7" t="n">
        <v>255</v>
      </c>
    </row>
    <row r="5101" spans="1:15">
      <c r="A5101" t="s">
        <v>4</v>
      </c>
      <c r="B5101" s="4" t="s">
        <v>5</v>
      </c>
      <c r="C5101" s="4" t="s">
        <v>10</v>
      </c>
    </row>
    <row r="5102" spans="1:15">
      <c r="A5102" t="n">
        <v>43337</v>
      </c>
      <c r="B5102" s="25" t="n">
        <v>16</v>
      </c>
      <c r="C5102" s="7" t="n">
        <v>1000</v>
      </c>
    </row>
    <row r="5103" spans="1:15">
      <c r="A5103" t="s">
        <v>4</v>
      </c>
      <c r="B5103" s="4" t="s">
        <v>5</v>
      </c>
      <c r="C5103" s="4" t="s">
        <v>13</v>
      </c>
      <c r="D5103" s="4" t="s">
        <v>10</v>
      </c>
      <c r="E5103" s="4" t="s">
        <v>19</v>
      </c>
    </row>
    <row r="5104" spans="1:15">
      <c r="A5104" t="n">
        <v>43340</v>
      </c>
      <c r="B5104" s="42" t="n">
        <v>58</v>
      </c>
      <c r="C5104" s="7" t="n">
        <v>101</v>
      </c>
      <c r="D5104" s="7" t="n">
        <v>300</v>
      </c>
      <c r="E5104" s="7" t="n">
        <v>1</v>
      </c>
    </row>
    <row r="5105" spans="1:8">
      <c r="A5105" t="s">
        <v>4</v>
      </c>
      <c r="B5105" s="4" t="s">
        <v>5</v>
      </c>
      <c r="C5105" s="4" t="s">
        <v>13</v>
      </c>
      <c r="D5105" s="4" t="s">
        <v>10</v>
      </c>
    </row>
    <row r="5106" spans="1:8">
      <c r="A5106" t="n">
        <v>43348</v>
      </c>
      <c r="B5106" s="42" t="n">
        <v>58</v>
      </c>
      <c r="C5106" s="7" t="n">
        <v>254</v>
      </c>
      <c r="D5106" s="7" t="n">
        <v>0</v>
      </c>
    </row>
    <row r="5107" spans="1:8">
      <c r="A5107" t="s">
        <v>4</v>
      </c>
      <c r="B5107" s="4" t="s">
        <v>5</v>
      </c>
      <c r="C5107" s="4" t="s">
        <v>10</v>
      </c>
      <c r="D5107" s="4" t="s">
        <v>19</v>
      </c>
      <c r="E5107" s="4" t="s">
        <v>19</v>
      </c>
      <c r="F5107" s="4" t="s">
        <v>19</v>
      </c>
      <c r="G5107" s="4" t="s">
        <v>19</v>
      </c>
    </row>
    <row r="5108" spans="1:8">
      <c r="A5108" t="n">
        <v>43352</v>
      </c>
      <c r="B5108" s="31" t="n">
        <v>46</v>
      </c>
      <c r="C5108" s="7" t="n">
        <v>1601</v>
      </c>
      <c r="D5108" s="7" t="n">
        <v>6.59999990463257</v>
      </c>
      <c r="E5108" s="7" t="n">
        <v>0.75</v>
      </c>
      <c r="F5108" s="7" t="n">
        <v>-78.1500015258789</v>
      </c>
      <c r="G5108" s="7" t="n">
        <v>180</v>
      </c>
    </row>
    <row r="5109" spans="1:8">
      <c r="A5109" t="s">
        <v>4</v>
      </c>
      <c r="B5109" s="4" t="s">
        <v>5</v>
      </c>
      <c r="C5109" s="4" t="s">
        <v>10</v>
      </c>
      <c r="D5109" s="4" t="s">
        <v>19</v>
      </c>
      <c r="E5109" s="4" t="s">
        <v>19</v>
      </c>
      <c r="F5109" s="4" t="s">
        <v>19</v>
      </c>
      <c r="G5109" s="4" t="s">
        <v>19</v>
      </c>
    </row>
    <row r="5110" spans="1:8">
      <c r="A5110" t="n">
        <v>43371</v>
      </c>
      <c r="B5110" s="31" t="n">
        <v>46</v>
      </c>
      <c r="C5110" s="7" t="n">
        <v>1602</v>
      </c>
      <c r="D5110" s="7" t="n">
        <v>-7.40000009536743</v>
      </c>
      <c r="E5110" s="7" t="n">
        <v>0.75</v>
      </c>
      <c r="F5110" s="7" t="n">
        <v>-74.4000015258789</v>
      </c>
      <c r="G5110" s="7" t="n">
        <v>180</v>
      </c>
    </row>
    <row r="5111" spans="1:8">
      <c r="A5111" t="s">
        <v>4</v>
      </c>
      <c r="B5111" s="4" t="s">
        <v>5</v>
      </c>
      <c r="C5111" s="4" t="s">
        <v>10</v>
      </c>
      <c r="D5111" s="4" t="s">
        <v>13</v>
      </c>
      <c r="E5111" s="4" t="s">
        <v>6</v>
      </c>
      <c r="F5111" s="4" t="s">
        <v>19</v>
      </c>
      <c r="G5111" s="4" t="s">
        <v>19</v>
      </c>
      <c r="H5111" s="4" t="s">
        <v>19</v>
      </c>
    </row>
    <row r="5112" spans="1:8">
      <c r="A5112" t="n">
        <v>43390</v>
      </c>
      <c r="B5112" s="35" t="n">
        <v>48</v>
      </c>
      <c r="C5112" s="7" t="n">
        <v>1616</v>
      </c>
      <c r="D5112" s="7" t="n">
        <v>0</v>
      </c>
      <c r="E5112" s="7" t="s">
        <v>213</v>
      </c>
      <c r="F5112" s="7" t="n">
        <v>-1</v>
      </c>
      <c r="G5112" s="7" t="n">
        <v>1</v>
      </c>
      <c r="H5112" s="7" t="n">
        <v>0</v>
      </c>
    </row>
    <row r="5113" spans="1:8">
      <c r="A5113" t="s">
        <v>4</v>
      </c>
      <c r="B5113" s="4" t="s">
        <v>5</v>
      </c>
      <c r="C5113" s="4" t="s">
        <v>13</v>
      </c>
      <c r="D5113" s="4" t="s">
        <v>13</v>
      </c>
      <c r="E5113" s="4" t="s">
        <v>19</v>
      </c>
      <c r="F5113" s="4" t="s">
        <v>19</v>
      </c>
      <c r="G5113" s="4" t="s">
        <v>19</v>
      </c>
      <c r="H5113" s="4" t="s">
        <v>10</v>
      </c>
    </row>
    <row r="5114" spans="1:8">
      <c r="A5114" t="n">
        <v>43417</v>
      </c>
      <c r="B5114" s="48" t="n">
        <v>45</v>
      </c>
      <c r="C5114" s="7" t="n">
        <v>2</v>
      </c>
      <c r="D5114" s="7" t="n">
        <v>3</v>
      </c>
      <c r="E5114" s="7" t="n">
        <v>-14.25</v>
      </c>
      <c r="F5114" s="7" t="n">
        <v>2.84999990463257</v>
      </c>
      <c r="G5114" s="7" t="n">
        <v>-74.3499984741211</v>
      </c>
      <c r="H5114" s="7" t="n">
        <v>0</v>
      </c>
    </row>
    <row r="5115" spans="1:8">
      <c r="A5115" t="s">
        <v>4</v>
      </c>
      <c r="B5115" s="4" t="s">
        <v>5</v>
      </c>
      <c r="C5115" s="4" t="s">
        <v>13</v>
      </c>
      <c r="D5115" s="4" t="s">
        <v>13</v>
      </c>
      <c r="E5115" s="4" t="s">
        <v>19</v>
      </c>
      <c r="F5115" s="4" t="s">
        <v>19</v>
      </c>
      <c r="G5115" s="4" t="s">
        <v>19</v>
      </c>
      <c r="H5115" s="4" t="s">
        <v>10</v>
      </c>
      <c r="I5115" s="4" t="s">
        <v>13</v>
      </c>
    </row>
    <row r="5116" spans="1:8">
      <c r="A5116" t="n">
        <v>43434</v>
      </c>
      <c r="B5116" s="48" t="n">
        <v>45</v>
      </c>
      <c r="C5116" s="7" t="n">
        <v>4</v>
      </c>
      <c r="D5116" s="7" t="n">
        <v>3</v>
      </c>
      <c r="E5116" s="7" t="n">
        <v>4.59999990463257</v>
      </c>
      <c r="F5116" s="7" t="n">
        <v>273.399993896484</v>
      </c>
      <c r="G5116" s="7" t="n">
        <v>356</v>
      </c>
      <c r="H5116" s="7" t="n">
        <v>0</v>
      </c>
      <c r="I5116" s="7" t="n">
        <v>0</v>
      </c>
    </row>
    <row r="5117" spans="1:8">
      <c r="A5117" t="s">
        <v>4</v>
      </c>
      <c r="B5117" s="4" t="s">
        <v>5</v>
      </c>
      <c r="C5117" s="4" t="s">
        <v>13</v>
      </c>
      <c r="D5117" s="4" t="s">
        <v>13</v>
      </c>
      <c r="E5117" s="4" t="s">
        <v>19</v>
      </c>
      <c r="F5117" s="4" t="s">
        <v>10</v>
      </c>
    </row>
    <row r="5118" spans="1:8">
      <c r="A5118" t="n">
        <v>43452</v>
      </c>
      <c r="B5118" s="48" t="n">
        <v>45</v>
      </c>
      <c r="C5118" s="7" t="n">
        <v>5</v>
      </c>
      <c r="D5118" s="7" t="n">
        <v>3</v>
      </c>
      <c r="E5118" s="7" t="n">
        <v>9</v>
      </c>
      <c r="F5118" s="7" t="n">
        <v>0</v>
      </c>
    </row>
    <row r="5119" spans="1:8">
      <c r="A5119" t="s">
        <v>4</v>
      </c>
      <c r="B5119" s="4" t="s">
        <v>5</v>
      </c>
      <c r="C5119" s="4" t="s">
        <v>13</v>
      </c>
      <c r="D5119" s="4" t="s">
        <v>13</v>
      </c>
      <c r="E5119" s="4" t="s">
        <v>19</v>
      </c>
      <c r="F5119" s="4" t="s">
        <v>10</v>
      </c>
    </row>
    <row r="5120" spans="1:8">
      <c r="A5120" t="n">
        <v>43461</v>
      </c>
      <c r="B5120" s="48" t="n">
        <v>45</v>
      </c>
      <c r="C5120" s="7" t="n">
        <v>11</v>
      </c>
      <c r="D5120" s="7" t="n">
        <v>3</v>
      </c>
      <c r="E5120" s="7" t="n">
        <v>40</v>
      </c>
      <c r="F5120" s="7" t="n">
        <v>0</v>
      </c>
    </row>
    <row r="5121" spans="1:9">
      <c r="A5121" t="s">
        <v>4</v>
      </c>
      <c r="B5121" s="4" t="s">
        <v>5</v>
      </c>
      <c r="C5121" s="4" t="s">
        <v>13</v>
      </c>
      <c r="D5121" s="4" t="s">
        <v>13</v>
      </c>
      <c r="E5121" s="4" t="s">
        <v>19</v>
      </c>
      <c r="F5121" s="4" t="s">
        <v>10</v>
      </c>
    </row>
    <row r="5122" spans="1:9">
      <c r="A5122" t="n">
        <v>43470</v>
      </c>
      <c r="B5122" s="48" t="n">
        <v>45</v>
      </c>
      <c r="C5122" s="7" t="n">
        <v>5</v>
      </c>
      <c r="D5122" s="7" t="n">
        <v>3</v>
      </c>
      <c r="E5122" s="7" t="n">
        <v>8</v>
      </c>
      <c r="F5122" s="7" t="n">
        <v>2000</v>
      </c>
    </row>
    <row r="5123" spans="1:9">
      <c r="A5123" t="s">
        <v>4</v>
      </c>
      <c r="B5123" s="4" t="s">
        <v>5</v>
      </c>
      <c r="C5123" s="4" t="s">
        <v>13</v>
      </c>
      <c r="D5123" s="4" t="s">
        <v>10</v>
      </c>
      <c r="E5123" s="4" t="s">
        <v>19</v>
      </c>
      <c r="F5123" s="4" t="s">
        <v>10</v>
      </c>
      <c r="G5123" s="4" t="s">
        <v>9</v>
      </c>
      <c r="H5123" s="4" t="s">
        <v>9</v>
      </c>
      <c r="I5123" s="4" t="s">
        <v>10</v>
      </c>
      <c r="J5123" s="4" t="s">
        <v>10</v>
      </c>
      <c r="K5123" s="4" t="s">
        <v>9</v>
      </c>
      <c r="L5123" s="4" t="s">
        <v>9</v>
      </c>
      <c r="M5123" s="4" t="s">
        <v>9</v>
      </c>
      <c r="N5123" s="4" t="s">
        <v>9</v>
      </c>
      <c r="O5123" s="4" t="s">
        <v>6</v>
      </c>
    </row>
    <row r="5124" spans="1:9">
      <c r="A5124" t="n">
        <v>43479</v>
      </c>
      <c r="B5124" s="14" t="n">
        <v>50</v>
      </c>
      <c r="C5124" s="7" t="n">
        <v>0</v>
      </c>
      <c r="D5124" s="7" t="n">
        <v>4546</v>
      </c>
      <c r="E5124" s="7" t="n">
        <v>0.200000002980232</v>
      </c>
      <c r="F5124" s="7" t="n">
        <v>400</v>
      </c>
      <c r="G5124" s="7" t="n">
        <v>0</v>
      </c>
      <c r="H5124" s="7" t="n">
        <v>0</v>
      </c>
      <c r="I5124" s="7" t="n">
        <v>0</v>
      </c>
      <c r="J5124" s="7" t="n">
        <v>65533</v>
      </c>
      <c r="K5124" s="7" t="n">
        <v>0</v>
      </c>
      <c r="L5124" s="7" t="n">
        <v>0</v>
      </c>
      <c r="M5124" s="7" t="n">
        <v>0</v>
      </c>
      <c r="N5124" s="7" t="n">
        <v>0</v>
      </c>
      <c r="O5124" s="7" t="s">
        <v>12</v>
      </c>
    </row>
    <row r="5125" spans="1:9">
      <c r="A5125" t="s">
        <v>4</v>
      </c>
      <c r="B5125" s="4" t="s">
        <v>5</v>
      </c>
      <c r="C5125" s="4" t="s">
        <v>13</v>
      </c>
      <c r="D5125" s="4" t="s">
        <v>10</v>
      </c>
    </row>
    <row r="5126" spans="1:9">
      <c r="A5126" t="n">
        <v>43518</v>
      </c>
      <c r="B5126" s="42" t="n">
        <v>58</v>
      </c>
      <c r="C5126" s="7" t="n">
        <v>255</v>
      </c>
      <c r="D5126" s="7" t="n">
        <v>0</v>
      </c>
    </row>
    <row r="5127" spans="1:9">
      <c r="A5127" t="s">
        <v>4</v>
      </c>
      <c r="B5127" s="4" t="s">
        <v>5</v>
      </c>
      <c r="C5127" s="4" t="s">
        <v>10</v>
      </c>
      <c r="D5127" s="4" t="s">
        <v>13</v>
      </c>
      <c r="E5127" s="4" t="s">
        <v>6</v>
      </c>
      <c r="F5127" s="4" t="s">
        <v>19</v>
      </c>
      <c r="G5127" s="4" t="s">
        <v>19</v>
      </c>
      <c r="H5127" s="4" t="s">
        <v>19</v>
      </c>
    </row>
    <row r="5128" spans="1:9">
      <c r="A5128" t="n">
        <v>43522</v>
      </c>
      <c r="B5128" s="35" t="n">
        <v>48</v>
      </c>
      <c r="C5128" s="7" t="n">
        <v>1603</v>
      </c>
      <c r="D5128" s="7" t="n">
        <v>0</v>
      </c>
      <c r="E5128" s="7" t="s">
        <v>405</v>
      </c>
      <c r="F5128" s="7" t="n">
        <v>-1</v>
      </c>
      <c r="G5128" s="7" t="n">
        <v>1</v>
      </c>
      <c r="H5128" s="7" t="n">
        <v>0</v>
      </c>
    </row>
    <row r="5129" spans="1:9">
      <c r="A5129" t="s">
        <v>4</v>
      </c>
      <c r="B5129" s="4" t="s">
        <v>5</v>
      </c>
      <c r="C5129" s="4" t="s">
        <v>13</v>
      </c>
      <c r="D5129" s="4" t="s">
        <v>10</v>
      </c>
      <c r="E5129" s="4" t="s">
        <v>19</v>
      </c>
      <c r="F5129" s="4" t="s">
        <v>10</v>
      </c>
      <c r="G5129" s="4" t="s">
        <v>9</v>
      </c>
      <c r="H5129" s="4" t="s">
        <v>9</v>
      </c>
      <c r="I5129" s="4" t="s">
        <v>10</v>
      </c>
      <c r="J5129" s="4" t="s">
        <v>10</v>
      </c>
      <c r="K5129" s="4" t="s">
        <v>9</v>
      </c>
      <c r="L5129" s="4" t="s">
        <v>9</v>
      </c>
      <c r="M5129" s="4" t="s">
        <v>9</v>
      </c>
      <c r="N5129" s="4" t="s">
        <v>9</v>
      </c>
      <c r="O5129" s="4" t="s">
        <v>6</v>
      </c>
    </row>
    <row r="5130" spans="1:9">
      <c r="A5130" t="n">
        <v>43550</v>
      </c>
      <c r="B5130" s="14" t="n">
        <v>50</v>
      </c>
      <c r="C5130" s="7" t="n">
        <v>0</v>
      </c>
      <c r="D5130" s="7" t="n">
        <v>4427</v>
      </c>
      <c r="E5130" s="7" t="n">
        <v>0.800000011920929</v>
      </c>
      <c r="F5130" s="7" t="n">
        <v>400</v>
      </c>
      <c r="G5130" s="7" t="n">
        <v>0</v>
      </c>
      <c r="H5130" s="7" t="n">
        <v>-1069547520</v>
      </c>
      <c r="I5130" s="7" t="n">
        <v>0</v>
      </c>
      <c r="J5130" s="7" t="n">
        <v>65533</v>
      </c>
      <c r="K5130" s="7" t="n">
        <v>0</v>
      </c>
      <c r="L5130" s="7" t="n">
        <v>0</v>
      </c>
      <c r="M5130" s="7" t="n">
        <v>0</v>
      </c>
      <c r="N5130" s="7" t="n">
        <v>0</v>
      </c>
      <c r="O5130" s="7" t="s">
        <v>12</v>
      </c>
    </row>
    <row r="5131" spans="1:9">
      <c r="A5131" t="s">
        <v>4</v>
      </c>
      <c r="B5131" s="4" t="s">
        <v>5</v>
      </c>
      <c r="C5131" s="4" t="s">
        <v>10</v>
      </c>
    </row>
    <row r="5132" spans="1:9">
      <c r="A5132" t="n">
        <v>43589</v>
      </c>
      <c r="B5132" s="25" t="n">
        <v>16</v>
      </c>
      <c r="C5132" s="7" t="n">
        <v>2000</v>
      </c>
    </row>
    <row r="5133" spans="1:9">
      <c r="A5133" t="s">
        <v>4</v>
      </c>
      <c r="B5133" s="4" t="s">
        <v>5</v>
      </c>
      <c r="C5133" s="4" t="s">
        <v>13</v>
      </c>
      <c r="D5133" s="4" t="s">
        <v>10</v>
      </c>
    </row>
    <row r="5134" spans="1:9">
      <c r="A5134" t="n">
        <v>43592</v>
      </c>
      <c r="B5134" s="48" t="n">
        <v>45</v>
      </c>
      <c r="C5134" s="7" t="n">
        <v>7</v>
      </c>
      <c r="D5134" s="7" t="n">
        <v>255</v>
      </c>
    </row>
    <row r="5135" spans="1:9">
      <c r="A5135" t="s">
        <v>4</v>
      </c>
      <c r="B5135" s="4" t="s">
        <v>5</v>
      </c>
      <c r="C5135" s="4" t="s">
        <v>6</v>
      </c>
      <c r="D5135" s="4" t="s">
        <v>10</v>
      </c>
    </row>
    <row r="5136" spans="1:9">
      <c r="A5136" t="n">
        <v>43596</v>
      </c>
      <c r="B5136" s="58" t="n">
        <v>29</v>
      </c>
      <c r="C5136" s="7" t="s">
        <v>258</v>
      </c>
      <c r="D5136" s="7" t="n">
        <v>65533</v>
      </c>
    </row>
    <row r="5137" spans="1:15">
      <c r="A5137" t="s">
        <v>4</v>
      </c>
      <c r="B5137" s="4" t="s">
        <v>5</v>
      </c>
      <c r="C5137" s="4" t="s">
        <v>13</v>
      </c>
      <c r="D5137" s="4" t="s">
        <v>10</v>
      </c>
      <c r="E5137" s="4" t="s">
        <v>6</v>
      </c>
    </row>
    <row r="5138" spans="1:15">
      <c r="A5138" t="n">
        <v>43616</v>
      </c>
      <c r="B5138" s="37" t="n">
        <v>51</v>
      </c>
      <c r="C5138" s="7" t="n">
        <v>4</v>
      </c>
      <c r="D5138" s="7" t="n">
        <v>1603</v>
      </c>
      <c r="E5138" s="7" t="s">
        <v>44</v>
      </c>
    </row>
    <row r="5139" spans="1:15">
      <c r="A5139" t="s">
        <v>4</v>
      </c>
      <c r="B5139" s="4" t="s">
        <v>5</v>
      </c>
      <c r="C5139" s="4" t="s">
        <v>10</v>
      </c>
    </row>
    <row r="5140" spans="1:15">
      <c r="A5140" t="n">
        <v>43629</v>
      </c>
      <c r="B5140" s="25" t="n">
        <v>16</v>
      </c>
      <c r="C5140" s="7" t="n">
        <v>0</v>
      </c>
    </row>
    <row r="5141" spans="1:15">
      <c r="A5141" t="s">
        <v>4</v>
      </c>
      <c r="B5141" s="4" t="s">
        <v>5</v>
      </c>
      <c r="C5141" s="4" t="s">
        <v>10</v>
      </c>
      <c r="D5141" s="4" t="s">
        <v>13</v>
      </c>
      <c r="E5141" s="4" t="s">
        <v>9</v>
      </c>
      <c r="F5141" s="4" t="s">
        <v>28</v>
      </c>
      <c r="G5141" s="4" t="s">
        <v>13</v>
      </c>
      <c r="H5141" s="4" t="s">
        <v>13</v>
      </c>
      <c r="I5141" s="4" t="s">
        <v>13</v>
      </c>
      <c r="J5141" s="4" t="s">
        <v>9</v>
      </c>
      <c r="K5141" s="4" t="s">
        <v>28</v>
      </c>
      <c r="L5141" s="4" t="s">
        <v>13</v>
      </c>
      <c r="M5141" s="4" t="s">
        <v>13</v>
      </c>
    </row>
    <row r="5142" spans="1:15">
      <c r="A5142" t="n">
        <v>43632</v>
      </c>
      <c r="B5142" s="38" t="n">
        <v>26</v>
      </c>
      <c r="C5142" s="7" t="n">
        <v>1603</v>
      </c>
      <c r="D5142" s="7" t="n">
        <v>17</v>
      </c>
      <c r="E5142" s="7" t="n">
        <v>63248</v>
      </c>
      <c r="F5142" s="7" t="s">
        <v>406</v>
      </c>
      <c r="G5142" s="7" t="n">
        <v>2</v>
      </c>
      <c r="H5142" s="7" t="n">
        <v>3</v>
      </c>
      <c r="I5142" s="7" t="n">
        <v>17</v>
      </c>
      <c r="J5142" s="7" t="n">
        <v>63249</v>
      </c>
      <c r="K5142" s="7" t="s">
        <v>407</v>
      </c>
      <c r="L5142" s="7" t="n">
        <v>2</v>
      </c>
      <c r="M5142" s="7" t="n">
        <v>0</v>
      </c>
    </row>
    <row r="5143" spans="1:15">
      <c r="A5143" t="s">
        <v>4</v>
      </c>
      <c r="B5143" s="4" t="s">
        <v>5</v>
      </c>
    </row>
    <row r="5144" spans="1:15">
      <c r="A5144" t="n">
        <v>43721</v>
      </c>
      <c r="B5144" s="23" t="n">
        <v>28</v>
      </c>
    </row>
    <row r="5145" spans="1:15">
      <c r="A5145" t="s">
        <v>4</v>
      </c>
      <c r="B5145" s="4" t="s">
        <v>5</v>
      </c>
      <c r="C5145" s="4" t="s">
        <v>6</v>
      </c>
      <c r="D5145" s="4" t="s">
        <v>10</v>
      </c>
    </row>
    <row r="5146" spans="1:15">
      <c r="A5146" t="n">
        <v>43722</v>
      </c>
      <c r="B5146" s="58" t="n">
        <v>29</v>
      </c>
      <c r="C5146" s="7" t="s">
        <v>12</v>
      </c>
      <c r="D5146" s="7" t="n">
        <v>65533</v>
      </c>
    </row>
    <row r="5147" spans="1:15">
      <c r="A5147" t="s">
        <v>4</v>
      </c>
      <c r="B5147" s="4" t="s">
        <v>5</v>
      </c>
      <c r="C5147" s="4" t="s">
        <v>10</v>
      </c>
      <c r="D5147" s="4" t="s">
        <v>13</v>
      </c>
    </row>
    <row r="5148" spans="1:15">
      <c r="A5148" t="n">
        <v>43726</v>
      </c>
      <c r="B5148" s="52" t="n">
        <v>89</v>
      </c>
      <c r="C5148" s="7" t="n">
        <v>65533</v>
      </c>
      <c r="D5148" s="7" t="n">
        <v>1</v>
      </c>
    </row>
    <row r="5149" spans="1:15">
      <c r="A5149" t="s">
        <v>4</v>
      </c>
      <c r="B5149" s="4" t="s">
        <v>5</v>
      </c>
      <c r="C5149" s="4" t="s">
        <v>13</v>
      </c>
      <c r="D5149" s="4" t="s">
        <v>10</v>
      </c>
      <c r="E5149" s="4" t="s">
        <v>10</v>
      </c>
    </row>
    <row r="5150" spans="1:15">
      <c r="A5150" t="n">
        <v>43730</v>
      </c>
      <c r="B5150" s="14" t="n">
        <v>50</v>
      </c>
      <c r="C5150" s="7" t="n">
        <v>1</v>
      </c>
      <c r="D5150" s="7" t="n">
        <v>4546</v>
      </c>
      <c r="E5150" s="7" t="n">
        <v>400</v>
      </c>
    </row>
    <row r="5151" spans="1:15">
      <c r="A5151" t="s">
        <v>4</v>
      </c>
      <c r="B5151" s="4" t="s">
        <v>5</v>
      </c>
      <c r="C5151" s="4" t="s">
        <v>13</v>
      </c>
      <c r="D5151" s="4" t="s">
        <v>10</v>
      </c>
      <c r="E5151" s="4" t="s">
        <v>19</v>
      </c>
    </row>
    <row r="5152" spans="1:15">
      <c r="A5152" t="n">
        <v>43736</v>
      </c>
      <c r="B5152" s="42" t="n">
        <v>58</v>
      </c>
      <c r="C5152" s="7" t="n">
        <v>101</v>
      </c>
      <c r="D5152" s="7" t="n">
        <v>300</v>
      </c>
      <c r="E5152" s="7" t="n">
        <v>1</v>
      </c>
    </row>
    <row r="5153" spans="1:13">
      <c r="A5153" t="s">
        <v>4</v>
      </c>
      <c r="B5153" s="4" t="s">
        <v>5</v>
      </c>
      <c r="C5153" s="4" t="s">
        <v>13</v>
      </c>
      <c r="D5153" s="4" t="s">
        <v>10</v>
      </c>
    </row>
    <row r="5154" spans="1:13">
      <c r="A5154" t="n">
        <v>43744</v>
      </c>
      <c r="B5154" s="42" t="n">
        <v>58</v>
      </c>
      <c r="C5154" s="7" t="n">
        <v>254</v>
      </c>
      <c r="D5154" s="7" t="n">
        <v>0</v>
      </c>
    </row>
    <row r="5155" spans="1:13">
      <c r="A5155" t="s">
        <v>4</v>
      </c>
      <c r="B5155" s="4" t="s">
        <v>5</v>
      </c>
      <c r="C5155" s="4" t="s">
        <v>10</v>
      </c>
      <c r="D5155" s="4" t="s">
        <v>9</v>
      </c>
    </row>
    <row r="5156" spans="1:13">
      <c r="A5156" t="n">
        <v>43748</v>
      </c>
      <c r="B5156" s="49" t="n">
        <v>44</v>
      </c>
      <c r="C5156" s="7" t="n">
        <v>0</v>
      </c>
      <c r="D5156" s="7" t="n">
        <v>1</v>
      </c>
    </row>
    <row r="5157" spans="1:13">
      <c r="A5157" t="s">
        <v>4</v>
      </c>
      <c r="B5157" s="4" t="s">
        <v>5</v>
      </c>
      <c r="C5157" s="4" t="s">
        <v>10</v>
      </c>
      <c r="D5157" s="4" t="s">
        <v>9</v>
      </c>
    </row>
    <row r="5158" spans="1:13">
      <c r="A5158" t="n">
        <v>43755</v>
      </c>
      <c r="B5158" s="49" t="n">
        <v>44</v>
      </c>
      <c r="C5158" s="7" t="n">
        <v>7032</v>
      </c>
      <c r="D5158" s="7" t="n">
        <v>1</v>
      </c>
    </row>
    <row r="5159" spans="1:13">
      <c r="A5159" t="s">
        <v>4</v>
      </c>
      <c r="B5159" s="4" t="s">
        <v>5</v>
      </c>
      <c r="C5159" s="4" t="s">
        <v>10</v>
      </c>
      <c r="D5159" s="4" t="s">
        <v>19</v>
      </c>
      <c r="E5159" s="4" t="s">
        <v>19</v>
      </c>
      <c r="F5159" s="4" t="s">
        <v>19</v>
      </c>
      <c r="G5159" s="4" t="s">
        <v>19</v>
      </c>
    </row>
    <row r="5160" spans="1:13">
      <c r="A5160" t="n">
        <v>43762</v>
      </c>
      <c r="B5160" s="31" t="n">
        <v>46</v>
      </c>
      <c r="C5160" s="7" t="n">
        <v>0</v>
      </c>
      <c r="D5160" s="7" t="n">
        <v>100</v>
      </c>
      <c r="E5160" s="7" t="n">
        <v>0</v>
      </c>
      <c r="F5160" s="7" t="n">
        <v>100</v>
      </c>
      <c r="G5160" s="7" t="n">
        <v>0</v>
      </c>
    </row>
    <row r="5161" spans="1:13">
      <c r="A5161" t="s">
        <v>4</v>
      </c>
      <c r="B5161" s="4" t="s">
        <v>5</v>
      </c>
      <c r="C5161" s="4" t="s">
        <v>10</v>
      </c>
      <c r="D5161" s="4" t="s">
        <v>19</v>
      </c>
      <c r="E5161" s="4" t="s">
        <v>19</v>
      </c>
      <c r="F5161" s="4" t="s">
        <v>19</v>
      </c>
      <c r="G5161" s="4" t="s">
        <v>19</v>
      </c>
    </row>
    <row r="5162" spans="1:13">
      <c r="A5162" t="n">
        <v>43781</v>
      </c>
      <c r="B5162" s="31" t="n">
        <v>46</v>
      </c>
      <c r="C5162" s="7" t="n">
        <v>7032</v>
      </c>
      <c r="D5162" s="7" t="n">
        <v>100</v>
      </c>
      <c r="E5162" s="7" t="n">
        <v>0</v>
      </c>
      <c r="F5162" s="7" t="n">
        <v>100</v>
      </c>
      <c r="G5162" s="7" t="n">
        <v>0</v>
      </c>
    </row>
    <row r="5163" spans="1:13">
      <c r="A5163" t="s">
        <v>4</v>
      </c>
      <c r="B5163" s="4" t="s">
        <v>5</v>
      </c>
      <c r="C5163" s="4" t="s">
        <v>10</v>
      </c>
      <c r="D5163" s="4" t="s">
        <v>19</v>
      </c>
      <c r="E5163" s="4" t="s">
        <v>19</v>
      </c>
      <c r="F5163" s="4" t="s">
        <v>19</v>
      </c>
      <c r="G5163" s="4" t="s">
        <v>10</v>
      </c>
      <c r="H5163" s="4" t="s">
        <v>10</v>
      </c>
    </row>
    <row r="5164" spans="1:13">
      <c r="A5164" t="n">
        <v>43800</v>
      </c>
      <c r="B5164" s="81" t="n">
        <v>60</v>
      </c>
      <c r="C5164" s="7" t="n">
        <v>0</v>
      </c>
      <c r="D5164" s="7" t="n">
        <v>0</v>
      </c>
      <c r="E5164" s="7" t="n">
        <v>0</v>
      </c>
      <c r="F5164" s="7" t="n">
        <v>0</v>
      </c>
      <c r="G5164" s="7" t="n">
        <v>0</v>
      </c>
      <c r="H5164" s="7" t="n">
        <v>1</v>
      </c>
    </row>
    <row r="5165" spans="1:13">
      <c r="A5165" t="s">
        <v>4</v>
      </c>
      <c r="B5165" s="4" t="s">
        <v>5</v>
      </c>
      <c r="C5165" s="4" t="s">
        <v>10</v>
      </c>
      <c r="D5165" s="4" t="s">
        <v>19</v>
      </c>
      <c r="E5165" s="4" t="s">
        <v>19</v>
      </c>
      <c r="F5165" s="4" t="s">
        <v>19</v>
      </c>
      <c r="G5165" s="4" t="s">
        <v>10</v>
      </c>
      <c r="H5165" s="4" t="s">
        <v>10</v>
      </c>
    </row>
    <row r="5166" spans="1:13">
      <c r="A5166" t="n">
        <v>43819</v>
      </c>
      <c r="B5166" s="81" t="n">
        <v>60</v>
      </c>
      <c r="C5166" s="7" t="n">
        <v>0</v>
      </c>
      <c r="D5166" s="7" t="n">
        <v>0</v>
      </c>
      <c r="E5166" s="7" t="n">
        <v>0</v>
      </c>
      <c r="F5166" s="7" t="n">
        <v>0</v>
      </c>
      <c r="G5166" s="7" t="n">
        <v>0</v>
      </c>
      <c r="H5166" s="7" t="n">
        <v>0</v>
      </c>
    </row>
    <row r="5167" spans="1:13">
      <c r="A5167" t="s">
        <v>4</v>
      </c>
      <c r="B5167" s="4" t="s">
        <v>5</v>
      </c>
      <c r="C5167" s="4" t="s">
        <v>10</v>
      </c>
      <c r="D5167" s="4" t="s">
        <v>10</v>
      </c>
      <c r="E5167" s="4" t="s">
        <v>10</v>
      </c>
    </row>
    <row r="5168" spans="1:13">
      <c r="A5168" t="n">
        <v>43838</v>
      </c>
      <c r="B5168" s="60" t="n">
        <v>61</v>
      </c>
      <c r="C5168" s="7" t="n">
        <v>0</v>
      </c>
      <c r="D5168" s="7" t="n">
        <v>65533</v>
      </c>
      <c r="E5168" s="7" t="n">
        <v>0</v>
      </c>
    </row>
    <row r="5169" spans="1:8">
      <c r="A5169" t="s">
        <v>4</v>
      </c>
      <c r="B5169" s="4" t="s">
        <v>5</v>
      </c>
      <c r="C5169" s="4" t="s">
        <v>10</v>
      </c>
      <c r="D5169" s="4" t="s">
        <v>19</v>
      </c>
      <c r="E5169" s="4" t="s">
        <v>19</v>
      </c>
      <c r="F5169" s="4" t="s">
        <v>19</v>
      </c>
      <c r="G5169" s="4" t="s">
        <v>10</v>
      </c>
      <c r="H5169" s="4" t="s">
        <v>10</v>
      </c>
    </row>
    <row r="5170" spans="1:8">
      <c r="A5170" t="n">
        <v>43845</v>
      </c>
      <c r="B5170" s="81" t="n">
        <v>60</v>
      </c>
      <c r="C5170" s="7" t="n">
        <v>7032</v>
      </c>
      <c r="D5170" s="7" t="n">
        <v>0</v>
      </c>
      <c r="E5170" s="7" t="n">
        <v>0</v>
      </c>
      <c r="F5170" s="7" t="n">
        <v>0</v>
      </c>
      <c r="G5170" s="7" t="n">
        <v>0</v>
      </c>
      <c r="H5170" s="7" t="n">
        <v>1</v>
      </c>
    </row>
    <row r="5171" spans="1:8">
      <c r="A5171" t="s">
        <v>4</v>
      </c>
      <c r="B5171" s="4" t="s">
        <v>5</v>
      </c>
      <c r="C5171" s="4" t="s">
        <v>10</v>
      </c>
      <c r="D5171" s="4" t="s">
        <v>19</v>
      </c>
      <c r="E5171" s="4" t="s">
        <v>19</v>
      </c>
      <c r="F5171" s="4" t="s">
        <v>19</v>
      </c>
      <c r="G5171" s="4" t="s">
        <v>10</v>
      </c>
      <c r="H5171" s="4" t="s">
        <v>10</v>
      </c>
    </row>
    <row r="5172" spans="1:8">
      <c r="A5172" t="n">
        <v>43864</v>
      </c>
      <c r="B5172" s="81" t="n">
        <v>60</v>
      </c>
      <c r="C5172" s="7" t="n">
        <v>7032</v>
      </c>
      <c r="D5172" s="7" t="n">
        <v>0</v>
      </c>
      <c r="E5172" s="7" t="n">
        <v>0</v>
      </c>
      <c r="F5172" s="7" t="n">
        <v>0</v>
      </c>
      <c r="G5172" s="7" t="n">
        <v>0</v>
      </c>
      <c r="H5172" s="7" t="n">
        <v>0</v>
      </c>
    </row>
    <row r="5173" spans="1:8">
      <c r="A5173" t="s">
        <v>4</v>
      </c>
      <c r="B5173" s="4" t="s">
        <v>5</v>
      </c>
      <c r="C5173" s="4" t="s">
        <v>10</v>
      </c>
      <c r="D5173" s="4" t="s">
        <v>10</v>
      </c>
      <c r="E5173" s="4" t="s">
        <v>10</v>
      </c>
    </row>
    <row r="5174" spans="1:8">
      <c r="A5174" t="n">
        <v>43883</v>
      </c>
      <c r="B5174" s="60" t="n">
        <v>61</v>
      </c>
      <c r="C5174" s="7" t="n">
        <v>7032</v>
      </c>
      <c r="D5174" s="7" t="n">
        <v>65533</v>
      </c>
      <c r="E5174" s="7" t="n">
        <v>0</v>
      </c>
    </row>
    <row r="5175" spans="1:8">
      <c r="A5175" t="s">
        <v>4</v>
      </c>
      <c r="B5175" s="4" t="s">
        <v>5</v>
      </c>
      <c r="C5175" s="4" t="s">
        <v>10</v>
      </c>
      <c r="D5175" s="4" t="s">
        <v>9</v>
      </c>
      <c r="E5175" s="4" t="s">
        <v>9</v>
      </c>
      <c r="F5175" s="4" t="s">
        <v>9</v>
      </c>
      <c r="G5175" s="4" t="s">
        <v>9</v>
      </c>
      <c r="H5175" s="4" t="s">
        <v>10</v>
      </c>
      <c r="I5175" s="4" t="s">
        <v>13</v>
      </c>
    </row>
    <row r="5176" spans="1:8">
      <c r="A5176" t="n">
        <v>43890</v>
      </c>
      <c r="B5176" s="65" t="n">
        <v>66</v>
      </c>
      <c r="C5176" s="7" t="n">
        <v>0</v>
      </c>
      <c r="D5176" s="7" t="n">
        <v>1065353216</v>
      </c>
      <c r="E5176" s="7" t="n">
        <v>1065353216</v>
      </c>
      <c r="F5176" s="7" t="n">
        <v>1065353216</v>
      </c>
      <c r="G5176" s="7" t="n">
        <v>1065353216</v>
      </c>
      <c r="H5176" s="7" t="n">
        <v>0</v>
      </c>
      <c r="I5176" s="7" t="n">
        <v>3</v>
      </c>
    </row>
    <row r="5177" spans="1:8">
      <c r="A5177" t="s">
        <v>4</v>
      </c>
      <c r="B5177" s="4" t="s">
        <v>5</v>
      </c>
      <c r="C5177" s="4" t="s">
        <v>10</v>
      </c>
      <c r="D5177" s="4" t="s">
        <v>9</v>
      </c>
      <c r="E5177" s="4" t="s">
        <v>9</v>
      </c>
      <c r="F5177" s="4" t="s">
        <v>9</v>
      </c>
      <c r="G5177" s="4" t="s">
        <v>9</v>
      </c>
      <c r="H5177" s="4" t="s">
        <v>10</v>
      </c>
      <c r="I5177" s="4" t="s">
        <v>13</v>
      </c>
    </row>
    <row r="5178" spans="1:8">
      <c r="A5178" t="n">
        <v>43912</v>
      </c>
      <c r="B5178" s="65" t="n">
        <v>66</v>
      </c>
      <c r="C5178" s="7" t="n">
        <v>7032</v>
      </c>
      <c r="D5178" s="7" t="n">
        <v>1065353216</v>
      </c>
      <c r="E5178" s="7" t="n">
        <v>1065353216</v>
      </c>
      <c r="F5178" s="7" t="n">
        <v>1065353216</v>
      </c>
      <c r="G5178" s="7" t="n">
        <v>1065353216</v>
      </c>
      <c r="H5178" s="7" t="n">
        <v>0</v>
      </c>
      <c r="I5178" s="7" t="n">
        <v>3</v>
      </c>
    </row>
    <row r="5179" spans="1:8">
      <c r="A5179" t="s">
        <v>4</v>
      </c>
      <c r="B5179" s="4" t="s">
        <v>5</v>
      </c>
      <c r="C5179" s="4" t="s">
        <v>10</v>
      </c>
    </row>
    <row r="5180" spans="1:8">
      <c r="A5180" t="n">
        <v>43934</v>
      </c>
      <c r="B5180" s="25" t="n">
        <v>16</v>
      </c>
      <c r="C5180" s="7" t="n">
        <v>0</v>
      </c>
    </row>
    <row r="5181" spans="1:8">
      <c r="A5181" t="s">
        <v>4</v>
      </c>
      <c r="B5181" s="4" t="s">
        <v>5</v>
      </c>
      <c r="C5181" s="4" t="s">
        <v>10</v>
      </c>
      <c r="D5181" s="4" t="s">
        <v>13</v>
      </c>
      <c r="E5181" s="4" t="s">
        <v>6</v>
      </c>
      <c r="F5181" s="4" t="s">
        <v>19</v>
      </c>
      <c r="G5181" s="4" t="s">
        <v>19</v>
      </c>
      <c r="H5181" s="4" t="s">
        <v>19</v>
      </c>
    </row>
    <row r="5182" spans="1:8">
      <c r="A5182" t="n">
        <v>43937</v>
      </c>
      <c r="B5182" s="35" t="n">
        <v>48</v>
      </c>
      <c r="C5182" s="7" t="n">
        <v>0</v>
      </c>
      <c r="D5182" s="7" t="n">
        <v>0</v>
      </c>
      <c r="E5182" s="7" t="s">
        <v>206</v>
      </c>
      <c r="F5182" s="7" t="n">
        <v>-1</v>
      </c>
      <c r="G5182" s="7" t="n">
        <v>1</v>
      </c>
      <c r="H5182" s="7" t="n">
        <v>0</v>
      </c>
    </row>
    <row r="5183" spans="1:8">
      <c r="A5183" t="s">
        <v>4</v>
      </c>
      <c r="B5183" s="4" t="s">
        <v>5</v>
      </c>
      <c r="C5183" s="4" t="s">
        <v>13</v>
      </c>
      <c r="D5183" s="4" t="s">
        <v>10</v>
      </c>
      <c r="E5183" s="4" t="s">
        <v>6</v>
      </c>
      <c r="F5183" s="4" t="s">
        <v>6</v>
      </c>
      <c r="G5183" s="4" t="s">
        <v>9</v>
      </c>
      <c r="H5183" s="4" t="s">
        <v>9</v>
      </c>
      <c r="I5183" s="4" t="s">
        <v>9</v>
      </c>
      <c r="J5183" s="4" t="s">
        <v>9</v>
      </c>
      <c r="K5183" s="4" t="s">
        <v>9</v>
      </c>
      <c r="L5183" s="4" t="s">
        <v>9</v>
      </c>
      <c r="M5183" s="4" t="s">
        <v>9</v>
      </c>
      <c r="N5183" s="4" t="s">
        <v>9</v>
      </c>
      <c r="O5183" s="4" t="s">
        <v>9</v>
      </c>
    </row>
    <row r="5184" spans="1:8">
      <c r="A5184" t="n">
        <v>43963</v>
      </c>
      <c r="B5184" s="70" t="n">
        <v>37</v>
      </c>
      <c r="C5184" s="7" t="n">
        <v>0</v>
      </c>
      <c r="D5184" s="7" t="n">
        <v>0</v>
      </c>
      <c r="E5184" s="7" t="s">
        <v>240</v>
      </c>
      <c r="F5184" s="7" t="s">
        <v>238</v>
      </c>
      <c r="G5184" s="7" t="n">
        <v>0</v>
      </c>
      <c r="H5184" s="7" t="n">
        <v>0</v>
      </c>
      <c r="I5184" s="7" t="n">
        <v>0</v>
      </c>
      <c r="J5184" s="7" t="n">
        <v>0</v>
      </c>
      <c r="K5184" s="7" t="n">
        <v>0</v>
      </c>
      <c r="L5184" s="7" t="n">
        <v>0</v>
      </c>
      <c r="M5184" s="7" t="n">
        <v>1065353216</v>
      </c>
      <c r="N5184" s="7" t="n">
        <v>1065353216</v>
      </c>
      <c r="O5184" s="7" t="n">
        <v>1065353216</v>
      </c>
    </row>
    <row r="5185" spans="1:15">
      <c r="A5185" t="s">
        <v>4</v>
      </c>
      <c r="B5185" s="4" t="s">
        <v>5</v>
      </c>
      <c r="C5185" s="4" t="s">
        <v>13</v>
      </c>
      <c r="D5185" s="4" t="s">
        <v>10</v>
      </c>
      <c r="E5185" s="4" t="s">
        <v>6</v>
      </c>
      <c r="F5185" s="4" t="s">
        <v>6</v>
      </c>
      <c r="G5185" s="4" t="s">
        <v>13</v>
      </c>
    </row>
    <row r="5186" spans="1:15">
      <c r="A5186" t="n">
        <v>44020</v>
      </c>
      <c r="B5186" s="19" t="n">
        <v>32</v>
      </c>
      <c r="C5186" s="7" t="n">
        <v>0</v>
      </c>
      <c r="D5186" s="7" t="n">
        <v>0</v>
      </c>
      <c r="E5186" s="7" t="s">
        <v>12</v>
      </c>
      <c r="F5186" s="7" t="s">
        <v>238</v>
      </c>
      <c r="G5186" s="7" t="n">
        <v>1</v>
      </c>
    </row>
    <row r="5187" spans="1:15">
      <c r="A5187" t="s">
        <v>4</v>
      </c>
      <c r="B5187" s="4" t="s">
        <v>5</v>
      </c>
      <c r="C5187" s="4" t="s">
        <v>10</v>
      </c>
      <c r="D5187" s="4" t="s">
        <v>9</v>
      </c>
    </row>
    <row r="5188" spans="1:15">
      <c r="A5188" t="n">
        <v>44035</v>
      </c>
      <c r="B5188" s="34" t="n">
        <v>43</v>
      </c>
      <c r="C5188" s="7" t="n">
        <v>0</v>
      </c>
      <c r="D5188" s="7" t="n">
        <v>64</v>
      </c>
    </row>
    <row r="5189" spans="1:15">
      <c r="A5189" t="s">
        <v>4</v>
      </c>
      <c r="B5189" s="4" t="s">
        <v>5</v>
      </c>
      <c r="C5189" s="4" t="s">
        <v>10</v>
      </c>
      <c r="D5189" s="4" t="s">
        <v>6</v>
      </c>
      <c r="E5189" s="4" t="s">
        <v>6</v>
      </c>
      <c r="F5189" s="4" t="s">
        <v>13</v>
      </c>
    </row>
    <row r="5190" spans="1:15">
      <c r="A5190" t="n">
        <v>44042</v>
      </c>
      <c r="B5190" s="71" t="n">
        <v>108</v>
      </c>
      <c r="C5190" s="7" t="n">
        <v>0</v>
      </c>
      <c r="D5190" s="7" t="s">
        <v>238</v>
      </c>
      <c r="E5190" s="7" t="s">
        <v>239</v>
      </c>
      <c r="F5190" s="7" t="n">
        <v>0</v>
      </c>
    </row>
    <row r="5191" spans="1:15">
      <c r="A5191" t="s">
        <v>4</v>
      </c>
      <c r="B5191" s="4" t="s">
        <v>5</v>
      </c>
      <c r="C5191" s="4" t="s">
        <v>13</v>
      </c>
      <c r="D5191" s="4" t="s">
        <v>13</v>
      </c>
      <c r="E5191" s="4" t="s">
        <v>13</v>
      </c>
      <c r="F5191" s="4" t="s">
        <v>19</v>
      </c>
      <c r="G5191" s="4" t="s">
        <v>19</v>
      </c>
      <c r="H5191" s="4" t="s">
        <v>19</v>
      </c>
      <c r="I5191" s="4" t="s">
        <v>19</v>
      </c>
      <c r="J5191" s="4" t="s">
        <v>19</v>
      </c>
      <c r="K5191" s="4" t="s">
        <v>19</v>
      </c>
    </row>
    <row r="5192" spans="1:15">
      <c r="A5192" t="n">
        <v>44061</v>
      </c>
      <c r="B5192" s="72" t="n">
        <v>178</v>
      </c>
      <c r="C5192" s="7" t="n">
        <v>6</v>
      </c>
      <c r="D5192" s="7" t="n">
        <v>0</v>
      </c>
      <c r="E5192" s="7" t="n">
        <v>0</v>
      </c>
      <c r="F5192" s="7" t="n">
        <v>0</v>
      </c>
      <c r="G5192" s="7" t="n">
        <v>0.725000023841858</v>
      </c>
      <c r="H5192" s="7" t="n">
        <v>0</v>
      </c>
      <c r="I5192" s="7" t="n">
        <v>0</v>
      </c>
      <c r="J5192" s="7" t="n">
        <v>0</v>
      </c>
      <c r="K5192" s="7" t="n">
        <v>1</v>
      </c>
    </row>
    <row r="5193" spans="1:15">
      <c r="A5193" t="s">
        <v>4</v>
      </c>
      <c r="B5193" s="4" t="s">
        <v>5</v>
      </c>
      <c r="C5193" s="4" t="s">
        <v>13</v>
      </c>
      <c r="D5193" s="4" t="s">
        <v>13</v>
      </c>
      <c r="E5193" s="4" t="s">
        <v>13</v>
      </c>
      <c r="F5193" s="4" t="s">
        <v>19</v>
      </c>
      <c r="G5193" s="4" t="s">
        <v>19</v>
      </c>
      <c r="H5193" s="4" t="s">
        <v>19</v>
      </c>
      <c r="I5193" s="4" t="s">
        <v>19</v>
      </c>
      <c r="J5193" s="4" t="s">
        <v>19</v>
      </c>
      <c r="K5193" s="4" t="s">
        <v>19</v>
      </c>
    </row>
    <row r="5194" spans="1:15">
      <c r="A5194" t="n">
        <v>44089</v>
      </c>
      <c r="B5194" s="72" t="n">
        <v>178</v>
      </c>
      <c r="C5194" s="7" t="n">
        <v>6</v>
      </c>
      <c r="D5194" s="7" t="n">
        <v>0</v>
      </c>
      <c r="E5194" s="7" t="n">
        <v>1</v>
      </c>
      <c r="F5194" s="7" t="n">
        <v>1</v>
      </c>
      <c r="G5194" s="7" t="n">
        <v>0.725000023841858</v>
      </c>
      <c r="H5194" s="7" t="n">
        <v>0</v>
      </c>
      <c r="I5194" s="7" t="n">
        <v>0</v>
      </c>
      <c r="J5194" s="7" t="n">
        <v>0</v>
      </c>
      <c r="K5194" s="7" t="n">
        <v>1</v>
      </c>
    </row>
    <row r="5195" spans="1:15">
      <c r="A5195" t="s">
        <v>4</v>
      </c>
      <c r="B5195" s="4" t="s">
        <v>5</v>
      </c>
      <c r="C5195" s="4" t="s">
        <v>13</v>
      </c>
      <c r="D5195" s="4" t="s">
        <v>13</v>
      </c>
      <c r="E5195" s="4" t="s">
        <v>13</v>
      </c>
      <c r="F5195" s="4" t="s">
        <v>19</v>
      </c>
      <c r="G5195" s="4" t="s">
        <v>19</v>
      </c>
      <c r="H5195" s="4" t="s">
        <v>19</v>
      </c>
      <c r="I5195" s="4" t="s">
        <v>19</v>
      </c>
      <c r="J5195" s="4" t="s">
        <v>19</v>
      </c>
      <c r="K5195" s="4" t="s">
        <v>19</v>
      </c>
    </row>
    <row r="5196" spans="1:15">
      <c r="A5196" t="n">
        <v>44117</v>
      </c>
      <c r="B5196" s="72" t="n">
        <v>178</v>
      </c>
      <c r="C5196" s="7" t="n">
        <v>6</v>
      </c>
      <c r="D5196" s="7" t="n">
        <v>0</v>
      </c>
      <c r="E5196" s="7" t="n">
        <v>2</v>
      </c>
      <c r="F5196" s="7" t="n">
        <v>0</v>
      </c>
      <c r="G5196" s="7" t="n">
        <v>0.275000005960464</v>
      </c>
      <c r="H5196" s="7" t="n">
        <v>0</v>
      </c>
      <c r="I5196" s="7" t="n">
        <v>0</v>
      </c>
      <c r="J5196" s="7" t="n">
        <v>0</v>
      </c>
      <c r="K5196" s="7" t="n">
        <v>1</v>
      </c>
    </row>
    <row r="5197" spans="1:15">
      <c r="A5197" t="s">
        <v>4</v>
      </c>
      <c r="B5197" s="4" t="s">
        <v>5</v>
      </c>
      <c r="C5197" s="4" t="s">
        <v>13</v>
      </c>
      <c r="D5197" s="4" t="s">
        <v>13</v>
      </c>
      <c r="E5197" s="4" t="s">
        <v>13</v>
      </c>
      <c r="F5197" s="4" t="s">
        <v>19</v>
      </c>
      <c r="G5197" s="4" t="s">
        <v>19</v>
      </c>
      <c r="H5197" s="4" t="s">
        <v>19</v>
      </c>
      <c r="I5197" s="4" t="s">
        <v>19</v>
      </c>
      <c r="J5197" s="4" t="s">
        <v>19</v>
      </c>
      <c r="K5197" s="4" t="s">
        <v>19</v>
      </c>
    </row>
    <row r="5198" spans="1:15">
      <c r="A5198" t="n">
        <v>44145</v>
      </c>
      <c r="B5198" s="72" t="n">
        <v>178</v>
      </c>
      <c r="C5198" s="7" t="n">
        <v>6</v>
      </c>
      <c r="D5198" s="7" t="n">
        <v>0</v>
      </c>
      <c r="E5198" s="7" t="n">
        <v>3</v>
      </c>
      <c r="F5198" s="7" t="n">
        <v>1</v>
      </c>
      <c r="G5198" s="7" t="n">
        <v>0.275000005960464</v>
      </c>
      <c r="H5198" s="7" t="n">
        <v>0</v>
      </c>
      <c r="I5198" s="7" t="n">
        <v>0</v>
      </c>
      <c r="J5198" s="7" t="n">
        <v>0</v>
      </c>
      <c r="K5198" s="7" t="n">
        <v>1</v>
      </c>
    </row>
    <row r="5199" spans="1:15">
      <c r="A5199" t="s">
        <v>4</v>
      </c>
      <c r="B5199" s="4" t="s">
        <v>5</v>
      </c>
      <c r="C5199" s="4" t="s">
        <v>13</v>
      </c>
      <c r="D5199" s="4" t="s">
        <v>13</v>
      </c>
      <c r="E5199" s="4" t="s">
        <v>10</v>
      </c>
      <c r="F5199" s="4" t="s">
        <v>19</v>
      </c>
      <c r="G5199" s="4" t="s">
        <v>19</v>
      </c>
      <c r="H5199" s="4" t="s">
        <v>19</v>
      </c>
      <c r="I5199" s="4" t="s">
        <v>19</v>
      </c>
      <c r="J5199" s="4" t="s">
        <v>19</v>
      </c>
      <c r="K5199" s="4" t="s">
        <v>19</v>
      </c>
      <c r="L5199" s="4" t="s">
        <v>19</v>
      </c>
    </row>
    <row r="5200" spans="1:15">
      <c r="A5200" t="n">
        <v>44173</v>
      </c>
      <c r="B5200" s="72" t="n">
        <v>178</v>
      </c>
      <c r="C5200" s="7" t="n">
        <v>1</v>
      </c>
      <c r="D5200" s="7" t="n">
        <v>0</v>
      </c>
      <c r="E5200" s="7" t="n">
        <v>0</v>
      </c>
      <c r="F5200" s="7" t="n">
        <v>0</v>
      </c>
      <c r="G5200" s="7" t="n">
        <v>-0.0500000007450581</v>
      </c>
      <c r="H5200" s="7" t="n">
        <v>0</v>
      </c>
      <c r="I5200" s="7" t="n">
        <v>0</v>
      </c>
      <c r="J5200" s="7" t="n">
        <v>0</v>
      </c>
      <c r="K5200" s="7" t="n">
        <v>1</v>
      </c>
      <c r="L5200" s="7" t="n">
        <v>0</v>
      </c>
    </row>
    <row r="5201" spans="1:12">
      <c r="A5201" t="s">
        <v>4</v>
      </c>
      <c r="B5201" s="4" t="s">
        <v>5</v>
      </c>
      <c r="C5201" s="4" t="s">
        <v>13</v>
      </c>
      <c r="D5201" s="4" t="s">
        <v>13</v>
      </c>
      <c r="E5201" s="4" t="s">
        <v>19</v>
      </c>
      <c r="F5201" s="4" t="s">
        <v>19</v>
      </c>
      <c r="G5201" s="4" t="s">
        <v>19</v>
      </c>
      <c r="H5201" s="4" t="s">
        <v>10</v>
      </c>
    </row>
    <row r="5202" spans="1:12">
      <c r="A5202" t="n">
        <v>44206</v>
      </c>
      <c r="B5202" s="48" t="n">
        <v>45</v>
      </c>
      <c r="C5202" s="7" t="n">
        <v>2</v>
      </c>
      <c r="D5202" s="7" t="n">
        <v>3</v>
      </c>
      <c r="E5202" s="7" t="n">
        <v>0</v>
      </c>
      <c r="F5202" s="7" t="n">
        <v>4.19999980926514</v>
      </c>
      <c r="G5202" s="7" t="n">
        <v>-85.5</v>
      </c>
      <c r="H5202" s="7" t="n">
        <v>0</v>
      </c>
    </row>
    <row r="5203" spans="1:12">
      <c r="A5203" t="s">
        <v>4</v>
      </c>
      <c r="B5203" s="4" t="s">
        <v>5</v>
      </c>
      <c r="C5203" s="4" t="s">
        <v>13</v>
      </c>
      <c r="D5203" s="4" t="s">
        <v>13</v>
      </c>
      <c r="E5203" s="4" t="s">
        <v>19</v>
      </c>
      <c r="F5203" s="4" t="s">
        <v>19</v>
      </c>
      <c r="G5203" s="4" t="s">
        <v>19</v>
      </c>
      <c r="H5203" s="4" t="s">
        <v>10</v>
      </c>
      <c r="I5203" s="4" t="s">
        <v>13</v>
      </c>
    </row>
    <row r="5204" spans="1:12">
      <c r="A5204" t="n">
        <v>44223</v>
      </c>
      <c r="B5204" s="48" t="n">
        <v>45</v>
      </c>
      <c r="C5204" s="7" t="n">
        <v>4</v>
      </c>
      <c r="D5204" s="7" t="n">
        <v>3</v>
      </c>
      <c r="E5204" s="7" t="n">
        <v>352.799987792969</v>
      </c>
      <c r="F5204" s="7" t="n">
        <v>200</v>
      </c>
      <c r="G5204" s="7" t="n">
        <v>0</v>
      </c>
      <c r="H5204" s="7" t="n">
        <v>0</v>
      </c>
      <c r="I5204" s="7" t="n">
        <v>0</v>
      </c>
    </row>
    <row r="5205" spans="1:12">
      <c r="A5205" t="s">
        <v>4</v>
      </c>
      <c r="B5205" s="4" t="s">
        <v>5</v>
      </c>
      <c r="C5205" s="4" t="s">
        <v>13</v>
      </c>
      <c r="D5205" s="4" t="s">
        <v>13</v>
      </c>
      <c r="E5205" s="4" t="s">
        <v>19</v>
      </c>
      <c r="F5205" s="4" t="s">
        <v>10</v>
      </c>
    </row>
    <row r="5206" spans="1:12">
      <c r="A5206" t="n">
        <v>44241</v>
      </c>
      <c r="B5206" s="48" t="n">
        <v>45</v>
      </c>
      <c r="C5206" s="7" t="n">
        <v>5</v>
      </c>
      <c r="D5206" s="7" t="n">
        <v>3</v>
      </c>
      <c r="E5206" s="7" t="n">
        <v>7.5</v>
      </c>
      <c r="F5206" s="7" t="n">
        <v>0</v>
      </c>
    </row>
    <row r="5207" spans="1:12">
      <c r="A5207" t="s">
        <v>4</v>
      </c>
      <c r="B5207" s="4" t="s">
        <v>5</v>
      </c>
      <c r="C5207" s="4" t="s">
        <v>13</v>
      </c>
      <c r="D5207" s="4" t="s">
        <v>13</v>
      </c>
      <c r="E5207" s="4" t="s">
        <v>19</v>
      </c>
      <c r="F5207" s="4" t="s">
        <v>10</v>
      </c>
    </row>
    <row r="5208" spans="1:12">
      <c r="A5208" t="n">
        <v>44250</v>
      </c>
      <c r="B5208" s="48" t="n">
        <v>45</v>
      </c>
      <c r="C5208" s="7" t="n">
        <v>11</v>
      </c>
      <c r="D5208" s="7" t="n">
        <v>3</v>
      </c>
      <c r="E5208" s="7" t="n">
        <v>40</v>
      </c>
      <c r="F5208" s="7" t="n">
        <v>0</v>
      </c>
    </row>
    <row r="5209" spans="1:12">
      <c r="A5209" t="s">
        <v>4</v>
      </c>
      <c r="B5209" s="4" t="s">
        <v>5</v>
      </c>
      <c r="C5209" s="4" t="s">
        <v>13</v>
      </c>
      <c r="D5209" s="4" t="s">
        <v>13</v>
      </c>
      <c r="E5209" s="4" t="s">
        <v>19</v>
      </c>
      <c r="F5209" s="4" t="s">
        <v>19</v>
      </c>
      <c r="G5209" s="4" t="s">
        <v>19</v>
      </c>
      <c r="H5209" s="4" t="s">
        <v>10</v>
      </c>
    </row>
    <row r="5210" spans="1:12">
      <c r="A5210" t="n">
        <v>44259</v>
      </c>
      <c r="B5210" s="48" t="n">
        <v>45</v>
      </c>
      <c r="C5210" s="7" t="n">
        <v>2</v>
      </c>
      <c r="D5210" s="7" t="n">
        <v>3</v>
      </c>
      <c r="E5210" s="7" t="n">
        <v>0</v>
      </c>
      <c r="F5210" s="7" t="n">
        <v>5.59999990463257</v>
      </c>
      <c r="G5210" s="7" t="n">
        <v>-85.5</v>
      </c>
      <c r="H5210" s="7" t="n">
        <v>5000</v>
      </c>
    </row>
    <row r="5211" spans="1:12">
      <c r="A5211" t="s">
        <v>4</v>
      </c>
      <c r="B5211" s="4" t="s">
        <v>5</v>
      </c>
      <c r="C5211" s="4" t="s">
        <v>13</v>
      </c>
      <c r="D5211" s="4" t="s">
        <v>13</v>
      </c>
      <c r="E5211" s="4" t="s">
        <v>19</v>
      </c>
      <c r="F5211" s="4" t="s">
        <v>19</v>
      </c>
      <c r="G5211" s="4" t="s">
        <v>19</v>
      </c>
      <c r="H5211" s="4" t="s">
        <v>10</v>
      </c>
      <c r="I5211" s="4" t="s">
        <v>13</v>
      </c>
    </row>
    <row r="5212" spans="1:12">
      <c r="A5212" t="n">
        <v>44276</v>
      </c>
      <c r="B5212" s="48" t="n">
        <v>45</v>
      </c>
      <c r="C5212" s="7" t="n">
        <v>4</v>
      </c>
      <c r="D5212" s="7" t="n">
        <v>3</v>
      </c>
      <c r="E5212" s="7" t="n">
        <v>4.5</v>
      </c>
      <c r="F5212" s="7" t="n">
        <v>180</v>
      </c>
      <c r="G5212" s="7" t="n">
        <v>0</v>
      </c>
      <c r="H5212" s="7" t="n">
        <v>5000</v>
      </c>
      <c r="I5212" s="7" t="n">
        <v>1</v>
      </c>
    </row>
    <row r="5213" spans="1:12">
      <c r="A5213" t="s">
        <v>4</v>
      </c>
      <c r="B5213" s="4" t="s">
        <v>5</v>
      </c>
      <c r="C5213" s="4" t="s">
        <v>13</v>
      </c>
      <c r="D5213" s="4" t="s">
        <v>13</v>
      </c>
      <c r="E5213" s="4" t="s">
        <v>19</v>
      </c>
      <c r="F5213" s="4" t="s">
        <v>10</v>
      </c>
    </row>
    <row r="5214" spans="1:12">
      <c r="A5214" t="n">
        <v>44294</v>
      </c>
      <c r="B5214" s="48" t="n">
        <v>45</v>
      </c>
      <c r="C5214" s="7" t="n">
        <v>5</v>
      </c>
      <c r="D5214" s="7" t="n">
        <v>3</v>
      </c>
      <c r="E5214" s="7" t="n">
        <v>5.5</v>
      </c>
      <c r="F5214" s="7" t="n">
        <v>5000</v>
      </c>
    </row>
    <row r="5215" spans="1:12">
      <c r="A5215" t="s">
        <v>4</v>
      </c>
      <c r="B5215" s="4" t="s">
        <v>5</v>
      </c>
      <c r="C5215" s="4" t="s">
        <v>13</v>
      </c>
      <c r="D5215" s="4" t="s">
        <v>10</v>
      </c>
    </row>
    <row r="5216" spans="1:12">
      <c r="A5216" t="n">
        <v>44303</v>
      </c>
      <c r="B5216" s="42" t="n">
        <v>58</v>
      </c>
      <c r="C5216" s="7" t="n">
        <v>255</v>
      </c>
      <c r="D5216" s="7" t="n">
        <v>0</v>
      </c>
    </row>
    <row r="5217" spans="1:9">
      <c r="A5217" t="s">
        <v>4</v>
      </c>
      <c r="B5217" s="4" t="s">
        <v>5</v>
      </c>
      <c r="C5217" s="4" t="s">
        <v>10</v>
      </c>
      <c r="D5217" s="4" t="s">
        <v>13</v>
      </c>
      <c r="E5217" s="4" t="s">
        <v>13</v>
      </c>
      <c r="F5217" s="4" t="s">
        <v>6</v>
      </c>
    </row>
    <row r="5218" spans="1:9">
      <c r="A5218" t="n">
        <v>44307</v>
      </c>
      <c r="B5218" s="36" t="n">
        <v>20</v>
      </c>
      <c r="C5218" s="7" t="n">
        <v>7033</v>
      </c>
      <c r="D5218" s="7" t="n">
        <v>3</v>
      </c>
      <c r="E5218" s="7" t="n">
        <v>11</v>
      </c>
      <c r="F5218" s="7" t="s">
        <v>408</v>
      </c>
    </row>
    <row r="5219" spans="1:9">
      <c r="A5219" t="s">
        <v>4</v>
      </c>
      <c r="B5219" s="4" t="s">
        <v>5</v>
      </c>
      <c r="C5219" s="4" t="s">
        <v>10</v>
      </c>
      <c r="D5219" s="4" t="s">
        <v>13</v>
      </c>
    </row>
    <row r="5220" spans="1:9">
      <c r="A5220" t="n">
        <v>44340</v>
      </c>
      <c r="B5220" s="62" t="n">
        <v>67</v>
      </c>
      <c r="C5220" s="7" t="n">
        <v>7033</v>
      </c>
      <c r="D5220" s="7" t="n">
        <v>3</v>
      </c>
    </row>
    <row r="5221" spans="1:9">
      <c r="A5221" t="s">
        <v>4</v>
      </c>
      <c r="B5221" s="4" t="s">
        <v>5</v>
      </c>
      <c r="C5221" s="4" t="s">
        <v>13</v>
      </c>
      <c r="D5221" s="4" t="s">
        <v>10</v>
      </c>
    </row>
    <row r="5222" spans="1:9">
      <c r="A5222" t="n">
        <v>44344</v>
      </c>
      <c r="B5222" s="48" t="n">
        <v>45</v>
      </c>
      <c r="C5222" s="7" t="n">
        <v>7</v>
      </c>
      <c r="D5222" s="7" t="n">
        <v>255</v>
      </c>
    </row>
    <row r="5223" spans="1:9">
      <c r="A5223" t="s">
        <v>4</v>
      </c>
      <c r="B5223" s="4" t="s">
        <v>5</v>
      </c>
      <c r="C5223" s="4" t="s">
        <v>13</v>
      </c>
      <c r="D5223" s="4" t="s">
        <v>10</v>
      </c>
      <c r="E5223" s="4" t="s">
        <v>6</v>
      </c>
      <c r="F5223" s="4" t="s">
        <v>6</v>
      </c>
      <c r="G5223" s="4" t="s">
        <v>6</v>
      </c>
      <c r="H5223" s="4" t="s">
        <v>6</v>
      </c>
    </row>
    <row r="5224" spans="1:9">
      <c r="A5224" t="n">
        <v>44348</v>
      </c>
      <c r="B5224" s="37" t="n">
        <v>51</v>
      </c>
      <c r="C5224" s="7" t="n">
        <v>3</v>
      </c>
      <c r="D5224" s="7" t="n">
        <v>0</v>
      </c>
      <c r="E5224" s="7" t="s">
        <v>326</v>
      </c>
      <c r="F5224" s="7" t="s">
        <v>248</v>
      </c>
      <c r="G5224" s="7" t="s">
        <v>113</v>
      </c>
      <c r="H5224" s="7" t="s">
        <v>114</v>
      </c>
    </row>
    <row r="5225" spans="1:9">
      <c r="A5225" t="s">
        <v>4</v>
      </c>
      <c r="B5225" s="4" t="s">
        <v>5</v>
      </c>
      <c r="C5225" s="4" t="s">
        <v>13</v>
      </c>
      <c r="D5225" s="4" t="s">
        <v>13</v>
      </c>
      <c r="E5225" s="4" t="s">
        <v>19</v>
      </c>
    </row>
    <row r="5226" spans="1:9">
      <c r="A5226" t="n">
        <v>44361</v>
      </c>
      <c r="B5226" s="72" t="n">
        <v>178</v>
      </c>
      <c r="C5226" s="7" t="n">
        <v>3</v>
      </c>
      <c r="D5226" s="7" t="n">
        <v>0</v>
      </c>
      <c r="E5226" s="7" t="n">
        <v>0.25</v>
      </c>
    </row>
    <row r="5227" spans="1:9">
      <c r="A5227" t="s">
        <v>4</v>
      </c>
      <c r="B5227" s="4" t="s">
        <v>5</v>
      </c>
      <c r="C5227" s="4" t="s">
        <v>13</v>
      </c>
      <c r="D5227" s="4" t="s">
        <v>13</v>
      </c>
    </row>
    <row r="5228" spans="1:9">
      <c r="A5228" t="n">
        <v>44368</v>
      </c>
      <c r="B5228" s="72" t="n">
        <v>178</v>
      </c>
      <c r="C5228" s="7" t="n">
        <v>5</v>
      </c>
      <c r="D5228" s="7" t="n">
        <v>0</v>
      </c>
    </row>
    <row r="5229" spans="1:9">
      <c r="A5229" t="s">
        <v>4</v>
      </c>
      <c r="B5229" s="4" t="s">
        <v>5</v>
      </c>
      <c r="C5229" s="4" t="s">
        <v>13</v>
      </c>
      <c r="D5229" s="4" t="s">
        <v>10</v>
      </c>
      <c r="E5229" s="4" t="s">
        <v>10</v>
      </c>
      <c r="F5229" s="4" t="s">
        <v>13</v>
      </c>
    </row>
    <row r="5230" spans="1:9">
      <c r="A5230" t="n">
        <v>44371</v>
      </c>
      <c r="B5230" s="21" t="n">
        <v>25</v>
      </c>
      <c r="C5230" s="7" t="n">
        <v>1</v>
      </c>
      <c r="D5230" s="7" t="n">
        <v>65535</v>
      </c>
      <c r="E5230" s="7" t="n">
        <v>140</v>
      </c>
      <c r="F5230" s="7" t="n">
        <v>5</v>
      </c>
    </row>
    <row r="5231" spans="1:9">
      <c r="A5231" t="s">
        <v>4</v>
      </c>
      <c r="B5231" s="4" t="s">
        <v>5</v>
      </c>
      <c r="C5231" s="4" t="s">
        <v>13</v>
      </c>
      <c r="D5231" s="4" t="s">
        <v>19</v>
      </c>
      <c r="E5231" s="4" t="s">
        <v>19</v>
      </c>
      <c r="F5231" s="4" t="s">
        <v>19</v>
      </c>
    </row>
    <row r="5232" spans="1:9">
      <c r="A5232" t="n">
        <v>44378</v>
      </c>
      <c r="B5232" s="48" t="n">
        <v>45</v>
      </c>
      <c r="C5232" s="7" t="n">
        <v>9</v>
      </c>
      <c r="D5232" s="7" t="n">
        <v>0.0199999995529652</v>
      </c>
      <c r="E5232" s="7" t="n">
        <v>0.0199999995529652</v>
      </c>
      <c r="F5232" s="7" t="n">
        <v>0.200000002980232</v>
      </c>
    </row>
    <row r="5233" spans="1:8">
      <c r="A5233" t="s">
        <v>4</v>
      </c>
      <c r="B5233" s="4" t="s">
        <v>5</v>
      </c>
      <c r="C5233" s="4" t="s">
        <v>13</v>
      </c>
      <c r="D5233" s="4" t="s">
        <v>10</v>
      </c>
      <c r="E5233" s="4" t="s">
        <v>6</v>
      </c>
    </row>
    <row r="5234" spans="1:8">
      <c r="A5234" t="n">
        <v>44392</v>
      </c>
      <c r="B5234" s="37" t="n">
        <v>51</v>
      </c>
      <c r="C5234" s="7" t="n">
        <v>4</v>
      </c>
      <c r="D5234" s="7" t="n">
        <v>0</v>
      </c>
      <c r="E5234" s="7" t="s">
        <v>122</v>
      </c>
    </row>
    <row r="5235" spans="1:8">
      <c r="A5235" t="s">
        <v>4</v>
      </c>
      <c r="B5235" s="4" t="s">
        <v>5</v>
      </c>
      <c r="C5235" s="4" t="s">
        <v>10</v>
      </c>
    </row>
    <row r="5236" spans="1:8">
      <c r="A5236" t="n">
        <v>44405</v>
      </c>
      <c r="B5236" s="25" t="n">
        <v>16</v>
      </c>
      <c r="C5236" s="7" t="n">
        <v>0</v>
      </c>
    </row>
    <row r="5237" spans="1:8">
      <c r="A5237" t="s">
        <v>4</v>
      </c>
      <c r="B5237" s="4" t="s">
        <v>5</v>
      </c>
      <c r="C5237" s="4" t="s">
        <v>10</v>
      </c>
      <c r="D5237" s="4" t="s">
        <v>13</v>
      </c>
      <c r="E5237" s="4" t="s">
        <v>9</v>
      </c>
      <c r="F5237" s="4" t="s">
        <v>28</v>
      </c>
      <c r="G5237" s="4" t="s">
        <v>13</v>
      </c>
      <c r="H5237" s="4" t="s">
        <v>13</v>
      </c>
      <c r="I5237" s="4" t="s">
        <v>13</v>
      </c>
      <c r="J5237" s="4" t="s">
        <v>9</v>
      </c>
      <c r="K5237" s="4" t="s">
        <v>28</v>
      </c>
      <c r="L5237" s="4" t="s">
        <v>13</v>
      </c>
      <c r="M5237" s="4" t="s">
        <v>13</v>
      </c>
    </row>
    <row r="5238" spans="1:8">
      <c r="A5238" t="n">
        <v>44408</v>
      </c>
      <c r="B5238" s="38" t="n">
        <v>26</v>
      </c>
      <c r="C5238" s="7" t="n">
        <v>0</v>
      </c>
      <c r="D5238" s="7" t="n">
        <v>17</v>
      </c>
      <c r="E5238" s="7" t="n">
        <v>63250</v>
      </c>
      <c r="F5238" s="7" t="s">
        <v>409</v>
      </c>
      <c r="G5238" s="7" t="n">
        <v>2</v>
      </c>
      <c r="H5238" s="7" t="n">
        <v>3</v>
      </c>
      <c r="I5238" s="7" t="n">
        <v>17</v>
      </c>
      <c r="J5238" s="7" t="n">
        <v>63251</v>
      </c>
      <c r="K5238" s="7" t="s">
        <v>410</v>
      </c>
      <c r="L5238" s="7" t="n">
        <v>2</v>
      </c>
      <c r="M5238" s="7" t="n">
        <v>0</v>
      </c>
    </row>
    <row r="5239" spans="1:8">
      <c r="A5239" t="s">
        <v>4</v>
      </c>
      <c r="B5239" s="4" t="s">
        <v>5</v>
      </c>
    </row>
    <row r="5240" spans="1:8">
      <c r="A5240" t="n">
        <v>44490</v>
      </c>
      <c r="B5240" s="23" t="n">
        <v>28</v>
      </c>
    </row>
    <row r="5241" spans="1:8">
      <c r="A5241" t="s">
        <v>4</v>
      </c>
      <c r="B5241" s="4" t="s">
        <v>5</v>
      </c>
      <c r="C5241" s="4" t="s">
        <v>13</v>
      </c>
      <c r="D5241" s="4" t="s">
        <v>10</v>
      </c>
      <c r="E5241" s="4" t="s">
        <v>10</v>
      </c>
      <c r="F5241" s="4" t="s">
        <v>13</v>
      </c>
    </row>
    <row r="5242" spans="1:8">
      <c r="A5242" t="n">
        <v>44491</v>
      </c>
      <c r="B5242" s="21" t="n">
        <v>25</v>
      </c>
      <c r="C5242" s="7" t="n">
        <v>1</v>
      </c>
      <c r="D5242" s="7" t="n">
        <v>65535</v>
      </c>
      <c r="E5242" s="7" t="n">
        <v>65535</v>
      </c>
      <c r="F5242" s="7" t="n">
        <v>0</v>
      </c>
    </row>
    <row r="5243" spans="1:8">
      <c r="A5243" t="s">
        <v>4</v>
      </c>
      <c r="B5243" s="4" t="s">
        <v>5</v>
      </c>
      <c r="C5243" s="4" t="s">
        <v>13</v>
      </c>
      <c r="D5243" s="4" t="s">
        <v>13</v>
      </c>
      <c r="E5243" s="4" t="s">
        <v>19</v>
      </c>
    </row>
    <row r="5244" spans="1:8">
      <c r="A5244" t="n">
        <v>44498</v>
      </c>
      <c r="B5244" s="72" t="n">
        <v>178</v>
      </c>
      <c r="C5244" s="7" t="n">
        <v>4</v>
      </c>
      <c r="D5244" s="7" t="n">
        <v>0</v>
      </c>
      <c r="E5244" s="7" t="n">
        <v>0.25</v>
      </c>
    </row>
    <row r="5245" spans="1:8">
      <c r="A5245" t="s">
        <v>4</v>
      </c>
      <c r="B5245" s="4" t="s">
        <v>5</v>
      </c>
      <c r="C5245" s="4" t="s">
        <v>13</v>
      </c>
      <c r="D5245" s="4" t="s">
        <v>13</v>
      </c>
    </row>
    <row r="5246" spans="1:8">
      <c r="A5246" t="n">
        <v>44505</v>
      </c>
      <c r="B5246" s="72" t="n">
        <v>178</v>
      </c>
      <c r="C5246" s="7" t="n">
        <v>5</v>
      </c>
      <c r="D5246" s="7" t="n">
        <v>0</v>
      </c>
    </row>
    <row r="5247" spans="1:8">
      <c r="A5247" t="s">
        <v>4</v>
      </c>
      <c r="B5247" s="4" t="s">
        <v>5</v>
      </c>
      <c r="C5247" s="4" t="s">
        <v>13</v>
      </c>
      <c r="D5247" s="4" t="s">
        <v>13</v>
      </c>
      <c r="E5247" s="4" t="s">
        <v>19</v>
      </c>
      <c r="F5247" s="4" t="s">
        <v>19</v>
      </c>
      <c r="G5247" s="4" t="s">
        <v>19</v>
      </c>
      <c r="H5247" s="4" t="s">
        <v>10</v>
      </c>
    </row>
    <row r="5248" spans="1:8">
      <c r="A5248" t="n">
        <v>44508</v>
      </c>
      <c r="B5248" s="48" t="n">
        <v>45</v>
      </c>
      <c r="C5248" s="7" t="n">
        <v>2</v>
      </c>
      <c r="D5248" s="7" t="n">
        <v>3</v>
      </c>
      <c r="E5248" s="7" t="n">
        <v>0</v>
      </c>
      <c r="F5248" s="7" t="n">
        <v>6.09999990463257</v>
      </c>
      <c r="G5248" s="7" t="n">
        <v>-85.5</v>
      </c>
      <c r="H5248" s="7" t="n">
        <v>1300</v>
      </c>
    </row>
    <row r="5249" spans="1:13">
      <c r="A5249" t="s">
        <v>4</v>
      </c>
      <c r="B5249" s="4" t="s">
        <v>5</v>
      </c>
      <c r="C5249" s="4" t="s">
        <v>13</v>
      </c>
      <c r="D5249" s="4" t="s">
        <v>13</v>
      </c>
      <c r="E5249" s="4" t="s">
        <v>19</v>
      </c>
      <c r="F5249" s="4" t="s">
        <v>19</v>
      </c>
      <c r="G5249" s="4" t="s">
        <v>19</v>
      </c>
      <c r="H5249" s="4" t="s">
        <v>10</v>
      </c>
      <c r="I5249" s="4" t="s">
        <v>13</v>
      </c>
    </row>
    <row r="5250" spans="1:13">
      <c r="A5250" t="n">
        <v>44525</v>
      </c>
      <c r="B5250" s="48" t="n">
        <v>45</v>
      </c>
      <c r="C5250" s="7" t="n">
        <v>4</v>
      </c>
      <c r="D5250" s="7" t="n">
        <v>3</v>
      </c>
      <c r="E5250" s="7" t="n">
        <v>353.299987792969</v>
      </c>
      <c r="F5250" s="7" t="n">
        <v>180</v>
      </c>
      <c r="G5250" s="7" t="n">
        <v>0</v>
      </c>
      <c r="H5250" s="7" t="n">
        <v>1300</v>
      </c>
      <c r="I5250" s="7" t="n">
        <v>0</v>
      </c>
    </row>
    <row r="5251" spans="1:13">
      <c r="A5251" t="s">
        <v>4</v>
      </c>
      <c r="B5251" s="4" t="s">
        <v>5</v>
      </c>
      <c r="C5251" s="4" t="s">
        <v>13</v>
      </c>
      <c r="D5251" s="4" t="s">
        <v>13</v>
      </c>
      <c r="E5251" s="4" t="s">
        <v>19</v>
      </c>
      <c r="F5251" s="4" t="s">
        <v>10</v>
      </c>
    </row>
    <row r="5252" spans="1:13">
      <c r="A5252" t="n">
        <v>44543</v>
      </c>
      <c r="B5252" s="48" t="n">
        <v>45</v>
      </c>
      <c r="C5252" s="7" t="n">
        <v>5</v>
      </c>
      <c r="D5252" s="7" t="n">
        <v>3</v>
      </c>
      <c r="E5252" s="7" t="n">
        <v>3.40000009536743</v>
      </c>
      <c r="F5252" s="7" t="n">
        <v>1300</v>
      </c>
    </row>
    <row r="5253" spans="1:13">
      <c r="A5253" t="s">
        <v>4</v>
      </c>
      <c r="B5253" s="4" t="s">
        <v>5</v>
      </c>
      <c r="C5253" s="4" t="s">
        <v>13</v>
      </c>
      <c r="D5253" s="4" t="s">
        <v>10</v>
      </c>
    </row>
    <row r="5254" spans="1:13">
      <c r="A5254" t="n">
        <v>44552</v>
      </c>
      <c r="B5254" s="48" t="n">
        <v>45</v>
      </c>
      <c r="C5254" s="7" t="n">
        <v>7</v>
      </c>
      <c r="D5254" s="7" t="n">
        <v>255</v>
      </c>
    </row>
    <row r="5255" spans="1:13">
      <c r="A5255" t="s">
        <v>4</v>
      </c>
      <c r="B5255" s="4" t="s">
        <v>5</v>
      </c>
      <c r="C5255" s="4" t="s">
        <v>13</v>
      </c>
      <c r="D5255" s="4" t="s">
        <v>19</v>
      </c>
      <c r="E5255" s="4" t="s">
        <v>19</v>
      </c>
      <c r="F5255" s="4" t="s">
        <v>19</v>
      </c>
    </row>
    <row r="5256" spans="1:13">
      <c r="A5256" t="n">
        <v>44556</v>
      </c>
      <c r="B5256" s="48" t="n">
        <v>45</v>
      </c>
      <c r="C5256" s="7" t="n">
        <v>9</v>
      </c>
      <c r="D5256" s="7" t="n">
        <v>0.0199999995529652</v>
      </c>
      <c r="E5256" s="7" t="n">
        <v>0.0199999995529652</v>
      </c>
      <c r="F5256" s="7" t="n">
        <v>0.200000002980232</v>
      </c>
    </row>
    <row r="5257" spans="1:13">
      <c r="A5257" t="s">
        <v>4</v>
      </c>
      <c r="B5257" s="4" t="s">
        <v>5</v>
      </c>
      <c r="C5257" s="4" t="s">
        <v>13</v>
      </c>
      <c r="D5257" s="4" t="s">
        <v>10</v>
      </c>
      <c r="E5257" s="4" t="s">
        <v>6</v>
      </c>
    </row>
    <row r="5258" spans="1:13">
      <c r="A5258" t="n">
        <v>44570</v>
      </c>
      <c r="B5258" s="37" t="n">
        <v>51</v>
      </c>
      <c r="C5258" s="7" t="n">
        <v>4</v>
      </c>
      <c r="D5258" s="7" t="n">
        <v>7033</v>
      </c>
      <c r="E5258" s="7" t="s">
        <v>44</v>
      </c>
    </row>
    <row r="5259" spans="1:13">
      <c r="A5259" t="s">
        <v>4</v>
      </c>
      <c r="B5259" s="4" t="s">
        <v>5</v>
      </c>
      <c r="C5259" s="4" t="s">
        <v>10</v>
      </c>
    </row>
    <row r="5260" spans="1:13">
      <c r="A5260" t="n">
        <v>44583</v>
      </c>
      <c r="B5260" s="25" t="n">
        <v>16</v>
      </c>
      <c r="C5260" s="7" t="n">
        <v>0</v>
      </c>
    </row>
    <row r="5261" spans="1:13">
      <c r="A5261" t="s">
        <v>4</v>
      </c>
      <c r="B5261" s="4" t="s">
        <v>5</v>
      </c>
      <c r="C5261" s="4" t="s">
        <v>10</v>
      </c>
      <c r="D5261" s="4" t="s">
        <v>13</v>
      </c>
      <c r="E5261" s="4" t="s">
        <v>9</v>
      </c>
      <c r="F5261" s="4" t="s">
        <v>28</v>
      </c>
      <c r="G5261" s="4" t="s">
        <v>13</v>
      </c>
      <c r="H5261" s="4" t="s">
        <v>13</v>
      </c>
    </row>
    <row r="5262" spans="1:13">
      <c r="A5262" t="n">
        <v>44586</v>
      </c>
      <c r="B5262" s="38" t="n">
        <v>26</v>
      </c>
      <c r="C5262" s="7" t="n">
        <v>7033</v>
      </c>
      <c r="D5262" s="7" t="n">
        <v>17</v>
      </c>
      <c r="E5262" s="7" t="n">
        <v>63252</v>
      </c>
      <c r="F5262" s="7" t="s">
        <v>411</v>
      </c>
      <c r="G5262" s="7" t="n">
        <v>2</v>
      </c>
      <c r="H5262" s="7" t="n">
        <v>0</v>
      </c>
    </row>
    <row r="5263" spans="1:13">
      <c r="A5263" t="s">
        <v>4</v>
      </c>
      <c r="B5263" s="4" t="s">
        <v>5</v>
      </c>
    </row>
    <row r="5264" spans="1:13">
      <c r="A5264" t="n">
        <v>44615</v>
      </c>
      <c r="B5264" s="23" t="n">
        <v>28</v>
      </c>
    </row>
    <row r="5265" spans="1:9">
      <c r="A5265" t="s">
        <v>4</v>
      </c>
      <c r="B5265" s="4" t="s">
        <v>5</v>
      </c>
      <c r="C5265" s="4" t="s">
        <v>10</v>
      </c>
      <c r="D5265" s="4" t="s">
        <v>13</v>
      </c>
    </row>
    <row r="5266" spans="1:9">
      <c r="A5266" t="n">
        <v>44616</v>
      </c>
      <c r="B5266" s="52" t="n">
        <v>89</v>
      </c>
      <c r="C5266" s="7" t="n">
        <v>65533</v>
      </c>
      <c r="D5266" s="7" t="n">
        <v>1</v>
      </c>
    </row>
    <row r="5267" spans="1:9">
      <c r="A5267" t="s">
        <v>4</v>
      </c>
      <c r="B5267" s="4" t="s">
        <v>5</v>
      </c>
      <c r="C5267" s="4" t="s">
        <v>13</v>
      </c>
      <c r="D5267" s="4" t="s">
        <v>10</v>
      </c>
      <c r="E5267" s="4" t="s">
        <v>19</v>
      </c>
    </row>
    <row r="5268" spans="1:9">
      <c r="A5268" t="n">
        <v>44620</v>
      </c>
      <c r="B5268" s="42" t="n">
        <v>58</v>
      </c>
      <c r="C5268" s="7" t="n">
        <v>101</v>
      </c>
      <c r="D5268" s="7" t="n">
        <v>300</v>
      </c>
      <c r="E5268" s="7" t="n">
        <v>1</v>
      </c>
    </row>
    <row r="5269" spans="1:9">
      <c r="A5269" t="s">
        <v>4</v>
      </c>
      <c r="B5269" s="4" t="s">
        <v>5</v>
      </c>
      <c r="C5269" s="4" t="s">
        <v>13</v>
      </c>
      <c r="D5269" s="4" t="s">
        <v>10</v>
      </c>
    </row>
    <row r="5270" spans="1:9">
      <c r="A5270" t="n">
        <v>44628</v>
      </c>
      <c r="B5270" s="42" t="n">
        <v>58</v>
      </c>
      <c r="C5270" s="7" t="n">
        <v>254</v>
      </c>
      <c r="D5270" s="7" t="n">
        <v>0</v>
      </c>
    </row>
    <row r="5271" spans="1:9">
      <c r="A5271" t="s">
        <v>4</v>
      </c>
      <c r="B5271" s="4" t="s">
        <v>5</v>
      </c>
      <c r="C5271" s="4" t="s">
        <v>10</v>
      </c>
      <c r="D5271" s="4" t="s">
        <v>9</v>
      </c>
    </row>
    <row r="5272" spans="1:9">
      <c r="A5272" t="n">
        <v>44632</v>
      </c>
      <c r="B5272" s="34" t="n">
        <v>43</v>
      </c>
      <c r="C5272" s="7" t="n">
        <v>1601</v>
      </c>
      <c r="D5272" s="7" t="n">
        <v>1</v>
      </c>
    </row>
    <row r="5273" spans="1:9">
      <c r="A5273" t="s">
        <v>4</v>
      </c>
      <c r="B5273" s="4" t="s">
        <v>5</v>
      </c>
      <c r="C5273" s="4" t="s">
        <v>10</v>
      </c>
      <c r="D5273" s="4" t="s">
        <v>9</v>
      </c>
    </row>
    <row r="5274" spans="1:9">
      <c r="A5274" t="n">
        <v>44639</v>
      </c>
      <c r="B5274" s="34" t="n">
        <v>43</v>
      </c>
      <c r="C5274" s="7" t="n">
        <v>1602</v>
      </c>
      <c r="D5274" s="7" t="n">
        <v>1</v>
      </c>
    </row>
    <row r="5275" spans="1:9">
      <c r="A5275" t="s">
        <v>4</v>
      </c>
      <c r="B5275" s="4" t="s">
        <v>5</v>
      </c>
      <c r="C5275" s="4" t="s">
        <v>13</v>
      </c>
      <c r="D5275" s="4" t="s">
        <v>13</v>
      </c>
      <c r="E5275" s="4" t="s">
        <v>19</v>
      </c>
      <c r="F5275" s="4" t="s">
        <v>19</v>
      </c>
      <c r="G5275" s="4" t="s">
        <v>19</v>
      </c>
      <c r="H5275" s="4" t="s">
        <v>10</v>
      </c>
    </row>
    <row r="5276" spans="1:9">
      <c r="A5276" t="n">
        <v>44646</v>
      </c>
      <c r="B5276" s="48" t="n">
        <v>45</v>
      </c>
      <c r="C5276" s="7" t="n">
        <v>2</v>
      </c>
      <c r="D5276" s="7" t="n">
        <v>3</v>
      </c>
      <c r="E5276" s="7" t="n">
        <v>0</v>
      </c>
      <c r="F5276" s="7" t="n">
        <v>5.82999992370605</v>
      </c>
      <c r="G5276" s="7" t="n">
        <v>-92.5500030517578</v>
      </c>
      <c r="H5276" s="7" t="n">
        <v>0</v>
      </c>
    </row>
    <row r="5277" spans="1:9">
      <c r="A5277" t="s">
        <v>4</v>
      </c>
      <c r="B5277" s="4" t="s">
        <v>5</v>
      </c>
      <c r="C5277" s="4" t="s">
        <v>13</v>
      </c>
      <c r="D5277" s="4" t="s">
        <v>13</v>
      </c>
      <c r="E5277" s="4" t="s">
        <v>19</v>
      </c>
      <c r="F5277" s="4" t="s">
        <v>19</v>
      </c>
      <c r="G5277" s="4" t="s">
        <v>19</v>
      </c>
      <c r="H5277" s="4" t="s">
        <v>10</v>
      </c>
      <c r="I5277" s="4" t="s">
        <v>13</v>
      </c>
    </row>
    <row r="5278" spans="1:9">
      <c r="A5278" t="n">
        <v>44663</v>
      </c>
      <c r="B5278" s="48" t="n">
        <v>45</v>
      </c>
      <c r="C5278" s="7" t="n">
        <v>4</v>
      </c>
      <c r="D5278" s="7" t="n">
        <v>3</v>
      </c>
      <c r="E5278" s="7" t="n">
        <v>345.350006103516</v>
      </c>
      <c r="F5278" s="7" t="n">
        <v>35.1500015258789</v>
      </c>
      <c r="G5278" s="7" t="n">
        <v>6</v>
      </c>
      <c r="H5278" s="7" t="n">
        <v>0</v>
      </c>
      <c r="I5278" s="7" t="n">
        <v>0</v>
      </c>
    </row>
    <row r="5279" spans="1:9">
      <c r="A5279" t="s">
        <v>4</v>
      </c>
      <c r="B5279" s="4" t="s">
        <v>5</v>
      </c>
      <c r="C5279" s="4" t="s">
        <v>13</v>
      </c>
      <c r="D5279" s="4" t="s">
        <v>13</v>
      </c>
      <c r="E5279" s="4" t="s">
        <v>19</v>
      </c>
      <c r="F5279" s="4" t="s">
        <v>10</v>
      </c>
    </row>
    <row r="5280" spans="1:9">
      <c r="A5280" t="n">
        <v>44681</v>
      </c>
      <c r="B5280" s="48" t="n">
        <v>45</v>
      </c>
      <c r="C5280" s="7" t="n">
        <v>5</v>
      </c>
      <c r="D5280" s="7" t="n">
        <v>3</v>
      </c>
      <c r="E5280" s="7" t="n">
        <v>17</v>
      </c>
      <c r="F5280" s="7" t="n">
        <v>0</v>
      </c>
    </row>
    <row r="5281" spans="1:9">
      <c r="A5281" t="s">
        <v>4</v>
      </c>
      <c r="B5281" s="4" t="s">
        <v>5</v>
      </c>
      <c r="C5281" s="4" t="s">
        <v>13</v>
      </c>
      <c r="D5281" s="4" t="s">
        <v>13</v>
      </c>
      <c r="E5281" s="4" t="s">
        <v>19</v>
      </c>
      <c r="F5281" s="4" t="s">
        <v>10</v>
      </c>
    </row>
    <row r="5282" spans="1:9">
      <c r="A5282" t="n">
        <v>44690</v>
      </c>
      <c r="B5282" s="48" t="n">
        <v>45</v>
      </c>
      <c r="C5282" s="7" t="n">
        <v>11</v>
      </c>
      <c r="D5282" s="7" t="n">
        <v>3</v>
      </c>
      <c r="E5282" s="7" t="n">
        <v>40</v>
      </c>
      <c r="F5282" s="7" t="n">
        <v>0</v>
      </c>
    </row>
    <row r="5283" spans="1:9">
      <c r="A5283" t="s">
        <v>4</v>
      </c>
      <c r="B5283" s="4" t="s">
        <v>5</v>
      </c>
      <c r="C5283" s="4" t="s">
        <v>13</v>
      </c>
      <c r="D5283" s="4" t="s">
        <v>10</v>
      </c>
    </row>
    <row r="5284" spans="1:9">
      <c r="A5284" t="n">
        <v>44699</v>
      </c>
      <c r="B5284" s="42" t="n">
        <v>58</v>
      </c>
      <c r="C5284" s="7" t="n">
        <v>255</v>
      </c>
      <c r="D5284" s="7" t="n">
        <v>0</v>
      </c>
    </row>
    <row r="5285" spans="1:9">
      <c r="A5285" t="s">
        <v>4</v>
      </c>
      <c r="B5285" s="4" t="s">
        <v>5</v>
      </c>
      <c r="C5285" s="4" t="s">
        <v>6</v>
      </c>
      <c r="D5285" s="4" t="s">
        <v>10</v>
      </c>
    </row>
    <row r="5286" spans="1:9">
      <c r="A5286" t="n">
        <v>44703</v>
      </c>
      <c r="B5286" s="58" t="n">
        <v>29</v>
      </c>
      <c r="C5286" s="7" t="s">
        <v>367</v>
      </c>
      <c r="D5286" s="7" t="n">
        <v>65533</v>
      </c>
    </row>
    <row r="5287" spans="1:9">
      <c r="A5287" t="s">
        <v>4</v>
      </c>
      <c r="B5287" s="4" t="s">
        <v>5</v>
      </c>
      <c r="C5287" s="4" t="s">
        <v>13</v>
      </c>
      <c r="D5287" s="4" t="s">
        <v>10</v>
      </c>
      <c r="E5287" s="4" t="s">
        <v>6</v>
      </c>
    </row>
    <row r="5288" spans="1:9">
      <c r="A5288" t="n">
        <v>44721</v>
      </c>
      <c r="B5288" s="37" t="n">
        <v>51</v>
      </c>
      <c r="C5288" s="7" t="n">
        <v>4</v>
      </c>
      <c r="D5288" s="7" t="n">
        <v>1616</v>
      </c>
      <c r="E5288" s="7" t="s">
        <v>133</v>
      </c>
    </row>
    <row r="5289" spans="1:9">
      <c r="A5289" t="s">
        <v>4</v>
      </c>
      <c r="B5289" s="4" t="s">
        <v>5</v>
      </c>
      <c r="C5289" s="4" t="s">
        <v>10</v>
      </c>
    </row>
    <row r="5290" spans="1:9">
      <c r="A5290" t="n">
        <v>44735</v>
      </c>
      <c r="B5290" s="25" t="n">
        <v>16</v>
      </c>
      <c r="C5290" s="7" t="n">
        <v>0</v>
      </c>
    </row>
    <row r="5291" spans="1:9">
      <c r="A5291" t="s">
        <v>4</v>
      </c>
      <c r="B5291" s="4" t="s">
        <v>5</v>
      </c>
      <c r="C5291" s="4" t="s">
        <v>10</v>
      </c>
      <c r="D5291" s="4" t="s">
        <v>13</v>
      </c>
      <c r="E5291" s="4" t="s">
        <v>9</v>
      </c>
      <c r="F5291" s="4" t="s">
        <v>28</v>
      </c>
      <c r="G5291" s="4" t="s">
        <v>13</v>
      </c>
      <c r="H5291" s="4" t="s">
        <v>13</v>
      </c>
      <c r="I5291" s="4" t="s">
        <v>13</v>
      </c>
      <c r="J5291" s="4" t="s">
        <v>9</v>
      </c>
      <c r="K5291" s="4" t="s">
        <v>28</v>
      </c>
      <c r="L5291" s="4" t="s">
        <v>13</v>
      </c>
      <c r="M5291" s="4" t="s">
        <v>13</v>
      </c>
    </row>
    <row r="5292" spans="1:9">
      <c r="A5292" t="n">
        <v>44738</v>
      </c>
      <c r="B5292" s="38" t="n">
        <v>26</v>
      </c>
      <c r="C5292" s="7" t="n">
        <v>1616</v>
      </c>
      <c r="D5292" s="7" t="n">
        <v>17</v>
      </c>
      <c r="E5292" s="7" t="n">
        <v>63253</v>
      </c>
      <c r="F5292" s="7" t="s">
        <v>412</v>
      </c>
      <c r="G5292" s="7" t="n">
        <v>2</v>
      </c>
      <c r="H5292" s="7" t="n">
        <v>3</v>
      </c>
      <c r="I5292" s="7" t="n">
        <v>17</v>
      </c>
      <c r="J5292" s="7" t="n">
        <v>63254</v>
      </c>
      <c r="K5292" s="7" t="s">
        <v>413</v>
      </c>
      <c r="L5292" s="7" t="n">
        <v>2</v>
      </c>
      <c r="M5292" s="7" t="n">
        <v>0</v>
      </c>
    </row>
    <row r="5293" spans="1:9">
      <c r="A5293" t="s">
        <v>4</v>
      </c>
      <c r="B5293" s="4" t="s">
        <v>5</v>
      </c>
    </row>
    <row r="5294" spans="1:9">
      <c r="A5294" t="n">
        <v>44926</v>
      </c>
      <c r="B5294" s="23" t="n">
        <v>28</v>
      </c>
    </row>
    <row r="5295" spans="1:9">
      <c r="A5295" t="s">
        <v>4</v>
      </c>
      <c r="B5295" s="4" t="s">
        <v>5</v>
      </c>
      <c r="C5295" s="4" t="s">
        <v>10</v>
      </c>
    </row>
    <row r="5296" spans="1:9">
      <c r="A5296" t="n">
        <v>44927</v>
      </c>
      <c r="B5296" s="25" t="n">
        <v>16</v>
      </c>
      <c r="C5296" s="7" t="n">
        <v>500</v>
      </c>
    </row>
    <row r="5297" spans="1:13">
      <c r="A5297" t="s">
        <v>4</v>
      </c>
      <c r="B5297" s="4" t="s">
        <v>5</v>
      </c>
      <c r="C5297" s="4" t="s">
        <v>13</v>
      </c>
      <c r="D5297" s="4" t="s">
        <v>19</v>
      </c>
      <c r="E5297" s="4" t="s">
        <v>19</v>
      </c>
      <c r="F5297" s="4" t="s">
        <v>19</v>
      </c>
    </row>
    <row r="5298" spans="1:13">
      <c r="A5298" t="n">
        <v>44930</v>
      </c>
      <c r="B5298" s="48" t="n">
        <v>45</v>
      </c>
      <c r="C5298" s="7" t="n">
        <v>9</v>
      </c>
      <c r="D5298" s="7" t="n">
        <v>0.100000001490116</v>
      </c>
      <c r="E5298" s="7" t="n">
        <v>0.100000001490116</v>
      </c>
      <c r="F5298" s="7" t="n">
        <v>1.20000004768372</v>
      </c>
    </row>
    <row r="5299" spans="1:13">
      <c r="A5299" t="s">
        <v>4</v>
      </c>
      <c r="B5299" s="4" t="s">
        <v>5</v>
      </c>
      <c r="C5299" s="4" t="s">
        <v>13</v>
      </c>
      <c r="D5299" s="4" t="s">
        <v>10</v>
      </c>
      <c r="E5299" s="4" t="s">
        <v>6</v>
      </c>
    </row>
    <row r="5300" spans="1:13">
      <c r="A5300" t="n">
        <v>44944</v>
      </c>
      <c r="B5300" s="37" t="n">
        <v>51</v>
      </c>
      <c r="C5300" s="7" t="n">
        <v>4</v>
      </c>
      <c r="D5300" s="7" t="n">
        <v>1616</v>
      </c>
      <c r="E5300" s="7" t="s">
        <v>122</v>
      </c>
    </row>
    <row r="5301" spans="1:13">
      <c r="A5301" t="s">
        <v>4</v>
      </c>
      <c r="B5301" s="4" t="s">
        <v>5</v>
      </c>
      <c r="C5301" s="4" t="s">
        <v>10</v>
      </c>
    </row>
    <row r="5302" spans="1:13">
      <c r="A5302" t="n">
        <v>44957</v>
      </c>
      <c r="B5302" s="25" t="n">
        <v>16</v>
      </c>
      <c r="C5302" s="7" t="n">
        <v>0</v>
      </c>
    </row>
    <row r="5303" spans="1:13">
      <c r="A5303" t="s">
        <v>4</v>
      </c>
      <c r="B5303" s="4" t="s">
        <v>5</v>
      </c>
      <c r="C5303" s="4" t="s">
        <v>10</v>
      </c>
      <c r="D5303" s="4" t="s">
        <v>13</v>
      </c>
      <c r="E5303" s="4" t="s">
        <v>9</v>
      </c>
      <c r="F5303" s="4" t="s">
        <v>28</v>
      </c>
      <c r="G5303" s="4" t="s">
        <v>13</v>
      </c>
      <c r="H5303" s="4" t="s">
        <v>13</v>
      </c>
    </row>
    <row r="5304" spans="1:13">
      <c r="A5304" t="n">
        <v>44960</v>
      </c>
      <c r="B5304" s="38" t="n">
        <v>26</v>
      </c>
      <c r="C5304" s="7" t="n">
        <v>1616</v>
      </c>
      <c r="D5304" s="7" t="n">
        <v>17</v>
      </c>
      <c r="E5304" s="7" t="n">
        <v>63255</v>
      </c>
      <c r="F5304" s="7" t="s">
        <v>414</v>
      </c>
      <c r="G5304" s="7" t="n">
        <v>2</v>
      </c>
      <c r="H5304" s="7" t="n">
        <v>0</v>
      </c>
    </row>
    <row r="5305" spans="1:13">
      <c r="A5305" t="s">
        <v>4</v>
      </c>
      <c r="B5305" s="4" t="s">
        <v>5</v>
      </c>
    </row>
    <row r="5306" spans="1:13">
      <c r="A5306" t="n">
        <v>45012</v>
      </c>
      <c r="B5306" s="23" t="n">
        <v>28</v>
      </c>
    </row>
    <row r="5307" spans="1:13">
      <c r="A5307" t="s">
        <v>4</v>
      </c>
      <c r="B5307" s="4" t="s">
        <v>5</v>
      </c>
      <c r="C5307" s="4" t="s">
        <v>6</v>
      </c>
      <c r="D5307" s="4" t="s">
        <v>10</v>
      </c>
    </row>
    <row r="5308" spans="1:13">
      <c r="A5308" t="n">
        <v>45013</v>
      </c>
      <c r="B5308" s="58" t="n">
        <v>29</v>
      </c>
      <c r="C5308" s="7" t="s">
        <v>12</v>
      </c>
      <c r="D5308" s="7" t="n">
        <v>65533</v>
      </c>
    </row>
    <row r="5309" spans="1:13">
      <c r="A5309" t="s">
        <v>4</v>
      </c>
      <c r="B5309" s="4" t="s">
        <v>5</v>
      </c>
      <c r="C5309" s="4" t="s">
        <v>10</v>
      </c>
      <c r="D5309" s="4" t="s">
        <v>13</v>
      </c>
      <c r="E5309" s="4" t="s">
        <v>6</v>
      </c>
      <c r="F5309" s="4" t="s">
        <v>19</v>
      </c>
      <c r="G5309" s="4" t="s">
        <v>19</v>
      </c>
      <c r="H5309" s="4" t="s">
        <v>19</v>
      </c>
    </row>
    <row r="5310" spans="1:13">
      <c r="A5310" t="n">
        <v>45017</v>
      </c>
      <c r="B5310" s="35" t="n">
        <v>48</v>
      </c>
      <c r="C5310" s="7" t="n">
        <v>1616</v>
      </c>
      <c r="D5310" s="7" t="n">
        <v>0</v>
      </c>
      <c r="E5310" s="7" t="s">
        <v>228</v>
      </c>
      <c r="F5310" s="7" t="n">
        <v>-1</v>
      </c>
      <c r="G5310" s="7" t="n">
        <v>1</v>
      </c>
      <c r="H5310" s="7" t="n">
        <v>0</v>
      </c>
    </row>
    <row r="5311" spans="1:13">
      <c r="A5311" t="s">
        <v>4</v>
      </c>
      <c r="B5311" s="4" t="s">
        <v>5</v>
      </c>
      <c r="C5311" s="4" t="s">
        <v>13</v>
      </c>
      <c r="D5311" s="4" t="s">
        <v>10</v>
      </c>
      <c r="E5311" s="4" t="s">
        <v>19</v>
      </c>
      <c r="F5311" s="4" t="s">
        <v>10</v>
      </c>
      <c r="G5311" s="4" t="s">
        <v>9</v>
      </c>
      <c r="H5311" s="4" t="s">
        <v>9</v>
      </c>
      <c r="I5311" s="4" t="s">
        <v>10</v>
      </c>
      <c r="J5311" s="4" t="s">
        <v>10</v>
      </c>
      <c r="K5311" s="4" t="s">
        <v>9</v>
      </c>
      <c r="L5311" s="4" t="s">
        <v>9</v>
      </c>
      <c r="M5311" s="4" t="s">
        <v>9</v>
      </c>
      <c r="N5311" s="4" t="s">
        <v>9</v>
      </c>
      <c r="O5311" s="4" t="s">
        <v>6</v>
      </c>
    </row>
    <row r="5312" spans="1:13">
      <c r="A5312" t="n">
        <v>45044</v>
      </c>
      <c r="B5312" s="14" t="n">
        <v>50</v>
      </c>
      <c r="C5312" s="7" t="n">
        <v>0</v>
      </c>
      <c r="D5312" s="7" t="n">
        <v>4400</v>
      </c>
      <c r="E5312" s="7" t="n">
        <v>1</v>
      </c>
      <c r="F5312" s="7" t="n">
        <v>100</v>
      </c>
      <c r="G5312" s="7" t="n">
        <v>0</v>
      </c>
      <c r="H5312" s="7" t="n">
        <v>-1065353216</v>
      </c>
      <c r="I5312" s="7" t="n">
        <v>0</v>
      </c>
      <c r="J5312" s="7" t="n">
        <v>65533</v>
      </c>
      <c r="K5312" s="7" t="n">
        <v>0</v>
      </c>
      <c r="L5312" s="7" t="n">
        <v>0</v>
      </c>
      <c r="M5312" s="7" t="n">
        <v>0</v>
      </c>
      <c r="N5312" s="7" t="n">
        <v>0</v>
      </c>
      <c r="O5312" s="7" t="s">
        <v>12</v>
      </c>
    </row>
    <row r="5313" spans="1:15">
      <c r="A5313" t="s">
        <v>4</v>
      </c>
      <c r="B5313" s="4" t="s">
        <v>5</v>
      </c>
      <c r="C5313" s="4" t="s">
        <v>10</v>
      </c>
    </row>
    <row r="5314" spans="1:15">
      <c r="A5314" t="n">
        <v>45083</v>
      </c>
      <c r="B5314" s="25" t="n">
        <v>16</v>
      </c>
      <c r="C5314" s="7" t="n">
        <v>1000</v>
      </c>
    </row>
    <row r="5315" spans="1:15">
      <c r="A5315" t="s">
        <v>4</v>
      </c>
      <c r="B5315" s="4" t="s">
        <v>5</v>
      </c>
      <c r="C5315" s="4" t="s">
        <v>13</v>
      </c>
      <c r="D5315" s="4" t="s">
        <v>10</v>
      </c>
      <c r="E5315" s="4" t="s">
        <v>10</v>
      </c>
    </row>
    <row r="5316" spans="1:15">
      <c r="A5316" t="n">
        <v>45086</v>
      </c>
      <c r="B5316" s="14" t="n">
        <v>50</v>
      </c>
      <c r="C5316" s="7" t="n">
        <v>1</v>
      </c>
      <c r="D5316" s="7" t="n">
        <v>4546</v>
      </c>
      <c r="E5316" s="7" t="n">
        <v>100</v>
      </c>
    </row>
    <row r="5317" spans="1:15">
      <c r="A5317" t="s">
        <v>4</v>
      </c>
      <c r="B5317" s="4" t="s">
        <v>5</v>
      </c>
      <c r="C5317" s="4" t="s">
        <v>9</v>
      </c>
    </row>
    <row r="5318" spans="1:15">
      <c r="A5318" t="n">
        <v>45092</v>
      </c>
      <c r="B5318" s="74" t="n">
        <v>15</v>
      </c>
      <c r="C5318" s="7" t="n">
        <v>2097152</v>
      </c>
    </row>
    <row r="5319" spans="1:15">
      <c r="A5319" t="s">
        <v>4</v>
      </c>
      <c r="B5319" s="4" t="s">
        <v>5</v>
      </c>
      <c r="C5319" s="4" t="s">
        <v>10</v>
      </c>
    </row>
    <row r="5320" spans="1:15">
      <c r="A5320" t="n">
        <v>45097</v>
      </c>
      <c r="B5320" s="39" t="n">
        <v>12</v>
      </c>
      <c r="C5320" s="7" t="n">
        <v>6465</v>
      </c>
    </row>
    <row r="5321" spans="1:15">
      <c r="A5321" t="s">
        <v>4</v>
      </c>
      <c r="B5321" s="4" t="s">
        <v>5</v>
      </c>
      <c r="C5321" s="4" t="s">
        <v>13</v>
      </c>
      <c r="D5321" s="4" t="s">
        <v>10</v>
      </c>
      <c r="E5321" s="4" t="s">
        <v>10</v>
      </c>
      <c r="F5321" s="4" t="s">
        <v>10</v>
      </c>
    </row>
    <row r="5322" spans="1:15">
      <c r="A5322" t="n">
        <v>45100</v>
      </c>
      <c r="B5322" s="82" t="n">
        <v>63</v>
      </c>
      <c r="C5322" s="7" t="n">
        <v>0</v>
      </c>
      <c r="D5322" s="7" t="n">
        <v>65535</v>
      </c>
      <c r="E5322" s="7" t="n">
        <v>45</v>
      </c>
      <c r="F5322" s="7" t="n">
        <v>0</v>
      </c>
    </row>
    <row r="5323" spans="1:15">
      <c r="A5323" t="s">
        <v>4</v>
      </c>
      <c r="B5323" s="4" t="s">
        <v>5</v>
      </c>
      <c r="C5323" s="4" t="s">
        <v>13</v>
      </c>
      <c r="D5323" s="4" t="s">
        <v>10</v>
      </c>
      <c r="E5323" s="4" t="s">
        <v>10</v>
      </c>
      <c r="F5323" s="4" t="s">
        <v>10</v>
      </c>
    </row>
    <row r="5324" spans="1:15">
      <c r="A5324" t="n">
        <v>45108</v>
      </c>
      <c r="B5324" s="82" t="n">
        <v>63</v>
      </c>
      <c r="C5324" s="7" t="n">
        <v>0</v>
      </c>
      <c r="D5324" s="7" t="n">
        <v>65535</v>
      </c>
      <c r="E5324" s="7" t="n">
        <v>32</v>
      </c>
      <c r="F5324" s="7" t="n">
        <v>100</v>
      </c>
    </row>
    <row r="5325" spans="1:15">
      <c r="A5325" t="s">
        <v>4</v>
      </c>
      <c r="B5325" s="4" t="s">
        <v>5</v>
      </c>
      <c r="C5325" s="4" t="s">
        <v>10</v>
      </c>
    </row>
    <row r="5326" spans="1:15">
      <c r="A5326" t="n">
        <v>45116</v>
      </c>
      <c r="B5326" s="39" t="n">
        <v>12</v>
      </c>
      <c r="C5326" s="7" t="n">
        <v>6446</v>
      </c>
    </row>
    <row r="5327" spans="1:15">
      <c r="A5327" t="s">
        <v>4</v>
      </c>
      <c r="B5327" s="4" t="s">
        <v>5</v>
      </c>
      <c r="C5327" s="4" t="s">
        <v>13</v>
      </c>
      <c r="D5327" s="4" t="s">
        <v>6</v>
      </c>
    </row>
    <row r="5328" spans="1:15">
      <c r="A5328" t="n">
        <v>45119</v>
      </c>
      <c r="B5328" s="9" t="n">
        <v>2</v>
      </c>
      <c r="C5328" s="7" t="n">
        <v>10</v>
      </c>
      <c r="D5328" s="7" t="s">
        <v>415</v>
      </c>
    </row>
    <row r="5329" spans="1:6">
      <c r="A5329" t="s">
        <v>4</v>
      </c>
      <c r="B5329" s="4" t="s">
        <v>5</v>
      </c>
      <c r="C5329" s="4" t="s">
        <v>13</v>
      </c>
      <c r="D5329" s="4" t="s">
        <v>6</v>
      </c>
    </row>
    <row r="5330" spans="1:6">
      <c r="A5330" t="n">
        <v>45153</v>
      </c>
      <c r="B5330" s="9" t="n">
        <v>2</v>
      </c>
      <c r="C5330" s="7" t="n">
        <v>10</v>
      </c>
      <c r="D5330" s="7" t="s">
        <v>416</v>
      </c>
    </row>
    <row r="5331" spans="1:6">
      <c r="A5331" t="s">
        <v>4</v>
      </c>
      <c r="B5331" s="4" t="s">
        <v>5</v>
      </c>
      <c r="C5331" s="4" t="s">
        <v>13</v>
      </c>
      <c r="D5331" s="4" t="s">
        <v>10</v>
      </c>
    </row>
    <row r="5332" spans="1:6">
      <c r="A5332" t="n">
        <v>45177</v>
      </c>
      <c r="B5332" s="44" t="n">
        <v>64</v>
      </c>
      <c r="C5332" s="7" t="n">
        <v>16</v>
      </c>
      <c r="D5332" s="7" t="n">
        <v>0</v>
      </c>
    </row>
    <row r="5333" spans="1:6">
      <c r="A5333" t="s">
        <v>4</v>
      </c>
      <c r="B5333" s="4" t="s">
        <v>5</v>
      </c>
      <c r="C5333" s="4" t="s">
        <v>13</v>
      </c>
      <c r="D5333" s="4" t="s">
        <v>9</v>
      </c>
      <c r="E5333" s="4" t="s">
        <v>13</v>
      </c>
      <c r="F5333" s="4" t="s">
        <v>13</v>
      </c>
      <c r="G5333" s="4" t="s">
        <v>9</v>
      </c>
      <c r="H5333" s="4" t="s">
        <v>13</v>
      </c>
      <c r="I5333" s="4" t="s">
        <v>9</v>
      </c>
      <c r="J5333" s="4" t="s">
        <v>13</v>
      </c>
    </row>
    <row r="5334" spans="1:6">
      <c r="A5334" t="n">
        <v>45181</v>
      </c>
      <c r="B5334" s="83" t="n">
        <v>33</v>
      </c>
      <c r="C5334" s="7" t="n">
        <v>0</v>
      </c>
      <c r="D5334" s="7" t="n">
        <v>1</v>
      </c>
      <c r="E5334" s="7" t="n">
        <v>0</v>
      </c>
      <c r="F5334" s="7" t="n">
        <v>0</v>
      </c>
      <c r="G5334" s="7" t="n">
        <v>-1</v>
      </c>
      <c r="H5334" s="7" t="n">
        <v>0</v>
      </c>
      <c r="I5334" s="7" t="n">
        <v>-1</v>
      </c>
      <c r="J5334" s="7" t="n">
        <v>0</v>
      </c>
    </row>
    <row r="5335" spans="1:6">
      <c r="A5335" t="s">
        <v>4</v>
      </c>
      <c r="B5335" s="4" t="s">
        <v>5</v>
      </c>
    </row>
    <row r="5336" spans="1:6">
      <c r="A5336" t="n">
        <v>45199</v>
      </c>
      <c r="B5336" s="5" t="n">
        <v>1</v>
      </c>
    </row>
    <row r="5337" spans="1:6" s="3" customFormat="1" customHeight="0">
      <c r="A5337" s="3" t="s">
        <v>2</v>
      </c>
      <c r="B5337" s="3" t="s">
        <v>417</v>
      </c>
    </row>
    <row r="5338" spans="1:6">
      <c r="A5338" t="s">
        <v>4</v>
      </c>
      <c r="B5338" s="4" t="s">
        <v>5</v>
      </c>
      <c r="C5338" s="4" t="s">
        <v>13</v>
      </c>
      <c r="D5338" s="4" t="s">
        <v>6</v>
      </c>
    </row>
    <row r="5339" spans="1:6">
      <c r="A5339" t="n">
        <v>45200</v>
      </c>
      <c r="B5339" s="9" t="n">
        <v>2</v>
      </c>
      <c r="C5339" s="7" t="n">
        <v>16</v>
      </c>
      <c r="D5339" s="7" t="s">
        <v>418</v>
      </c>
    </row>
    <row r="5340" spans="1:6">
      <c r="A5340" t="s">
        <v>4</v>
      </c>
      <c r="B5340" s="4" t="s">
        <v>5</v>
      </c>
      <c r="C5340" s="4" t="s">
        <v>13</v>
      </c>
      <c r="D5340" s="4" t="s">
        <v>10</v>
      </c>
      <c r="E5340" s="4" t="s">
        <v>6</v>
      </c>
      <c r="F5340" s="4" t="s">
        <v>6</v>
      </c>
      <c r="G5340" s="4" t="s">
        <v>13</v>
      </c>
    </row>
    <row r="5341" spans="1:6">
      <c r="A5341" t="n">
        <v>45218</v>
      </c>
      <c r="B5341" s="19" t="n">
        <v>32</v>
      </c>
      <c r="C5341" s="7" t="n">
        <v>0</v>
      </c>
      <c r="D5341" s="7" t="n">
        <v>65534</v>
      </c>
      <c r="E5341" s="7" t="s">
        <v>12</v>
      </c>
      <c r="F5341" s="7" t="s">
        <v>419</v>
      </c>
      <c r="G5341" s="7" t="n">
        <v>0</v>
      </c>
    </row>
    <row r="5342" spans="1:6">
      <c r="A5342" t="s">
        <v>4</v>
      </c>
      <c r="B5342" s="4" t="s">
        <v>5</v>
      </c>
    </row>
    <row r="5343" spans="1:6">
      <c r="A5343" t="n">
        <v>45236</v>
      </c>
      <c r="B5343" s="5" t="n">
        <v>1</v>
      </c>
    </row>
    <row r="5344" spans="1:6" s="3" customFormat="1" customHeight="0">
      <c r="A5344" s="3" t="s">
        <v>2</v>
      </c>
      <c r="B5344" s="3" t="s">
        <v>420</v>
      </c>
    </row>
    <row r="5345" spans="1:10">
      <c r="A5345" t="s">
        <v>4</v>
      </c>
      <c r="B5345" s="4" t="s">
        <v>5</v>
      </c>
      <c r="C5345" s="4" t="s">
        <v>6</v>
      </c>
      <c r="D5345" s="4" t="s">
        <v>6</v>
      </c>
    </row>
    <row r="5346" spans="1:10">
      <c r="A5346" t="n">
        <v>45240</v>
      </c>
      <c r="B5346" s="59" t="n">
        <v>70</v>
      </c>
      <c r="C5346" s="7" t="s">
        <v>421</v>
      </c>
      <c r="D5346" s="7" t="s">
        <v>422</v>
      </c>
    </row>
    <row r="5347" spans="1:10">
      <c r="A5347" t="s">
        <v>4</v>
      </c>
      <c r="B5347" s="4" t="s">
        <v>5</v>
      </c>
      <c r="C5347" s="4" t="s">
        <v>13</v>
      </c>
      <c r="D5347" s="4" t="s">
        <v>19</v>
      </c>
      <c r="E5347" s="4" t="s">
        <v>19</v>
      </c>
      <c r="F5347" s="4" t="s">
        <v>19</v>
      </c>
    </row>
    <row r="5348" spans="1:10">
      <c r="A5348" t="n">
        <v>45254</v>
      </c>
      <c r="B5348" s="48" t="n">
        <v>45</v>
      </c>
      <c r="C5348" s="7" t="n">
        <v>9</v>
      </c>
      <c r="D5348" s="7" t="n">
        <v>0.00999999977648258</v>
      </c>
      <c r="E5348" s="7" t="n">
        <v>0.00999999977648258</v>
      </c>
      <c r="F5348" s="7" t="n">
        <v>3.5</v>
      </c>
    </row>
    <row r="5349" spans="1:10">
      <c r="A5349" t="s">
        <v>4</v>
      </c>
      <c r="B5349" s="4" t="s">
        <v>5</v>
      </c>
      <c r="C5349" s="4" t="s">
        <v>10</v>
      </c>
    </row>
    <row r="5350" spans="1:10">
      <c r="A5350" t="n">
        <v>45268</v>
      </c>
      <c r="B5350" s="25" t="n">
        <v>16</v>
      </c>
      <c r="C5350" s="7" t="n">
        <v>3500</v>
      </c>
    </row>
    <row r="5351" spans="1:10">
      <c r="A5351" t="s">
        <v>4</v>
      </c>
      <c r="B5351" s="4" t="s">
        <v>5</v>
      </c>
      <c r="C5351" s="4" t="s">
        <v>13</v>
      </c>
      <c r="D5351" s="4" t="s">
        <v>19</v>
      </c>
      <c r="E5351" s="4" t="s">
        <v>19</v>
      </c>
      <c r="F5351" s="4" t="s">
        <v>19</v>
      </c>
    </row>
    <row r="5352" spans="1:10">
      <c r="A5352" t="n">
        <v>45271</v>
      </c>
      <c r="B5352" s="48" t="n">
        <v>45</v>
      </c>
      <c r="C5352" s="7" t="n">
        <v>9</v>
      </c>
      <c r="D5352" s="7" t="n">
        <v>0.0500000007450581</v>
      </c>
      <c r="E5352" s="7" t="n">
        <v>0.0500000007450581</v>
      </c>
      <c r="F5352" s="7" t="n">
        <v>0.5</v>
      </c>
    </row>
    <row r="5353" spans="1:10">
      <c r="A5353" t="s">
        <v>4</v>
      </c>
      <c r="B5353" s="4" t="s">
        <v>5</v>
      </c>
      <c r="C5353" s="4" t="s">
        <v>10</v>
      </c>
    </row>
    <row r="5354" spans="1:10">
      <c r="A5354" t="n">
        <v>45285</v>
      </c>
      <c r="B5354" s="25" t="n">
        <v>16</v>
      </c>
      <c r="C5354" s="7" t="n">
        <v>500</v>
      </c>
    </row>
    <row r="5355" spans="1:10">
      <c r="A5355" t="s">
        <v>4</v>
      </c>
      <c r="B5355" s="4" t="s">
        <v>5</v>
      </c>
    </row>
    <row r="5356" spans="1:10">
      <c r="A5356" t="n">
        <v>45288</v>
      </c>
      <c r="B5356" s="5" t="n">
        <v>1</v>
      </c>
    </row>
    <row r="5357" spans="1:10" s="3" customFormat="1" customHeight="0">
      <c r="A5357" s="3" t="s">
        <v>2</v>
      </c>
      <c r="B5357" s="3" t="s">
        <v>423</v>
      </c>
    </row>
    <row r="5358" spans="1:10">
      <c r="A5358" t="s">
        <v>4</v>
      </c>
      <c r="B5358" s="4" t="s">
        <v>5</v>
      </c>
      <c r="C5358" s="4" t="s">
        <v>10</v>
      </c>
    </row>
    <row r="5359" spans="1:10">
      <c r="A5359" t="n">
        <v>45292</v>
      </c>
      <c r="B5359" s="25" t="n">
        <v>16</v>
      </c>
      <c r="C5359" s="7" t="n">
        <v>1500</v>
      </c>
    </row>
    <row r="5360" spans="1:10">
      <c r="A5360" t="s">
        <v>4</v>
      </c>
      <c r="B5360" s="4" t="s">
        <v>5</v>
      </c>
      <c r="C5360" s="4" t="s">
        <v>10</v>
      </c>
      <c r="D5360" s="4" t="s">
        <v>9</v>
      </c>
      <c r="E5360" s="4" t="s">
        <v>9</v>
      </c>
      <c r="F5360" s="4" t="s">
        <v>9</v>
      </c>
      <c r="G5360" s="4" t="s">
        <v>9</v>
      </c>
      <c r="H5360" s="4" t="s">
        <v>10</v>
      </c>
      <c r="I5360" s="4" t="s">
        <v>13</v>
      </c>
    </row>
    <row r="5361" spans="1:9">
      <c r="A5361" t="n">
        <v>45295</v>
      </c>
      <c r="B5361" s="65" t="n">
        <v>66</v>
      </c>
      <c r="C5361" s="7" t="n">
        <v>65534</v>
      </c>
      <c r="D5361" s="7" t="n">
        <v>1065353216</v>
      </c>
      <c r="E5361" s="7" t="n">
        <v>1065353216</v>
      </c>
      <c r="F5361" s="7" t="n">
        <v>1065353216</v>
      </c>
      <c r="G5361" s="7" t="n">
        <v>1065353216</v>
      </c>
      <c r="H5361" s="7" t="n">
        <v>2000</v>
      </c>
      <c r="I5361" s="7" t="n">
        <v>3</v>
      </c>
    </row>
    <row r="5362" spans="1:9">
      <c r="A5362" t="s">
        <v>4</v>
      </c>
      <c r="B5362" s="4" t="s">
        <v>5</v>
      </c>
      <c r="C5362" s="4" t="s">
        <v>13</v>
      </c>
      <c r="D5362" s="4" t="s">
        <v>10</v>
      </c>
      <c r="E5362" s="4" t="s">
        <v>10</v>
      </c>
      <c r="F5362" s="4" t="s">
        <v>10</v>
      </c>
      <c r="G5362" s="4" t="s">
        <v>10</v>
      </c>
      <c r="H5362" s="4" t="s">
        <v>10</v>
      </c>
      <c r="I5362" s="4" t="s">
        <v>6</v>
      </c>
      <c r="J5362" s="4" t="s">
        <v>19</v>
      </c>
      <c r="K5362" s="4" t="s">
        <v>19</v>
      </c>
      <c r="L5362" s="4" t="s">
        <v>19</v>
      </c>
      <c r="M5362" s="4" t="s">
        <v>9</v>
      </c>
      <c r="N5362" s="4" t="s">
        <v>9</v>
      </c>
      <c r="O5362" s="4" t="s">
        <v>19</v>
      </c>
      <c r="P5362" s="4" t="s">
        <v>19</v>
      </c>
      <c r="Q5362" s="4" t="s">
        <v>19</v>
      </c>
      <c r="R5362" s="4" t="s">
        <v>19</v>
      </c>
      <c r="S5362" s="4" t="s">
        <v>13</v>
      </c>
    </row>
    <row r="5363" spans="1:9">
      <c r="A5363" t="n">
        <v>45317</v>
      </c>
      <c r="B5363" s="68" t="n">
        <v>39</v>
      </c>
      <c r="C5363" s="7" t="n">
        <v>12</v>
      </c>
      <c r="D5363" s="7" t="n">
        <v>65533</v>
      </c>
      <c r="E5363" s="7" t="n">
        <v>208</v>
      </c>
      <c r="F5363" s="7" t="n">
        <v>0</v>
      </c>
      <c r="G5363" s="7" t="n">
        <v>65534</v>
      </c>
      <c r="H5363" s="7" t="n">
        <v>259</v>
      </c>
      <c r="I5363" s="7" t="s">
        <v>424</v>
      </c>
      <c r="J5363" s="7" t="n">
        <v>0</v>
      </c>
      <c r="K5363" s="7" t="n">
        <v>0</v>
      </c>
      <c r="L5363" s="7" t="n">
        <v>0</v>
      </c>
      <c r="M5363" s="7" t="n">
        <v>0</v>
      </c>
      <c r="N5363" s="7" t="n">
        <v>0</v>
      </c>
      <c r="O5363" s="7" t="n">
        <v>0</v>
      </c>
      <c r="P5363" s="7" t="n">
        <v>1</v>
      </c>
      <c r="Q5363" s="7" t="n">
        <v>1</v>
      </c>
      <c r="R5363" s="7" t="n">
        <v>1</v>
      </c>
      <c r="S5363" s="7" t="n">
        <v>103</v>
      </c>
    </row>
    <row r="5364" spans="1:9">
      <c r="A5364" t="s">
        <v>4</v>
      </c>
      <c r="B5364" s="4" t="s">
        <v>5</v>
      </c>
      <c r="C5364" s="4" t="s">
        <v>13</v>
      </c>
      <c r="D5364" s="4" t="s">
        <v>10</v>
      </c>
      <c r="E5364" s="4" t="s">
        <v>10</v>
      </c>
      <c r="F5364" s="4" t="s">
        <v>10</v>
      </c>
      <c r="G5364" s="4" t="s">
        <v>10</v>
      </c>
      <c r="H5364" s="4" t="s">
        <v>10</v>
      </c>
      <c r="I5364" s="4" t="s">
        <v>6</v>
      </c>
      <c r="J5364" s="4" t="s">
        <v>19</v>
      </c>
      <c r="K5364" s="4" t="s">
        <v>19</v>
      </c>
      <c r="L5364" s="4" t="s">
        <v>19</v>
      </c>
      <c r="M5364" s="4" t="s">
        <v>9</v>
      </c>
      <c r="N5364" s="4" t="s">
        <v>9</v>
      </c>
      <c r="O5364" s="4" t="s">
        <v>19</v>
      </c>
      <c r="P5364" s="4" t="s">
        <v>19</v>
      </c>
      <c r="Q5364" s="4" t="s">
        <v>19</v>
      </c>
      <c r="R5364" s="4" t="s">
        <v>19</v>
      </c>
      <c r="S5364" s="4" t="s">
        <v>13</v>
      </c>
    </row>
    <row r="5365" spans="1:9">
      <c r="A5365" t="n">
        <v>45376</v>
      </c>
      <c r="B5365" s="68" t="n">
        <v>39</v>
      </c>
      <c r="C5365" s="7" t="n">
        <v>12</v>
      </c>
      <c r="D5365" s="7" t="n">
        <v>65533</v>
      </c>
      <c r="E5365" s="7" t="n">
        <v>208</v>
      </c>
      <c r="F5365" s="7" t="n">
        <v>0</v>
      </c>
      <c r="G5365" s="7" t="n">
        <v>65534</v>
      </c>
      <c r="H5365" s="7" t="n">
        <v>259</v>
      </c>
      <c r="I5365" s="7" t="s">
        <v>425</v>
      </c>
      <c r="J5365" s="7" t="n">
        <v>0</v>
      </c>
      <c r="K5365" s="7" t="n">
        <v>0</v>
      </c>
      <c r="L5365" s="7" t="n">
        <v>0</v>
      </c>
      <c r="M5365" s="7" t="n">
        <v>0</v>
      </c>
      <c r="N5365" s="7" t="n">
        <v>0</v>
      </c>
      <c r="O5365" s="7" t="n">
        <v>0</v>
      </c>
      <c r="P5365" s="7" t="n">
        <v>1</v>
      </c>
      <c r="Q5365" s="7" t="n">
        <v>1</v>
      </c>
      <c r="R5365" s="7" t="n">
        <v>1</v>
      </c>
      <c r="S5365" s="7" t="n">
        <v>104</v>
      </c>
    </row>
    <row r="5366" spans="1:9">
      <c r="A5366" t="s">
        <v>4</v>
      </c>
      <c r="B5366" s="4" t="s">
        <v>5</v>
      </c>
      <c r="C5366" s="4" t="s">
        <v>10</v>
      </c>
      <c r="D5366" s="4" t="s">
        <v>13</v>
      </c>
      <c r="E5366" s="4" t="s">
        <v>6</v>
      </c>
      <c r="F5366" s="4" t="s">
        <v>19</v>
      </c>
      <c r="G5366" s="4" t="s">
        <v>19</v>
      </c>
      <c r="H5366" s="4" t="s">
        <v>19</v>
      </c>
    </row>
    <row r="5367" spans="1:9">
      <c r="A5367" t="n">
        <v>45435</v>
      </c>
      <c r="B5367" s="35" t="n">
        <v>48</v>
      </c>
      <c r="C5367" s="7" t="n">
        <v>65534</v>
      </c>
      <c r="D5367" s="7" t="n">
        <v>0</v>
      </c>
      <c r="E5367" s="7" t="s">
        <v>426</v>
      </c>
      <c r="F5367" s="7" t="n">
        <v>-1</v>
      </c>
      <c r="G5367" s="7" t="n">
        <v>1</v>
      </c>
      <c r="H5367" s="7" t="n">
        <v>0</v>
      </c>
    </row>
    <row r="5368" spans="1:9">
      <c r="A5368" t="s">
        <v>4</v>
      </c>
      <c r="B5368" s="4" t="s">
        <v>5</v>
      </c>
      <c r="C5368" s="4" t="s">
        <v>10</v>
      </c>
      <c r="D5368" s="4" t="s">
        <v>13</v>
      </c>
    </row>
    <row r="5369" spans="1:9">
      <c r="A5369" t="n">
        <v>45460</v>
      </c>
      <c r="B5369" s="64" t="n">
        <v>96</v>
      </c>
      <c r="C5369" s="7" t="n">
        <v>65534</v>
      </c>
      <c r="D5369" s="7" t="n">
        <v>1</v>
      </c>
    </row>
    <row r="5370" spans="1:9">
      <c r="A5370" t="s">
        <v>4</v>
      </c>
      <c r="B5370" s="4" t="s">
        <v>5</v>
      </c>
      <c r="C5370" s="4" t="s">
        <v>10</v>
      </c>
      <c r="D5370" s="4" t="s">
        <v>13</v>
      </c>
      <c r="E5370" s="4" t="s">
        <v>19</v>
      </c>
      <c r="F5370" s="4" t="s">
        <v>19</v>
      </c>
      <c r="G5370" s="4" t="s">
        <v>19</v>
      </c>
    </row>
    <row r="5371" spans="1:9">
      <c r="A5371" t="n">
        <v>45464</v>
      </c>
      <c r="B5371" s="64" t="n">
        <v>96</v>
      </c>
      <c r="C5371" s="7" t="n">
        <v>65534</v>
      </c>
      <c r="D5371" s="7" t="n">
        <v>2</v>
      </c>
      <c r="E5371" s="7" t="n">
        <v>0</v>
      </c>
      <c r="F5371" s="7" t="n">
        <v>0.75</v>
      </c>
      <c r="G5371" s="7" t="n">
        <v>-160</v>
      </c>
    </row>
    <row r="5372" spans="1:9">
      <c r="A5372" t="s">
        <v>4</v>
      </c>
      <c r="B5372" s="4" t="s">
        <v>5</v>
      </c>
      <c r="C5372" s="4" t="s">
        <v>10</v>
      </c>
      <c r="D5372" s="4" t="s">
        <v>13</v>
      </c>
      <c r="E5372" s="4" t="s">
        <v>19</v>
      </c>
      <c r="F5372" s="4" t="s">
        <v>19</v>
      </c>
      <c r="G5372" s="4" t="s">
        <v>19</v>
      </c>
    </row>
    <row r="5373" spans="1:9">
      <c r="A5373" t="n">
        <v>45480</v>
      </c>
      <c r="B5373" s="64" t="n">
        <v>96</v>
      </c>
      <c r="C5373" s="7" t="n">
        <v>65534</v>
      </c>
      <c r="D5373" s="7" t="n">
        <v>2</v>
      </c>
      <c r="E5373" s="7" t="n">
        <v>-4.5</v>
      </c>
      <c r="F5373" s="7" t="n">
        <v>0.75</v>
      </c>
      <c r="G5373" s="7" t="n">
        <v>-145</v>
      </c>
    </row>
    <row r="5374" spans="1:9">
      <c r="A5374" t="s">
        <v>4</v>
      </c>
      <c r="B5374" s="4" t="s">
        <v>5</v>
      </c>
      <c r="C5374" s="4" t="s">
        <v>10</v>
      </c>
      <c r="D5374" s="4" t="s">
        <v>13</v>
      </c>
      <c r="E5374" s="4" t="s">
        <v>19</v>
      </c>
      <c r="F5374" s="4" t="s">
        <v>19</v>
      </c>
      <c r="G5374" s="4" t="s">
        <v>19</v>
      </c>
    </row>
    <row r="5375" spans="1:9">
      <c r="A5375" t="n">
        <v>45496</v>
      </c>
      <c r="B5375" s="64" t="n">
        <v>96</v>
      </c>
      <c r="C5375" s="7" t="n">
        <v>65534</v>
      </c>
      <c r="D5375" s="7" t="n">
        <v>2</v>
      </c>
      <c r="E5375" s="7" t="n">
        <v>-4.5</v>
      </c>
      <c r="F5375" s="7" t="n">
        <v>0.75</v>
      </c>
      <c r="G5375" s="7" t="n">
        <v>-140</v>
      </c>
    </row>
    <row r="5376" spans="1:9">
      <c r="A5376" t="s">
        <v>4</v>
      </c>
      <c r="B5376" s="4" t="s">
        <v>5</v>
      </c>
      <c r="C5376" s="4" t="s">
        <v>10</v>
      </c>
      <c r="D5376" s="4" t="s">
        <v>13</v>
      </c>
      <c r="E5376" s="4" t="s">
        <v>9</v>
      </c>
      <c r="F5376" s="4" t="s">
        <v>13</v>
      </c>
      <c r="G5376" s="4" t="s">
        <v>10</v>
      </c>
    </row>
    <row r="5377" spans="1:19">
      <c r="A5377" t="n">
        <v>45512</v>
      </c>
      <c r="B5377" s="64" t="n">
        <v>96</v>
      </c>
      <c r="C5377" s="7" t="n">
        <v>65534</v>
      </c>
      <c r="D5377" s="7" t="n">
        <v>0</v>
      </c>
      <c r="E5377" s="7" t="n">
        <v>1092616192</v>
      </c>
      <c r="F5377" s="7" t="n">
        <v>0</v>
      </c>
      <c r="G5377" s="7" t="n">
        <v>0</v>
      </c>
    </row>
    <row r="5378" spans="1:19">
      <c r="A5378" t="s">
        <v>4</v>
      </c>
      <c r="B5378" s="4" t="s">
        <v>5</v>
      </c>
      <c r="C5378" s="4" t="s">
        <v>10</v>
      </c>
      <c r="D5378" s="4" t="s">
        <v>13</v>
      </c>
    </row>
    <row r="5379" spans="1:19">
      <c r="A5379" t="n">
        <v>45523</v>
      </c>
      <c r="B5379" s="51" t="n">
        <v>56</v>
      </c>
      <c r="C5379" s="7" t="n">
        <v>65534</v>
      </c>
      <c r="D5379" s="7" t="n">
        <v>0</v>
      </c>
    </row>
    <row r="5380" spans="1:19">
      <c r="A5380" t="s">
        <v>4</v>
      </c>
      <c r="B5380" s="4" t="s">
        <v>5</v>
      </c>
      <c r="C5380" s="4" t="s">
        <v>13</v>
      </c>
      <c r="D5380" s="4" t="s">
        <v>10</v>
      </c>
      <c r="E5380" s="4" t="s">
        <v>13</v>
      </c>
    </row>
    <row r="5381" spans="1:19">
      <c r="A5381" t="n">
        <v>45527</v>
      </c>
      <c r="B5381" s="68" t="n">
        <v>39</v>
      </c>
      <c r="C5381" s="7" t="n">
        <v>14</v>
      </c>
      <c r="D5381" s="7" t="n">
        <v>65533</v>
      </c>
      <c r="E5381" s="7" t="n">
        <v>103</v>
      </c>
    </row>
    <row r="5382" spans="1:19">
      <c r="A5382" t="s">
        <v>4</v>
      </c>
      <c r="B5382" s="4" t="s">
        <v>5</v>
      </c>
      <c r="C5382" s="4" t="s">
        <v>13</v>
      </c>
      <c r="D5382" s="4" t="s">
        <v>10</v>
      </c>
      <c r="E5382" s="4" t="s">
        <v>13</v>
      </c>
    </row>
    <row r="5383" spans="1:19">
      <c r="A5383" t="n">
        <v>45532</v>
      </c>
      <c r="B5383" s="68" t="n">
        <v>39</v>
      </c>
      <c r="C5383" s="7" t="n">
        <v>14</v>
      </c>
      <c r="D5383" s="7" t="n">
        <v>65533</v>
      </c>
      <c r="E5383" s="7" t="n">
        <v>104</v>
      </c>
    </row>
    <row r="5384" spans="1:19">
      <c r="A5384" t="s">
        <v>4</v>
      </c>
      <c r="B5384" s="4" t="s">
        <v>5</v>
      </c>
      <c r="C5384" s="4" t="s">
        <v>13</v>
      </c>
      <c r="D5384" s="4" t="s">
        <v>10</v>
      </c>
      <c r="E5384" s="4" t="s">
        <v>19</v>
      </c>
      <c r="F5384" s="4" t="s">
        <v>10</v>
      </c>
      <c r="G5384" s="4" t="s">
        <v>9</v>
      </c>
      <c r="H5384" s="4" t="s">
        <v>9</v>
      </c>
      <c r="I5384" s="4" t="s">
        <v>10</v>
      </c>
      <c r="J5384" s="4" t="s">
        <v>10</v>
      </c>
      <c r="K5384" s="4" t="s">
        <v>9</v>
      </c>
      <c r="L5384" s="4" t="s">
        <v>9</v>
      </c>
      <c r="M5384" s="4" t="s">
        <v>9</v>
      </c>
      <c r="N5384" s="4" t="s">
        <v>9</v>
      </c>
      <c r="O5384" s="4" t="s">
        <v>6</v>
      </c>
    </row>
    <row r="5385" spans="1:19">
      <c r="A5385" t="n">
        <v>45537</v>
      </c>
      <c r="B5385" s="14" t="n">
        <v>50</v>
      </c>
      <c r="C5385" s="7" t="n">
        <v>0</v>
      </c>
      <c r="D5385" s="7" t="n">
        <v>2119</v>
      </c>
      <c r="E5385" s="7" t="n">
        <v>0.600000023841858</v>
      </c>
      <c r="F5385" s="7" t="n">
        <v>0</v>
      </c>
      <c r="G5385" s="7" t="n">
        <v>0</v>
      </c>
      <c r="H5385" s="7" t="n">
        <v>-1063256064</v>
      </c>
      <c r="I5385" s="7" t="n">
        <v>1</v>
      </c>
      <c r="J5385" s="7" t="n">
        <v>65534</v>
      </c>
      <c r="K5385" s="7" t="n">
        <v>0</v>
      </c>
      <c r="L5385" s="7" t="n">
        <v>0</v>
      </c>
      <c r="M5385" s="7" t="n">
        <v>0</v>
      </c>
      <c r="N5385" s="7" t="n">
        <v>1112014848</v>
      </c>
      <c r="O5385" s="7" t="s">
        <v>12</v>
      </c>
    </row>
    <row r="5386" spans="1:19">
      <c r="A5386" t="s">
        <v>4</v>
      </c>
      <c r="B5386" s="4" t="s">
        <v>5</v>
      </c>
      <c r="C5386" s="4" t="s">
        <v>10</v>
      </c>
      <c r="D5386" s="4" t="s">
        <v>13</v>
      </c>
      <c r="E5386" s="4" t="s">
        <v>6</v>
      </c>
      <c r="F5386" s="4" t="s">
        <v>19</v>
      </c>
      <c r="G5386" s="4" t="s">
        <v>19</v>
      </c>
      <c r="H5386" s="4" t="s">
        <v>19</v>
      </c>
    </row>
    <row r="5387" spans="1:19">
      <c r="A5387" t="n">
        <v>45576</v>
      </c>
      <c r="B5387" s="35" t="n">
        <v>48</v>
      </c>
      <c r="C5387" s="7" t="n">
        <v>65534</v>
      </c>
      <c r="D5387" s="7" t="n">
        <v>0</v>
      </c>
      <c r="E5387" s="7" t="s">
        <v>91</v>
      </c>
      <c r="F5387" s="7" t="n">
        <v>-1</v>
      </c>
      <c r="G5387" s="7" t="n">
        <v>1</v>
      </c>
      <c r="H5387" s="7" t="n">
        <v>0</v>
      </c>
    </row>
    <row r="5388" spans="1:19">
      <c r="A5388" t="s">
        <v>4</v>
      </c>
      <c r="B5388" s="4" t="s">
        <v>5</v>
      </c>
    </row>
    <row r="5389" spans="1:19">
      <c r="A5389" t="n">
        <v>45600</v>
      </c>
      <c r="B5389" s="5" t="n">
        <v>1</v>
      </c>
    </row>
    <row r="5390" spans="1:19" s="3" customFormat="1" customHeight="0">
      <c r="A5390" s="3" t="s">
        <v>2</v>
      </c>
      <c r="B5390" s="3" t="s">
        <v>427</v>
      </c>
    </row>
    <row r="5391" spans="1:19">
      <c r="A5391" t="s">
        <v>4</v>
      </c>
      <c r="B5391" s="4" t="s">
        <v>5</v>
      </c>
      <c r="C5391" s="4" t="s">
        <v>13</v>
      </c>
      <c r="D5391" s="4" t="s">
        <v>10</v>
      </c>
      <c r="E5391" s="4" t="s">
        <v>19</v>
      </c>
      <c r="F5391" s="4" t="s">
        <v>10</v>
      </c>
      <c r="G5391" s="4" t="s">
        <v>9</v>
      </c>
      <c r="H5391" s="4" t="s">
        <v>9</v>
      </c>
      <c r="I5391" s="4" t="s">
        <v>10</v>
      </c>
      <c r="J5391" s="4" t="s">
        <v>10</v>
      </c>
      <c r="K5391" s="4" t="s">
        <v>9</v>
      </c>
      <c r="L5391" s="4" t="s">
        <v>9</v>
      </c>
      <c r="M5391" s="4" t="s">
        <v>9</v>
      </c>
      <c r="N5391" s="4" t="s">
        <v>9</v>
      </c>
      <c r="O5391" s="4" t="s">
        <v>6</v>
      </c>
    </row>
    <row r="5392" spans="1:19">
      <c r="A5392" t="n">
        <v>45604</v>
      </c>
      <c r="B5392" s="14" t="n">
        <v>50</v>
      </c>
      <c r="C5392" s="7" t="n">
        <v>0</v>
      </c>
      <c r="D5392" s="7" t="n">
        <v>15110</v>
      </c>
      <c r="E5392" s="7" t="n">
        <v>1</v>
      </c>
      <c r="F5392" s="7" t="n">
        <v>1000</v>
      </c>
      <c r="G5392" s="7" t="n">
        <v>0</v>
      </c>
      <c r="H5392" s="7" t="n">
        <v>0</v>
      </c>
      <c r="I5392" s="7" t="n">
        <v>1</v>
      </c>
      <c r="J5392" s="7" t="n">
        <v>1615</v>
      </c>
      <c r="K5392" s="7" t="n">
        <v>0</v>
      </c>
      <c r="L5392" s="7" t="n">
        <v>0</v>
      </c>
      <c r="M5392" s="7" t="n">
        <v>0</v>
      </c>
      <c r="N5392" s="7" t="n">
        <v>1125515264</v>
      </c>
      <c r="O5392" s="7" t="s">
        <v>12</v>
      </c>
    </row>
    <row r="5393" spans="1:15">
      <c r="A5393" t="s">
        <v>4</v>
      </c>
      <c r="B5393" s="4" t="s">
        <v>5</v>
      </c>
      <c r="C5393" s="4" t="s">
        <v>10</v>
      </c>
    </row>
    <row r="5394" spans="1:15">
      <c r="A5394" t="n">
        <v>45643</v>
      </c>
      <c r="B5394" s="25" t="n">
        <v>16</v>
      </c>
      <c r="C5394" s="7" t="n">
        <v>3000</v>
      </c>
    </row>
    <row r="5395" spans="1:15">
      <c r="A5395" t="s">
        <v>4</v>
      </c>
      <c r="B5395" s="4" t="s">
        <v>5</v>
      </c>
      <c r="C5395" s="4" t="s">
        <v>10</v>
      </c>
      <c r="D5395" s="4" t="s">
        <v>9</v>
      </c>
      <c r="E5395" s="4" t="s">
        <v>9</v>
      </c>
      <c r="F5395" s="4" t="s">
        <v>9</v>
      </c>
      <c r="G5395" s="4" t="s">
        <v>9</v>
      </c>
      <c r="H5395" s="4" t="s">
        <v>10</v>
      </c>
      <c r="I5395" s="4" t="s">
        <v>13</v>
      </c>
    </row>
    <row r="5396" spans="1:15">
      <c r="A5396" t="n">
        <v>45646</v>
      </c>
      <c r="B5396" s="65" t="n">
        <v>66</v>
      </c>
      <c r="C5396" s="7" t="n">
        <v>65534</v>
      </c>
      <c r="D5396" s="7" t="n">
        <v>1065353216</v>
      </c>
      <c r="E5396" s="7" t="n">
        <v>1065353216</v>
      </c>
      <c r="F5396" s="7" t="n">
        <v>1065353216</v>
      </c>
      <c r="G5396" s="7" t="n">
        <v>1065353216</v>
      </c>
      <c r="H5396" s="7" t="n">
        <v>2000</v>
      </c>
      <c r="I5396" s="7" t="n">
        <v>3</v>
      </c>
    </row>
    <row r="5397" spans="1:15">
      <c r="A5397" t="s">
        <v>4</v>
      </c>
      <c r="B5397" s="4" t="s">
        <v>5</v>
      </c>
      <c r="C5397" s="4" t="s">
        <v>13</v>
      </c>
      <c r="D5397" s="4" t="s">
        <v>10</v>
      </c>
      <c r="E5397" s="4" t="s">
        <v>10</v>
      </c>
      <c r="F5397" s="4" t="s">
        <v>10</v>
      </c>
      <c r="G5397" s="4" t="s">
        <v>10</v>
      </c>
      <c r="H5397" s="4" t="s">
        <v>10</v>
      </c>
      <c r="I5397" s="4" t="s">
        <v>6</v>
      </c>
      <c r="J5397" s="4" t="s">
        <v>19</v>
      </c>
      <c r="K5397" s="4" t="s">
        <v>19</v>
      </c>
      <c r="L5397" s="4" t="s">
        <v>19</v>
      </c>
      <c r="M5397" s="4" t="s">
        <v>9</v>
      </c>
      <c r="N5397" s="4" t="s">
        <v>9</v>
      </c>
      <c r="O5397" s="4" t="s">
        <v>19</v>
      </c>
      <c r="P5397" s="4" t="s">
        <v>19</v>
      </c>
      <c r="Q5397" s="4" t="s">
        <v>19</v>
      </c>
      <c r="R5397" s="4" t="s">
        <v>19</v>
      </c>
      <c r="S5397" s="4" t="s">
        <v>13</v>
      </c>
    </row>
    <row r="5398" spans="1:15">
      <c r="A5398" t="n">
        <v>45668</v>
      </c>
      <c r="B5398" s="68" t="n">
        <v>39</v>
      </c>
      <c r="C5398" s="7" t="n">
        <v>12</v>
      </c>
      <c r="D5398" s="7" t="n">
        <v>65533</v>
      </c>
      <c r="E5398" s="7" t="n">
        <v>208</v>
      </c>
      <c r="F5398" s="7" t="n">
        <v>0</v>
      </c>
      <c r="G5398" s="7" t="n">
        <v>65534</v>
      </c>
      <c r="H5398" s="7" t="n">
        <v>259</v>
      </c>
      <c r="I5398" s="7" t="s">
        <v>424</v>
      </c>
      <c r="J5398" s="7" t="n">
        <v>0</v>
      </c>
      <c r="K5398" s="7" t="n">
        <v>0</v>
      </c>
      <c r="L5398" s="7" t="n">
        <v>0</v>
      </c>
      <c r="M5398" s="7" t="n">
        <v>0</v>
      </c>
      <c r="N5398" s="7" t="n">
        <v>0</v>
      </c>
      <c r="O5398" s="7" t="n">
        <v>0</v>
      </c>
      <c r="P5398" s="7" t="n">
        <v>1</v>
      </c>
      <c r="Q5398" s="7" t="n">
        <v>1</v>
      </c>
      <c r="R5398" s="7" t="n">
        <v>1</v>
      </c>
      <c r="S5398" s="7" t="n">
        <v>105</v>
      </c>
    </row>
    <row r="5399" spans="1:15">
      <c r="A5399" t="s">
        <v>4</v>
      </c>
      <c r="B5399" s="4" t="s">
        <v>5</v>
      </c>
      <c r="C5399" s="4" t="s">
        <v>13</v>
      </c>
      <c r="D5399" s="4" t="s">
        <v>10</v>
      </c>
      <c r="E5399" s="4" t="s">
        <v>10</v>
      </c>
      <c r="F5399" s="4" t="s">
        <v>10</v>
      </c>
      <c r="G5399" s="4" t="s">
        <v>10</v>
      </c>
      <c r="H5399" s="4" t="s">
        <v>10</v>
      </c>
      <c r="I5399" s="4" t="s">
        <v>6</v>
      </c>
      <c r="J5399" s="4" t="s">
        <v>19</v>
      </c>
      <c r="K5399" s="4" t="s">
        <v>19</v>
      </c>
      <c r="L5399" s="4" t="s">
        <v>19</v>
      </c>
      <c r="M5399" s="4" t="s">
        <v>9</v>
      </c>
      <c r="N5399" s="4" t="s">
        <v>9</v>
      </c>
      <c r="O5399" s="4" t="s">
        <v>19</v>
      </c>
      <c r="P5399" s="4" t="s">
        <v>19</v>
      </c>
      <c r="Q5399" s="4" t="s">
        <v>19</v>
      </c>
      <c r="R5399" s="4" t="s">
        <v>19</v>
      </c>
      <c r="S5399" s="4" t="s">
        <v>13</v>
      </c>
    </row>
    <row r="5400" spans="1:15">
      <c r="A5400" t="n">
        <v>45727</v>
      </c>
      <c r="B5400" s="68" t="n">
        <v>39</v>
      </c>
      <c r="C5400" s="7" t="n">
        <v>12</v>
      </c>
      <c r="D5400" s="7" t="n">
        <v>65533</v>
      </c>
      <c r="E5400" s="7" t="n">
        <v>208</v>
      </c>
      <c r="F5400" s="7" t="n">
        <v>0</v>
      </c>
      <c r="G5400" s="7" t="n">
        <v>65534</v>
      </c>
      <c r="H5400" s="7" t="n">
        <v>259</v>
      </c>
      <c r="I5400" s="7" t="s">
        <v>425</v>
      </c>
      <c r="J5400" s="7" t="n">
        <v>0</v>
      </c>
      <c r="K5400" s="7" t="n">
        <v>0</v>
      </c>
      <c r="L5400" s="7" t="n">
        <v>0</v>
      </c>
      <c r="M5400" s="7" t="n">
        <v>0</v>
      </c>
      <c r="N5400" s="7" t="n">
        <v>0</v>
      </c>
      <c r="O5400" s="7" t="n">
        <v>0</v>
      </c>
      <c r="P5400" s="7" t="n">
        <v>1</v>
      </c>
      <c r="Q5400" s="7" t="n">
        <v>1</v>
      </c>
      <c r="R5400" s="7" t="n">
        <v>1</v>
      </c>
      <c r="S5400" s="7" t="n">
        <v>106</v>
      </c>
    </row>
    <row r="5401" spans="1:15">
      <c r="A5401" t="s">
        <v>4</v>
      </c>
      <c r="B5401" s="4" t="s">
        <v>5</v>
      </c>
      <c r="C5401" s="4" t="s">
        <v>10</v>
      </c>
      <c r="D5401" s="4" t="s">
        <v>13</v>
      </c>
      <c r="E5401" s="4" t="s">
        <v>6</v>
      </c>
      <c r="F5401" s="4" t="s">
        <v>19</v>
      </c>
      <c r="G5401" s="4" t="s">
        <v>19</v>
      </c>
      <c r="H5401" s="4" t="s">
        <v>19</v>
      </c>
    </row>
    <row r="5402" spans="1:15">
      <c r="A5402" t="n">
        <v>45786</v>
      </c>
      <c r="B5402" s="35" t="n">
        <v>48</v>
      </c>
      <c r="C5402" s="7" t="n">
        <v>65534</v>
      </c>
      <c r="D5402" s="7" t="n">
        <v>0</v>
      </c>
      <c r="E5402" s="7" t="s">
        <v>426</v>
      </c>
      <c r="F5402" s="7" t="n">
        <v>-1</v>
      </c>
      <c r="G5402" s="7" t="n">
        <v>1</v>
      </c>
      <c r="H5402" s="7" t="n">
        <v>0</v>
      </c>
    </row>
    <row r="5403" spans="1:15">
      <c r="A5403" t="s">
        <v>4</v>
      </c>
      <c r="B5403" s="4" t="s">
        <v>5</v>
      </c>
      <c r="C5403" s="4" t="s">
        <v>10</v>
      </c>
      <c r="D5403" s="4" t="s">
        <v>13</v>
      </c>
    </row>
    <row r="5404" spans="1:15">
      <c r="A5404" t="n">
        <v>45811</v>
      </c>
      <c r="B5404" s="64" t="n">
        <v>96</v>
      </c>
      <c r="C5404" s="7" t="n">
        <v>65534</v>
      </c>
      <c r="D5404" s="7" t="n">
        <v>1</v>
      </c>
    </row>
    <row r="5405" spans="1:15">
      <c r="A5405" t="s">
        <v>4</v>
      </c>
      <c r="B5405" s="4" t="s">
        <v>5</v>
      </c>
      <c r="C5405" s="4" t="s">
        <v>10</v>
      </c>
      <c r="D5405" s="4" t="s">
        <v>13</v>
      </c>
      <c r="E5405" s="4" t="s">
        <v>19</v>
      </c>
      <c r="F5405" s="4" t="s">
        <v>19</v>
      </c>
      <c r="G5405" s="4" t="s">
        <v>19</v>
      </c>
    </row>
    <row r="5406" spans="1:15">
      <c r="A5406" t="n">
        <v>45815</v>
      </c>
      <c r="B5406" s="64" t="n">
        <v>96</v>
      </c>
      <c r="C5406" s="7" t="n">
        <v>65534</v>
      </c>
      <c r="D5406" s="7" t="n">
        <v>2</v>
      </c>
      <c r="E5406" s="7" t="n">
        <v>0</v>
      </c>
      <c r="F5406" s="7" t="n">
        <v>0.75</v>
      </c>
      <c r="G5406" s="7" t="n">
        <v>-160</v>
      </c>
    </row>
    <row r="5407" spans="1:15">
      <c r="A5407" t="s">
        <v>4</v>
      </c>
      <c r="B5407" s="4" t="s">
        <v>5</v>
      </c>
      <c r="C5407" s="4" t="s">
        <v>10</v>
      </c>
      <c r="D5407" s="4" t="s">
        <v>13</v>
      </c>
      <c r="E5407" s="4" t="s">
        <v>19</v>
      </c>
      <c r="F5407" s="4" t="s">
        <v>19</v>
      </c>
      <c r="G5407" s="4" t="s">
        <v>19</v>
      </c>
    </row>
    <row r="5408" spans="1:15">
      <c r="A5408" t="n">
        <v>45831</v>
      </c>
      <c r="B5408" s="64" t="n">
        <v>96</v>
      </c>
      <c r="C5408" s="7" t="n">
        <v>65534</v>
      </c>
      <c r="D5408" s="7" t="n">
        <v>2</v>
      </c>
      <c r="E5408" s="7" t="n">
        <v>-1.5</v>
      </c>
      <c r="F5408" s="7" t="n">
        <v>0.75</v>
      </c>
      <c r="G5408" s="7" t="n">
        <v>-155</v>
      </c>
    </row>
    <row r="5409" spans="1:19">
      <c r="A5409" t="s">
        <v>4</v>
      </c>
      <c r="B5409" s="4" t="s">
        <v>5</v>
      </c>
      <c r="C5409" s="4" t="s">
        <v>10</v>
      </c>
      <c r="D5409" s="4" t="s">
        <v>13</v>
      </c>
      <c r="E5409" s="4" t="s">
        <v>19</v>
      </c>
      <c r="F5409" s="4" t="s">
        <v>19</v>
      </c>
      <c r="G5409" s="4" t="s">
        <v>19</v>
      </c>
    </row>
    <row r="5410" spans="1:19">
      <c r="A5410" t="n">
        <v>45847</v>
      </c>
      <c r="B5410" s="64" t="n">
        <v>96</v>
      </c>
      <c r="C5410" s="7" t="n">
        <v>65534</v>
      </c>
      <c r="D5410" s="7" t="n">
        <v>2</v>
      </c>
      <c r="E5410" s="7" t="n">
        <v>-1.5</v>
      </c>
      <c r="F5410" s="7" t="n">
        <v>0.75</v>
      </c>
      <c r="G5410" s="7" t="n">
        <v>-150</v>
      </c>
    </row>
    <row r="5411" spans="1:19">
      <c r="A5411" t="s">
        <v>4</v>
      </c>
      <c r="B5411" s="4" t="s">
        <v>5</v>
      </c>
      <c r="C5411" s="4" t="s">
        <v>10</v>
      </c>
      <c r="D5411" s="4" t="s">
        <v>13</v>
      </c>
      <c r="E5411" s="4" t="s">
        <v>9</v>
      </c>
      <c r="F5411" s="4" t="s">
        <v>13</v>
      </c>
      <c r="G5411" s="4" t="s">
        <v>10</v>
      </c>
    </row>
    <row r="5412" spans="1:19">
      <c r="A5412" t="n">
        <v>45863</v>
      </c>
      <c r="B5412" s="64" t="n">
        <v>96</v>
      </c>
      <c r="C5412" s="7" t="n">
        <v>65534</v>
      </c>
      <c r="D5412" s="7" t="n">
        <v>0</v>
      </c>
      <c r="E5412" s="7" t="n">
        <v>1092616192</v>
      </c>
      <c r="F5412" s="7" t="n">
        <v>0</v>
      </c>
      <c r="G5412" s="7" t="n">
        <v>0</v>
      </c>
    </row>
    <row r="5413" spans="1:19">
      <c r="A5413" t="s">
        <v>4</v>
      </c>
      <c r="B5413" s="4" t="s">
        <v>5</v>
      </c>
      <c r="C5413" s="4" t="s">
        <v>10</v>
      </c>
      <c r="D5413" s="4" t="s">
        <v>13</v>
      </c>
    </row>
    <row r="5414" spans="1:19">
      <c r="A5414" t="n">
        <v>45874</v>
      </c>
      <c r="B5414" s="51" t="n">
        <v>56</v>
      </c>
      <c r="C5414" s="7" t="n">
        <v>65534</v>
      </c>
      <c r="D5414" s="7" t="n">
        <v>0</v>
      </c>
    </row>
    <row r="5415" spans="1:19">
      <c r="A5415" t="s">
        <v>4</v>
      </c>
      <c r="B5415" s="4" t="s">
        <v>5</v>
      </c>
      <c r="C5415" s="4" t="s">
        <v>13</v>
      </c>
      <c r="D5415" s="4" t="s">
        <v>10</v>
      </c>
      <c r="E5415" s="4" t="s">
        <v>13</v>
      </c>
    </row>
    <row r="5416" spans="1:19">
      <c r="A5416" t="n">
        <v>45878</v>
      </c>
      <c r="B5416" s="68" t="n">
        <v>39</v>
      </c>
      <c r="C5416" s="7" t="n">
        <v>14</v>
      </c>
      <c r="D5416" s="7" t="n">
        <v>65533</v>
      </c>
      <c r="E5416" s="7" t="n">
        <v>105</v>
      </c>
    </row>
    <row r="5417" spans="1:19">
      <c r="A5417" t="s">
        <v>4</v>
      </c>
      <c r="B5417" s="4" t="s">
        <v>5</v>
      </c>
      <c r="C5417" s="4" t="s">
        <v>13</v>
      </c>
      <c r="D5417" s="4" t="s">
        <v>10</v>
      </c>
      <c r="E5417" s="4" t="s">
        <v>13</v>
      </c>
    </row>
    <row r="5418" spans="1:19">
      <c r="A5418" t="n">
        <v>45883</v>
      </c>
      <c r="B5418" s="68" t="n">
        <v>39</v>
      </c>
      <c r="C5418" s="7" t="n">
        <v>14</v>
      </c>
      <c r="D5418" s="7" t="n">
        <v>65533</v>
      </c>
      <c r="E5418" s="7" t="n">
        <v>106</v>
      </c>
    </row>
    <row r="5419" spans="1:19">
      <c r="A5419" t="s">
        <v>4</v>
      </c>
      <c r="B5419" s="4" t="s">
        <v>5</v>
      </c>
      <c r="C5419" s="4" t="s">
        <v>13</v>
      </c>
      <c r="D5419" s="4" t="s">
        <v>10</v>
      </c>
      <c r="E5419" s="4" t="s">
        <v>10</v>
      </c>
    </row>
    <row r="5420" spans="1:19">
      <c r="A5420" t="n">
        <v>45888</v>
      </c>
      <c r="B5420" s="14" t="n">
        <v>50</v>
      </c>
      <c r="C5420" s="7" t="n">
        <v>1</v>
      </c>
      <c r="D5420" s="7" t="n">
        <v>15110</v>
      </c>
      <c r="E5420" s="7" t="n">
        <v>300</v>
      </c>
    </row>
    <row r="5421" spans="1:19">
      <c r="A5421" t="s">
        <v>4</v>
      </c>
      <c r="B5421" s="4" t="s">
        <v>5</v>
      </c>
      <c r="C5421" s="4" t="s">
        <v>13</v>
      </c>
      <c r="D5421" s="4" t="s">
        <v>10</v>
      </c>
      <c r="E5421" s="4" t="s">
        <v>19</v>
      </c>
      <c r="F5421" s="4" t="s">
        <v>10</v>
      </c>
      <c r="G5421" s="4" t="s">
        <v>9</v>
      </c>
      <c r="H5421" s="4" t="s">
        <v>9</v>
      </c>
      <c r="I5421" s="4" t="s">
        <v>10</v>
      </c>
      <c r="J5421" s="4" t="s">
        <v>10</v>
      </c>
      <c r="K5421" s="4" t="s">
        <v>9</v>
      </c>
      <c r="L5421" s="4" t="s">
        <v>9</v>
      </c>
      <c r="M5421" s="4" t="s">
        <v>9</v>
      </c>
      <c r="N5421" s="4" t="s">
        <v>9</v>
      </c>
      <c r="O5421" s="4" t="s">
        <v>6</v>
      </c>
    </row>
    <row r="5422" spans="1:19">
      <c r="A5422" t="n">
        <v>45894</v>
      </c>
      <c r="B5422" s="14" t="n">
        <v>50</v>
      </c>
      <c r="C5422" s="7" t="n">
        <v>0</v>
      </c>
      <c r="D5422" s="7" t="n">
        <v>2119</v>
      </c>
      <c r="E5422" s="7" t="n">
        <v>0.600000023841858</v>
      </c>
      <c r="F5422" s="7" t="n">
        <v>0</v>
      </c>
      <c r="G5422" s="7" t="n">
        <v>0</v>
      </c>
      <c r="H5422" s="7" t="n">
        <v>-1063256064</v>
      </c>
      <c r="I5422" s="7" t="n">
        <v>1</v>
      </c>
      <c r="J5422" s="7" t="n">
        <v>65534</v>
      </c>
      <c r="K5422" s="7" t="n">
        <v>0</v>
      </c>
      <c r="L5422" s="7" t="n">
        <v>0</v>
      </c>
      <c r="M5422" s="7" t="n">
        <v>0</v>
      </c>
      <c r="N5422" s="7" t="n">
        <v>1112014848</v>
      </c>
      <c r="O5422" s="7" t="s">
        <v>12</v>
      </c>
    </row>
    <row r="5423" spans="1:19">
      <c r="A5423" t="s">
        <v>4</v>
      </c>
      <c r="B5423" s="4" t="s">
        <v>5</v>
      </c>
      <c r="C5423" s="4" t="s">
        <v>10</v>
      </c>
      <c r="D5423" s="4" t="s">
        <v>13</v>
      </c>
      <c r="E5423" s="4" t="s">
        <v>6</v>
      </c>
      <c r="F5423" s="4" t="s">
        <v>19</v>
      </c>
      <c r="G5423" s="4" t="s">
        <v>19</v>
      </c>
      <c r="H5423" s="4" t="s">
        <v>19</v>
      </c>
    </row>
    <row r="5424" spans="1:19">
      <c r="A5424" t="n">
        <v>45933</v>
      </c>
      <c r="B5424" s="35" t="n">
        <v>48</v>
      </c>
      <c r="C5424" s="7" t="n">
        <v>65534</v>
      </c>
      <c r="D5424" s="7" t="n">
        <v>0</v>
      </c>
      <c r="E5424" s="7" t="s">
        <v>91</v>
      </c>
      <c r="F5424" s="7" t="n">
        <v>-1</v>
      </c>
      <c r="G5424" s="7" t="n">
        <v>1</v>
      </c>
      <c r="H5424" s="7" t="n">
        <v>0</v>
      </c>
    </row>
    <row r="5425" spans="1:15">
      <c r="A5425" t="s">
        <v>4</v>
      </c>
      <c r="B5425" s="4" t="s">
        <v>5</v>
      </c>
    </row>
    <row r="5426" spans="1:15">
      <c r="A5426" t="n">
        <v>45957</v>
      </c>
      <c r="B5426" s="5" t="n">
        <v>1</v>
      </c>
    </row>
    <row r="5427" spans="1:15" s="3" customFormat="1" customHeight="0">
      <c r="A5427" s="3" t="s">
        <v>2</v>
      </c>
      <c r="B5427" s="3" t="s">
        <v>428</v>
      </c>
    </row>
    <row r="5428" spans="1:15">
      <c r="A5428" t="s">
        <v>4</v>
      </c>
      <c r="B5428" s="4" t="s">
        <v>5</v>
      </c>
      <c r="C5428" s="4" t="s">
        <v>10</v>
      </c>
      <c r="D5428" s="4" t="s">
        <v>9</v>
      </c>
      <c r="E5428" s="4" t="s">
        <v>9</v>
      </c>
      <c r="F5428" s="4" t="s">
        <v>9</v>
      </c>
      <c r="G5428" s="4" t="s">
        <v>9</v>
      </c>
      <c r="H5428" s="4" t="s">
        <v>10</v>
      </c>
      <c r="I5428" s="4" t="s">
        <v>13</v>
      </c>
    </row>
    <row r="5429" spans="1:15">
      <c r="A5429" t="n">
        <v>45960</v>
      </c>
      <c r="B5429" s="65" t="n">
        <v>66</v>
      </c>
      <c r="C5429" s="7" t="n">
        <v>65534</v>
      </c>
      <c r="D5429" s="7" t="n">
        <v>1065353216</v>
      </c>
      <c r="E5429" s="7" t="n">
        <v>1065353216</v>
      </c>
      <c r="F5429" s="7" t="n">
        <v>1065353216</v>
      </c>
      <c r="G5429" s="7" t="n">
        <v>1065353216</v>
      </c>
      <c r="H5429" s="7" t="n">
        <v>2000</v>
      </c>
      <c r="I5429" s="7" t="n">
        <v>3</v>
      </c>
    </row>
    <row r="5430" spans="1:15">
      <c r="A5430" t="s">
        <v>4</v>
      </c>
      <c r="B5430" s="4" t="s">
        <v>5</v>
      </c>
      <c r="C5430" s="4" t="s">
        <v>13</v>
      </c>
      <c r="D5430" s="4" t="s">
        <v>10</v>
      </c>
      <c r="E5430" s="4" t="s">
        <v>10</v>
      </c>
      <c r="F5430" s="4" t="s">
        <v>10</v>
      </c>
      <c r="G5430" s="4" t="s">
        <v>10</v>
      </c>
      <c r="H5430" s="4" t="s">
        <v>10</v>
      </c>
      <c r="I5430" s="4" t="s">
        <v>6</v>
      </c>
      <c r="J5430" s="4" t="s">
        <v>19</v>
      </c>
      <c r="K5430" s="4" t="s">
        <v>19</v>
      </c>
      <c r="L5430" s="4" t="s">
        <v>19</v>
      </c>
      <c r="M5430" s="4" t="s">
        <v>9</v>
      </c>
      <c r="N5430" s="4" t="s">
        <v>9</v>
      </c>
      <c r="O5430" s="4" t="s">
        <v>19</v>
      </c>
      <c r="P5430" s="4" t="s">
        <v>19</v>
      </c>
      <c r="Q5430" s="4" t="s">
        <v>19</v>
      </c>
      <c r="R5430" s="4" t="s">
        <v>19</v>
      </c>
      <c r="S5430" s="4" t="s">
        <v>13</v>
      </c>
    </row>
    <row r="5431" spans="1:15">
      <c r="A5431" t="n">
        <v>45982</v>
      </c>
      <c r="B5431" s="68" t="n">
        <v>39</v>
      </c>
      <c r="C5431" s="7" t="n">
        <v>12</v>
      </c>
      <c r="D5431" s="7" t="n">
        <v>65533</v>
      </c>
      <c r="E5431" s="7" t="n">
        <v>208</v>
      </c>
      <c r="F5431" s="7" t="n">
        <v>0</v>
      </c>
      <c r="G5431" s="7" t="n">
        <v>65534</v>
      </c>
      <c r="H5431" s="7" t="n">
        <v>259</v>
      </c>
      <c r="I5431" s="7" t="s">
        <v>424</v>
      </c>
      <c r="J5431" s="7" t="n">
        <v>0</v>
      </c>
      <c r="K5431" s="7" t="n">
        <v>0</v>
      </c>
      <c r="L5431" s="7" t="n">
        <v>0</v>
      </c>
      <c r="M5431" s="7" t="n">
        <v>0</v>
      </c>
      <c r="N5431" s="7" t="n">
        <v>0</v>
      </c>
      <c r="O5431" s="7" t="n">
        <v>0</v>
      </c>
      <c r="P5431" s="7" t="n">
        <v>1</v>
      </c>
      <c r="Q5431" s="7" t="n">
        <v>1</v>
      </c>
      <c r="R5431" s="7" t="n">
        <v>1</v>
      </c>
      <c r="S5431" s="7" t="n">
        <v>107</v>
      </c>
    </row>
    <row r="5432" spans="1:15">
      <c r="A5432" t="s">
        <v>4</v>
      </c>
      <c r="B5432" s="4" t="s">
        <v>5</v>
      </c>
      <c r="C5432" s="4" t="s">
        <v>13</v>
      </c>
      <c r="D5432" s="4" t="s">
        <v>10</v>
      </c>
      <c r="E5432" s="4" t="s">
        <v>10</v>
      </c>
      <c r="F5432" s="4" t="s">
        <v>10</v>
      </c>
      <c r="G5432" s="4" t="s">
        <v>10</v>
      </c>
      <c r="H5432" s="4" t="s">
        <v>10</v>
      </c>
      <c r="I5432" s="4" t="s">
        <v>6</v>
      </c>
      <c r="J5432" s="4" t="s">
        <v>19</v>
      </c>
      <c r="K5432" s="4" t="s">
        <v>19</v>
      </c>
      <c r="L5432" s="4" t="s">
        <v>19</v>
      </c>
      <c r="M5432" s="4" t="s">
        <v>9</v>
      </c>
      <c r="N5432" s="4" t="s">
        <v>9</v>
      </c>
      <c r="O5432" s="4" t="s">
        <v>19</v>
      </c>
      <c r="P5432" s="4" t="s">
        <v>19</v>
      </c>
      <c r="Q5432" s="4" t="s">
        <v>19</v>
      </c>
      <c r="R5432" s="4" t="s">
        <v>19</v>
      </c>
      <c r="S5432" s="4" t="s">
        <v>13</v>
      </c>
    </row>
    <row r="5433" spans="1:15">
      <c r="A5433" t="n">
        <v>46041</v>
      </c>
      <c r="B5433" s="68" t="n">
        <v>39</v>
      </c>
      <c r="C5433" s="7" t="n">
        <v>12</v>
      </c>
      <c r="D5433" s="7" t="n">
        <v>65533</v>
      </c>
      <c r="E5433" s="7" t="n">
        <v>208</v>
      </c>
      <c r="F5433" s="7" t="n">
        <v>0</v>
      </c>
      <c r="G5433" s="7" t="n">
        <v>65534</v>
      </c>
      <c r="H5433" s="7" t="n">
        <v>259</v>
      </c>
      <c r="I5433" s="7" t="s">
        <v>425</v>
      </c>
      <c r="J5433" s="7" t="n">
        <v>0</v>
      </c>
      <c r="K5433" s="7" t="n">
        <v>0</v>
      </c>
      <c r="L5433" s="7" t="n">
        <v>0</v>
      </c>
      <c r="M5433" s="7" t="n">
        <v>0</v>
      </c>
      <c r="N5433" s="7" t="n">
        <v>0</v>
      </c>
      <c r="O5433" s="7" t="n">
        <v>0</v>
      </c>
      <c r="P5433" s="7" t="n">
        <v>1</v>
      </c>
      <c r="Q5433" s="7" t="n">
        <v>1</v>
      </c>
      <c r="R5433" s="7" t="n">
        <v>1</v>
      </c>
      <c r="S5433" s="7" t="n">
        <v>108</v>
      </c>
    </row>
    <row r="5434" spans="1:15">
      <c r="A5434" t="s">
        <v>4</v>
      </c>
      <c r="B5434" s="4" t="s">
        <v>5</v>
      </c>
      <c r="C5434" s="4" t="s">
        <v>10</v>
      </c>
      <c r="D5434" s="4" t="s">
        <v>13</v>
      </c>
      <c r="E5434" s="4" t="s">
        <v>6</v>
      </c>
      <c r="F5434" s="4" t="s">
        <v>19</v>
      </c>
      <c r="G5434" s="4" t="s">
        <v>19</v>
      </c>
      <c r="H5434" s="4" t="s">
        <v>19</v>
      </c>
    </row>
    <row r="5435" spans="1:15">
      <c r="A5435" t="n">
        <v>46100</v>
      </c>
      <c r="B5435" s="35" t="n">
        <v>48</v>
      </c>
      <c r="C5435" s="7" t="n">
        <v>65534</v>
      </c>
      <c r="D5435" s="7" t="n">
        <v>0</v>
      </c>
      <c r="E5435" s="7" t="s">
        <v>429</v>
      </c>
      <c r="F5435" s="7" t="n">
        <v>-1</v>
      </c>
      <c r="G5435" s="7" t="n">
        <v>1</v>
      </c>
      <c r="H5435" s="7" t="n">
        <v>0</v>
      </c>
    </row>
    <row r="5436" spans="1:15">
      <c r="A5436" t="s">
        <v>4</v>
      </c>
      <c r="B5436" s="4" t="s">
        <v>5</v>
      </c>
      <c r="C5436" s="4" t="s">
        <v>10</v>
      </c>
      <c r="D5436" s="4" t="s">
        <v>10</v>
      </c>
      <c r="E5436" s="4" t="s">
        <v>19</v>
      </c>
      <c r="F5436" s="4" t="s">
        <v>19</v>
      </c>
      <c r="G5436" s="4" t="s">
        <v>19</v>
      </c>
      <c r="H5436" s="4" t="s">
        <v>19</v>
      </c>
      <c r="I5436" s="4" t="s">
        <v>13</v>
      </c>
      <c r="J5436" s="4" t="s">
        <v>10</v>
      </c>
    </row>
    <row r="5437" spans="1:15">
      <c r="A5437" t="n">
        <v>46123</v>
      </c>
      <c r="B5437" s="50" t="n">
        <v>55</v>
      </c>
      <c r="C5437" s="7" t="n">
        <v>65534</v>
      </c>
      <c r="D5437" s="7" t="n">
        <v>65533</v>
      </c>
      <c r="E5437" s="7" t="n">
        <v>0</v>
      </c>
      <c r="F5437" s="7" t="n">
        <v>0.75</v>
      </c>
      <c r="G5437" s="7" t="n">
        <v>-132</v>
      </c>
      <c r="H5437" s="7" t="n">
        <v>10</v>
      </c>
      <c r="I5437" s="7" t="n">
        <v>0</v>
      </c>
      <c r="J5437" s="7" t="n">
        <v>0</v>
      </c>
    </row>
    <row r="5438" spans="1:15">
      <c r="A5438" t="s">
        <v>4</v>
      </c>
      <c r="B5438" s="4" t="s">
        <v>5</v>
      </c>
      <c r="C5438" s="4" t="s">
        <v>10</v>
      </c>
      <c r="D5438" s="4" t="s">
        <v>13</v>
      </c>
    </row>
    <row r="5439" spans="1:15">
      <c r="A5439" t="n">
        <v>46147</v>
      </c>
      <c r="B5439" s="51" t="n">
        <v>56</v>
      </c>
      <c r="C5439" s="7" t="n">
        <v>65534</v>
      </c>
      <c r="D5439" s="7" t="n">
        <v>0</v>
      </c>
    </row>
    <row r="5440" spans="1:15">
      <c r="A5440" t="s">
        <v>4</v>
      </c>
      <c r="B5440" s="4" t="s">
        <v>5</v>
      </c>
      <c r="C5440" s="4" t="s">
        <v>13</v>
      </c>
      <c r="D5440" s="4" t="s">
        <v>10</v>
      </c>
      <c r="E5440" s="4" t="s">
        <v>13</v>
      </c>
    </row>
    <row r="5441" spans="1:19">
      <c r="A5441" t="n">
        <v>46151</v>
      </c>
      <c r="B5441" s="68" t="n">
        <v>39</v>
      </c>
      <c r="C5441" s="7" t="n">
        <v>14</v>
      </c>
      <c r="D5441" s="7" t="n">
        <v>65533</v>
      </c>
      <c r="E5441" s="7" t="n">
        <v>107</v>
      </c>
    </row>
    <row r="5442" spans="1:19">
      <c r="A5442" t="s">
        <v>4</v>
      </c>
      <c r="B5442" s="4" t="s">
        <v>5</v>
      </c>
      <c r="C5442" s="4" t="s">
        <v>13</v>
      </c>
      <c r="D5442" s="4" t="s">
        <v>10</v>
      </c>
      <c r="E5442" s="4" t="s">
        <v>13</v>
      </c>
    </row>
    <row r="5443" spans="1:19">
      <c r="A5443" t="n">
        <v>46156</v>
      </c>
      <c r="B5443" s="68" t="n">
        <v>39</v>
      </c>
      <c r="C5443" s="7" t="n">
        <v>14</v>
      </c>
      <c r="D5443" s="7" t="n">
        <v>65533</v>
      </c>
      <c r="E5443" s="7" t="n">
        <v>108</v>
      </c>
    </row>
    <row r="5444" spans="1:19">
      <c r="A5444" t="s">
        <v>4</v>
      </c>
      <c r="B5444" s="4" t="s">
        <v>5</v>
      </c>
      <c r="C5444" s="4" t="s">
        <v>13</v>
      </c>
      <c r="D5444" s="4" t="s">
        <v>10</v>
      </c>
      <c r="E5444" s="4" t="s">
        <v>19</v>
      </c>
      <c r="F5444" s="4" t="s">
        <v>10</v>
      </c>
      <c r="G5444" s="4" t="s">
        <v>9</v>
      </c>
      <c r="H5444" s="4" t="s">
        <v>9</v>
      </c>
      <c r="I5444" s="4" t="s">
        <v>10</v>
      </c>
      <c r="J5444" s="4" t="s">
        <v>10</v>
      </c>
      <c r="K5444" s="4" t="s">
        <v>9</v>
      </c>
      <c r="L5444" s="4" t="s">
        <v>9</v>
      </c>
      <c r="M5444" s="4" t="s">
        <v>9</v>
      </c>
      <c r="N5444" s="4" t="s">
        <v>9</v>
      </c>
      <c r="O5444" s="4" t="s">
        <v>6</v>
      </c>
    </row>
    <row r="5445" spans="1:19">
      <c r="A5445" t="n">
        <v>46161</v>
      </c>
      <c r="B5445" s="14" t="n">
        <v>50</v>
      </c>
      <c r="C5445" s="7" t="n">
        <v>0</v>
      </c>
      <c r="D5445" s="7" t="n">
        <v>2119</v>
      </c>
      <c r="E5445" s="7" t="n">
        <v>0.600000023841858</v>
      </c>
      <c r="F5445" s="7" t="n">
        <v>0</v>
      </c>
      <c r="G5445" s="7" t="n">
        <v>0</v>
      </c>
      <c r="H5445" s="7" t="n">
        <v>-1061158912</v>
      </c>
      <c r="I5445" s="7" t="n">
        <v>1</v>
      </c>
      <c r="J5445" s="7" t="n">
        <v>65534</v>
      </c>
      <c r="K5445" s="7" t="n">
        <v>0</v>
      </c>
      <c r="L5445" s="7" t="n">
        <v>0</v>
      </c>
      <c r="M5445" s="7" t="n">
        <v>0</v>
      </c>
      <c r="N5445" s="7" t="n">
        <v>1112014848</v>
      </c>
      <c r="O5445" s="7" t="s">
        <v>12</v>
      </c>
    </row>
    <row r="5446" spans="1:19">
      <c r="A5446" t="s">
        <v>4</v>
      </c>
      <c r="B5446" s="4" t="s">
        <v>5</v>
      </c>
      <c r="C5446" s="4" t="s">
        <v>10</v>
      </c>
      <c r="D5446" s="4" t="s">
        <v>13</v>
      </c>
      <c r="E5446" s="4" t="s">
        <v>6</v>
      </c>
      <c r="F5446" s="4" t="s">
        <v>19</v>
      </c>
      <c r="G5446" s="4" t="s">
        <v>19</v>
      </c>
      <c r="H5446" s="4" t="s">
        <v>19</v>
      </c>
    </row>
    <row r="5447" spans="1:19">
      <c r="A5447" t="n">
        <v>46200</v>
      </c>
      <c r="B5447" s="35" t="n">
        <v>48</v>
      </c>
      <c r="C5447" s="7" t="n">
        <v>65534</v>
      </c>
      <c r="D5447" s="7" t="n">
        <v>0</v>
      </c>
      <c r="E5447" s="7" t="s">
        <v>91</v>
      </c>
      <c r="F5447" s="7" t="n">
        <v>1</v>
      </c>
      <c r="G5447" s="7" t="n">
        <v>1</v>
      </c>
      <c r="H5447" s="7" t="n">
        <v>0</v>
      </c>
    </row>
    <row r="5448" spans="1:19">
      <c r="A5448" t="s">
        <v>4</v>
      </c>
      <c r="B5448" s="4" t="s">
        <v>5</v>
      </c>
      <c r="C5448" s="4" t="s">
        <v>10</v>
      </c>
      <c r="D5448" s="4" t="s">
        <v>10</v>
      </c>
      <c r="E5448" s="4" t="s">
        <v>19</v>
      </c>
      <c r="F5448" s="4" t="s">
        <v>19</v>
      </c>
      <c r="G5448" s="4" t="s">
        <v>19</v>
      </c>
      <c r="H5448" s="4" t="s">
        <v>19</v>
      </c>
      <c r="I5448" s="4" t="s">
        <v>13</v>
      </c>
      <c r="J5448" s="4" t="s">
        <v>10</v>
      </c>
    </row>
    <row r="5449" spans="1:19">
      <c r="A5449" t="n">
        <v>46224</v>
      </c>
      <c r="B5449" s="50" t="n">
        <v>55</v>
      </c>
      <c r="C5449" s="7" t="n">
        <v>1612</v>
      </c>
      <c r="D5449" s="7" t="n">
        <v>65533</v>
      </c>
      <c r="E5449" s="7" t="n">
        <v>4.5</v>
      </c>
      <c r="F5449" s="7" t="n">
        <v>0.75</v>
      </c>
      <c r="G5449" s="7" t="n">
        <v>-144.699996948242</v>
      </c>
      <c r="H5449" s="7" t="n">
        <v>5</v>
      </c>
      <c r="I5449" s="7" t="n">
        <v>1</v>
      </c>
      <c r="J5449" s="7" t="n">
        <v>0</v>
      </c>
    </row>
    <row r="5450" spans="1:19">
      <c r="A5450" t="s">
        <v>4</v>
      </c>
      <c r="B5450" s="4" t="s">
        <v>5</v>
      </c>
      <c r="C5450" s="4" t="s">
        <v>10</v>
      </c>
      <c r="D5450" s="4" t="s">
        <v>13</v>
      </c>
    </row>
    <row r="5451" spans="1:19">
      <c r="A5451" t="n">
        <v>46248</v>
      </c>
      <c r="B5451" s="51" t="n">
        <v>56</v>
      </c>
      <c r="C5451" s="7" t="n">
        <v>1612</v>
      </c>
      <c r="D5451" s="7" t="n">
        <v>0</v>
      </c>
    </row>
    <row r="5452" spans="1:19">
      <c r="A5452" t="s">
        <v>4</v>
      </c>
      <c r="B5452" s="4" t="s">
        <v>5</v>
      </c>
      <c r="C5452" s="4" t="s">
        <v>10</v>
      </c>
      <c r="D5452" s="4" t="s">
        <v>19</v>
      </c>
      <c r="E5452" s="4" t="s">
        <v>19</v>
      </c>
      <c r="F5452" s="4" t="s">
        <v>13</v>
      </c>
    </row>
    <row r="5453" spans="1:19">
      <c r="A5453" t="n">
        <v>46252</v>
      </c>
      <c r="B5453" s="57" t="n">
        <v>52</v>
      </c>
      <c r="C5453" s="7" t="n">
        <v>1612</v>
      </c>
      <c r="D5453" s="7" t="n">
        <v>0</v>
      </c>
      <c r="E5453" s="7" t="n">
        <v>5</v>
      </c>
      <c r="F5453" s="7" t="n">
        <v>0</v>
      </c>
    </row>
    <row r="5454" spans="1:19">
      <c r="A5454" t="s">
        <v>4</v>
      </c>
      <c r="B5454" s="4" t="s">
        <v>5</v>
      </c>
      <c r="C5454" s="4" t="s">
        <v>10</v>
      </c>
    </row>
    <row r="5455" spans="1:19">
      <c r="A5455" t="n">
        <v>46264</v>
      </c>
      <c r="B5455" s="55" t="n">
        <v>54</v>
      </c>
      <c r="C5455" s="7" t="n">
        <v>1612</v>
      </c>
    </row>
    <row r="5456" spans="1:19">
      <c r="A5456" t="s">
        <v>4</v>
      </c>
      <c r="B5456" s="4" t="s">
        <v>5</v>
      </c>
    </row>
    <row r="5457" spans="1:15">
      <c r="A5457" t="n">
        <v>46267</v>
      </c>
      <c r="B5457" s="5" t="n">
        <v>1</v>
      </c>
    </row>
    <row r="5458" spans="1:15" s="3" customFormat="1" customHeight="0">
      <c r="A5458" s="3" t="s">
        <v>2</v>
      </c>
      <c r="B5458" s="3" t="s">
        <v>430</v>
      </c>
    </row>
    <row r="5459" spans="1:15">
      <c r="A5459" t="s">
        <v>4</v>
      </c>
      <c r="B5459" s="4" t="s">
        <v>5</v>
      </c>
      <c r="C5459" s="4" t="s">
        <v>10</v>
      </c>
      <c r="D5459" s="4" t="s">
        <v>13</v>
      </c>
      <c r="E5459" s="4" t="s">
        <v>6</v>
      </c>
      <c r="F5459" s="4" t="s">
        <v>19</v>
      </c>
      <c r="G5459" s="4" t="s">
        <v>19</v>
      </c>
      <c r="H5459" s="4" t="s">
        <v>19</v>
      </c>
    </row>
    <row r="5460" spans="1:15">
      <c r="A5460" t="n">
        <v>46268</v>
      </c>
      <c r="B5460" s="35" t="n">
        <v>48</v>
      </c>
      <c r="C5460" s="7" t="n">
        <v>65534</v>
      </c>
      <c r="D5460" s="7" t="n">
        <v>0</v>
      </c>
      <c r="E5460" s="7" t="s">
        <v>426</v>
      </c>
      <c r="F5460" s="7" t="n">
        <v>-1</v>
      </c>
      <c r="G5460" s="7" t="n">
        <v>1</v>
      </c>
      <c r="H5460" s="7" t="n">
        <v>0</v>
      </c>
    </row>
    <row r="5461" spans="1:15">
      <c r="A5461" t="s">
        <v>4</v>
      </c>
      <c r="B5461" s="4" t="s">
        <v>5</v>
      </c>
      <c r="C5461" s="4" t="s">
        <v>10</v>
      </c>
      <c r="D5461" s="4" t="s">
        <v>13</v>
      </c>
    </row>
    <row r="5462" spans="1:15">
      <c r="A5462" t="n">
        <v>46293</v>
      </c>
      <c r="B5462" s="51" t="n">
        <v>56</v>
      </c>
      <c r="C5462" s="7" t="n">
        <v>65534</v>
      </c>
      <c r="D5462" s="7" t="n">
        <v>0</v>
      </c>
    </row>
    <row r="5463" spans="1:15">
      <c r="A5463" t="s">
        <v>4</v>
      </c>
      <c r="B5463" s="4" t="s">
        <v>5</v>
      </c>
      <c r="C5463" s="4" t="s">
        <v>13</v>
      </c>
      <c r="D5463" s="4" t="s">
        <v>10</v>
      </c>
      <c r="E5463" s="4" t="s">
        <v>19</v>
      </c>
      <c r="F5463" s="4" t="s">
        <v>10</v>
      </c>
      <c r="G5463" s="4" t="s">
        <v>9</v>
      </c>
      <c r="H5463" s="4" t="s">
        <v>9</v>
      </c>
      <c r="I5463" s="4" t="s">
        <v>10</v>
      </c>
      <c r="J5463" s="4" t="s">
        <v>10</v>
      </c>
      <c r="K5463" s="4" t="s">
        <v>9</v>
      </c>
      <c r="L5463" s="4" t="s">
        <v>9</v>
      </c>
      <c r="M5463" s="4" t="s">
        <v>9</v>
      </c>
      <c r="N5463" s="4" t="s">
        <v>9</v>
      </c>
      <c r="O5463" s="4" t="s">
        <v>6</v>
      </c>
    </row>
    <row r="5464" spans="1:15">
      <c r="A5464" t="n">
        <v>46297</v>
      </c>
      <c r="B5464" s="14" t="n">
        <v>50</v>
      </c>
      <c r="C5464" s="7" t="n">
        <v>0</v>
      </c>
      <c r="D5464" s="7" t="n">
        <v>2119</v>
      </c>
      <c r="E5464" s="7" t="n">
        <v>0.800000011920929</v>
      </c>
      <c r="F5464" s="7" t="n">
        <v>0</v>
      </c>
      <c r="G5464" s="7" t="n">
        <v>0</v>
      </c>
      <c r="H5464" s="7" t="n">
        <v>-1069547520</v>
      </c>
      <c r="I5464" s="7" t="n">
        <v>1</v>
      </c>
      <c r="J5464" s="7" t="n">
        <v>65534</v>
      </c>
      <c r="K5464" s="7" t="n">
        <v>0</v>
      </c>
      <c r="L5464" s="7" t="n">
        <v>0</v>
      </c>
      <c r="M5464" s="7" t="n">
        <v>0</v>
      </c>
      <c r="N5464" s="7" t="n">
        <v>1112014848</v>
      </c>
      <c r="O5464" s="7" t="s">
        <v>12</v>
      </c>
    </row>
    <row r="5465" spans="1:15">
      <c r="A5465" t="s">
        <v>4</v>
      </c>
      <c r="B5465" s="4" t="s">
        <v>5</v>
      </c>
      <c r="C5465" s="4" t="s">
        <v>10</v>
      </c>
      <c r="D5465" s="4" t="s">
        <v>13</v>
      </c>
      <c r="E5465" s="4" t="s">
        <v>6</v>
      </c>
      <c r="F5465" s="4" t="s">
        <v>19</v>
      </c>
      <c r="G5465" s="4" t="s">
        <v>19</v>
      </c>
      <c r="H5465" s="4" t="s">
        <v>19</v>
      </c>
    </row>
    <row r="5466" spans="1:15">
      <c r="A5466" t="n">
        <v>46336</v>
      </c>
      <c r="B5466" s="35" t="n">
        <v>48</v>
      </c>
      <c r="C5466" s="7" t="n">
        <v>65534</v>
      </c>
      <c r="D5466" s="7" t="n">
        <v>0</v>
      </c>
      <c r="E5466" s="7" t="s">
        <v>91</v>
      </c>
      <c r="F5466" s="7" t="n">
        <v>-1</v>
      </c>
      <c r="G5466" s="7" t="n">
        <v>1</v>
      </c>
      <c r="H5466" s="7" t="n">
        <v>0</v>
      </c>
    </row>
    <row r="5467" spans="1:15">
      <c r="A5467" t="s">
        <v>4</v>
      </c>
      <c r="B5467" s="4" t="s">
        <v>5</v>
      </c>
    </row>
    <row r="5468" spans="1:15">
      <c r="A5468" t="n">
        <v>46360</v>
      </c>
      <c r="B5468" s="5" t="n">
        <v>1</v>
      </c>
    </row>
    <row r="5469" spans="1:15" s="3" customFormat="1" customHeight="0">
      <c r="A5469" s="3" t="s">
        <v>2</v>
      </c>
      <c r="B5469" s="3" t="s">
        <v>431</v>
      </c>
    </row>
    <row r="5470" spans="1:15">
      <c r="A5470" t="s">
        <v>4</v>
      </c>
      <c r="B5470" s="4" t="s">
        <v>5</v>
      </c>
      <c r="C5470" s="4" t="s">
        <v>10</v>
      </c>
      <c r="D5470" s="4" t="s">
        <v>6</v>
      </c>
      <c r="E5470" s="4" t="s">
        <v>13</v>
      </c>
      <c r="F5470" s="4" t="s">
        <v>13</v>
      </c>
      <c r="G5470" s="4" t="s">
        <v>13</v>
      </c>
      <c r="H5470" s="4" t="s">
        <v>13</v>
      </c>
      <c r="I5470" s="4" t="s">
        <v>13</v>
      </c>
      <c r="J5470" s="4" t="s">
        <v>19</v>
      </c>
      <c r="K5470" s="4" t="s">
        <v>19</v>
      </c>
      <c r="L5470" s="4" t="s">
        <v>19</v>
      </c>
      <c r="M5470" s="4" t="s">
        <v>19</v>
      </c>
      <c r="N5470" s="4" t="s">
        <v>13</v>
      </c>
    </row>
    <row r="5471" spans="1:15">
      <c r="A5471" t="n">
        <v>46364</v>
      </c>
      <c r="B5471" s="75" t="n">
        <v>34</v>
      </c>
      <c r="C5471" s="7" t="n">
        <v>65534</v>
      </c>
      <c r="D5471" s="7" t="s">
        <v>432</v>
      </c>
      <c r="E5471" s="7" t="n">
        <v>1</v>
      </c>
      <c r="F5471" s="7" t="n">
        <v>0</v>
      </c>
      <c r="G5471" s="7" t="n">
        <v>0</v>
      </c>
      <c r="H5471" s="7" t="n">
        <v>0</v>
      </c>
      <c r="I5471" s="7" t="n">
        <v>0</v>
      </c>
      <c r="J5471" s="7" t="n">
        <v>0</v>
      </c>
      <c r="K5471" s="7" t="n">
        <v>-1</v>
      </c>
      <c r="L5471" s="7" t="n">
        <v>-1</v>
      </c>
      <c r="M5471" s="7" t="n">
        <v>-1</v>
      </c>
      <c r="N5471" s="7" t="n">
        <v>0</v>
      </c>
    </row>
    <row r="5472" spans="1:15">
      <c r="A5472" t="s">
        <v>4</v>
      </c>
      <c r="B5472" s="4" t="s">
        <v>5</v>
      </c>
      <c r="C5472" s="4" t="s">
        <v>10</v>
      </c>
      <c r="D5472" s="4" t="s">
        <v>13</v>
      </c>
    </row>
    <row r="5473" spans="1:15">
      <c r="A5473" t="n">
        <v>46395</v>
      </c>
      <c r="B5473" s="51" t="n">
        <v>56</v>
      </c>
      <c r="C5473" s="7" t="n">
        <v>65534</v>
      </c>
      <c r="D5473" s="7" t="n">
        <v>0</v>
      </c>
    </row>
    <row r="5474" spans="1:15">
      <c r="A5474" t="s">
        <v>4</v>
      </c>
      <c r="B5474" s="4" t="s">
        <v>5</v>
      </c>
      <c r="C5474" s="4" t="s">
        <v>10</v>
      </c>
      <c r="D5474" s="4" t="s">
        <v>6</v>
      </c>
      <c r="E5474" s="4" t="s">
        <v>13</v>
      </c>
      <c r="F5474" s="4" t="s">
        <v>13</v>
      </c>
      <c r="G5474" s="4" t="s">
        <v>13</v>
      </c>
      <c r="H5474" s="4" t="s">
        <v>13</v>
      </c>
      <c r="I5474" s="4" t="s">
        <v>13</v>
      </c>
      <c r="J5474" s="4" t="s">
        <v>19</v>
      </c>
      <c r="K5474" s="4" t="s">
        <v>19</v>
      </c>
      <c r="L5474" s="4" t="s">
        <v>19</v>
      </c>
      <c r="M5474" s="4" t="s">
        <v>19</v>
      </c>
      <c r="N5474" s="4" t="s">
        <v>13</v>
      </c>
    </row>
    <row r="5475" spans="1:15">
      <c r="A5475" t="n">
        <v>46399</v>
      </c>
      <c r="B5475" s="75" t="n">
        <v>34</v>
      </c>
      <c r="C5475" s="7" t="n">
        <v>65534</v>
      </c>
      <c r="D5475" s="7" t="s">
        <v>433</v>
      </c>
      <c r="E5475" s="7" t="n">
        <v>0</v>
      </c>
      <c r="F5475" s="7" t="n">
        <v>0</v>
      </c>
      <c r="G5475" s="7" t="n">
        <v>0</v>
      </c>
      <c r="H5475" s="7" t="n">
        <v>0</v>
      </c>
      <c r="I5475" s="7" t="n">
        <v>0</v>
      </c>
      <c r="J5475" s="7" t="n">
        <v>0</v>
      </c>
      <c r="K5475" s="7" t="n">
        <v>-1</v>
      </c>
      <c r="L5475" s="7" t="n">
        <v>-1</v>
      </c>
      <c r="M5475" s="7" t="n">
        <v>-1</v>
      </c>
      <c r="N5475" s="7" t="n">
        <v>0</v>
      </c>
    </row>
    <row r="5476" spans="1:15">
      <c r="A5476" t="s">
        <v>4</v>
      </c>
      <c r="B5476" s="4" t="s">
        <v>5</v>
      </c>
    </row>
    <row r="5477" spans="1:15">
      <c r="A5477" t="n">
        <v>46429</v>
      </c>
      <c r="B5477" s="5" t="n">
        <v>1</v>
      </c>
    </row>
    <row r="5478" spans="1:15" s="3" customFormat="1" customHeight="0">
      <c r="A5478" s="3" t="s">
        <v>2</v>
      </c>
      <c r="B5478" s="3" t="s">
        <v>434</v>
      </c>
    </row>
    <row r="5479" spans="1:15">
      <c r="A5479" t="s">
        <v>4</v>
      </c>
      <c r="B5479" s="4" t="s">
        <v>5</v>
      </c>
      <c r="C5479" s="4" t="s">
        <v>10</v>
      </c>
      <c r="D5479" s="4" t="s">
        <v>13</v>
      </c>
      <c r="E5479" s="4" t="s">
        <v>6</v>
      </c>
      <c r="F5479" s="4" t="s">
        <v>19</v>
      </c>
      <c r="G5479" s="4" t="s">
        <v>19</v>
      </c>
      <c r="H5479" s="4" t="s">
        <v>19</v>
      </c>
    </row>
    <row r="5480" spans="1:15">
      <c r="A5480" t="n">
        <v>46432</v>
      </c>
      <c r="B5480" s="35" t="n">
        <v>48</v>
      </c>
      <c r="C5480" s="7" t="n">
        <v>65534</v>
      </c>
      <c r="D5480" s="7" t="n">
        <v>0</v>
      </c>
      <c r="E5480" s="7" t="s">
        <v>426</v>
      </c>
      <c r="F5480" s="7" t="n">
        <v>-1</v>
      </c>
      <c r="G5480" s="7" t="n">
        <v>1</v>
      </c>
      <c r="H5480" s="7" t="n">
        <v>0</v>
      </c>
    </row>
    <row r="5481" spans="1:15">
      <c r="A5481" t="s">
        <v>4</v>
      </c>
      <c r="B5481" s="4" t="s">
        <v>5</v>
      </c>
      <c r="C5481" s="4" t="s">
        <v>10</v>
      </c>
      <c r="D5481" s="4" t="s">
        <v>10</v>
      </c>
      <c r="E5481" s="4" t="s">
        <v>19</v>
      </c>
      <c r="F5481" s="4" t="s">
        <v>19</v>
      </c>
      <c r="G5481" s="4" t="s">
        <v>19</v>
      </c>
      <c r="H5481" s="4" t="s">
        <v>19</v>
      </c>
      <c r="I5481" s="4" t="s">
        <v>13</v>
      </c>
      <c r="J5481" s="4" t="s">
        <v>10</v>
      </c>
    </row>
    <row r="5482" spans="1:15">
      <c r="A5482" t="n">
        <v>46457</v>
      </c>
      <c r="B5482" s="50" t="n">
        <v>55</v>
      </c>
      <c r="C5482" s="7" t="n">
        <v>65534</v>
      </c>
      <c r="D5482" s="7" t="n">
        <v>65533</v>
      </c>
      <c r="E5482" s="7" t="n">
        <v>0</v>
      </c>
      <c r="F5482" s="7" t="n">
        <v>0.75</v>
      </c>
      <c r="G5482" s="7" t="n">
        <v>-98</v>
      </c>
      <c r="H5482" s="7" t="n">
        <v>12</v>
      </c>
      <c r="I5482" s="7" t="n">
        <v>0</v>
      </c>
      <c r="J5482" s="7" t="n">
        <v>129</v>
      </c>
    </row>
    <row r="5483" spans="1:15">
      <c r="A5483" t="s">
        <v>4</v>
      </c>
      <c r="B5483" s="4" t="s">
        <v>5</v>
      </c>
      <c r="C5483" s="4" t="s">
        <v>13</v>
      </c>
      <c r="D5483" s="4" t="s">
        <v>10</v>
      </c>
      <c r="E5483" s="4" t="s">
        <v>19</v>
      </c>
      <c r="F5483" s="4" t="s">
        <v>10</v>
      </c>
      <c r="G5483" s="4" t="s">
        <v>9</v>
      </c>
      <c r="H5483" s="4" t="s">
        <v>9</v>
      </c>
      <c r="I5483" s="4" t="s">
        <v>10</v>
      </c>
      <c r="J5483" s="4" t="s">
        <v>10</v>
      </c>
      <c r="K5483" s="4" t="s">
        <v>9</v>
      </c>
      <c r="L5483" s="4" t="s">
        <v>9</v>
      </c>
      <c r="M5483" s="4" t="s">
        <v>9</v>
      </c>
      <c r="N5483" s="4" t="s">
        <v>9</v>
      </c>
      <c r="O5483" s="4" t="s">
        <v>6</v>
      </c>
    </row>
    <row r="5484" spans="1:15">
      <c r="A5484" t="n">
        <v>46481</v>
      </c>
      <c r="B5484" s="14" t="n">
        <v>50</v>
      </c>
      <c r="C5484" s="7" t="n">
        <v>0</v>
      </c>
      <c r="D5484" s="7" t="n">
        <v>15110</v>
      </c>
      <c r="E5484" s="7" t="n">
        <v>1</v>
      </c>
      <c r="F5484" s="7" t="n">
        <v>1000</v>
      </c>
      <c r="G5484" s="7" t="n">
        <v>0</v>
      </c>
      <c r="H5484" s="7" t="n">
        <v>0</v>
      </c>
      <c r="I5484" s="7" t="n">
        <v>1</v>
      </c>
      <c r="J5484" s="7" t="n">
        <v>65534</v>
      </c>
      <c r="K5484" s="7" t="n">
        <v>0</v>
      </c>
      <c r="L5484" s="7" t="n">
        <v>0</v>
      </c>
      <c r="M5484" s="7" t="n">
        <v>0</v>
      </c>
      <c r="N5484" s="7" t="n">
        <v>1112014848</v>
      </c>
      <c r="O5484" s="7" t="s">
        <v>12</v>
      </c>
    </row>
    <row r="5485" spans="1:15">
      <c r="A5485" t="s">
        <v>4</v>
      </c>
      <c r="B5485" s="4" t="s">
        <v>5</v>
      </c>
      <c r="C5485" s="4" t="s">
        <v>10</v>
      </c>
      <c r="D5485" s="4" t="s">
        <v>13</v>
      </c>
    </row>
    <row r="5486" spans="1:15">
      <c r="A5486" t="n">
        <v>46520</v>
      </c>
      <c r="B5486" s="51" t="n">
        <v>56</v>
      </c>
      <c r="C5486" s="7" t="n">
        <v>65534</v>
      </c>
      <c r="D5486" s="7" t="n">
        <v>0</v>
      </c>
    </row>
    <row r="5487" spans="1:15">
      <c r="A5487" t="s">
        <v>4</v>
      </c>
      <c r="B5487" s="4" t="s">
        <v>5</v>
      </c>
      <c r="C5487" s="4" t="s">
        <v>13</v>
      </c>
      <c r="D5487" s="4" t="s">
        <v>10</v>
      </c>
      <c r="E5487" s="4" t="s">
        <v>10</v>
      </c>
      <c r="F5487" s="4" t="s">
        <v>9</v>
      </c>
    </row>
    <row r="5488" spans="1:15">
      <c r="A5488" t="n">
        <v>46524</v>
      </c>
      <c r="B5488" s="76" t="n">
        <v>84</v>
      </c>
      <c r="C5488" s="7" t="n">
        <v>0</v>
      </c>
      <c r="D5488" s="7" t="n">
        <v>2</v>
      </c>
      <c r="E5488" s="7" t="n">
        <v>0</v>
      </c>
      <c r="F5488" s="7" t="n">
        <v>1056964608</v>
      </c>
    </row>
    <row r="5489" spans="1:15">
      <c r="A5489" t="s">
        <v>4</v>
      </c>
      <c r="B5489" s="4" t="s">
        <v>5</v>
      </c>
      <c r="C5489" s="4" t="s">
        <v>13</v>
      </c>
      <c r="D5489" s="4" t="s">
        <v>10</v>
      </c>
      <c r="E5489" s="4" t="s">
        <v>10</v>
      </c>
      <c r="F5489" s="4" t="s">
        <v>9</v>
      </c>
    </row>
    <row r="5490" spans="1:15">
      <c r="A5490" t="n">
        <v>46534</v>
      </c>
      <c r="B5490" s="76" t="n">
        <v>84</v>
      </c>
      <c r="C5490" s="7" t="n">
        <v>1</v>
      </c>
      <c r="D5490" s="7" t="n">
        <v>0</v>
      </c>
      <c r="E5490" s="7" t="n">
        <v>500</v>
      </c>
      <c r="F5490" s="7" t="n">
        <v>0</v>
      </c>
    </row>
    <row r="5491" spans="1:15">
      <c r="A5491" t="s">
        <v>4</v>
      </c>
      <c r="B5491" s="4" t="s">
        <v>5</v>
      </c>
      <c r="C5491" s="4" t="s">
        <v>13</v>
      </c>
      <c r="D5491" s="4" t="s">
        <v>19</v>
      </c>
      <c r="E5491" s="4" t="s">
        <v>19</v>
      </c>
      <c r="F5491" s="4" t="s">
        <v>19</v>
      </c>
    </row>
    <row r="5492" spans="1:15">
      <c r="A5492" t="n">
        <v>46544</v>
      </c>
      <c r="B5492" s="48" t="n">
        <v>45</v>
      </c>
      <c r="C5492" s="7" t="n">
        <v>9</v>
      </c>
      <c r="D5492" s="7" t="n">
        <v>0.200000002980232</v>
      </c>
      <c r="E5492" s="7" t="n">
        <v>0.200000002980232</v>
      </c>
      <c r="F5492" s="7" t="n">
        <v>0.5</v>
      </c>
    </row>
    <row r="5493" spans="1:15">
      <c r="A5493" t="s">
        <v>4</v>
      </c>
      <c r="B5493" s="4" t="s">
        <v>5</v>
      </c>
      <c r="C5493" s="4" t="s">
        <v>13</v>
      </c>
      <c r="D5493" s="4" t="s">
        <v>10</v>
      </c>
      <c r="E5493" s="4" t="s">
        <v>10</v>
      </c>
      <c r="F5493" s="4" t="s">
        <v>10</v>
      </c>
      <c r="G5493" s="4" t="s">
        <v>10</v>
      </c>
      <c r="H5493" s="4" t="s">
        <v>10</v>
      </c>
      <c r="I5493" s="4" t="s">
        <v>6</v>
      </c>
      <c r="J5493" s="4" t="s">
        <v>19</v>
      </c>
      <c r="K5493" s="4" t="s">
        <v>19</v>
      </c>
      <c r="L5493" s="4" t="s">
        <v>19</v>
      </c>
      <c r="M5493" s="4" t="s">
        <v>9</v>
      </c>
      <c r="N5493" s="4" t="s">
        <v>9</v>
      </c>
      <c r="O5493" s="4" t="s">
        <v>19</v>
      </c>
      <c r="P5493" s="4" t="s">
        <v>19</v>
      </c>
      <c r="Q5493" s="4" t="s">
        <v>19</v>
      </c>
      <c r="R5493" s="4" t="s">
        <v>19</v>
      </c>
      <c r="S5493" s="4" t="s">
        <v>13</v>
      </c>
    </row>
    <row r="5494" spans="1:15">
      <c r="A5494" t="n">
        <v>46558</v>
      </c>
      <c r="B5494" s="68" t="n">
        <v>39</v>
      </c>
      <c r="C5494" s="7" t="n">
        <v>12</v>
      </c>
      <c r="D5494" s="7" t="n">
        <v>65533</v>
      </c>
      <c r="E5494" s="7" t="n">
        <v>206</v>
      </c>
      <c r="F5494" s="7" t="n">
        <v>0</v>
      </c>
      <c r="G5494" s="7" t="n">
        <v>65533</v>
      </c>
      <c r="H5494" s="7" t="n">
        <v>0</v>
      </c>
      <c r="I5494" s="7" t="s">
        <v>12</v>
      </c>
      <c r="J5494" s="7" t="n">
        <v>0</v>
      </c>
      <c r="K5494" s="7" t="n">
        <v>5.75</v>
      </c>
      <c r="L5494" s="7" t="n">
        <v>-98</v>
      </c>
      <c r="M5494" s="7" t="n">
        <v>0</v>
      </c>
      <c r="N5494" s="7" t="n">
        <v>0</v>
      </c>
      <c r="O5494" s="7" t="n">
        <v>0</v>
      </c>
      <c r="P5494" s="7" t="n">
        <v>2</v>
      </c>
      <c r="Q5494" s="7" t="n">
        <v>2</v>
      </c>
      <c r="R5494" s="7" t="n">
        <v>2</v>
      </c>
      <c r="S5494" s="7" t="n">
        <v>255</v>
      </c>
    </row>
    <row r="5495" spans="1:15">
      <c r="A5495" t="s">
        <v>4</v>
      </c>
      <c r="B5495" s="4" t="s">
        <v>5</v>
      </c>
      <c r="C5495" s="4" t="s">
        <v>13</v>
      </c>
      <c r="D5495" s="4" t="s">
        <v>10</v>
      </c>
      <c r="E5495" s="4" t="s">
        <v>19</v>
      </c>
      <c r="F5495" s="4" t="s">
        <v>10</v>
      </c>
      <c r="G5495" s="4" t="s">
        <v>9</v>
      </c>
      <c r="H5495" s="4" t="s">
        <v>9</v>
      </c>
      <c r="I5495" s="4" t="s">
        <v>10</v>
      </c>
      <c r="J5495" s="4" t="s">
        <v>10</v>
      </c>
      <c r="K5495" s="4" t="s">
        <v>9</v>
      </c>
      <c r="L5495" s="4" t="s">
        <v>9</v>
      </c>
      <c r="M5495" s="4" t="s">
        <v>9</v>
      </c>
      <c r="N5495" s="4" t="s">
        <v>9</v>
      </c>
      <c r="O5495" s="4" t="s">
        <v>6</v>
      </c>
    </row>
    <row r="5496" spans="1:15">
      <c r="A5496" t="n">
        <v>46608</v>
      </c>
      <c r="B5496" s="14" t="n">
        <v>50</v>
      </c>
      <c r="C5496" s="7" t="n">
        <v>0</v>
      </c>
      <c r="D5496" s="7" t="n">
        <v>4423</v>
      </c>
      <c r="E5496" s="7" t="n">
        <v>1</v>
      </c>
      <c r="F5496" s="7" t="n">
        <v>0</v>
      </c>
      <c r="G5496" s="7" t="n">
        <v>0</v>
      </c>
      <c r="H5496" s="7" t="n">
        <v>0</v>
      </c>
      <c r="I5496" s="7" t="n">
        <v>1</v>
      </c>
      <c r="J5496" s="7" t="n">
        <v>1616</v>
      </c>
      <c r="K5496" s="7" t="n">
        <v>0</v>
      </c>
      <c r="L5496" s="7" t="n">
        <v>0</v>
      </c>
      <c r="M5496" s="7" t="n">
        <v>0</v>
      </c>
      <c r="N5496" s="7" t="n">
        <v>1112014848</v>
      </c>
      <c r="O5496" s="7" t="s">
        <v>12</v>
      </c>
    </row>
    <row r="5497" spans="1:15">
      <c r="A5497" t="s">
        <v>4</v>
      </c>
      <c r="B5497" s="4" t="s">
        <v>5</v>
      </c>
      <c r="C5497" s="4" t="s">
        <v>13</v>
      </c>
      <c r="D5497" s="4" t="s">
        <v>10</v>
      </c>
      <c r="E5497" s="4" t="s">
        <v>19</v>
      </c>
      <c r="F5497" s="4" t="s">
        <v>10</v>
      </c>
      <c r="G5497" s="4" t="s">
        <v>9</v>
      </c>
      <c r="H5497" s="4" t="s">
        <v>9</v>
      </c>
      <c r="I5497" s="4" t="s">
        <v>10</v>
      </c>
      <c r="J5497" s="4" t="s">
        <v>10</v>
      </c>
      <c r="K5497" s="4" t="s">
        <v>9</v>
      </c>
      <c r="L5497" s="4" t="s">
        <v>9</v>
      </c>
      <c r="M5497" s="4" t="s">
        <v>9</v>
      </c>
      <c r="N5497" s="4" t="s">
        <v>9</v>
      </c>
      <c r="O5497" s="4" t="s">
        <v>6</v>
      </c>
    </row>
    <row r="5498" spans="1:15">
      <c r="A5498" t="n">
        <v>46647</v>
      </c>
      <c r="B5498" s="14" t="n">
        <v>50</v>
      </c>
      <c r="C5498" s="7" t="n">
        <v>0</v>
      </c>
      <c r="D5498" s="7" t="n">
        <v>4416</v>
      </c>
      <c r="E5498" s="7" t="n">
        <v>1</v>
      </c>
      <c r="F5498" s="7" t="n">
        <v>0</v>
      </c>
      <c r="G5498" s="7" t="n">
        <v>0</v>
      </c>
      <c r="H5498" s="7" t="n">
        <v>0</v>
      </c>
      <c r="I5498" s="7" t="n">
        <v>1</v>
      </c>
      <c r="J5498" s="7" t="n">
        <v>65534</v>
      </c>
      <c r="K5498" s="7" t="n">
        <v>0</v>
      </c>
      <c r="L5498" s="7" t="n">
        <v>0</v>
      </c>
      <c r="M5498" s="7" t="n">
        <v>0</v>
      </c>
      <c r="N5498" s="7" t="n">
        <v>1112014848</v>
      </c>
      <c r="O5498" s="7" t="s">
        <v>12</v>
      </c>
    </row>
    <row r="5499" spans="1:15">
      <c r="A5499" t="s">
        <v>4</v>
      </c>
      <c r="B5499" s="4" t="s">
        <v>5</v>
      </c>
      <c r="C5499" s="4" t="s">
        <v>13</v>
      </c>
      <c r="D5499" s="4" t="s">
        <v>10</v>
      </c>
      <c r="E5499" s="4" t="s">
        <v>10</v>
      </c>
    </row>
    <row r="5500" spans="1:15">
      <c r="A5500" t="n">
        <v>46686</v>
      </c>
      <c r="B5500" s="14" t="n">
        <v>50</v>
      </c>
      <c r="C5500" s="7" t="n">
        <v>1</v>
      </c>
      <c r="D5500" s="7" t="n">
        <v>15110</v>
      </c>
      <c r="E5500" s="7" t="n">
        <v>200</v>
      </c>
    </row>
    <row r="5501" spans="1:15">
      <c r="A5501" t="s">
        <v>4</v>
      </c>
      <c r="B5501" s="4" t="s">
        <v>5</v>
      </c>
      <c r="C5501" s="4" t="s">
        <v>13</v>
      </c>
      <c r="D5501" s="4" t="s">
        <v>9</v>
      </c>
      <c r="E5501" s="4" t="s">
        <v>9</v>
      </c>
      <c r="F5501" s="4" t="s">
        <v>9</v>
      </c>
    </row>
    <row r="5502" spans="1:15">
      <c r="A5502" t="n">
        <v>46692</v>
      </c>
      <c r="B5502" s="14" t="n">
        <v>50</v>
      </c>
      <c r="C5502" s="7" t="n">
        <v>255</v>
      </c>
      <c r="D5502" s="7" t="n">
        <v>1050253722</v>
      </c>
      <c r="E5502" s="7" t="n">
        <v>1065353216</v>
      </c>
      <c r="F5502" s="7" t="n">
        <v>1050253722</v>
      </c>
    </row>
    <row r="5503" spans="1:15">
      <c r="A5503" t="s">
        <v>4</v>
      </c>
      <c r="B5503" s="4" t="s">
        <v>5</v>
      </c>
      <c r="C5503" s="4" t="s">
        <v>10</v>
      </c>
      <c r="D5503" s="4" t="s">
        <v>13</v>
      </c>
      <c r="E5503" s="4" t="s">
        <v>6</v>
      </c>
      <c r="F5503" s="4" t="s">
        <v>19</v>
      </c>
      <c r="G5503" s="4" t="s">
        <v>19</v>
      </c>
      <c r="H5503" s="4" t="s">
        <v>19</v>
      </c>
    </row>
    <row r="5504" spans="1:15">
      <c r="A5504" t="n">
        <v>46706</v>
      </c>
      <c r="B5504" s="35" t="n">
        <v>48</v>
      </c>
      <c r="C5504" s="7" t="n">
        <v>65534</v>
      </c>
      <c r="D5504" s="7" t="n">
        <v>0</v>
      </c>
      <c r="E5504" s="7" t="s">
        <v>215</v>
      </c>
      <c r="F5504" s="7" t="n">
        <v>-1</v>
      </c>
      <c r="G5504" s="7" t="n">
        <v>1</v>
      </c>
      <c r="H5504" s="7" t="n">
        <v>0</v>
      </c>
    </row>
    <row r="5505" spans="1:19">
      <c r="A5505" t="s">
        <v>4</v>
      </c>
      <c r="B5505" s="4" t="s">
        <v>5</v>
      </c>
      <c r="C5505" s="4" t="s">
        <v>13</v>
      </c>
      <c r="D5505" s="4" t="s">
        <v>10</v>
      </c>
      <c r="E5505" s="4" t="s">
        <v>10</v>
      </c>
      <c r="F5505" s="4" t="s">
        <v>13</v>
      </c>
    </row>
    <row r="5506" spans="1:19">
      <c r="A5506" t="n">
        <v>46735</v>
      </c>
      <c r="B5506" s="21" t="n">
        <v>25</v>
      </c>
      <c r="C5506" s="7" t="n">
        <v>1</v>
      </c>
      <c r="D5506" s="7" t="n">
        <v>60</v>
      </c>
      <c r="E5506" s="7" t="n">
        <v>500</v>
      </c>
      <c r="F5506" s="7" t="n">
        <v>2</v>
      </c>
    </row>
    <row r="5507" spans="1:19">
      <c r="A5507" t="s">
        <v>4</v>
      </c>
      <c r="B5507" s="4" t="s">
        <v>5</v>
      </c>
      <c r="C5507" s="4" t="s">
        <v>6</v>
      </c>
      <c r="D5507" s="4" t="s">
        <v>10</v>
      </c>
    </row>
    <row r="5508" spans="1:19">
      <c r="A5508" t="n">
        <v>46742</v>
      </c>
      <c r="B5508" s="58" t="n">
        <v>29</v>
      </c>
      <c r="C5508" s="7" t="s">
        <v>375</v>
      </c>
      <c r="D5508" s="7" t="n">
        <v>65533</v>
      </c>
    </row>
    <row r="5509" spans="1:19">
      <c r="A5509" t="s">
        <v>4</v>
      </c>
      <c r="B5509" s="4" t="s">
        <v>5</v>
      </c>
      <c r="C5509" s="4" t="s">
        <v>13</v>
      </c>
      <c r="D5509" s="4" t="s">
        <v>10</v>
      </c>
      <c r="E5509" s="4" t="s">
        <v>6</v>
      </c>
    </row>
    <row r="5510" spans="1:19">
      <c r="A5510" t="n">
        <v>46759</v>
      </c>
      <c r="B5510" s="37" t="n">
        <v>51</v>
      </c>
      <c r="C5510" s="7" t="n">
        <v>4</v>
      </c>
      <c r="D5510" s="7" t="n">
        <v>1600</v>
      </c>
      <c r="E5510" s="7" t="s">
        <v>44</v>
      </c>
    </row>
    <row r="5511" spans="1:19">
      <c r="A5511" t="s">
        <v>4</v>
      </c>
      <c r="B5511" s="4" t="s">
        <v>5</v>
      </c>
      <c r="C5511" s="4" t="s">
        <v>10</v>
      </c>
    </row>
    <row r="5512" spans="1:19">
      <c r="A5512" t="n">
        <v>46772</v>
      </c>
      <c r="B5512" s="25" t="n">
        <v>16</v>
      </c>
      <c r="C5512" s="7" t="n">
        <v>0</v>
      </c>
    </row>
    <row r="5513" spans="1:19">
      <c r="A5513" t="s">
        <v>4</v>
      </c>
      <c r="B5513" s="4" t="s">
        <v>5</v>
      </c>
      <c r="C5513" s="4" t="s">
        <v>10</v>
      </c>
      <c r="D5513" s="4" t="s">
        <v>13</v>
      </c>
      <c r="E5513" s="4" t="s">
        <v>9</v>
      </c>
      <c r="F5513" s="4" t="s">
        <v>28</v>
      </c>
      <c r="G5513" s="4" t="s">
        <v>13</v>
      </c>
      <c r="H5513" s="4" t="s">
        <v>13</v>
      </c>
      <c r="I5513" s="4" t="s">
        <v>13</v>
      </c>
    </row>
    <row r="5514" spans="1:19">
      <c r="A5514" t="n">
        <v>46775</v>
      </c>
      <c r="B5514" s="38" t="n">
        <v>26</v>
      </c>
      <c r="C5514" s="7" t="n">
        <v>1600</v>
      </c>
      <c r="D5514" s="7" t="n">
        <v>17</v>
      </c>
      <c r="E5514" s="7" t="n">
        <v>63228</v>
      </c>
      <c r="F5514" s="7" t="s">
        <v>435</v>
      </c>
      <c r="G5514" s="7" t="n">
        <v>8</v>
      </c>
      <c r="H5514" s="7" t="n">
        <v>2</v>
      </c>
      <c r="I5514" s="7" t="n">
        <v>0</v>
      </c>
    </row>
    <row r="5515" spans="1:19">
      <c r="A5515" t="s">
        <v>4</v>
      </c>
      <c r="B5515" s="4" t="s">
        <v>5</v>
      </c>
      <c r="C5515" s="4" t="s">
        <v>13</v>
      </c>
      <c r="D5515" s="4" t="s">
        <v>10</v>
      </c>
      <c r="E5515" s="4" t="s">
        <v>10</v>
      </c>
      <c r="F5515" s="4" t="s">
        <v>13</v>
      </c>
    </row>
    <row r="5516" spans="1:19">
      <c r="A5516" t="n">
        <v>46808</v>
      </c>
      <c r="B5516" s="21" t="n">
        <v>25</v>
      </c>
      <c r="C5516" s="7" t="n">
        <v>1</v>
      </c>
      <c r="D5516" s="7" t="n">
        <v>65535</v>
      </c>
      <c r="E5516" s="7" t="n">
        <v>65535</v>
      </c>
      <c r="F5516" s="7" t="n">
        <v>0</v>
      </c>
    </row>
    <row r="5517" spans="1:19">
      <c r="A5517" t="s">
        <v>4</v>
      </c>
      <c r="B5517" s="4" t="s">
        <v>5</v>
      </c>
      <c r="C5517" s="4" t="s">
        <v>10</v>
      </c>
      <c r="D5517" s="4" t="s">
        <v>10</v>
      </c>
      <c r="E5517" s="4" t="s">
        <v>19</v>
      </c>
      <c r="F5517" s="4" t="s">
        <v>19</v>
      </c>
      <c r="G5517" s="4" t="s">
        <v>19</v>
      </c>
      <c r="H5517" s="4" t="s">
        <v>19</v>
      </c>
      <c r="I5517" s="4" t="s">
        <v>19</v>
      </c>
      <c r="J5517" s="4" t="s">
        <v>13</v>
      </c>
      <c r="K5517" s="4" t="s">
        <v>10</v>
      </c>
    </row>
    <row r="5518" spans="1:19">
      <c r="A5518" t="n">
        <v>46815</v>
      </c>
      <c r="B5518" s="50" t="n">
        <v>55</v>
      </c>
      <c r="C5518" s="7" t="n">
        <v>65534</v>
      </c>
      <c r="D5518" s="7" t="n">
        <v>65026</v>
      </c>
      <c r="E5518" s="7" t="n">
        <v>30</v>
      </c>
      <c r="F5518" s="7" t="n">
        <v>0.75</v>
      </c>
      <c r="G5518" s="7" t="n">
        <v>-65</v>
      </c>
      <c r="H5518" s="7" t="n">
        <v>3</v>
      </c>
      <c r="I5518" s="7" t="n">
        <v>100</v>
      </c>
      <c r="J5518" s="7" t="n">
        <v>0</v>
      </c>
      <c r="K5518" s="7" t="n">
        <v>129</v>
      </c>
    </row>
    <row r="5519" spans="1:19">
      <c r="A5519" t="s">
        <v>4</v>
      </c>
      <c r="B5519" s="4" t="s">
        <v>5</v>
      </c>
      <c r="C5519" s="4" t="s">
        <v>13</v>
      </c>
      <c r="D5519" s="4" t="s">
        <v>10</v>
      </c>
      <c r="E5519" s="4" t="s">
        <v>19</v>
      </c>
      <c r="F5519" s="4" t="s">
        <v>10</v>
      </c>
      <c r="G5519" s="4" t="s">
        <v>9</v>
      </c>
      <c r="H5519" s="4" t="s">
        <v>9</v>
      </c>
      <c r="I5519" s="4" t="s">
        <v>10</v>
      </c>
      <c r="J5519" s="4" t="s">
        <v>10</v>
      </c>
      <c r="K5519" s="4" t="s">
        <v>9</v>
      </c>
      <c r="L5519" s="4" t="s">
        <v>9</v>
      </c>
      <c r="M5519" s="4" t="s">
        <v>9</v>
      </c>
      <c r="N5519" s="4" t="s">
        <v>9</v>
      </c>
      <c r="O5519" s="4" t="s">
        <v>6</v>
      </c>
    </row>
    <row r="5520" spans="1:19">
      <c r="A5520" t="n">
        <v>46843</v>
      </c>
      <c r="B5520" s="14" t="n">
        <v>50</v>
      </c>
      <c r="C5520" s="7" t="n">
        <v>0</v>
      </c>
      <c r="D5520" s="7" t="n">
        <v>4401</v>
      </c>
      <c r="E5520" s="7" t="n">
        <v>1</v>
      </c>
      <c r="F5520" s="7" t="n">
        <v>0</v>
      </c>
      <c r="G5520" s="7" t="n">
        <v>0</v>
      </c>
      <c r="H5520" s="7" t="n">
        <v>0</v>
      </c>
      <c r="I5520" s="7" t="n">
        <v>1</v>
      </c>
      <c r="J5520" s="7" t="n">
        <v>65534</v>
      </c>
      <c r="K5520" s="7" t="n">
        <v>0</v>
      </c>
      <c r="L5520" s="7" t="n">
        <v>0</v>
      </c>
      <c r="M5520" s="7" t="n">
        <v>0</v>
      </c>
      <c r="N5520" s="7" t="n">
        <v>1112014848</v>
      </c>
      <c r="O5520" s="7" t="s">
        <v>12</v>
      </c>
    </row>
    <row r="5521" spans="1:15">
      <c r="A5521" t="s">
        <v>4</v>
      </c>
      <c r="B5521" s="4" t="s">
        <v>5</v>
      </c>
      <c r="C5521" s="4" t="s">
        <v>10</v>
      </c>
      <c r="D5521" s="4" t="s">
        <v>13</v>
      </c>
    </row>
    <row r="5522" spans="1:15">
      <c r="A5522" t="n">
        <v>46882</v>
      </c>
      <c r="B5522" s="51" t="n">
        <v>56</v>
      </c>
      <c r="C5522" s="7" t="n">
        <v>65534</v>
      </c>
      <c r="D5522" s="7" t="n">
        <v>0</v>
      </c>
    </row>
    <row r="5523" spans="1:15">
      <c r="A5523" t="s">
        <v>4</v>
      </c>
      <c r="B5523" s="4" t="s">
        <v>5</v>
      </c>
      <c r="C5523" s="4" t="s">
        <v>10</v>
      </c>
      <c r="D5523" s="4" t="s">
        <v>13</v>
      </c>
      <c r="E5523" s="4" t="s">
        <v>6</v>
      </c>
      <c r="F5523" s="4" t="s">
        <v>19</v>
      </c>
      <c r="G5523" s="4" t="s">
        <v>19</v>
      </c>
      <c r="H5523" s="4" t="s">
        <v>19</v>
      </c>
    </row>
    <row r="5524" spans="1:15">
      <c r="A5524" t="n">
        <v>46886</v>
      </c>
      <c r="B5524" s="35" t="n">
        <v>48</v>
      </c>
      <c r="C5524" s="7" t="n">
        <v>65534</v>
      </c>
      <c r="D5524" s="7" t="n">
        <v>0</v>
      </c>
      <c r="E5524" s="7" t="s">
        <v>214</v>
      </c>
      <c r="F5524" s="7" t="n">
        <v>-1</v>
      </c>
      <c r="G5524" s="7" t="n">
        <v>1</v>
      </c>
      <c r="H5524" s="7" t="n">
        <v>0</v>
      </c>
    </row>
    <row r="5525" spans="1:15">
      <c r="A5525" t="s">
        <v>4</v>
      </c>
      <c r="B5525" s="4" t="s">
        <v>5</v>
      </c>
    </row>
    <row r="5526" spans="1:15">
      <c r="A5526" t="n">
        <v>46915</v>
      </c>
      <c r="B5526" s="5" t="n">
        <v>1</v>
      </c>
    </row>
    <row r="5527" spans="1:15" s="3" customFormat="1" customHeight="0">
      <c r="A5527" s="3" t="s">
        <v>2</v>
      </c>
      <c r="B5527" s="3" t="s">
        <v>436</v>
      </c>
    </row>
    <row r="5528" spans="1:15">
      <c r="A5528" t="s">
        <v>4</v>
      </c>
      <c r="B5528" s="4" t="s">
        <v>5</v>
      </c>
      <c r="C5528" s="4" t="s">
        <v>10</v>
      </c>
      <c r="D5528" s="4" t="s">
        <v>13</v>
      </c>
      <c r="E5528" s="4" t="s">
        <v>6</v>
      </c>
      <c r="F5528" s="4" t="s">
        <v>19</v>
      </c>
      <c r="G5528" s="4" t="s">
        <v>19</v>
      </c>
      <c r="H5528" s="4" t="s">
        <v>19</v>
      </c>
    </row>
    <row r="5529" spans="1:15">
      <c r="A5529" t="n">
        <v>46916</v>
      </c>
      <c r="B5529" s="35" t="n">
        <v>48</v>
      </c>
      <c r="C5529" s="7" t="n">
        <v>65534</v>
      </c>
      <c r="D5529" s="7" t="n">
        <v>0</v>
      </c>
      <c r="E5529" s="7" t="s">
        <v>426</v>
      </c>
      <c r="F5529" s="7" t="n">
        <v>-1</v>
      </c>
      <c r="G5529" s="7" t="n">
        <v>1</v>
      </c>
      <c r="H5529" s="7" t="n">
        <v>0</v>
      </c>
    </row>
    <row r="5530" spans="1:15">
      <c r="A5530" t="s">
        <v>4</v>
      </c>
      <c r="B5530" s="4" t="s">
        <v>5</v>
      </c>
      <c r="C5530" s="4" t="s">
        <v>10</v>
      </c>
      <c r="D5530" s="4" t="s">
        <v>10</v>
      </c>
      <c r="E5530" s="4" t="s">
        <v>19</v>
      </c>
      <c r="F5530" s="4" t="s">
        <v>19</v>
      </c>
      <c r="G5530" s="4" t="s">
        <v>19</v>
      </c>
      <c r="H5530" s="4" t="s">
        <v>19</v>
      </c>
      <c r="I5530" s="4" t="s">
        <v>13</v>
      </c>
      <c r="J5530" s="4" t="s">
        <v>10</v>
      </c>
    </row>
    <row r="5531" spans="1:15">
      <c r="A5531" t="n">
        <v>46941</v>
      </c>
      <c r="B5531" s="50" t="n">
        <v>55</v>
      </c>
      <c r="C5531" s="7" t="n">
        <v>65534</v>
      </c>
      <c r="D5531" s="7" t="n">
        <v>65533</v>
      </c>
      <c r="E5531" s="7" t="n">
        <v>0</v>
      </c>
      <c r="F5531" s="7" t="n">
        <v>0.75</v>
      </c>
      <c r="G5531" s="7" t="n">
        <v>-110</v>
      </c>
      <c r="H5531" s="7" t="n">
        <v>14</v>
      </c>
      <c r="I5531" s="7" t="n">
        <v>0</v>
      </c>
      <c r="J5531" s="7" t="n">
        <v>129</v>
      </c>
    </row>
    <row r="5532" spans="1:15">
      <c r="A5532" t="s">
        <v>4</v>
      </c>
      <c r="B5532" s="4" t="s">
        <v>5</v>
      </c>
      <c r="C5532" s="4" t="s">
        <v>10</v>
      </c>
      <c r="D5532" s="4" t="s">
        <v>13</v>
      </c>
    </row>
    <row r="5533" spans="1:15">
      <c r="A5533" t="n">
        <v>46965</v>
      </c>
      <c r="B5533" s="51" t="n">
        <v>56</v>
      </c>
      <c r="C5533" s="7" t="n">
        <v>65534</v>
      </c>
      <c r="D5533" s="7" t="n">
        <v>0</v>
      </c>
    </row>
    <row r="5534" spans="1:15">
      <c r="A5534" t="s">
        <v>4</v>
      </c>
      <c r="B5534" s="4" t="s">
        <v>5</v>
      </c>
      <c r="C5534" s="4" t="s">
        <v>13</v>
      </c>
      <c r="D5534" s="4" t="s">
        <v>10</v>
      </c>
      <c r="E5534" s="4" t="s">
        <v>10</v>
      </c>
      <c r="F5534" s="4" t="s">
        <v>10</v>
      </c>
      <c r="G5534" s="4" t="s">
        <v>10</v>
      </c>
      <c r="H5534" s="4" t="s">
        <v>10</v>
      </c>
      <c r="I5534" s="4" t="s">
        <v>6</v>
      </c>
      <c r="J5534" s="4" t="s">
        <v>19</v>
      </c>
      <c r="K5534" s="4" t="s">
        <v>19</v>
      </c>
      <c r="L5534" s="4" t="s">
        <v>19</v>
      </c>
      <c r="M5534" s="4" t="s">
        <v>9</v>
      </c>
      <c r="N5534" s="4" t="s">
        <v>9</v>
      </c>
      <c r="O5534" s="4" t="s">
        <v>19</v>
      </c>
      <c r="P5534" s="4" t="s">
        <v>19</v>
      </c>
      <c r="Q5534" s="4" t="s">
        <v>19</v>
      </c>
      <c r="R5534" s="4" t="s">
        <v>19</v>
      </c>
      <c r="S5534" s="4" t="s">
        <v>13</v>
      </c>
    </row>
    <row r="5535" spans="1:15">
      <c r="A5535" t="n">
        <v>46969</v>
      </c>
      <c r="B5535" s="68" t="n">
        <v>39</v>
      </c>
      <c r="C5535" s="7" t="n">
        <v>12</v>
      </c>
      <c r="D5535" s="7" t="n">
        <v>65533</v>
      </c>
      <c r="E5535" s="7" t="n">
        <v>206</v>
      </c>
      <c r="F5535" s="7" t="n">
        <v>0</v>
      </c>
      <c r="G5535" s="7" t="n">
        <v>65533</v>
      </c>
      <c r="H5535" s="7" t="n">
        <v>0</v>
      </c>
      <c r="I5535" s="7" t="s">
        <v>12</v>
      </c>
      <c r="J5535" s="7" t="n">
        <v>0</v>
      </c>
      <c r="K5535" s="7" t="n">
        <v>5.75</v>
      </c>
      <c r="L5535" s="7" t="n">
        <v>-110</v>
      </c>
      <c r="M5535" s="7" t="n">
        <v>0</v>
      </c>
      <c r="N5535" s="7" t="n">
        <v>0</v>
      </c>
      <c r="O5535" s="7" t="n">
        <v>0</v>
      </c>
      <c r="P5535" s="7" t="n">
        <v>2</v>
      </c>
      <c r="Q5535" s="7" t="n">
        <v>2</v>
      </c>
      <c r="R5535" s="7" t="n">
        <v>2</v>
      </c>
      <c r="S5535" s="7" t="n">
        <v>255</v>
      </c>
    </row>
    <row r="5536" spans="1:15">
      <c r="A5536" t="s">
        <v>4</v>
      </c>
      <c r="B5536" s="4" t="s">
        <v>5</v>
      </c>
      <c r="C5536" s="4" t="s">
        <v>13</v>
      </c>
      <c r="D5536" s="4" t="s">
        <v>10</v>
      </c>
      <c r="E5536" s="4" t="s">
        <v>19</v>
      </c>
      <c r="F5536" s="4" t="s">
        <v>10</v>
      </c>
      <c r="G5536" s="4" t="s">
        <v>9</v>
      </c>
      <c r="H5536" s="4" t="s">
        <v>9</v>
      </c>
      <c r="I5536" s="4" t="s">
        <v>10</v>
      </c>
      <c r="J5536" s="4" t="s">
        <v>10</v>
      </c>
      <c r="K5536" s="4" t="s">
        <v>9</v>
      </c>
      <c r="L5536" s="4" t="s">
        <v>9</v>
      </c>
      <c r="M5536" s="4" t="s">
        <v>9</v>
      </c>
      <c r="N5536" s="4" t="s">
        <v>9</v>
      </c>
      <c r="O5536" s="4" t="s">
        <v>6</v>
      </c>
    </row>
    <row r="5537" spans="1:19">
      <c r="A5537" t="n">
        <v>47019</v>
      </c>
      <c r="B5537" s="14" t="n">
        <v>50</v>
      </c>
      <c r="C5537" s="7" t="n">
        <v>0</v>
      </c>
      <c r="D5537" s="7" t="n">
        <v>4416</v>
      </c>
      <c r="E5537" s="7" t="n">
        <v>1</v>
      </c>
      <c r="F5537" s="7" t="n">
        <v>0</v>
      </c>
      <c r="G5537" s="7" t="n">
        <v>0</v>
      </c>
      <c r="H5537" s="7" t="n">
        <v>-1073741824</v>
      </c>
      <c r="I5537" s="7" t="n">
        <v>1</v>
      </c>
      <c r="J5537" s="7" t="n">
        <v>65534</v>
      </c>
      <c r="K5537" s="7" t="n">
        <v>0</v>
      </c>
      <c r="L5537" s="7" t="n">
        <v>0</v>
      </c>
      <c r="M5537" s="7" t="n">
        <v>0</v>
      </c>
      <c r="N5537" s="7" t="n">
        <v>1112014848</v>
      </c>
      <c r="O5537" s="7" t="s">
        <v>12</v>
      </c>
    </row>
    <row r="5538" spans="1:19">
      <c r="A5538" t="s">
        <v>4</v>
      </c>
      <c r="B5538" s="4" t="s">
        <v>5</v>
      </c>
      <c r="C5538" s="4" t="s">
        <v>10</v>
      </c>
      <c r="D5538" s="4" t="s">
        <v>13</v>
      </c>
      <c r="E5538" s="4" t="s">
        <v>6</v>
      </c>
      <c r="F5538" s="4" t="s">
        <v>19</v>
      </c>
      <c r="G5538" s="4" t="s">
        <v>19</v>
      </c>
      <c r="H5538" s="4" t="s">
        <v>19</v>
      </c>
    </row>
    <row r="5539" spans="1:19">
      <c r="A5539" t="n">
        <v>47058</v>
      </c>
      <c r="B5539" s="35" t="n">
        <v>48</v>
      </c>
      <c r="C5539" s="7" t="n">
        <v>65534</v>
      </c>
      <c r="D5539" s="7" t="n">
        <v>0</v>
      </c>
      <c r="E5539" s="7" t="s">
        <v>215</v>
      </c>
      <c r="F5539" s="7" t="n">
        <v>-1</v>
      </c>
      <c r="G5539" s="7" t="n">
        <v>1</v>
      </c>
      <c r="H5539" s="7" t="n">
        <v>0</v>
      </c>
    </row>
    <row r="5540" spans="1:19">
      <c r="A5540" t="s">
        <v>4</v>
      </c>
      <c r="B5540" s="4" t="s">
        <v>5</v>
      </c>
      <c r="C5540" s="4" t="s">
        <v>10</v>
      </c>
      <c r="D5540" s="4" t="s">
        <v>10</v>
      </c>
      <c r="E5540" s="4" t="s">
        <v>19</v>
      </c>
      <c r="F5540" s="4" t="s">
        <v>19</v>
      </c>
      <c r="G5540" s="4" t="s">
        <v>19</v>
      </c>
      <c r="H5540" s="4" t="s">
        <v>19</v>
      </c>
      <c r="I5540" s="4" t="s">
        <v>19</v>
      </c>
      <c r="J5540" s="4" t="s">
        <v>13</v>
      </c>
      <c r="K5540" s="4" t="s">
        <v>10</v>
      </c>
    </row>
    <row r="5541" spans="1:19">
      <c r="A5541" t="n">
        <v>47087</v>
      </c>
      <c r="B5541" s="50" t="n">
        <v>55</v>
      </c>
      <c r="C5541" s="7" t="n">
        <v>65534</v>
      </c>
      <c r="D5541" s="7" t="n">
        <v>65026</v>
      </c>
      <c r="E5541" s="7" t="n">
        <v>0</v>
      </c>
      <c r="F5541" s="7" t="n">
        <v>0.75</v>
      </c>
      <c r="G5541" s="7" t="n">
        <v>-151.050003051758</v>
      </c>
      <c r="H5541" s="7" t="n">
        <v>10</v>
      </c>
      <c r="I5541" s="7" t="n">
        <v>100</v>
      </c>
      <c r="J5541" s="7" t="n">
        <v>0</v>
      </c>
      <c r="K5541" s="7" t="n">
        <v>129</v>
      </c>
    </row>
    <row r="5542" spans="1:19">
      <c r="A5542" t="s">
        <v>4</v>
      </c>
      <c r="B5542" s="4" t="s">
        <v>5</v>
      </c>
      <c r="C5542" s="4" t="s">
        <v>13</v>
      </c>
      <c r="D5542" s="4" t="s">
        <v>10</v>
      </c>
      <c r="E5542" s="4" t="s">
        <v>19</v>
      </c>
      <c r="F5542" s="4" t="s">
        <v>10</v>
      </c>
      <c r="G5542" s="4" t="s">
        <v>9</v>
      </c>
      <c r="H5542" s="4" t="s">
        <v>9</v>
      </c>
      <c r="I5542" s="4" t="s">
        <v>10</v>
      </c>
      <c r="J5542" s="4" t="s">
        <v>10</v>
      </c>
      <c r="K5542" s="4" t="s">
        <v>9</v>
      </c>
      <c r="L5542" s="4" t="s">
        <v>9</v>
      </c>
      <c r="M5542" s="4" t="s">
        <v>9</v>
      </c>
      <c r="N5542" s="4" t="s">
        <v>9</v>
      </c>
      <c r="O5542" s="4" t="s">
        <v>6</v>
      </c>
    </row>
    <row r="5543" spans="1:19">
      <c r="A5543" t="n">
        <v>47115</v>
      </c>
      <c r="B5543" s="14" t="n">
        <v>50</v>
      </c>
      <c r="C5543" s="7" t="n">
        <v>0</v>
      </c>
      <c r="D5543" s="7" t="n">
        <v>4401</v>
      </c>
      <c r="E5543" s="7" t="n">
        <v>0.800000011920929</v>
      </c>
      <c r="F5543" s="7" t="n">
        <v>0</v>
      </c>
      <c r="G5543" s="7" t="n">
        <v>0</v>
      </c>
      <c r="H5543" s="7" t="n">
        <v>-1073741824</v>
      </c>
      <c r="I5543" s="7" t="n">
        <v>1</v>
      </c>
      <c r="J5543" s="7" t="n">
        <v>65534</v>
      </c>
      <c r="K5543" s="7" t="n">
        <v>0</v>
      </c>
      <c r="L5543" s="7" t="n">
        <v>0</v>
      </c>
      <c r="M5543" s="7" t="n">
        <v>0</v>
      </c>
      <c r="N5543" s="7" t="n">
        <v>1112014848</v>
      </c>
      <c r="O5543" s="7" t="s">
        <v>12</v>
      </c>
    </row>
    <row r="5544" spans="1:19">
      <c r="A5544" t="s">
        <v>4</v>
      </c>
      <c r="B5544" s="4" t="s">
        <v>5</v>
      </c>
      <c r="C5544" s="4" t="s">
        <v>13</v>
      </c>
      <c r="D5544" s="4" t="s">
        <v>10</v>
      </c>
      <c r="E5544" s="4" t="s">
        <v>10</v>
      </c>
      <c r="F5544" s="4" t="s">
        <v>13</v>
      </c>
    </row>
    <row r="5545" spans="1:19">
      <c r="A5545" t="n">
        <v>47154</v>
      </c>
      <c r="B5545" s="21" t="n">
        <v>25</v>
      </c>
      <c r="C5545" s="7" t="n">
        <v>1</v>
      </c>
      <c r="D5545" s="7" t="n">
        <v>60</v>
      </c>
      <c r="E5545" s="7" t="n">
        <v>280</v>
      </c>
      <c r="F5545" s="7" t="n">
        <v>1</v>
      </c>
    </row>
    <row r="5546" spans="1:19">
      <c r="A5546" t="s">
        <v>4</v>
      </c>
      <c r="B5546" s="4" t="s">
        <v>5</v>
      </c>
      <c r="C5546" s="4" t="s">
        <v>6</v>
      </c>
      <c r="D5546" s="4" t="s">
        <v>10</v>
      </c>
    </row>
    <row r="5547" spans="1:19">
      <c r="A5547" t="n">
        <v>47161</v>
      </c>
      <c r="B5547" s="58" t="n">
        <v>29</v>
      </c>
      <c r="C5547" s="7" t="s">
        <v>375</v>
      </c>
      <c r="D5547" s="7" t="n">
        <v>65533</v>
      </c>
    </row>
    <row r="5548" spans="1:19">
      <c r="A5548" t="s">
        <v>4</v>
      </c>
      <c r="B5548" s="4" t="s">
        <v>5</v>
      </c>
      <c r="C5548" s="4" t="s">
        <v>13</v>
      </c>
      <c r="D5548" s="4" t="s">
        <v>10</v>
      </c>
      <c r="E5548" s="4" t="s">
        <v>6</v>
      </c>
    </row>
    <row r="5549" spans="1:19">
      <c r="A5549" t="n">
        <v>47178</v>
      </c>
      <c r="B5549" s="37" t="n">
        <v>51</v>
      </c>
      <c r="C5549" s="7" t="n">
        <v>4</v>
      </c>
      <c r="D5549" s="7" t="n">
        <v>1613</v>
      </c>
      <c r="E5549" s="7" t="s">
        <v>44</v>
      </c>
    </row>
    <row r="5550" spans="1:19">
      <c r="A5550" t="s">
        <v>4</v>
      </c>
      <c r="B5550" s="4" t="s">
        <v>5</v>
      </c>
      <c r="C5550" s="4" t="s">
        <v>10</v>
      </c>
    </row>
    <row r="5551" spans="1:19">
      <c r="A5551" t="n">
        <v>47191</v>
      </c>
      <c r="B5551" s="25" t="n">
        <v>16</v>
      </c>
      <c r="C5551" s="7" t="n">
        <v>0</v>
      </c>
    </row>
    <row r="5552" spans="1:19">
      <c r="A5552" t="s">
        <v>4</v>
      </c>
      <c r="B5552" s="4" t="s">
        <v>5</v>
      </c>
      <c r="C5552" s="4" t="s">
        <v>10</v>
      </c>
      <c r="D5552" s="4" t="s">
        <v>13</v>
      </c>
      <c r="E5552" s="4" t="s">
        <v>9</v>
      </c>
      <c r="F5552" s="4" t="s">
        <v>28</v>
      </c>
      <c r="G5552" s="4" t="s">
        <v>13</v>
      </c>
      <c r="H5552" s="4" t="s">
        <v>13</v>
      </c>
      <c r="I5552" s="4" t="s">
        <v>13</v>
      </c>
    </row>
    <row r="5553" spans="1:15">
      <c r="A5553" t="n">
        <v>47194</v>
      </c>
      <c r="B5553" s="38" t="n">
        <v>26</v>
      </c>
      <c r="C5553" s="7" t="n">
        <v>1613</v>
      </c>
      <c r="D5553" s="7" t="n">
        <v>17</v>
      </c>
      <c r="E5553" s="7" t="n">
        <v>63229</v>
      </c>
      <c r="F5553" s="7" t="s">
        <v>437</v>
      </c>
      <c r="G5553" s="7" t="n">
        <v>8</v>
      </c>
      <c r="H5553" s="7" t="n">
        <v>2</v>
      </c>
      <c r="I5553" s="7" t="n">
        <v>0</v>
      </c>
    </row>
    <row r="5554" spans="1:15">
      <c r="A5554" t="s">
        <v>4</v>
      </c>
      <c r="B5554" s="4" t="s">
        <v>5</v>
      </c>
      <c r="C5554" s="4" t="s">
        <v>13</v>
      </c>
      <c r="D5554" s="4" t="s">
        <v>10</v>
      </c>
      <c r="E5554" s="4" t="s">
        <v>10</v>
      </c>
      <c r="F5554" s="4" t="s">
        <v>13</v>
      </c>
    </row>
    <row r="5555" spans="1:15">
      <c r="A5555" t="n">
        <v>47226</v>
      </c>
      <c r="B5555" s="21" t="n">
        <v>25</v>
      </c>
      <c r="C5555" s="7" t="n">
        <v>1</v>
      </c>
      <c r="D5555" s="7" t="n">
        <v>65535</v>
      </c>
      <c r="E5555" s="7" t="n">
        <v>65535</v>
      </c>
      <c r="F5555" s="7" t="n">
        <v>0</v>
      </c>
    </row>
    <row r="5556" spans="1:15">
      <c r="A5556" t="s">
        <v>4</v>
      </c>
      <c r="B5556" s="4" t="s">
        <v>5</v>
      </c>
      <c r="C5556" s="4" t="s">
        <v>10</v>
      </c>
      <c r="D5556" s="4" t="s">
        <v>13</v>
      </c>
    </row>
    <row r="5557" spans="1:15">
      <c r="A5557" t="n">
        <v>47233</v>
      </c>
      <c r="B5557" s="51" t="n">
        <v>56</v>
      </c>
      <c r="C5557" s="7" t="n">
        <v>65534</v>
      </c>
      <c r="D5557" s="7" t="n">
        <v>0</v>
      </c>
    </row>
    <row r="5558" spans="1:15">
      <c r="A5558" t="s">
        <v>4</v>
      </c>
      <c r="B5558" s="4" t="s">
        <v>5</v>
      </c>
      <c r="C5558" s="4" t="s">
        <v>10</v>
      </c>
      <c r="D5558" s="4" t="s">
        <v>13</v>
      </c>
      <c r="E5558" s="4" t="s">
        <v>6</v>
      </c>
      <c r="F5558" s="4" t="s">
        <v>19</v>
      </c>
      <c r="G5558" s="4" t="s">
        <v>19</v>
      </c>
      <c r="H5558" s="4" t="s">
        <v>19</v>
      </c>
    </row>
    <row r="5559" spans="1:15">
      <c r="A5559" t="n">
        <v>47237</v>
      </c>
      <c r="B5559" s="35" t="n">
        <v>48</v>
      </c>
      <c r="C5559" s="7" t="n">
        <v>65534</v>
      </c>
      <c r="D5559" s="7" t="n">
        <v>0</v>
      </c>
      <c r="E5559" s="7" t="s">
        <v>214</v>
      </c>
      <c r="F5559" s="7" t="n">
        <v>-1</v>
      </c>
      <c r="G5559" s="7" t="n">
        <v>1</v>
      </c>
      <c r="H5559" s="7" t="n">
        <v>0</v>
      </c>
    </row>
    <row r="5560" spans="1:15">
      <c r="A5560" t="s">
        <v>4</v>
      </c>
      <c r="B5560" s="4" t="s">
        <v>5</v>
      </c>
      <c r="C5560" s="4" t="s">
        <v>13</v>
      </c>
      <c r="D5560" s="4" t="s">
        <v>10</v>
      </c>
      <c r="E5560" s="4" t="s">
        <v>19</v>
      </c>
      <c r="F5560" s="4" t="s">
        <v>10</v>
      </c>
      <c r="G5560" s="4" t="s">
        <v>9</v>
      </c>
      <c r="H5560" s="4" t="s">
        <v>9</v>
      </c>
      <c r="I5560" s="4" t="s">
        <v>10</v>
      </c>
      <c r="J5560" s="4" t="s">
        <v>10</v>
      </c>
      <c r="K5560" s="4" t="s">
        <v>9</v>
      </c>
      <c r="L5560" s="4" t="s">
        <v>9</v>
      </c>
      <c r="M5560" s="4" t="s">
        <v>9</v>
      </c>
      <c r="N5560" s="4" t="s">
        <v>9</v>
      </c>
      <c r="O5560" s="4" t="s">
        <v>6</v>
      </c>
    </row>
    <row r="5561" spans="1:15">
      <c r="A5561" t="n">
        <v>47266</v>
      </c>
      <c r="B5561" s="14" t="n">
        <v>50</v>
      </c>
      <c r="C5561" s="7" t="n">
        <v>0</v>
      </c>
      <c r="D5561" s="7" t="n">
        <v>2119</v>
      </c>
      <c r="E5561" s="7" t="n">
        <v>0.800000011920929</v>
      </c>
      <c r="F5561" s="7" t="n">
        <v>100</v>
      </c>
      <c r="G5561" s="7" t="n">
        <v>0</v>
      </c>
      <c r="H5561" s="7" t="n">
        <v>-1065353216</v>
      </c>
      <c r="I5561" s="7" t="n">
        <v>1</v>
      </c>
      <c r="J5561" s="7" t="n">
        <v>65534</v>
      </c>
      <c r="K5561" s="7" t="n">
        <v>0</v>
      </c>
      <c r="L5561" s="7" t="n">
        <v>0</v>
      </c>
      <c r="M5561" s="7" t="n">
        <v>0</v>
      </c>
      <c r="N5561" s="7" t="n">
        <v>1132068864</v>
      </c>
      <c r="O5561" s="7" t="s">
        <v>12</v>
      </c>
    </row>
    <row r="5562" spans="1:15">
      <c r="A5562" t="s">
        <v>4</v>
      </c>
      <c r="B5562" s="4" t="s">
        <v>5</v>
      </c>
    </row>
    <row r="5563" spans="1:15">
      <c r="A5563" t="n">
        <v>47305</v>
      </c>
      <c r="B5563" s="5" t="n">
        <v>1</v>
      </c>
    </row>
    <row r="5564" spans="1:15" s="3" customFormat="1" customHeight="0">
      <c r="A5564" s="3" t="s">
        <v>2</v>
      </c>
      <c r="B5564" s="3" t="s">
        <v>438</v>
      </c>
    </row>
    <row r="5565" spans="1:15">
      <c r="A5565" t="s">
        <v>4</v>
      </c>
      <c r="B5565" s="4" t="s">
        <v>5</v>
      </c>
      <c r="C5565" s="4" t="s">
        <v>10</v>
      </c>
      <c r="D5565" s="4" t="s">
        <v>10</v>
      </c>
    </row>
    <row r="5566" spans="1:15">
      <c r="A5566" t="n">
        <v>47308</v>
      </c>
      <c r="B5566" s="84" t="n">
        <v>17</v>
      </c>
      <c r="C5566" s="7" t="n">
        <v>0</v>
      </c>
      <c r="D5566" s="7" t="n">
        <v>500</v>
      </c>
    </row>
    <row r="5567" spans="1:15">
      <c r="A5567" t="s">
        <v>4</v>
      </c>
      <c r="B5567" s="4" t="s">
        <v>5</v>
      </c>
      <c r="C5567" s="4" t="s">
        <v>10</v>
      </c>
      <c r="D5567" s="4" t="s">
        <v>10</v>
      </c>
      <c r="E5567" s="4" t="s">
        <v>10</v>
      </c>
    </row>
    <row r="5568" spans="1:15">
      <c r="A5568" t="n">
        <v>47313</v>
      </c>
      <c r="B5568" s="60" t="n">
        <v>61</v>
      </c>
      <c r="C5568" s="7" t="n">
        <v>65534</v>
      </c>
      <c r="D5568" s="7" t="n">
        <v>0</v>
      </c>
      <c r="E5568" s="7" t="n">
        <v>1000</v>
      </c>
    </row>
    <row r="5569" spans="1:15">
      <c r="A5569" t="s">
        <v>4</v>
      </c>
      <c r="B5569" s="4" t="s">
        <v>5</v>
      </c>
      <c r="C5569" s="4" t="s">
        <v>10</v>
      </c>
    </row>
    <row r="5570" spans="1:15">
      <c r="A5570" t="n">
        <v>47320</v>
      </c>
      <c r="B5570" s="25" t="n">
        <v>16</v>
      </c>
      <c r="C5570" s="7" t="n">
        <v>300</v>
      </c>
    </row>
    <row r="5571" spans="1:15">
      <c r="A5571" t="s">
        <v>4</v>
      </c>
      <c r="B5571" s="4" t="s">
        <v>5</v>
      </c>
      <c r="C5571" s="4" t="s">
        <v>10</v>
      </c>
      <c r="D5571" s="4" t="s">
        <v>10</v>
      </c>
      <c r="E5571" s="4" t="s">
        <v>19</v>
      </c>
      <c r="F5571" s="4" t="s">
        <v>13</v>
      </c>
    </row>
    <row r="5572" spans="1:15">
      <c r="A5572" t="n">
        <v>47323</v>
      </c>
      <c r="B5572" s="47" t="n">
        <v>53</v>
      </c>
      <c r="C5572" s="7" t="n">
        <v>65534</v>
      </c>
      <c r="D5572" s="7" t="n">
        <v>0</v>
      </c>
      <c r="E5572" s="7" t="n">
        <v>10</v>
      </c>
      <c r="F5572" s="7" t="n">
        <v>0</v>
      </c>
    </row>
    <row r="5573" spans="1:15">
      <c r="A5573" t="s">
        <v>4</v>
      </c>
      <c r="B5573" s="4" t="s">
        <v>5</v>
      </c>
      <c r="C5573" s="4" t="s">
        <v>10</v>
      </c>
    </row>
    <row r="5574" spans="1:15">
      <c r="A5574" t="n">
        <v>47333</v>
      </c>
      <c r="B5574" s="55" t="n">
        <v>54</v>
      </c>
      <c r="C5574" s="7" t="n">
        <v>65534</v>
      </c>
    </row>
    <row r="5575" spans="1:15">
      <c r="A5575" t="s">
        <v>4</v>
      </c>
      <c r="B5575" s="4" t="s">
        <v>5</v>
      </c>
    </row>
    <row r="5576" spans="1:15">
      <c r="A5576" t="n">
        <v>47336</v>
      </c>
      <c r="B5576" s="5" t="n">
        <v>1</v>
      </c>
    </row>
    <row r="5577" spans="1:15" s="3" customFormat="1" customHeight="0">
      <c r="A5577" s="3" t="s">
        <v>2</v>
      </c>
      <c r="B5577" s="3" t="s">
        <v>439</v>
      </c>
    </row>
    <row r="5578" spans="1:15">
      <c r="A5578" t="s">
        <v>4</v>
      </c>
      <c r="B5578" s="4" t="s">
        <v>5</v>
      </c>
      <c r="C5578" s="4" t="s">
        <v>10</v>
      </c>
      <c r="D5578" s="4" t="s">
        <v>13</v>
      </c>
      <c r="E5578" s="4" t="s">
        <v>6</v>
      </c>
      <c r="F5578" s="4" t="s">
        <v>19</v>
      </c>
      <c r="G5578" s="4" t="s">
        <v>19</v>
      </c>
      <c r="H5578" s="4" t="s">
        <v>19</v>
      </c>
    </row>
    <row r="5579" spans="1:15">
      <c r="A5579" t="n">
        <v>47340</v>
      </c>
      <c r="B5579" s="35" t="n">
        <v>48</v>
      </c>
      <c r="C5579" s="7" t="n">
        <v>7033</v>
      </c>
      <c r="D5579" s="7" t="n">
        <v>0</v>
      </c>
      <c r="E5579" s="7" t="s">
        <v>212</v>
      </c>
      <c r="F5579" s="7" t="n">
        <v>-1</v>
      </c>
      <c r="G5579" s="7" t="n">
        <v>1</v>
      </c>
      <c r="H5579" s="7" t="n">
        <v>0</v>
      </c>
    </row>
    <row r="5580" spans="1:15">
      <c r="A5580" t="s">
        <v>4</v>
      </c>
      <c r="B5580" s="4" t="s">
        <v>5</v>
      </c>
      <c r="C5580" s="4" t="s">
        <v>10</v>
      </c>
    </row>
    <row r="5581" spans="1:15">
      <c r="A5581" t="n">
        <v>47367</v>
      </c>
      <c r="B5581" s="25" t="n">
        <v>16</v>
      </c>
      <c r="C5581" s="7" t="n">
        <v>1766</v>
      </c>
    </row>
    <row r="5582" spans="1:15">
      <c r="A5582" t="s">
        <v>4</v>
      </c>
      <c r="B5582" s="4" t="s">
        <v>5</v>
      </c>
      <c r="C5582" s="4" t="s">
        <v>13</v>
      </c>
      <c r="D5582" s="4" t="s">
        <v>10</v>
      </c>
      <c r="E5582" s="4" t="s">
        <v>6</v>
      </c>
      <c r="F5582" s="4" t="s">
        <v>6</v>
      </c>
      <c r="G5582" s="4" t="s">
        <v>13</v>
      </c>
    </row>
    <row r="5583" spans="1:15">
      <c r="A5583" t="n">
        <v>47370</v>
      </c>
      <c r="B5583" s="19" t="n">
        <v>32</v>
      </c>
      <c r="C5583" s="7" t="n">
        <v>0</v>
      </c>
      <c r="D5583" s="7" t="n">
        <v>7033</v>
      </c>
      <c r="E5583" s="7" t="s">
        <v>12</v>
      </c>
      <c r="F5583" s="7" t="s">
        <v>419</v>
      </c>
      <c r="G5583" s="7" t="n">
        <v>1</v>
      </c>
    </row>
    <row r="5584" spans="1:15">
      <c r="A5584" t="s">
        <v>4</v>
      </c>
      <c r="B5584" s="4" t="s">
        <v>5</v>
      </c>
      <c r="C5584" s="4" t="s">
        <v>10</v>
      </c>
      <c r="D5584" s="4" t="s">
        <v>13</v>
      </c>
      <c r="E5584" s="4" t="s">
        <v>6</v>
      </c>
    </row>
    <row r="5585" spans="1:8">
      <c r="A5585" t="n">
        <v>47388</v>
      </c>
      <c r="B5585" s="77" t="n">
        <v>86</v>
      </c>
      <c r="C5585" s="7" t="n">
        <v>7033</v>
      </c>
      <c r="D5585" s="7" t="n">
        <v>0</v>
      </c>
      <c r="E5585" s="7" t="s">
        <v>12</v>
      </c>
    </row>
    <row r="5586" spans="1:8">
      <c r="A5586" t="s">
        <v>4</v>
      </c>
      <c r="B5586" s="4" t="s">
        <v>5</v>
      </c>
      <c r="C5586" s="4" t="s">
        <v>10</v>
      </c>
      <c r="D5586" s="4" t="s">
        <v>13</v>
      </c>
      <c r="E5586" s="4" t="s">
        <v>6</v>
      </c>
      <c r="F5586" s="4" t="s">
        <v>19</v>
      </c>
      <c r="G5586" s="4" t="s">
        <v>19</v>
      </c>
      <c r="H5586" s="4" t="s">
        <v>19</v>
      </c>
    </row>
    <row r="5587" spans="1:8">
      <c r="A5587" t="n">
        <v>47393</v>
      </c>
      <c r="B5587" s="35" t="n">
        <v>48</v>
      </c>
      <c r="C5587" s="7" t="n">
        <v>7033</v>
      </c>
      <c r="D5587" s="7" t="n">
        <v>0</v>
      </c>
      <c r="E5587" s="7" t="s">
        <v>213</v>
      </c>
      <c r="F5587" s="7" t="n">
        <v>-1</v>
      </c>
      <c r="G5587" s="7" t="n">
        <v>1</v>
      </c>
      <c r="H5587" s="7" t="n">
        <v>0</v>
      </c>
    </row>
    <row r="5588" spans="1:8">
      <c r="A5588" t="s">
        <v>4</v>
      </c>
      <c r="B5588" s="4" t="s">
        <v>5</v>
      </c>
    </row>
    <row r="5589" spans="1:8">
      <c r="A5589" t="n">
        <v>47420</v>
      </c>
      <c r="B5589" s="5" t="n">
        <v>1</v>
      </c>
    </row>
    <row r="5590" spans="1:8" s="3" customFormat="1" customHeight="0">
      <c r="A5590" s="3" t="s">
        <v>2</v>
      </c>
      <c r="B5590" s="3" t="s">
        <v>440</v>
      </c>
    </row>
    <row r="5591" spans="1:8">
      <c r="A5591" t="s">
        <v>4</v>
      </c>
      <c r="B5591" s="4" t="s">
        <v>5</v>
      </c>
      <c r="C5591" s="4" t="s">
        <v>13</v>
      </c>
      <c r="D5591" s="4" t="s">
        <v>9</v>
      </c>
      <c r="E5591" s="4" t="s">
        <v>13</v>
      </c>
      <c r="F5591" s="4" t="s">
        <v>18</v>
      </c>
    </row>
    <row r="5592" spans="1:8">
      <c r="A5592" t="n">
        <v>47424</v>
      </c>
      <c r="B5592" s="11" t="n">
        <v>5</v>
      </c>
      <c r="C5592" s="7" t="n">
        <v>0</v>
      </c>
      <c r="D5592" s="7" t="n">
        <v>1</v>
      </c>
      <c r="E5592" s="7" t="n">
        <v>1</v>
      </c>
      <c r="F5592" s="12" t="n">
        <f t="normal" ca="1">A5600</f>
        <v>0</v>
      </c>
    </row>
    <row r="5593" spans="1:8">
      <c r="A5593" t="s">
        <v>4</v>
      </c>
      <c r="B5593" s="4" t="s">
        <v>5</v>
      </c>
      <c r="C5593" s="4" t="s">
        <v>13</v>
      </c>
      <c r="D5593" s="4" t="s">
        <v>10</v>
      </c>
      <c r="E5593" s="4" t="s">
        <v>19</v>
      </c>
      <c r="F5593" s="4" t="s">
        <v>10</v>
      </c>
      <c r="G5593" s="4" t="s">
        <v>9</v>
      </c>
      <c r="H5593" s="4" t="s">
        <v>9</v>
      </c>
      <c r="I5593" s="4" t="s">
        <v>10</v>
      </c>
      <c r="J5593" s="4" t="s">
        <v>10</v>
      </c>
      <c r="K5593" s="4" t="s">
        <v>9</v>
      </c>
      <c r="L5593" s="4" t="s">
        <v>9</v>
      </c>
      <c r="M5593" s="4" t="s">
        <v>9</v>
      </c>
      <c r="N5593" s="4" t="s">
        <v>9</v>
      </c>
      <c r="O5593" s="4" t="s">
        <v>6</v>
      </c>
    </row>
    <row r="5594" spans="1:8">
      <c r="A5594" t="n">
        <v>47435</v>
      </c>
      <c r="B5594" s="14" t="n">
        <v>50</v>
      </c>
      <c r="C5594" s="7" t="n">
        <v>0</v>
      </c>
      <c r="D5594" s="7" t="n">
        <v>2119</v>
      </c>
      <c r="E5594" s="7" t="n">
        <v>0.5</v>
      </c>
      <c r="F5594" s="7" t="n">
        <v>0</v>
      </c>
      <c r="G5594" s="7" t="n">
        <v>0</v>
      </c>
      <c r="H5594" s="7" t="n">
        <v>-1069547520</v>
      </c>
      <c r="I5594" s="7" t="n">
        <v>1</v>
      </c>
      <c r="J5594" s="7" t="n">
        <v>1603</v>
      </c>
      <c r="K5594" s="7" t="n">
        <v>0</v>
      </c>
      <c r="L5594" s="7" t="n">
        <v>0</v>
      </c>
      <c r="M5594" s="7" t="n">
        <v>0</v>
      </c>
      <c r="N5594" s="7" t="n">
        <v>1112014848</v>
      </c>
      <c r="O5594" s="7" t="s">
        <v>12</v>
      </c>
    </row>
    <row r="5595" spans="1:8">
      <c r="A5595" t="s">
        <v>4</v>
      </c>
      <c r="B5595" s="4" t="s">
        <v>5</v>
      </c>
      <c r="C5595" s="4" t="s">
        <v>10</v>
      </c>
    </row>
    <row r="5596" spans="1:8">
      <c r="A5596" t="n">
        <v>47474</v>
      </c>
      <c r="B5596" s="25" t="n">
        <v>16</v>
      </c>
      <c r="C5596" s="7" t="n">
        <v>700</v>
      </c>
    </row>
    <row r="5597" spans="1:8">
      <c r="A5597" t="s">
        <v>4</v>
      </c>
      <c r="B5597" s="4" t="s">
        <v>5</v>
      </c>
      <c r="C5597" s="4" t="s">
        <v>18</v>
      </c>
    </row>
    <row r="5598" spans="1:8">
      <c r="A5598" t="n">
        <v>47477</v>
      </c>
      <c r="B5598" s="15" t="n">
        <v>3</v>
      </c>
      <c r="C5598" s="12" t="n">
        <f t="normal" ca="1">A5592</f>
        <v>0</v>
      </c>
    </row>
    <row r="5599" spans="1:8">
      <c r="A5599" t="s">
        <v>4</v>
      </c>
      <c r="B5599" s="4" t="s">
        <v>5</v>
      </c>
    </row>
    <row r="5600" spans="1:8">
      <c r="A5600" t="n">
        <v>47482</v>
      </c>
      <c r="B5600" s="5" t="n">
        <v>1</v>
      </c>
    </row>
    <row r="5601" spans="1:15" s="3" customFormat="1" customHeight="0">
      <c r="A5601" s="3" t="s">
        <v>2</v>
      </c>
      <c r="B5601" s="3" t="s">
        <v>441</v>
      </c>
    </row>
    <row r="5602" spans="1:15">
      <c r="A5602" t="s">
        <v>4</v>
      </c>
      <c r="B5602" s="4" t="s">
        <v>5</v>
      </c>
      <c r="C5602" s="4" t="s">
        <v>10</v>
      </c>
    </row>
    <row r="5603" spans="1:15">
      <c r="A5603" t="n">
        <v>47484</v>
      </c>
      <c r="B5603" s="25" t="n">
        <v>16</v>
      </c>
      <c r="C5603" s="7" t="n">
        <v>25</v>
      </c>
    </row>
    <row r="5604" spans="1:15">
      <c r="A5604" t="s">
        <v>4</v>
      </c>
      <c r="B5604" s="4" t="s">
        <v>5</v>
      </c>
      <c r="C5604" s="4" t="s">
        <v>13</v>
      </c>
      <c r="D5604" s="4" t="s">
        <v>9</v>
      </c>
      <c r="E5604" s="4" t="s">
        <v>13</v>
      </c>
      <c r="F5604" s="4" t="s">
        <v>18</v>
      </c>
    </row>
    <row r="5605" spans="1:15">
      <c r="A5605" t="n">
        <v>47487</v>
      </c>
      <c r="B5605" s="11" t="n">
        <v>5</v>
      </c>
      <c r="C5605" s="7" t="n">
        <v>0</v>
      </c>
      <c r="D5605" s="7" t="n">
        <v>1</v>
      </c>
      <c r="E5605" s="7" t="n">
        <v>1</v>
      </c>
      <c r="F5605" s="12" t="n">
        <f t="normal" ca="1">A5613</f>
        <v>0</v>
      </c>
    </row>
    <row r="5606" spans="1:15">
      <c r="A5606" t="s">
        <v>4</v>
      </c>
      <c r="B5606" s="4" t="s">
        <v>5</v>
      </c>
      <c r="C5606" s="4" t="s">
        <v>13</v>
      </c>
      <c r="D5606" s="4" t="s">
        <v>10</v>
      </c>
      <c r="E5606" s="4" t="s">
        <v>19</v>
      </c>
      <c r="F5606" s="4" t="s">
        <v>10</v>
      </c>
      <c r="G5606" s="4" t="s">
        <v>9</v>
      </c>
      <c r="H5606" s="4" t="s">
        <v>9</v>
      </c>
      <c r="I5606" s="4" t="s">
        <v>10</v>
      </c>
      <c r="J5606" s="4" t="s">
        <v>10</v>
      </c>
      <c r="K5606" s="4" t="s">
        <v>9</v>
      </c>
      <c r="L5606" s="4" t="s">
        <v>9</v>
      </c>
      <c r="M5606" s="4" t="s">
        <v>9</v>
      </c>
      <c r="N5606" s="4" t="s">
        <v>9</v>
      </c>
      <c r="O5606" s="4" t="s">
        <v>6</v>
      </c>
    </row>
    <row r="5607" spans="1:15">
      <c r="A5607" t="n">
        <v>47498</v>
      </c>
      <c r="B5607" s="14" t="n">
        <v>50</v>
      </c>
      <c r="C5607" s="7" t="n">
        <v>0</v>
      </c>
      <c r="D5607" s="7" t="n">
        <v>2119</v>
      </c>
      <c r="E5607" s="7" t="n">
        <v>0.600000023841858</v>
      </c>
      <c r="F5607" s="7" t="n">
        <v>0</v>
      </c>
      <c r="G5607" s="7" t="n">
        <v>0</v>
      </c>
      <c r="H5607" s="7" t="n">
        <v>-1061158912</v>
      </c>
      <c r="I5607" s="7" t="n">
        <v>1</v>
      </c>
      <c r="J5607" s="7" t="n">
        <v>1615</v>
      </c>
      <c r="K5607" s="7" t="n">
        <v>0</v>
      </c>
      <c r="L5607" s="7" t="n">
        <v>0</v>
      </c>
      <c r="M5607" s="7" t="n">
        <v>0</v>
      </c>
      <c r="N5607" s="7" t="n">
        <v>1112014848</v>
      </c>
      <c r="O5607" s="7" t="s">
        <v>12</v>
      </c>
    </row>
    <row r="5608" spans="1:15">
      <c r="A5608" t="s">
        <v>4</v>
      </c>
      <c r="B5608" s="4" t="s">
        <v>5</v>
      </c>
      <c r="C5608" s="4" t="s">
        <v>10</v>
      </c>
    </row>
    <row r="5609" spans="1:15">
      <c r="A5609" t="n">
        <v>47537</v>
      </c>
      <c r="B5609" s="25" t="n">
        <v>16</v>
      </c>
      <c r="C5609" s="7" t="n">
        <v>700</v>
      </c>
    </row>
    <row r="5610" spans="1:15">
      <c r="A5610" t="s">
        <v>4</v>
      </c>
      <c r="B5610" s="4" t="s">
        <v>5</v>
      </c>
      <c r="C5610" s="4" t="s">
        <v>18</v>
      </c>
    </row>
    <row r="5611" spans="1:15">
      <c r="A5611" t="n">
        <v>47540</v>
      </c>
      <c r="B5611" s="15" t="n">
        <v>3</v>
      </c>
      <c r="C5611" s="12" t="n">
        <f t="normal" ca="1">A5605</f>
        <v>0</v>
      </c>
    </row>
    <row r="5612" spans="1:15">
      <c r="A5612" t="s">
        <v>4</v>
      </c>
      <c r="B5612" s="4" t="s">
        <v>5</v>
      </c>
    </row>
    <row r="5613" spans="1:15">
      <c r="A5613" t="n">
        <v>47545</v>
      </c>
      <c r="B5613" s="5" t="n">
        <v>1</v>
      </c>
    </row>
    <row r="5614" spans="1:15" s="3" customFormat="1" customHeight="0">
      <c r="A5614" s="3" t="s">
        <v>2</v>
      </c>
      <c r="B5614" s="3" t="s">
        <v>442</v>
      </c>
    </row>
    <row r="5615" spans="1:15">
      <c r="A5615" t="s">
        <v>4</v>
      </c>
      <c r="B5615" s="4" t="s">
        <v>5</v>
      </c>
      <c r="C5615" s="4" t="s">
        <v>13</v>
      </c>
      <c r="D5615" s="4" t="s">
        <v>9</v>
      </c>
      <c r="E5615" s="4" t="s">
        <v>13</v>
      </c>
      <c r="F5615" s="4" t="s">
        <v>18</v>
      </c>
    </row>
    <row r="5616" spans="1:15">
      <c r="A5616" t="n">
        <v>47548</v>
      </c>
      <c r="B5616" s="11" t="n">
        <v>5</v>
      </c>
      <c r="C5616" s="7" t="n">
        <v>0</v>
      </c>
      <c r="D5616" s="7" t="n">
        <v>1</v>
      </c>
      <c r="E5616" s="7" t="n">
        <v>1</v>
      </c>
      <c r="F5616" s="12" t="n">
        <f t="normal" ca="1">A5626</f>
        <v>0</v>
      </c>
    </row>
    <row r="5617" spans="1:15">
      <c r="A5617" t="s">
        <v>4</v>
      </c>
      <c r="B5617" s="4" t="s">
        <v>5</v>
      </c>
      <c r="C5617" s="4" t="s">
        <v>13</v>
      </c>
      <c r="D5617" s="4" t="s">
        <v>10</v>
      </c>
      <c r="E5617" s="4" t="s">
        <v>19</v>
      </c>
      <c r="F5617" s="4" t="s">
        <v>10</v>
      </c>
      <c r="G5617" s="4" t="s">
        <v>9</v>
      </c>
      <c r="H5617" s="4" t="s">
        <v>9</v>
      </c>
      <c r="I5617" s="4" t="s">
        <v>10</v>
      </c>
      <c r="J5617" s="4" t="s">
        <v>10</v>
      </c>
      <c r="K5617" s="4" t="s">
        <v>9</v>
      </c>
      <c r="L5617" s="4" t="s">
        <v>9</v>
      </c>
      <c r="M5617" s="4" t="s">
        <v>9</v>
      </c>
      <c r="N5617" s="4" t="s">
        <v>9</v>
      </c>
      <c r="O5617" s="4" t="s">
        <v>6</v>
      </c>
    </row>
    <row r="5618" spans="1:15">
      <c r="A5618" t="n">
        <v>47559</v>
      </c>
      <c r="B5618" s="14" t="n">
        <v>50</v>
      </c>
      <c r="C5618" s="7" t="n">
        <v>0</v>
      </c>
      <c r="D5618" s="7" t="n">
        <v>2119</v>
      </c>
      <c r="E5618" s="7" t="n">
        <v>0.600000023841858</v>
      </c>
      <c r="F5618" s="7" t="n">
        <v>0</v>
      </c>
      <c r="G5618" s="7" t="n">
        <v>0</v>
      </c>
      <c r="H5618" s="7" t="n">
        <v>-1061158912</v>
      </c>
      <c r="I5618" s="7" t="n">
        <v>1</v>
      </c>
      <c r="J5618" s="7" t="n">
        <v>1615</v>
      </c>
      <c r="K5618" s="7" t="n">
        <v>0</v>
      </c>
      <c r="L5618" s="7" t="n">
        <v>0</v>
      </c>
      <c r="M5618" s="7" t="n">
        <v>0</v>
      </c>
      <c r="N5618" s="7" t="n">
        <v>1112014848</v>
      </c>
      <c r="O5618" s="7" t="s">
        <v>12</v>
      </c>
    </row>
    <row r="5619" spans="1:15">
      <c r="A5619" t="s">
        <v>4</v>
      </c>
      <c r="B5619" s="4" t="s">
        <v>5</v>
      </c>
      <c r="C5619" s="4" t="s">
        <v>10</v>
      </c>
    </row>
    <row r="5620" spans="1:15">
      <c r="A5620" t="n">
        <v>47598</v>
      </c>
      <c r="B5620" s="25" t="n">
        <v>16</v>
      </c>
      <c r="C5620" s="7" t="n">
        <v>700</v>
      </c>
    </row>
    <row r="5621" spans="1:15">
      <c r="A5621" t="s">
        <v>4</v>
      </c>
      <c r="B5621" s="4" t="s">
        <v>5</v>
      </c>
      <c r="C5621" s="4" t="s">
        <v>10</v>
      </c>
    </row>
    <row r="5622" spans="1:15">
      <c r="A5622" t="n">
        <v>47601</v>
      </c>
      <c r="B5622" s="25" t="n">
        <v>16</v>
      </c>
      <c r="C5622" s="7" t="n">
        <v>700</v>
      </c>
    </row>
    <row r="5623" spans="1:15">
      <c r="A5623" t="s">
        <v>4</v>
      </c>
      <c r="B5623" s="4" t="s">
        <v>5</v>
      </c>
      <c r="C5623" s="4" t="s">
        <v>18</v>
      </c>
    </row>
    <row r="5624" spans="1:15">
      <c r="A5624" t="n">
        <v>47604</v>
      </c>
      <c r="B5624" s="15" t="n">
        <v>3</v>
      </c>
      <c r="C5624" s="12" t="n">
        <f t="normal" ca="1">A5616</f>
        <v>0</v>
      </c>
    </row>
    <row r="5625" spans="1:15">
      <c r="A5625" t="s">
        <v>4</v>
      </c>
      <c r="B5625" s="4" t="s">
        <v>5</v>
      </c>
    </row>
    <row r="5626" spans="1:15">
      <c r="A5626" t="n">
        <v>47609</v>
      </c>
      <c r="B5626" s="5" t="n">
        <v>1</v>
      </c>
    </row>
    <row r="5627" spans="1:15" s="3" customFormat="1" customHeight="0">
      <c r="A5627" s="3" t="s">
        <v>2</v>
      </c>
      <c r="B5627" s="3" t="s">
        <v>443</v>
      </c>
    </row>
    <row r="5628" spans="1:15">
      <c r="A5628" t="s">
        <v>4</v>
      </c>
      <c r="B5628" s="4" t="s">
        <v>5</v>
      </c>
      <c r="C5628" s="4" t="s">
        <v>13</v>
      </c>
      <c r="D5628" s="4" t="s">
        <v>9</v>
      </c>
      <c r="E5628" s="4" t="s">
        <v>13</v>
      </c>
      <c r="F5628" s="4" t="s">
        <v>18</v>
      </c>
    </row>
    <row r="5629" spans="1:15">
      <c r="A5629" t="n">
        <v>47612</v>
      </c>
      <c r="B5629" s="11" t="n">
        <v>5</v>
      </c>
      <c r="C5629" s="7" t="n">
        <v>0</v>
      </c>
      <c r="D5629" s="7" t="n">
        <v>1</v>
      </c>
      <c r="E5629" s="7" t="n">
        <v>1</v>
      </c>
      <c r="F5629" s="12" t="n">
        <f t="normal" ca="1">A5669</f>
        <v>0</v>
      </c>
    </row>
    <row r="5630" spans="1:15">
      <c r="A5630" t="s">
        <v>4</v>
      </c>
      <c r="B5630" s="4" t="s">
        <v>5</v>
      </c>
      <c r="C5630" s="4" t="s">
        <v>13</v>
      </c>
      <c r="D5630" s="4" t="s">
        <v>10</v>
      </c>
      <c r="E5630" s="4" t="s">
        <v>19</v>
      </c>
      <c r="F5630" s="4" t="s">
        <v>10</v>
      </c>
      <c r="G5630" s="4" t="s">
        <v>9</v>
      </c>
      <c r="H5630" s="4" t="s">
        <v>9</v>
      </c>
      <c r="I5630" s="4" t="s">
        <v>10</v>
      </c>
      <c r="J5630" s="4" t="s">
        <v>10</v>
      </c>
      <c r="K5630" s="4" t="s">
        <v>9</v>
      </c>
      <c r="L5630" s="4" t="s">
        <v>9</v>
      </c>
      <c r="M5630" s="4" t="s">
        <v>9</v>
      </c>
      <c r="N5630" s="4" t="s">
        <v>9</v>
      </c>
      <c r="O5630" s="4" t="s">
        <v>6</v>
      </c>
    </row>
    <row r="5631" spans="1:15">
      <c r="A5631" t="n">
        <v>47623</v>
      </c>
      <c r="B5631" s="14" t="n">
        <v>50</v>
      </c>
      <c r="C5631" s="7" t="n">
        <v>0</v>
      </c>
      <c r="D5631" s="7" t="n">
        <v>4400</v>
      </c>
      <c r="E5631" s="7" t="n">
        <v>0.400000005960464</v>
      </c>
      <c r="F5631" s="7" t="n">
        <v>0</v>
      </c>
      <c r="G5631" s="7" t="n">
        <v>0</v>
      </c>
      <c r="H5631" s="7" t="n">
        <v>-1069547520</v>
      </c>
      <c r="I5631" s="7" t="n">
        <v>0</v>
      </c>
      <c r="J5631" s="7" t="n">
        <v>65533</v>
      </c>
      <c r="K5631" s="7" t="n">
        <v>0</v>
      </c>
      <c r="L5631" s="7" t="n">
        <v>0</v>
      </c>
      <c r="M5631" s="7" t="n">
        <v>0</v>
      </c>
      <c r="N5631" s="7" t="n">
        <v>0</v>
      </c>
      <c r="O5631" s="7" t="s">
        <v>12</v>
      </c>
    </row>
    <row r="5632" spans="1:15">
      <c r="A5632" t="s">
        <v>4</v>
      </c>
      <c r="B5632" s="4" t="s">
        <v>5</v>
      </c>
      <c r="C5632" s="4" t="s">
        <v>10</v>
      </c>
    </row>
    <row r="5633" spans="1:15">
      <c r="A5633" t="n">
        <v>47662</v>
      </c>
      <c r="B5633" s="25" t="n">
        <v>16</v>
      </c>
      <c r="C5633" s="7" t="n">
        <v>700</v>
      </c>
    </row>
    <row r="5634" spans="1:15">
      <c r="A5634" t="s">
        <v>4</v>
      </c>
      <c r="B5634" s="4" t="s">
        <v>5</v>
      </c>
      <c r="C5634" s="4" t="s">
        <v>13</v>
      </c>
      <c r="D5634" s="4" t="s">
        <v>10</v>
      </c>
      <c r="E5634" s="4" t="s">
        <v>19</v>
      </c>
      <c r="F5634" s="4" t="s">
        <v>10</v>
      </c>
      <c r="G5634" s="4" t="s">
        <v>9</v>
      </c>
      <c r="H5634" s="4" t="s">
        <v>9</v>
      </c>
      <c r="I5634" s="4" t="s">
        <v>10</v>
      </c>
      <c r="J5634" s="4" t="s">
        <v>10</v>
      </c>
      <c r="K5634" s="4" t="s">
        <v>9</v>
      </c>
      <c r="L5634" s="4" t="s">
        <v>9</v>
      </c>
      <c r="M5634" s="4" t="s">
        <v>9</v>
      </c>
      <c r="N5634" s="4" t="s">
        <v>9</v>
      </c>
      <c r="O5634" s="4" t="s">
        <v>6</v>
      </c>
    </row>
    <row r="5635" spans="1:15">
      <c r="A5635" t="n">
        <v>47665</v>
      </c>
      <c r="B5635" s="14" t="n">
        <v>50</v>
      </c>
      <c r="C5635" s="7" t="n">
        <v>0</v>
      </c>
      <c r="D5635" s="7" t="n">
        <v>4423</v>
      </c>
      <c r="E5635" s="7" t="n">
        <v>0.400000005960464</v>
      </c>
      <c r="F5635" s="7" t="n">
        <v>0</v>
      </c>
      <c r="G5635" s="7" t="n">
        <v>0</v>
      </c>
      <c r="H5635" s="7" t="n">
        <v>-1082130432</v>
      </c>
      <c r="I5635" s="7" t="n">
        <v>0</v>
      </c>
      <c r="J5635" s="7" t="n">
        <v>65533</v>
      </c>
      <c r="K5635" s="7" t="n">
        <v>0</v>
      </c>
      <c r="L5635" s="7" t="n">
        <v>0</v>
      </c>
      <c r="M5635" s="7" t="n">
        <v>0</v>
      </c>
      <c r="N5635" s="7" t="n">
        <v>0</v>
      </c>
      <c r="O5635" s="7" t="s">
        <v>12</v>
      </c>
    </row>
    <row r="5636" spans="1:15">
      <c r="A5636" t="s">
        <v>4</v>
      </c>
      <c r="B5636" s="4" t="s">
        <v>5</v>
      </c>
      <c r="C5636" s="4" t="s">
        <v>10</v>
      </c>
    </row>
    <row r="5637" spans="1:15">
      <c r="A5637" t="n">
        <v>47704</v>
      </c>
      <c r="B5637" s="25" t="n">
        <v>16</v>
      </c>
      <c r="C5637" s="7" t="n">
        <v>100</v>
      </c>
    </row>
    <row r="5638" spans="1:15">
      <c r="A5638" t="s">
        <v>4</v>
      </c>
      <c r="B5638" s="4" t="s">
        <v>5</v>
      </c>
      <c r="C5638" s="4" t="s">
        <v>13</v>
      </c>
      <c r="D5638" s="4" t="s">
        <v>10</v>
      </c>
      <c r="E5638" s="4" t="s">
        <v>19</v>
      </c>
      <c r="F5638" s="4" t="s">
        <v>10</v>
      </c>
      <c r="G5638" s="4" t="s">
        <v>9</v>
      </c>
      <c r="H5638" s="4" t="s">
        <v>9</v>
      </c>
      <c r="I5638" s="4" t="s">
        <v>10</v>
      </c>
      <c r="J5638" s="4" t="s">
        <v>10</v>
      </c>
      <c r="K5638" s="4" t="s">
        <v>9</v>
      </c>
      <c r="L5638" s="4" t="s">
        <v>9</v>
      </c>
      <c r="M5638" s="4" t="s">
        <v>9</v>
      </c>
      <c r="N5638" s="4" t="s">
        <v>9</v>
      </c>
      <c r="O5638" s="4" t="s">
        <v>6</v>
      </c>
    </row>
    <row r="5639" spans="1:15">
      <c r="A5639" t="n">
        <v>47707</v>
      </c>
      <c r="B5639" s="14" t="n">
        <v>50</v>
      </c>
      <c r="C5639" s="7" t="n">
        <v>0</v>
      </c>
      <c r="D5639" s="7" t="n">
        <v>4416</v>
      </c>
      <c r="E5639" s="7" t="n">
        <v>0.400000005960464</v>
      </c>
      <c r="F5639" s="7" t="n">
        <v>0</v>
      </c>
      <c r="G5639" s="7" t="n">
        <v>0</v>
      </c>
      <c r="H5639" s="7" t="n">
        <v>0</v>
      </c>
      <c r="I5639" s="7" t="n">
        <v>0</v>
      </c>
      <c r="J5639" s="7" t="n">
        <v>65533</v>
      </c>
      <c r="K5639" s="7" t="n">
        <v>0</v>
      </c>
      <c r="L5639" s="7" t="n">
        <v>0</v>
      </c>
      <c r="M5639" s="7" t="n">
        <v>0</v>
      </c>
      <c r="N5639" s="7" t="n">
        <v>0</v>
      </c>
      <c r="O5639" s="7" t="s">
        <v>12</v>
      </c>
    </row>
    <row r="5640" spans="1:15">
      <c r="A5640" t="s">
        <v>4</v>
      </c>
      <c r="B5640" s="4" t="s">
        <v>5</v>
      </c>
      <c r="C5640" s="4" t="s">
        <v>10</v>
      </c>
    </row>
    <row r="5641" spans="1:15">
      <c r="A5641" t="n">
        <v>47746</v>
      </c>
      <c r="B5641" s="25" t="n">
        <v>16</v>
      </c>
      <c r="C5641" s="7" t="n">
        <v>800</v>
      </c>
    </row>
    <row r="5642" spans="1:15">
      <c r="A5642" t="s">
        <v>4</v>
      </c>
      <c r="B5642" s="4" t="s">
        <v>5</v>
      </c>
      <c r="C5642" s="4" t="s">
        <v>13</v>
      </c>
      <c r="D5642" s="4" t="s">
        <v>10</v>
      </c>
      <c r="E5642" s="4" t="s">
        <v>19</v>
      </c>
      <c r="F5642" s="4" t="s">
        <v>10</v>
      </c>
      <c r="G5642" s="4" t="s">
        <v>9</v>
      </c>
      <c r="H5642" s="4" t="s">
        <v>9</v>
      </c>
      <c r="I5642" s="4" t="s">
        <v>10</v>
      </c>
      <c r="J5642" s="4" t="s">
        <v>10</v>
      </c>
      <c r="K5642" s="4" t="s">
        <v>9</v>
      </c>
      <c r="L5642" s="4" t="s">
        <v>9</v>
      </c>
      <c r="M5642" s="4" t="s">
        <v>9</v>
      </c>
      <c r="N5642" s="4" t="s">
        <v>9</v>
      </c>
      <c r="O5642" s="4" t="s">
        <v>6</v>
      </c>
    </row>
    <row r="5643" spans="1:15">
      <c r="A5643" t="n">
        <v>47749</v>
      </c>
      <c r="B5643" s="14" t="n">
        <v>50</v>
      </c>
      <c r="C5643" s="7" t="n">
        <v>0</v>
      </c>
      <c r="D5643" s="7" t="n">
        <v>2119</v>
      </c>
      <c r="E5643" s="7" t="n">
        <v>0.400000005960464</v>
      </c>
      <c r="F5643" s="7" t="n">
        <v>0</v>
      </c>
      <c r="G5643" s="7" t="n">
        <v>0</v>
      </c>
      <c r="H5643" s="7" t="n">
        <v>-1063256064</v>
      </c>
      <c r="I5643" s="7" t="n">
        <v>0</v>
      </c>
      <c r="J5643" s="7" t="n">
        <v>65533</v>
      </c>
      <c r="K5643" s="7" t="n">
        <v>0</v>
      </c>
      <c r="L5643" s="7" t="n">
        <v>0</v>
      </c>
      <c r="M5643" s="7" t="n">
        <v>0</v>
      </c>
      <c r="N5643" s="7" t="n">
        <v>0</v>
      </c>
      <c r="O5643" s="7" t="s">
        <v>12</v>
      </c>
    </row>
    <row r="5644" spans="1:15">
      <c r="A5644" t="s">
        <v>4</v>
      </c>
      <c r="B5644" s="4" t="s">
        <v>5</v>
      </c>
      <c r="C5644" s="4" t="s">
        <v>10</v>
      </c>
    </row>
    <row r="5645" spans="1:15">
      <c r="A5645" t="n">
        <v>47788</v>
      </c>
      <c r="B5645" s="25" t="n">
        <v>16</v>
      </c>
      <c r="C5645" s="7" t="n">
        <v>1000</v>
      </c>
    </row>
    <row r="5646" spans="1:15">
      <c r="A5646" t="s">
        <v>4</v>
      </c>
      <c r="B5646" s="4" t="s">
        <v>5</v>
      </c>
      <c r="C5646" s="4" t="s">
        <v>13</v>
      </c>
      <c r="D5646" s="4" t="s">
        <v>10</v>
      </c>
      <c r="E5646" s="4" t="s">
        <v>19</v>
      </c>
      <c r="F5646" s="4" t="s">
        <v>10</v>
      </c>
      <c r="G5646" s="4" t="s">
        <v>9</v>
      </c>
      <c r="H5646" s="4" t="s">
        <v>9</v>
      </c>
      <c r="I5646" s="4" t="s">
        <v>10</v>
      </c>
      <c r="J5646" s="4" t="s">
        <v>10</v>
      </c>
      <c r="K5646" s="4" t="s">
        <v>9</v>
      </c>
      <c r="L5646" s="4" t="s">
        <v>9</v>
      </c>
      <c r="M5646" s="4" t="s">
        <v>9</v>
      </c>
      <c r="N5646" s="4" t="s">
        <v>9</v>
      </c>
      <c r="O5646" s="4" t="s">
        <v>6</v>
      </c>
    </row>
    <row r="5647" spans="1:15">
      <c r="A5647" t="n">
        <v>47791</v>
      </c>
      <c r="B5647" s="14" t="n">
        <v>50</v>
      </c>
      <c r="C5647" s="7" t="n">
        <v>0</v>
      </c>
      <c r="D5647" s="7" t="n">
        <v>4400</v>
      </c>
      <c r="E5647" s="7" t="n">
        <v>0.400000005960464</v>
      </c>
      <c r="F5647" s="7" t="n">
        <v>0</v>
      </c>
      <c r="G5647" s="7" t="n">
        <v>0</v>
      </c>
      <c r="H5647" s="7" t="n">
        <v>-1069547520</v>
      </c>
      <c r="I5647" s="7" t="n">
        <v>0</v>
      </c>
      <c r="J5647" s="7" t="n">
        <v>65533</v>
      </c>
      <c r="K5647" s="7" t="n">
        <v>0</v>
      </c>
      <c r="L5647" s="7" t="n">
        <v>0</v>
      </c>
      <c r="M5647" s="7" t="n">
        <v>0</v>
      </c>
      <c r="N5647" s="7" t="n">
        <v>0</v>
      </c>
      <c r="O5647" s="7" t="s">
        <v>12</v>
      </c>
    </row>
    <row r="5648" spans="1:15">
      <c r="A5648" t="s">
        <v>4</v>
      </c>
      <c r="B5648" s="4" t="s">
        <v>5</v>
      </c>
      <c r="C5648" s="4" t="s">
        <v>10</v>
      </c>
    </row>
    <row r="5649" spans="1:15">
      <c r="A5649" t="n">
        <v>47830</v>
      </c>
      <c r="B5649" s="25" t="n">
        <v>16</v>
      </c>
      <c r="C5649" s="7" t="n">
        <v>400</v>
      </c>
    </row>
    <row r="5650" spans="1:15">
      <c r="A5650" t="s">
        <v>4</v>
      </c>
      <c r="B5650" s="4" t="s">
        <v>5</v>
      </c>
      <c r="C5650" s="4" t="s">
        <v>13</v>
      </c>
      <c r="D5650" s="4" t="s">
        <v>10</v>
      </c>
      <c r="E5650" s="4" t="s">
        <v>19</v>
      </c>
      <c r="F5650" s="4" t="s">
        <v>10</v>
      </c>
      <c r="G5650" s="4" t="s">
        <v>9</v>
      </c>
      <c r="H5650" s="4" t="s">
        <v>9</v>
      </c>
      <c r="I5650" s="4" t="s">
        <v>10</v>
      </c>
      <c r="J5650" s="4" t="s">
        <v>10</v>
      </c>
      <c r="K5650" s="4" t="s">
        <v>9</v>
      </c>
      <c r="L5650" s="4" t="s">
        <v>9</v>
      </c>
      <c r="M5650" s="4" t="s">
        <v>9</v>
      </c>
      <c r="N5650" s="4" t="s">
        <v>9</v>
      </c>
      <c r="O5650" s="4" t="s">
        <v>6</v>
      </c>
    </row>
    <row r="5651" spans="1:15">
      <c r="A5651" t="n">
        <v>47833</v>
      </c>
      <c r="B5651" s="14" t="n">
        <v>50</v>
      </c>
      <c r="C5651" s="7" t="n">
        <v>0</v>
      </c>
      <c r="D5651" s="7" t="n">
        <v>4423</v>
      </c>
      <c r="E5651" s="7" t="n">
        <v>0.400000005960464</v>
      </c>
      <c r="F5651" s="7" t="n">
        <v>0</v>
      </c>
      <c r="G5651" s="7" t="n">
        <v>0</v>
      </c>
      <c r="H5651" s="7" t="n">
        <v>-1082130432</v>
      </c>
      <c r="I5651" s="7" t="n">
        <v>0</v>
      </c>
      <c r="J5651" s="7" t="n">
        <v>65533</v>
      </c>
      <c r="K5651" s="7" t="n">
        <v>0</v>
      </c>
      <c r="L5651" s="7" t="n">
        <v>0</v>
      </c>
      <c r="M5651" s="7" t="n">
        <v>0</v>
      </c>
      <c r="N5651" s="7" t="n">
        <v>0</v>
      </c>
      <c r="O5651" s="7" t="s">
        <v>12</v>
      </c>
    </row>
    <row r="5652" spans="1:15">
      <c r="A5652" t="s">
        <v>4</v>
      </c>
      <c r="B5652" s="4" t="s">
        <v>5</v>
      </c>
      <c r="C5652" s="4" t="s">
        <v>10</v>
      </c>
    </row>
    <row r="5653" spans="1:15">
      <c r="A5653" t="n">
        <v>47872</v>
      </c>
      <c r="B5653" s="25" t="n">
        <v>16</v>
      </c>
      <c r="C5653" s="7" t="n">
        <v>500</v>
      </c>
    </row>
    <row r="5654" spans="1:15">
      <c r="A5654" t="s">
        <v>4</v>
      </c>
      <c r="B5654" s="4" t="s">
        <v>5</v>
      </c>
      <c r="C5654" s="4" t="s">
        <v>13</v>
      </c>
      <c r="D5654" s="4" t="s">
        <v>10</v>
      </c>
      <c r="E5654" s="4" t="s">
        <v>19</v>
      </c>
      <c r="F5654" s="4" t="s">
        <v>10</v>
      </c>
      <c r="G5654" s="4" t="s">
        <v>9</v>
      </c>
      <c r="H5654" s="4" t="s">
        <v>9</v>
      </c>
      <c r="I5654" s="4" t="s">
        <v>10</v>
      </c>
      <c r="J5654" s="4" t="s">
        <v>10</v>
      </c>
      <c r="K5654" s="4" t="s">
        <v>9</v>
      </c>
      <c r="L5654" s="4" t="s">
        <v>9</v>
      </c>
      <c r="M5654" s="4" t="s">
        <v>9</v>
      </c>
      <c r="N5654" s="4" t="s">
        <v>9</v>
      </c>
      <c r="O5654" s="4" t="s">
        <v>6</v>
      </c>
    </row>
    <row r="5655" spans="1:15">
      <c r="A5655" t="n">
        <v>47875</v>
      </c>
      <c r="B5655" s="14" t="n">
        <v>50</v>
      </c>
      <c r="C5655" s="7" t="n">
        <v>0</v>
      </c>
      <c r="D5655" s="7" t="n">
        <v>4416</v>
      </c>
      <c r="E5655" s="7" t="n">
        <v>0.400000005960464</v>
      </c>
      <c r="F5655" s="7" t="n">
        <v>0</v>
      </c>
      <c r="G5655" s="7" t="n">
        <v>0</v>
      </c>
      <c r="H5655" s="7" t="n">
        <v>0</v>
      </c>
      <c r="I5655" s="7" t="n">
        <v>0</v>
      </c>
      <c r="J5655" s="7" t="n">
        <v>65533</v>
      </c>
      <c r="K5655" s="7" t="n">
        <v>0</v>
      </c>
      <c r="L5655" s="7" t="n">
        <v>0</v>
      </c>
      <c r="M5655" s="7" t="n">
        <v>0</v>
      </c>
      <c r="N5655" s="7" t="n">
        <v>0</v>
      </c>
      <c r="O5655" s="7" t="s">
        <v>12</v>
      </c>
    </row>
    <row r="5656" spans="1:15">
      <c r="A5656" t="s">
        <v>4</v>
      </c>
      <c r="B5656" s="4" t="s">
        <v>5</v>
      </c>
      <c r="C5656" s="4" t="s">
        <v>10</v>
      </c>
    </row>
    <row r="5657" spans="1:15">
      <c r="A5657" t="n">
        <v>47914</v>
      </c>
      <c r="B5657" s="25" t="n">
        <v>16</v>
      </c>
      <c r="C5657" s="7" t="n">
        <v>900</v>
      </c>
    </row>
    <row r="5658" spans="1:15">
      <c r="A5658" t="s">
        <v>4</v>
      </c>
      <c r="B5658" s="4" t="s">
        <v>5</v>
      </c>
      <c r="C5658" s="4" t="s">
        <v>13</v>
      </c>
      <c r="D5658" s="4" t="s">
        <v>10</v>
      </c>
      <c r="E5658" s="4" t="s">
        <v>19</v>
      </c>
      <c r="F5658" s="4" t="s">
        <v>10</v>
      </c>
      <c r="G5658" s="4" t="s">
        <v>9</v>
      </c>
      <c r="H5658" s="4" t="s">
        <v>9</v>
      </c>
      <c r="I5658" s="4" t="s">
        <v>10</v>
      </c>
      <c r="J5658" s="4" t="s">
        <v>10</v>
      </c>
      <c r="K5658" s="4" t="s">
        <v>9</v>
      </c>
      <c r="L5658" s="4" t="s">
        <v>9</v>
      </c>
      <c r="M5658" s="4" t="s">
        <v>9</v>
      </c>
      <c r="N5658" s="4" t="s">
        <v>9</v>
      </c>
      <c r="O5658" s="4" t="s">
        <v>6</v>
      </c>
    </row>
    <row r="5659" spans="1:15">
      <c r="A5659" t="n">
        <v>47917</v>
      </c>
      <c r="B5659" s="14" t="n">
        <v>50</v>
      </c>
      <c r="C5659" s="7" t="n">
        <v>0</v>
      </c>
      <c r="D5659" s="7" t="n">
        <v>4418</v>
      </c>
      <c r="E5659" s="7" t="n">
        <v>0.400000005960464</v>
      </c>
      <c r="F5659" s="7" t="n">
        <v>0</v>
      </c>
      <c r="G5659" s="7" t="n">
        <v>0</v>
      </c>
      <c r="H5659" s="7" t="n">
        <v>-1063256064</v>
      </c>
      <c r="I5659" s="7" t="n">
        <v>0</v>
      </c>
      <c r="J5659" s="7" t="n">
        <v>65533</v>
      </c>
      <c r="K5659" s="7" t="n">
        <v>0</v>
      </c>
      <c r="L5659" s="7" t="n">
        <v>0</v>
      </c>
      <c r="M5659" s="7" t="n">
        <v>0</v>
      </c>
      <c r="N5659" s="7" t="n">
        <v>0</v>
      </c>
      <c r="O5659" s="7" t="s">
        <v>12</v>
      </c>
    </row>
    <row r="5660" spans="1:15">
      <c r="A5660" t="s">
        <v>4</v>
      </c>
      <c r="B5660" s="4" t="s">
        <v>5</v>
      </c>
      <c r="C5660" s="4" t="s">
        <v>10</v>
      </c>
    </row>
    <row r="5661" spans="1:15">
      <c r="A5661" t="n">
        <v>47956</v>
      </c>
      <c r="B5661" s="25" t="n">
        <v>16</v>
      </c>
      <c r="C5661" s="7" t="n">
        <v>200</v>
      </c>
    </row>
    <row r="5662" spans="1:15">
      <c r="A5662" t="s">
        <v>4</v>
      </c>
      <c r="B5662" s="4" t="s">
        <v>5</v>
      </c>
      <c r="C5662" s="4" t="s">
        <v>13</v>
      </c>
      <c r="D5662" s="4" t="s">
        <v>10</v>
      </c>
      <c r="E5662" s="4" t="s">
        <v>19</v>
      </c>
      <c r="F5662" s="4" t="s">
        <v>10</v>
      </c>
      <c r="G5662" s="4" t="s">
        <v>9</v>
      </c>
      <c r="H5662" s="4" t="s">
        <v>9</v>
      </c>
      <c r="I5662" s="4" t="s">
        <v>10</v>
      </c>
      <c r="J5662" s="4" t="s">
        <v>10</v>
      </c>
      <c r="K5662" s="4" t="s">
        <v>9</v>
      </c>
      <c r="L5662" s="4" t="s">
        <v>9</v>
      </c>
      <c r="M5662" s="4" t="s">
        <v>9</v>
      </c>
      <c r="N5662" s="4" t="s">
        <v>9</v>
      </c>
      <c r="O5662" s="4" t="s">
        <v>6</v>
      </c>
    </row>
    <row r="5663" spans="1:15">
      <c r="A5663" t="n">
        <v>47959</v>
      </c>
      <c r="B5663" s="14" t="n">
        <v>50</v>
      </c>
      <c r="C5663" s="7" t="n">
        <v>0</v>
      </c>
      <c r="D5663" s="7" t="n">
        <v>4427</v>
      </c>
      <c r="E5663" s="7" t="n">
        <v>0.400000005960464</v>
      </c>
      <c r="F5663" s="7" t="n">
        <v>0</v>
      </c>
      <c r="G5663" s="7" t="n">
        <v>0</v>
      </c>
      <c r="H5663" s="7" t="n">
        <v>0</v>
      </c>
      <c r="I5663" s="7" t="n">
        <v>0</v>
      </c>
      <c r="J5663" s="7" t="n">
        <v>65533</v>
      </c>
      <c r="K5663" s="7" t="n">
        <v>0</v>
      </c>
      <c r="L5663" s="7" t="n">
        <v>0</v>
      </c>
      <c r="M5663" s="7" t="n">
        <v>0</v>
      </c>
      <c r="N5663" s="7" t="n">
        <v>0</v>
      </c>
      <c r="O5663" s="7" t="s">
        <v>12</v>
      </c>
    </row>
    <row r="5664" spans="1:15">
      <c r="A5664" t="s">
        <v>4</v>
      </c>
      <c r="B5664" s="4" t="s">
        <v>5</v>
      </c>
      <c r="C5664" s="4" t="s">
        <v>10</v>
      </c>
    </row>
    <row r="5665" spans="1:15">
      <c r="A5665" t="n">
        <v>47998</v>
      </c>
      <c r="B5665" s="25" t="n">
        <v>16</v>
      </c>
      <c r="C5665" s="7" t="n">
        <v>2000</v>
      </c>
    </row>
    <row r="5666" spans="1:15">
      <c r="A5666" t="s">
        <v>4</v>
      </c>
      <c r="B5666" s="4" t="s">
        <v>5</v>
      </c>
      <c r="C5666" s="4" t="s">
        <v>18</v>
      </c>
    </row>
    <row r="5667" spans="1:15">
      <c r="A5667" t="n">
        <v>48001</v>
      </c>
      <c r="B5667" s="15" t="n">
        <v>3</v>
      </c>
      <c r="C5667" s="12" t="n">
        <f t="normal" ca="1">A5629</f>
        <v>0</v>
      </c>
    </row>
    <row r="5668" spans="1:15">
      <c r="A5668" t="s">
        <v>4</v>
      </c>
      <c r="B5668" s="4" t="s">
        <v>5</v>
      </c>
    </row>
    <row r="5669" spans="1:15">
      <c r="A5669" t="n">
        <v>48006</v>
      </c>
      <c r="B5669" s="5" t="n">
        <v>1</v>
      </c>
    </row>
    <row r="5670" spans="1:15" s="3" customFormat="1" customHeight="0">
      <c r="A5670" s="3" t="s">
        <v>2</v>
      </c>
      <c r="B5670" s="3" t="s">
        <v>444</v>
      </c>
    </row>
    <row r="5671" spans="1:15">
      <c r="A5671" t="s">
        <v>4</v>
      </c>
      <c r="B5671" s="4" t="s">
        <v>5</v>
      </c>
      <c r="C5671" s="4" t="s">
        <v>13</v>
      </c>
      <c r="D5671" s="4" t="s">
        <v>13</v>
      </c>
      <c r="E5671" s="4" t="s">
        <v>13</v>
      </c>
      <c r="F5671" s="4" t="s">
        <v>13</v>
      </c>
    </row>
    <row r="5672" spans="1:15">
      <c r="A5672" t="n">
        <v>48008</v>
      </c>
      <c r="B5672" s="8" t="n">
        <v>14</v>
      </c>
      <c r="C5672" s="7" t="n">
        <v>2</v>
      </c>
      <c r="D5672" s="7" t="n">
        <v>0</v>
      </c>
      <c r="E5672" s="7" t="n">
        <v>0</v>
      </c>
      <c r="F5672" s="7" t="n">
        <v>0</v>
      </c>
    </row>
    <row r="5673" spans="1:15">
      <c r="A5673" t="s">
        <v>4</v>
      </c>
      <c r="B5673" s="4" t="s">
        <v>5</v>
      </c>
      <c r="C5673" s="4" t="s">
        <v>13</v>
      </c>
      <c r="D5673" s="41" t="s">
        <v>88</v>
      </c>
      <c r="E5673" s="4" t="s">
        <v>5</v>
      </c>
      <c r="F5673" s="4" t="s">
        <v>13</v>
      </c>
      <c r="G5673" s="4" t="s">
        <v>10</v>
      </c>
      <c r="H5673" s="41" t="s">
        <v>89</v>
      </c>
      <c r="I5673" s="4" t="s">
        <v>13</v>
      </c>
      <c r="J5673" s="4" t="s">
        <v>9</v>
      </c>
      <c r="K5673" s="4" t="s">
        <v>13</v>
      </c>
      <c r="L5673" s="4" t="s">
        <v>13</v>
      </c>
      <c r="M5673" s="41" t="s">
        <v>88</v>
      </c>
      <c r="N5673" s="4" t="s">
        <v>5</v>
      </c>
      <c r="O5673" s="4" t="s">
        <v>13</v>
      </c>
      <c r="P5673" s="4" t="s">
        <v>10</v>
      </c>
      <c r="Q5673" s="41" t="s">
        <v>89</v>
      </c>
      <c r="R5673" s="4" t="s">
        <v>13</v>
      </c>
      <c r="S5673" s="4" t="s">
        <v>9</v>
      </c>
      <c r="T5673" s="4" t="s">
        <v>13</v>
      </c>
      <c r="U5673" s="4" t="s">
        <v>13</v>
      </c>
      <c r="V5673" s="4" t="s">
        <v>13</v>
      </c>
      <c r="W5673" s="4" t="s">
        <v>18</v>
      </c>
    </row>
    <row r="5674" spans="1:15">
      <c r="A5674" t="n">
        <v>48013</v>
      </c>
      <c r="B5674" s="11" t="n">
        <v>5</v>
      </c>
      <c r="C5674" s="7" t="n">
        <v>28</v>
      </c>
      <c r="D5674" s="41" t="s">
        <v>3</v>
      </c>
      <c r="E5674" s="10" t="n">
        <v>162</v>
      </c>
      <c r="F5674" s="7" t="n">
        <v>3</v>
      </c>
      <c r="G5674" s="7" t="n">
        <v>12341</v>
      </c>
      <c r="H5674" s="41" t="s">
        <v>3</v>
      </c>
      <c r="I5674" s="7" t="n">
        <v>0</v>
      </c>
      <c r="J5674" s="7" t="n">
        <v>1</v>
      </c>
      <c r="K5674" s="7" t="n">
        <v>2</v>
      </c>
      <c r="L5674" s="7" t="n">
        <v>28</v>
      </c>
      <c r="M5674" s="41" t="s">
        <v>3</v>
      </c>
      <c r="N5674" s="10" t="n">
        <v>162</v>
      </c>
      <c r="O5674" s="7" t="n">
        <v>3</v>
      </c>
      <c r="P5674" s="7" t="n">
        <v>12341</v>
      </c>
      <c r="Q5674" s="41" t="s">
        <v>3</v>
      </c>
      <c r="R5674" s="7" t="n">
        <v>0</v>
      </c>
      <c r="S5674" s="7" t="n">
        <v>2</v>
      </c>
      <c r="T5674" s="7" t="n">
        <v>2</v>
      </c>
      <c r="U5674" s="7" t="n">
        <v>11</v>
      </c>
      <c r="V5674" s="7" t="n">
        <v>1</v>
      </c>
      <c r="W5674" s="12" t="n">
        <f t="normal" ca="1">A5678</f>
        <v>0</v>
      </c>
    </row>
    <row r="5675" spans="1:15">
      <c r="A5675" t="s">
        <v>4</v>
      </c>
      <c r="B5675" s="4" t="s">
        <v>5</v>
      </c>
      <c r="C5675" s="4" t="s">
        <v>13</v>
      </c>
      <c r="D5675" s="4" t="s">
        <v>10</v>
      </c>
      <c r="E5675" s="4" t="s">
        <v>19</v>
      </c>
    </row>
    <row r="5676" spans="1:15">
      <c r="A5676" t="n">
        <v>48042</v>
      </c>
      <c r="B5676" s="42" t="n">
        <v>58</v>
      </c>
      <c r="C5676" s="7" t="n">
        <v>0</v>
      </c>
      <c r="D5676" s="7" t="n">
        <v>0</v>
      </c>
      <c r="E5676" s="7" t="n">
        <v>1</v>
      </c>
    </row>
    <row r="5677" spans="1:15">
      <c r="A5677" t="s">
        <v>4</v>
      </c>
      <c r="B5677" s="4" t="s">
        <v>5</v>
      </c>
      <c r="C5677" s="4" t="s">
        <v>13</v>
      </c>
      <c r="D5677" s="41" t="s">
        <v>88</v>
      </c>
      <c r="E5677" s="4" t="s">
        <v>5</v>
      </c>
      <c r="F5677" s="4" t="s">
        <v>13</v>
      </c>
      <c r="G5677" s="4" t="s">
        <v>10</v>
      </c>
      <c r="H5677" s="41" t="s">
        <v>89</v>
      </c>
      <c r="I5677" s="4" t="s">
        <v>13</v>
      </c>
      <c r="J5677" s="4" t="s">
        <v>9</v>
      </c>
      <c r="K5677" s="4" t="s">
        <v>13</v>
      </c>
      <c r="L5677" s="4" t="s">
        <v>13</v>
      </c>
      <c r="M5677" s="41" t="s">
        <v>88</v>
      </c>
      <c r="N5677" s="4" t="s">
        <v>5</v>
      </c>
      <c r="O5677" s="4" t="s">
        <v>13</v>
      </c>
      <c r="P5677" s="4" t="s">
        <v>10</v>
      </c>
      <c r="Q5677" s="41" t="s">
        <v>89</v>
      </c>
      <c r="R5677" s="4" t="s">
        <v>13</v>
      </c>
      <c r="S5677" s="4" t="s">
        <v>9</v>
      </c>
      <c r="T5677" s="4" t="s">
        <v>13</v>
      </c>
      <c r="U5677" s="4" t="s">
        <v>13</v>
      </c>
      <c r="V5677" s="4" t="s">
        <v>13</v>
      </c>
      <c r="W5677" s="4" t="s">
        <v>18</v>
      </c>
    </row>
    <row r="5678" spans="1:15">
      <c r="A5678" t="n">
        <v>48050</v>
      </c>
      <c r="B5678" s="11" t="n">
        <v>5</v>
      </c>
      <c r="C5678" s="7" t="n">
        <v>28</v>
      </c>
      <c r="D5678" s="41" t="s">
        <v>3</v>
      </c>
      <c r="E5678" s="10" t="n">
        <v>162</v>
      </c>
      <c r="F5678" s="7" t="n">
        <v>3</v>
      </c>
      <c r="G5678" s="7" t="n">
        <v>12341</v>
      </c>
      <c r="H5678" s="41" t="s">
        <v>3</v>
      </c>
      <c r="I5678" s="7" t="n">
        <v>0</v>
      </c>
      <c r="J5678" s="7" t="n">
        <v>1</v>
      </c>
      <c r="K5678" s="7" t="n">
        <v>3</v>
      </c>
      <c r="L5678" s="7" t="n">
        <v>28</v>
      </c>
      <c r="M5678" s="41" t="s">
        <v>3</v>
      </c>
      <c r="N5678" s="10" t="n">
        <v>162</v>
      </c>
      <c r="O5678" s="7" t="n">
        <v>3</v>
      </c>
      <c r="P5678" s="7" t="n">
        <v>12341</v>
      </c>
      <c r="Q5678" s="41" t="s">
        <v>3</v>
      </c>
      <c r="R5678" s="7" t="n">
        <v>0</v>
      </c>
      <c r="S5678" s="7" t="n">
        <v>2</v>
      </c>
      <c r="T5678" s="7" t="n">
        <v>3</v>
      </c>
      <c r="U5678" s="7" t="n">
        <v>9</v>
      </c>
      <c r="V5678" s="7" t="n">
        <v>1</v>
      </c>
      <c r="W5678" s="12" t="n">
        <f t="normal" ca="1">A5688</f>
        <v>0</v>
      </c>
    </row>
    <row r="5679" spans="1:15">
      <c r="A5679" t="s">
        <v>4</v>
      </c>
      <c r="B5679" s="4" t="s">
        <v>5</v>
      </c>
      <c r="C5679" s="4" t="s">
        <v>13</v>
      </c>
      <c r="D5679" s="41" t="s">
        <v>88</v>
      </c>
      <c r="E5679" s="4" t="s">
        <v>5</v>
      </c>
      <c r="F5679" s="4" t="s">
        <v>10</v>
      </c>
      <c r="G5679" s="4" t="s">
        <v>13</v>
      </c>
      <c r="H5679" s="4" t="s">
        <v>13</v>
      </c>
      <c r="I5679" s="4" t="s">
        <v>6</v>
      </c>
      <c r="J5679" s="41" t="s">
        <v>89</v>
      </c>
      <c r="K5679" s="4" t="s">
        <v>13</v>
      </c>
      <c r="L5679" s="4" t="s">
        <v>13</v>
      </c>
      <c r="M5679" s="41" t="s">
        <v>88</v>
      </c>
      <c r="N5679" s="4" t="s">
        <v>5</v>
      </c>
      <c r="O5679" s="4" t="s">
        <v>13</v>
      </c>
      <c r="P5679" s="41" t="s">
        <v>89</v>
      </c>
      <c r="Q5679" s="4" t="s">
        <v>13</v>
      </c>
      <c r="R5679" s="4" t="s">
        <v>9</v>
      </c>
      <c r="S5679" s="4" t="s">
        <v>13</v>
      </c>
      <c r="T5679" s="4" t="s">
        <v>13</v>
      </c>
      <c r="U5679" s="4" t="s">
        <v>13</v>
      </c>
      <c r="V5679" s="41" t="s">
        <v>88</v>
      </c>
      <c r="W5679" s="4" t="s">
        <v>5</v>
      </c>
      <c r="X5679" s="4" t="s">
        <v>13</v>
      </c>
      <c r="Y5679" s="41" t="s">
        <v>89</v>
      </c>
      <c r="Z5679" s="4" t="s">
        <v>13</v>
      </c>
      <c r="AA5679" s="4" t="s">
        <v>9</v>
      </c>
      <c r="AB5679" s="4" t="s">
        <v>13</v>
      </c>
      <c r="AC5679" s="4" t="s">
        <v>13</v>
      </c>
      <c r="AD5679" s="4" t="s">
        <v>13</v>
      </c>
      <c r="AE5679" s="4" t="s">
        <v>18</v>
      </c>
    </row>
    <row r="5680" spans="1:15">
      <c r="A5680" t="n">
        <v>48079</v>
      </c>
      <c r="B5680" s="11" t="n">
        <v>5</v>
      </c>
      <c r="C5680" s="7" t="n">
        <v>28</v>
      </c>
      <c r="D5680" s="41" t="s">
        <v>3</v>
      </c>
      <c r="E5680" s="33" t="n">
        <v>47</v>
      </c>
      <c r="F5680" s="7" t="n">
        <v>61456</v>
      </c>
      <c r="G5680" s="7" t="n">
        <v>2</v>
      </c>
      <c r="H5680" s="7" t="n">
        <v>0</v>
      </c>
      <c r="I5680" s="7" t="s">
        <v>90</v>
      </c>
      <c r="J5680" s="41" t="s">
        <v>3</v>
      </c>
      <c r="K5680" s="7" t="n">
        <v>8</v>
      </c>
      <c r="L5680" s="7" t="n">
        <v>28</v>
      </c>
      <c r="M5680" s="41" t="s">
        <v>3</v>
      </c>
      <c r="N5680" s="40" t="n">
        <v>74</v>
      </c>
      <c r="O5680" s="7" t="n">
        <v>65</v>
      </c>
      <c r="P5680" s="41" t="s">
        <v>3</v>
      </c>
      <c r="Q5680" s="7" t="n">
        <v>0</v>
      </c>
      <c r="R5680" s="7" t="n">
        <v>1</v>
      </c>
      <c r="S5680" s="7" t="n">
        <v>3</v>
      </c>
      <c r="T5680" s="7" t="n">
        <v>9</v>
      </c>
      <c r="U5680" s="7" t="n">
        <v>28</v>
      </c>
      <c r="V5680" s="41" t="s">
        <v>3</v>
      </c>
      <c r="W5680" s="40" t="n">
        <v>74</v>
      </c>
      <c r="X5680" s="7" t="n">
        <v>65</v>
      </c>
      <c r="Y5680" s="41" t="s">
        <v>3</v>
      </c>
      <c r="Z5680" s="7" t="n">
        <v>0</v>
      </c>
      <c r="AA5680" s="7" t="n">
        <v>2</v>
      </c>
      <c r="AB5680" s="7" t="n">
        <v>3</v>
      </c>
      <c r="AC5680" s="7" t="n">
        <v>9</v>
      </c>
      <c r="AD5680" s="7" t="n">
        <v>1</v>
      </c>
      <c r="AE5680" s="12" t="n">
        <f t="normal" ca="1">A5684</f>
        <v>0</v>
      </c>
    </row>
    <row r="5681" spans="1:31">
      <c r="A5681" t="s">
        <v>4</v>
      </c>
      <c r="B5681" s="4" t="s">
        <v>5</v>
      </c>
      <c r="C5681" s="4" t="s">
        <v>10</v>
      </c>
      <c r="D5681" s="4" t="s">
        <v>13</v>
      </c>
      <c r="E5681" s="4" t="s">
        <v>13</v>
      </c>
      <c r="F5681" s="4" t="s">
        <v>6</v>
      </c>
    </row>
    <row r="5682" spans="1:31">
      <c r="A5682" t="n">
        <v>48127</v>
      </c>
      <c r="B5682" s="33" t="n">
        <v>47</v>
      </c>
      <c r="C5682" s="7" t="n">
        <v>61456</v>
      </c>
      <c r="D5682" s="7" t="n">
        <v>0</v>
      </c>
      <c r="E5682" s="7" t="n">
        <v>0</v>
      </c>
      <c r="F5682" s="7" t="s">
        <v>91</v>
      </c>
    </row>
    <row r="5683" spans="1:31">
      <c r="A5683" t="s">
        <v>4</v>
      </c>
      <c r="B5683" s="4" t="s">
        <v>5</v>
      </c>
      <c r="C5683" s="4" t="s">
        <v>13</v>
      </c>
      <c r="D5683" s="4" t="s">
        <v>10</v>
      </c>
      <c r="E5683" s="4" t="s">
        <v>19</v>
      </c>
    </row>
    <row r="5684" spans="1:31">
      <c r="A5684" t="n">
        <v>48140</v>
      </c>
      <c r="B5684" s="42" t="n">
        <v>58</v>
      </c>
      <c r="C5684" s="7" t="n">
        <v>0</v>
      </c>
      <c r="D5684" s="7" t="n">
        <v>300</v>
      </c>
      <c r="E5684" s="7" t="n">
        <v>1</v>
      </c>
    </row>
    <row r="5685" spans="1:31">
      <c r="A5685" t="s">
        <v>4</v>
      </c>
      <c r="B5685" s="4" t="s">
        <v>5</v>
      </c>
      <c r="C5685" s="4" t="s">
        <v>13</v>
      </c>
      <c r="D5685" s="4" t="s">
        <v>10</v>
      </c>
    </row>
    <row r="5686" spans="1:31">
      <c r="A5686" t="n">
        <v>48148</v>
      </c>
      <c r="B5686" s="42" t="n">
        <v>58</v>
      </c>
      <c r="C5686" s="7" t="n">
        <v>255</v>
      </c>
      <c r="D5686" s="7" t="n">
        <v>0</v>
      </c>
    </row>
    <row r="5687" spans="1:31">
      <c r="A5687" t="s">
        <v>4</v>
      </c>
      <c r="B5687" s="4" t="s">
        <v>5</v>
      </c>
      <c r="C5687" s="4" t="s">
        <v>13</v>
      </c>
      <c r="D5687" s="4" t="s">
        <v>13</v>
      </c>
      <c r="E5687" s="4" t="s">
        <v>13</v>
      </c>
      <c r="F5687" s="4" t="s">
        <v>13</v>
      </c>
    </row>
    <row r="5688" spans="1:31">
      <c r="A5688" t="n">
        <v>48152</v>
      </c>
      <c r="B5688" s="8" t="n">
        <v>14</v>
      </c>
      <c r="C5688" s="7" t="n">
        <v>0</v>
      </c>
      <c r="D5688" s="7" t="n">
        <v>0</v>
      </c>
      <c r="E5688" s="7" t="n">
        <v>0</v>
      </c>
      <c r="F5688" s="7" t="n">
        <v>64</v>
      </c>
    </row>
    <row r="5689" spans="1:31">
      <c r="A5689" t="s">
        <v>4</v>
      </c>
      <c r="B5689" s="4" t="s">
        <v>5</v>
      </c>
      <c r="C5689" s="4" t="s">
        <v>13</v>
      </c>
      <c r="D5689" s="4" t="s">
        <v>10</v>
      </c>
    </row>
    <row r="5690" spans="1:31">
      <c r="A5690" t="n">
        <v>48157</v>
      </c>
      <c r="B5690" s="20" t="n">
        <v>22</v>
      </c>
      <c r="C5690" s="7" t="n">
        <v>0</v>
      </c>
      <c r="D5690" s="7" t="n">
        <v>12341</v>
      </c>
    </row>
    <row r="5691" spans="1:31">
      <c r="A5691" t="s">
        <v>4</v>
      </c>
      <c r="B5691" s="4" t="s">
        <v>5</v>
      </c>
      <c r="C5691" s="4" t="s">
        <v>13</v>
      </c>
      <c r="D5691" s="4" t="s">
        <v>10</v>
      </c>
    </row>
    <row r="5692" spans="1:31">
      <c r="A5692" t="n">
        <v>48161</v>
      </c>
      <c r="B5692" s="42" t="n">
        <v>58</v>
      </c>
      <c r="C5692" s="7" t="n">
        <v>5</v>
      </c>
      <c r="D5692" s="7" t="n">
        <v>300</v>
      </c>
    </row>
    <row r="5693" spans="1:31">
      <c r="A5693" t="s">
        <v>4</v>
      </c>
      <c r="B5693" s="4" t="s">
        <v>5</v>
      </c>
      <c r="C5693" s="4" t="s">
        <v>19</v>
      </c>
      <c r="D5693" s="4" t="s">
        <v>10</v>
      </c>
    </row>
    <row r="5694" spans="1:31">
      <c r="A5694" t="n">
        <v>48165</v>
      </c>
      <c r="B5694" s="43" t="n">
        <v>103</v>
      </c>
      <c r="C5694" s="7" t="n">
        <v>0</v>
      </c>
      <c r="D5694" s="7" t="n">
        <v>300</v>
      </c>
    </row>
    <row r="5695" spans="1:31">
      <c r="A5695" t="s">
        <v>4</v>
      </c>
      <c r="B5695" s="4" t="s">
        <v>5</v>
      </c>
      <c r="C5695" s="4" t="s">
        <v>13</v>
      </c>
    </row>
    <row r="5696" spans="1:31">
      <c r="A5696" t="n">
        <v>48172</v>
      </c>
      <c r="B5696" s="44" t="n">
        <v>64</v>
      </c>
      <c r="C5696" s="7" t="n">
        <v>7</v>
      </c>
    </row>
    <row r="5697" spans="1:6">
      <c r="A5697" t="s">
        <v>4</v>
      </c>
      <c r="B5697" s="4" t="s">
        <v>5</v>
      </c>
      <c r="C5697" s="4" t="s">
        <v>13</v>
      </c>
      <c r="D5697" s="4" t="s">
        <v>10</v>
      </c>
    </row>
    <row r="5698" spans="1:6">
      <c r="A5698" t="n">
        <v>48174</v>
      </c>
      <c r="B5698" s="45" t="n">
        <v>72</v>
      </c>
      <c r="C5698" s="7" t="n">
        <v>5</v>
      </c>
      <c r="D5698" s="7" t="n">
        <v>0</v>
      </c>
    </row>
    <row r="5699" spans="1:6">
      <c r="A5699" t="s">
        <v>4</v>
      </c>
      <c r="B5699" s="4" t="s">
        <v>5</v>
      </c>
      <c r="C5699" s="4" t="s">
        <v>13</v>
      </c>
      <c r="D5699" s="41" t="s">
        <v>88</v>
      </c>
      <c r="E5699" s="4" t="s">
        <v>5</v>
      </c>
      <c r="F5699" s="4" t="s">
        <v>13</v>
      </c>
      <c r="G5699" s="4" t="s">
        <v>10</v>
      </c>
      <c r="H5699" s="41" t="s">
        <v>89</v>
      </c>
      <c r="I5699" s="4" t="s">
        <v>13</v>
      </c>
      <c r="J5699" s="4" t="s">
        <v>9</v>
      </c>
      <c r="K5699" s="4" t="s">
        <v>13</v>
      </c>
      <c r="L5699" s="4" t="s">
        <v>13</v>
      </c>
      <c r="M5699" s="4" t="s">
        <v>18</v>
      </c>
    </row>
    <row r="5700" spans="1:6">
      <c r="A5700" t="n">
        <v>48178</v>
      </c>
      <c r="B5700" s="11" t="n">
        <v>5</v>
      </c>
      <c r="C5700" s="7" t="n">
        <v>28</v>
      </c>
      <c r="D5700" s="41" t="s">
        <v>3</v>
      </c>
      <c r="E5700" s="10" t="n">
        <v>162</v>
      </c>
      <c r="F5700" s="7" t="n">
        <v>4</v>
      </c>
      <c r="G5700" s="7" t="n">
        <v>12341</v>
      </c>
      <c r="H5700" s="41" t="s">
        <v>3</v>
      </c>
      <c r="I5700" s="7" t="n">
        <v>0</v>
      </c>
      <c r="J5700" s="7" t="n">
        <v>1</v>
      </c>
      <c r="K5700" s="7" t="n">
        <v>2</v>
      </c>
      <c r="L5700" s="7" t="n">
        <v>1</v>
      </c>
      <c r="M5700" s="12" t="n">
        <f t="normal" ca="1">A5706</f>
        <v>0</v>
      </c>
    </row>
    <row r="5701" spans="1:6">
      <c r="A5701" t="s">
        <v>4</v>
      </c>
      <c r="B5701" s="4" t="s">
        <v>5</v>
      </c>
      <c r="C5701" s="4" t="s">
        <v>13</v>
      </c>
      <c r="D5701" s="4" t="s">
        <v>6</v>
      </c>
    </row>
    <row r="5702" spans="1:6">
      <c r="A5702" t="n">
        <v>48195</v>
      </c>
      <c r="B5702" s="9" t="n">
        <v>2</v>
      </c>
      <c r="C5702" s="7" t="n">
        <v>10</v>
      </c>
      <c r="D5702" s="7" t="s">
        <v>92</v>
      </c>
    </row>
    <row r="5703" spans="1:6">
      <c r="A5703" t="s">
        <v>4</v>
      </c>
      <c r="B5703" s="4" t="s">
        <v>5</v>
      </c>
      <c r="C5703" s="4" t="s">
        <v>10</v>
      </c>
    </row>
    <row r="5704" spans="1:6">
      <c r="A5704" t="n">
        <v>48212</v>
      </c>
      <c r="B5704" s="25" t="n">
        <v>16</v>
      </c>
      <c r="C5704" s="7" t="n">
        <v>0</v>
      </c>
    </row>
    <row r="5705" spans="1:6">
      <c r="A5705" t="s">
        <v>4</v>
      </c>
      <c r="B5705" s="4" t="s">
        <v>5</v>
      </c>
      <c r="C5705" s="4" t="s">
        <v>13</v>
      </c>
      <c r="D5705" s="4" t="s">
        <v>10</v>
      </c>
      <c r="E5705" s="4" t="s">
        <v>13</v>
      </c>
      <c r="F5705" s="4" t="s">
        <v>6</v>
      </c>
    </row>
    <row r="5706" spans="1:6">
      <c r="A5706" t="n">
        <v>48215</v>
      </c>
      <c r="B5706" s="68" t="n">
        <v>39</v>
      </c>
      <c r="C5706" s="7" t="n">
        <v>10</v>
      </c>
      <c r="D5706" s="7" t="n">
        <v>65533</v>
      </c>
      <c r="E5706" s="7" t="n">
        <v>203</v>
      </c>
      <c r="F5706" s="7" t="s">
        <v>445</v>
      </c>
    </row>
    <row r="5707" spans="1:6">
      <c r="A5707" t="s">
        <v>4</v>
      </c>
      <c r="B5707" s="4" t="s">
        <v>5</v>
      </c>
      <c r="C5707" s="4" t="s">
        <v>13</v>
      </c>
      <c r="D5707" s="4" t="s">
        <v>10</v>
      </c>
      <c r="E5707" s="4" t="s">
        <v>13</v>
      </c>
      <c r="F5707" s="4" t="s">
        <v>6</v>
      </c>
    </row>
    <row r="5708" spans="1:6">
      <c r="A5708" t="n">
        <v>48239</v>
      </c>
      <c r="B5708" s="68" t="n">
        <v>39</v>
      </c>
      <c r="C5708" s="7" t="n">
        <v>10</v>
      </c>
      <c r="D5708" s="7" t="n">
        <v>65533</v>
      </c>
      <c r="E5708" s="7" t="n">
        <v>204</v>
      </c>
      <c r="F5708" s="7" t="s">
        <v>446</v>
      </c>
    </row>
    <row r="5709" spans="1:6">
      <c r="A5709" t="s">
        <v>4</v>
      </c>
      <c r="B5709" s="4" t="s">
        <v>5</v>
      </c>
      <c r="C5709" s="4" t="s">
        <v>13</v>
      </c>
      <c r="D5709" s="4" t="s">
        <v>10</v>
      </c>
      <c r="E5709" s="4" t="s">
        <v>13</v>
      </c>
      <c r="F5709" s="4" t="s">
        <v>6</v>
      </c>
    </row>
    <row r="5710" spans="1:6">
      <c r="A5710" t="n">
        <v>48263</v>
      </c>
      <c r="B5710" s="68" t="n">
        <v>39</v>
      </c>
      <c r="C5710" s="7" t="n">
        <v>10</v>
      </c>
      <c r="D5710" s="7" t="n">
        <v>65533</v>
      </c>
      <c r="E5710" s="7" t="n">
        <v>205</v>
      </c>
      <c r="F5710" s="7" t="s">
        <v>447</v>
      </c>
    </row>
    <row r="5711" spans="1:6">
      <c r="A5711" t="s">
        <v>4</v>
      </c>
      <c r="B5711" s="4" t="s">
        <v>5</v>
      </c>
      <c r="C5711" s="4" t="s">
        <v>13</v>
      </c>
      <c r="D5711" s="4" t="s">
        <v>10</v>
      </c>
      <c r="E5711" s="4" t="s">
        <v>13</v>
      </c>
      <c r="F5711" s="4" t="s">
        <v>6</v>
      </c>
    </row>
    <row r="5712" spans="1:6">
      <c r="A5712" t="n">
        <v>48287</v>
      </c>
      <c r="B5712" s="68" t="n">
        <v>39</v>
      </c>
      <c r="C5712" s="7" t="n">
        <v>10</v>
      </c>
      <c r="D5712" s="7" t="n">
        <v>65533</v>
      </c>
      <c r="E5712" s="7" t="n">
        <v>206</v>
      </c>
      <c r="F5712" s="7" t="s">
        <v>448</v>
      </c>
    </row>
    <row r="5713" spans="1:13">
      <c r="A5713" t="s">
        <v>4</v>
      </c>
      <c r="B5713" s="4" t="s">
        <v>5</v>
      </c>
      <c r="C5713" s="4" t="s">
        <v>13</v>
      </c>
      <c r="D5713" s="4" t="s">
        <v>10</v>
      </c>
      <c r="E5713" s="4" t="s">
        <v>13</v>
      </c>
      <c r="F5713" s="4" t="s">
        <v>6</v>
      </c>
    </row>
    <row r="5714" spans="1:13">
      <c r="A5714" t="n">
        <v>48311</v>
      </c>
      <c r="B5714" s="68" t="n">
        <v>39</v>
      </c>
      <c r="C5714" s="7" t="n">
        <v>10</v>
      </c>
      <c r="D5714" s="7" t="n">
        <v>65533</v>
      </c>
      <c r="E5714" s="7" t="n">
        <v>207</v>
      </c>
      <c r="F5714" s="7" t="s">
        <v>449</v>
      </c>
    </row>
    <row r="5715" spans="1:13">
      <c r="A5715" t="s">
        <v>4</v>
      </c>
      <c r="B5715" s="4" t="s">
        <v>5</v>
      </c>
      <c r="C5715" s="4" t="s">
        <v>10</v>
      </c>
      <c r="D5715" s="4" t="s">
        <v>6</v>
      </c>
      <c r="E5715" s="4" t="s">
        <v>6</v>
      </c>
      <c r="F5715" s="4" t="s">
        <v>6</v>
      </c>
      <c r="G5715" s="4" t="s">
        <v>13</v>
      </c>
      <c r="H5715" s="4" t="s">
        <v>9</v>
      </c>
      <c r="I5715" s="4" t="s">
        <v>19</v>
      </c>
      <c r="J5715" s="4" t="s">
        <v>19</v>
      </c>
      <c r="K5715" s="4" t="s">
        <v>19</v>
      </c>
      <c r="L5715" s="4" t="s">
        <v>19</v>
      </c>
      <c r="M5715" s="4" t="s">
        <v>19</v>
      </c>
      <c r="N5715" s="4" t="s">
        <v>19</v>
      </c>
      <c r="O5715" s="4" t="s">
        <v>19</v>
      </c>
      <c r="P5715" s="4" t="s">
        <v>6</v>
      </c>
      <c r="Q5715" s="4" t="s">
        <v>6</v>
      </c>
      <c r="R5715" s="4" t="s">
        <v>9</v>
      </c>
      <c r="S5715" s="4" t="s">
        <v>13</v>
      </c>
      <c r="T5715" s="4" t="s">
        <v>9</v>
      </c>
      <c r="U5715" s="4" t="s">
        <v>9</v>
      </c>
      <c r="V5715" s="4" t="s">
        <v>10</v>
      </c>
    </row>
    <row r="5716" spans="1:13">
      <c r="A5716" t="n">
        <v>48335</v>
      </c>
      <c r="B5716" s="46" t="n">
        <v>19</v>
      </c>
      <c r="C5716" s="7" t="n">
        <v>1</v>
      </c>
      <c r="D5716" s="7" t="s">
        <v>155</v>
      </c>
      <c r="E5716" s="7" t="s">
        <v>156</v>
      </c>
      <c r="F5716" s="7" t="s">
        <v>12</v>
      </c>
      <c r="G5716" s="7" t="n">
        <v>0</v>
      </c>
      <c r="H5716" s="7" t="n">
        <v>1</v>
      </c>
      <c r="I5716" s="7" t="n">
        <v>0</v>
      </c>
      <c r="J5716" s="7" t="n">
        <v>0</v>
      </c>
      <c r="K5716" s="7" t="n">
        <v>0</v>
      </c>
      <c r="L5716" s="7" t="n">
        <v>0</v>
      </c>
      <c r="M5716" s="7" t="n">
        <v>1</v>
      </c>
      <c r="N5716" s="7" t="n">
        <v>1.60000002384186</v>
      </c>
      <c r="O5716" s="7" t="n">
        <v>0.0900000035762787</v>
      </c>
      <c r="P5716" s="7" t="s">
        <v>12</v>
      </c>
      <c r="Q5716" s="7" t="s">
        <v>12</v>
      </c>
      <c r="R5716" s="7" t="n">
        <v>-1</v>
      </c>
      <c r="S5716" s="7" t="n">
        <v>0</v>
      </c>
      <c r="T5716" s="7" t="n">
        <v>0</v>
      </c>
      <c r="U5716" s="7" t="n">
        <v>0</v>
      </c>
      <c r="V5716" s="7" t="n">
        <v>0</v>
      </c>
    </row>
    <row r="5717" spans="1:13">
      <c r="A5717" t="s">
        <v>4</v>
      </c>
      <c r="B5717" s="4" t="s">
        <v>5</v>
      </c>
      <c r="C5717" s="4" t="s">
        <v>10</v>
      </c>
      <c r="D5717" s="4" t="s">
        <v>6</v>
      </c>
      <c r="E5717" s="4" t="s">
        <v>6</v>
      </c>
      <c r="F5717" s="4" t="s">
        <v>6</v>
      </c>
      <c r="G5717" s="4" t="s">
        <v>13</v>
      </c>
      <c r="H5717" s="4" t="s">
        <v>9</v>
      </c>
      <c r="I5717" s="4" t="s">
        <v>19</v>
      </c>
      <c r="J5717" s="4" t="s">
        <v>19</v>
      </c>
      <c r="K5717" s="4" t="s">
        <v>19</v>
      </c>
      <c r="L5717" s="4" t="s">
        <v>19</v>
      </c>
      <c r="M5717" s="4" t="s">
        <v>19</v>
      </c>
      <c r="N5717" s="4" t="s">
        <v>19</v>
      </c>
      <c r="O5717" s="4" t="s">
        <v>19</v>
      </c>
      <c r="P5717" s="4" t="s">
        <v>6</v>
      </c>
      <c r="Q5717" s="4" t="s">
        <v>6</v>
      </c>
      <c r="R5717" s="4" t="s">
        <v>9</v>
      </c>
      <c r="S5717" s="4" t="s">
        <v>13</v>
      </c>
      <c r="T5717" s="4" t="s">
        <v>9</v>
      </c>
      <c r="U5717" s="4" t="s">
        <v>9</v>
      </c>
      <c r="V5717" s="4" t="s">
        <v>10</v>
      </c>
    </row>
    <row r="5718" spans="1:13">
      <c r="A5718" t="n">
        <v>48408</v>
      </c>
      <c r="B5718" s="46" t="n">
        <v>19</v>
      </c>
      <c r="C5718" s="7" t="n">
        <v>2</v>
      </c>
      <c r="D5718" s="7" t="s">
        <v>157</v>
      </c>
      <c r="E5718" s="7" t="s">
        <v>158</v>
      </c>
      <c r="F5718" s="7" t="s">
        <v>12</v>
      </c>
      <c r="G5718" s="7" t="n">
        <v>0</v>
      </c>
      <c r="H5718" s="7" t="n">
        <v>1</v>
      </c>
      <c r="I5718" s="7" t="n">
        <v>0</v>
      </c>
      <c r="J5718" s="7" t="n">
        <v>0</v>
      </c>
      <c r="K5718" s="7" t="n">
        <v>0</v>
      </c>
      <c r="L5718" s="7" t="n">
        <v>0</v>
      </c>
      <c r="M5718" s="7" t="n">
        <v>1</v>
      </c>
      <c r="N5718" s="7" t="n">
        <v>1.60000002384186</v>
      </c>
      <c r="O5718" s="7" t="n">
        <v>0.0900000035762787</v>
      </c>
      <c r="P5718" s="7" t="s">
        <v>12</v>
      </c>
      <c r="Q5718" s="7" t="s">
        <v>12</v>
      </c>
      <c r="R5718" s="7" t="n">
        <v>-1</v>
      </c>
      <c r="S5718" s="7" t="n">
        <v>0</v>
      </c>
      <c r="T5718" s="7" t="n">
        <v>0</v>
      </c>
      <c r="U5718" s="7" t="n">
        <v>0</v>
      </c>
      <c r="V5718" s="7" t="n">
        <v>0</v>
      </c>
    </row>
    <row r="5719" spans="1:13">
      <c r="A5719" t="s">
        <v>4</v>
      </c>
      <c r="B5719" s="4" t="s">
        <v>5</v>
      </c>
      <c r="C5719" s="4" t="s">
        <v>10</v>
      </c>
      <c r="D5719" s="4" t="s">
        <v>6</v>
      </c>
      <c r="E5719" s="4" t="s">
        <v>6</v>
      </c>
      <c r="F5719" s="4" t="s">
        <v>6</v>
      </c>
      <c r="G5719" s="4" t="s">
        <v>13</v>
      </c>
      <c r="H5719" s="4" t="s">
        <v>9</v>
      </c>
      <c r="I5719" s="4" t="s">
        <v>19</v>
      </c>
      <c r="J5719" s="4" t="s">
        <v>19</v>
      </c>
      <c r="K5719" s="4" t="s">
        <v>19</v>
      </c>
      <c r="L5719" s="4" t="s">
        <v>19</v>
      </c>
      <c r="M5719" s="4" t="s">
        <v>19</v>
      </c>
      <c r="N5719" s="4" t="s">
        <v>19</v>
      </c>
      <c r="O5719" s="4" t="s">
        <v>19</v>
      </c>
      <c r="P5719" s="4" t="s">
        <v>6</v>
      </c>
      <c r="Q5719" s="4" t="s">
        <v>6</v>
      </c>
      <c r="R5719" s="4" t="s">
        <v>9</v>
      </c>
      <c r="S5719" s="4" t="s">
        <v>13</v>
      </c>
      <c r="T5719" s="4" t="s">
        <v>9</v>
      </c>
      <c r="U5719" s="4" t="s">
        <v>9</v>
      </c>
      <c r="V5719" s="4" t="s">
        <v>10</v>
      </c>
    </row>
    <row r="5720" spans="1:13">
      <c r="A5720" t="n">
        <v>48482</v>
      </c>
      <c r="B5720" s="46" t="n">
        <v>19</v>
      </c>
      <c r="C5720" s="7" t="n">
        <v>3</v>
      </c>
      <c r="D5720" s="7" t="s">
        <v>159</v>
      </c>
      <c r="E5720" s="7" t="s">
        <v>160</v>
      </c>
      <c r="F5720" s="7" t="s">
        <v>12</v>
      </c>
      <c r="G5720" s="7" t="n">
        <v>0</v>
      </c>
      <c r="H5720" s="7" t="n">
        <v>1</v>
      </c>
      <c r="I5720" s="7" t="n">
        <v>0</v>
      </c>
      <c r="J5720" s="7" t="n">
        <v>0</v>
      </c>
      <c r="K5720" s="7" t="n">
        <v>0</v>
      </c>
      <c r="L5720" s="7" t="n">
        <v>0</v>
      </c>
      <c r="M5720" s="7" t="n">
        <v>1</v>
      </c>
      <c r="N5720" s="7" t="n">
        <v>1.60000002384186</v>
      </c>
      <c r="O5720" s="7" t="n">
        <v>0.0900000035762787</v>
      </c>
      <c r="P5720" s="7" t="s">
        <v>12</v>
      </c>
      <c r="Q5720" s="7" t="s">
        <v>12</v>
      </c>
      <c r="R5720" s="7" t="n">
        <v>-1</v>
      </c>
      <c r="S5720" s="7" t="n">
        <v>0</v>
      </c>
      <c r="T5720" s="7" t="n">
        <v>0</v>
      </c>
      <c r="U5720" s="7" t="n">
        <v>0</v>
      </c>
      <c r="V5720" s="7" t="n">
        <v>0</v>
      </c>
    </row>
    <row r="5721" spans="1:13">
      <c r="A5721" t="s">
        <v>4</v>
      </c>
      <c r="B5721" s="4" t="s">
        <v>5</v>
      </c>
      <c r="C5721" s="4" t="s">
        <v>10</v>
      </c>
      <c r="D5721" s="4" t="s">
        <v>6</v>
      </c>
      <c r="E5721" s="4" t="s">
        <v>6</v>
      </c>
      <c r="F5721" s="4" t="s">
        <v>6</v>
      </c>
      <c r="G5721" s="4" t="s">
        <v>13</v>
      </c>
      <c r="H5721" s="4" t="s">
        <v>9</v>
      </c>
      <c r="I5721" s="4" t="s">
        <v>19</v>
      </c>
      <c r="J5721" s="4" t="s">
        <v>19</v>
      </c>
      <c r="K5721" s="4" t="s">
        <v>19</v>
      </c>
      <c r="L5721" s="4" t="s">
        <v>19</v>
      </c>
      <c r="M5721" s="4" t="s">
        <v>19</v>
      </c>
      <c r="N5721" s="4" t="s">
        <v>19</v>
      </c>
      <c r="O5721" s="4" t="s">
        <v>19</v>
      </c>
      <c r="P5721" s="4" t="s">
        <v>6</v>
      </c>
      <c r="Q5721" s="4" t="s">
        <v>6</v>
      </c>
      <c r="R5721" s="4" t="s">
        <v>9</v>
      </c>
      <c r="S5721" s="4" t="s">
        <v>13</v>
      </c>
      <c r="T5721" s="4" t="s">
        <v>9</v>
      </c>
      <c r="U5721" s="4" t="s">
        <v>9</v>
      </c>
      <c r="V5721" s="4" t="s">
        <v>10</v>
      </c>
    </row>
    <row r="5722" spans="1:13">
      <c r="A5722" t="n">
        <v>48555</v>
      </c>
      <c r="B5722" s="46" t="n">
        <v>19</v>
      </c>
      <c r="C5722" s="7" t="n">
        <v>4</v>
      </c>
      <c r="D5722" s="7" t="s">
        <v>161</v>
      </c>
      <c r="E5722" s="7" t="s">
        <v>162</v>
      </c>
      <c r="F5722" s="7" t="s">
        <v>12</v>
      </c>
      <c r="G5722" s="7" t="n">
        <v>0</v>
      </c>
      <c r="H5722" s="7" t="n">
        <v>1</v>
      </c>
      <c r="I5722" s="7" t="n">
        <v>0</v>
      </c>
      <c r="J5722" s="7" t="n">
        <v>0</v>
      </c>
      <c r="K5722" s="7" t="n">
        <v>0</v>
      </c>
      <c r="L5722" s="7" t="n">
        <v>0</v>
      </c>
      <c r="M5722" s="7" t="n">
        <v>1</v>
      </c>
      <c r="N5722" s="7" t="n">
        <v>1.60000002384186</v>
      </c>
      <c r="O5722" s="7" t="n">
        <v>0.0900000035762787</v>
      </c>
      <c r="P5722" s="7" t="s">
        <v>12</v>
      </c>
      <c r="Q5722" s="7" t="s">
        <v>12</v>
      </c>
      <c r="R5722" s="7" t="n">
        <v>-1</v>
      </c>
      <c r="S5722" s="7" t="n">
        <v>0</v>
      </c>
      <c r="T5722" s="7" t="n">
        <v>0</v>
      </c>
      <c r="U5722" s="7" t="n">
        <v>0</v>
      </c>
      <c r="V5722" s="7" t="n">
        <v>0</v>
      </c>
    </row>
    <row r="5723" spans="1:13">
      <c r="A5723" t="s">
        <v>4</v>
      </c>
      <c r="B5723" s="4" t="s">
        <v>5</v>
      </c>
      <c r="C5723" s="4" t="s">
        <v>10</v>
      </c>
      <c r="D5723" s="4" t="s">
        <v>6</v>
      </c>
      <c r="E5723" s="4" t="s">
        <v>6</v>
      </c>
      <c r="F5723" s="4" t="s">
        <v>6</v>
      </c>
      <c r="G5723" s="4" t="s">
        <v>13</v>
      </c>
      <c r="H5723" s="4" t="s">
        <v>9</v>
      </c>
      <c r="I5723" s="4" t="s">
        <v>19</v>
      </c>
      <c r="J5723" s="4" t="s">
        <v>19</v>
      </c>
      <c r="K5723" s="4" t="s">
        <v>19</v>
      </c>
      <c r="L5723" s="4" t="s">
        <v>19</v>
      </c>
      <c r="M5723" s="4" t="s">
        <v>19</v>
      </c>
      <c r="N5723" s="4" t="s">
        <v>19</v>
      </c>
      <c r="O5723" s="4" t="s">
        <v>19</v>
      </c>
      <c r="P5723" s="4" t="s">
        <v>6</v>
      </c>
      <c r="Q5723" s="4" t="s">
        <v>6</v>
      </c>
      <c r="R5723" s="4" t="s">
        <v>9</v>
      </c>
      <c r="S5723" s="4" t="s">
        <v>13</v>
      </c>
      <c r="T5723" s="4" t="s">
        <v>9</v>
      </c>
      <c r="U5723" s="4" t="s">
        <v>9</v>
      </c>
      <c r="V5723" s="4" t="s">
        <v>10</v>
      </c>
    </row>
    <row r="5724" spans="1:13">
      <c r="A5724" t="n">
        <v>48630</v>
      </c>
      <c r="B5724" s="46" t="n">
        <v>19</v>
      </c>
      <c r="C5724" s="7" t="n">
        <v>5</v>
      </c>
      <c r="D5724" s="7" t="s">
        <v>163</v>
      </c>
      <c r="E5724" s="7" t="s">
        <v>164</v>
      </c>
      <c r="F5724" s="7" t="s">
        <v>12</v>
      </c>
      <c r="G5724" s="7" t="n">
        <v>0</v>
      </c>
      <c r="H5724" s="7" t="n">
        <v>1</v>
      </c>
      <c r="I5724" s="7" t="n">
        <v>0</v>
      </c>
      <c r="J5724" s="7" t="n">
        <v>0</v>
      </c>
      <c r="K5724" s="7" t="n">
        <v>0</v>
      </c>
      <c r="L5724" s="7" t="n">
        <v>0</v>
      </c>
      <c r="M5724" s="7" t="n">
        <v>1</v>
      </c>
      <c r="N5724" s="7" t="n">
        <v>1.60000002384186</v>
      </c>
      <c r="O5724" s="7" t="n">
        <v>0.0900000035762787</v>
      </c>
      <c r="P5724" s="7" t="s">
        <v>12</v>
      </c>
      <c r="Q5724" s="7" t="s">
        <v>12</v>
      </c>
      <c r="R5724" s="7" t="n">
        <v>-1</v>
      </c>
      <c r="S5724" s="7" t="n">
        <v>0</v>
      </c>
      <c r="T5724" s="7" t="n">
        <v>0</v>
      </c>
      <c r="U5724" s="7" t="n">
        <v>0</v>
      </c>
      <c r="V5724" s="7" t="n">
        <v>0</v>
      </c>
    </row>
    <row r="5725" spans="1:13">
      <c r="A5725" t="s">
        <v>4</v>
      </c>
      <c r="B5725" s="4" t="s">
        <v>5</v>
      </c>
      <c r="C5725" s="4" t="s">
        <v>10</v>
      </c>
      <c r="D5725" s="4" t="s">
        <v>6</v>
      </c>
      <c r="E5725" s="4" t="s">
        <v>6</v>
      </c>
      <c r="F5725" s="4" t="s">
        <v>6</v>
      </c>
      <c r="G5725" s="4" t="s">
        <v>13</v>
      </c>
      <c r="H5725" s="4" t="s">
        <v>9</v>
      </c>
      <c r="I5725" s="4" t="s">
        <v>19</v>
      </c>
      <c r="J5725" s="4" t="s">
        <v>19</v>
      </c>
      <c r="K5725" s="4" t="s">
        <v>19</v>
      </c>
      <c r="L5725" s="4" t="s">
        <v>19</v>
      </c>
      <c r="M5725" s="4" t="s">
        <v>19</v>
      </c>
      <c r="N5725" s="4" t="s">
        <v>19</v>
      </c>
      <c r="O5725" s="4" t="s">
        <v>19</v>
      </c>
      <c r="P5725" s="4" t="s">
        <v>6</v>
      </c>
      <c r="Q5725" s="4" t="s">
        <v>6</v>
      </c>
      <c r="R5725" s="4" t="s">
        <v>9</v>
      </c>
      <c r="S5725" s="4" t="s">
        <v>13</v>
      </c>
      <c r="T5725" s="4" t="s">
        <v>9</v>
      </c>
      <c r="U5725" s="4" t="s">
        <v>9</v>
      </c>
      <c r="V5725" s="4" t="s">
        <v>10</v>
      </c>
    </row>
    <row r="5726" spans="1:13">
      <c r="A5726" t="n">
        <v>48702</v>
      </c>
      <c r="B5726" s="46" t="n">
        <v>19</v>
      </c>
      <c r="C5726" s="7" t="n">
        <v>6</v>
      </c>
      <c r="D5726" s="7" t="s">
        <v>165</v>
      </c>
      <c r="E5726" s="7" t="s">
        <v>166</v>
      </c>
      <c r="F5726" s="7" t="s">
        <v>12</v>
      </c>
      <c r="G5726" s="7" t="n">
        <v>0</v>
      </c>
      <c r="H5726" s="7" t="n">
        <v>1</v>
      </c>
      <c r="I5726" s="7" t="n">
        <v>0</v>
      </c>
      <c r="J5726" s="7" t="n">
        <v>0</v>
      </c>
      <c r="K5726" s="7" t="n">
        <v>0</v>
      </c>
      <c r="L5726" s="7" t="n">
        <v>0</v>
      </c>
      <c r="M5726" s="7" t="n">
        <v>1</v>
      </c>
      <c r="N5726" s="7" t="n">
        <v>1.60000002384186</v>
      </c>
      <c r="O5726" s="7" t="n">
        <v>0.0900000035762787</v>
      </c>
      <c r="P5726" s="7" t="s">
        <v>12</v>
      </c>
      <c r="Q5726" s="7" t="s">
        <v>12</v>
      </c>
      <c r="R5726" s="7" t="n">
        <v>-1</v>
      </c>
      <c r="S5726" s="7" t="n">
        <v>0</v>
      </c>
      <c r="T5726" s="7" t="n">
        <v>0</v>
      </c>
      <c r="U5726" s="7" t="n">
        <v>0</v>
      </c>
      <c r="V5726" s="7" t="n">
        <v>0</v>
      </c>
    </row>
    <row r="5727" spans="1:13">
      <c r="A5727" t="s">
        <v>4</v>
      </c>
      <c r="B5727" s="4" t="s">
        <v>5</v>
      </c>
      <c r="C5727" s="4" t="s">
        <v>10</v>
      </c>
      <c r="D5727" s="4" t="s">
        <v>6</v>
      </c>
      <c r="E5727" s="4" t="s">
        <v>6</v>
      </c>
      <c r="F5727" s="4" t="s">
        <v>6</v>
      </c>
      <c r="G5727" s="4" t="s">
        <v>13</v>
      </c>
      <c r="H5727" s="4" t="s">
        <v>9</v>
      </c>
      <c r="I5727" s="4" t="s">
        <v>19</v>
      </c>
      <c r="J5727" s="4" t="s">
        <v>19</v>
      </c>
      <c r="K5727" s="4" t="s">
        <v>19</v>
      </c>
      <c r="L5727" s="4" t="s">
        <v>19</v>
      </c>
      <c r="M5727" s="4" t="s">
        <v>19</v>
      </c>
      <c r="N5727" s="4" t="s">
        <v>19</v>
      </c>
      <c r="O5727" s="4" t="s">
        <v>19</v>
      </c>
      <c r="P5727" s="4" t="s">
        <v>6</v>
      </c>
      <c r="Q5727" s="4" t="s">
        <v>6</v>
      </c>
      <c r="R5727" s="4" t="s">
        <v>9</v>
      </c>
      <c r="S5727" s="4" t="s">
        <v>13</v>
      </c>
      <c r="T5727" s="4" t="s">
        <v>9</v>
      </c>
      <c r="U5727" s="4" t="s">
        <v>9</v>
      </c>
      <c r="V5727" s="4" t="s">
        <v>10</v>
      </c>
    </row>
    <row r="5728" spans="1:13">
      <c r="A5728" t="n">
        <v>48775</v>
      </c>
      <c r="B5728" s="46" t="n">
        <v>19</v>
      </c>
      <c r="C5728" s="7" t="n">
        <v>7</v>
      </c>
      <c r="D5728" s="7" t="s">
        <v>167</v>
      </c>
      <c r="E5728" s="7" t="s">
        <v>168</v>
      </c>
      <c r="F5728" s="7" t="s">
        <v>12</v>
      </c>
      <c r="G5728" s="7" t="n">
        <v>0</v>
      </c>
      <c r="H5728" s="7" t="n">
        <v>1</v>
      </c>
      <c r="I5728" s="7" t="n">
        <v>0</v>
      </c>
      <c r="J5728" s="7" t="n">
        <v>0</v>
      </c>
      <c r="K5728" s="7" t="n">
        <v>0</v>
      </c>
      <c r="L5728" s="7" t="n">
        <v>0</v>
      </c>
      <c r="M5728" s="7" t="n">
        <v>1</v>
      </c>
      <c r="N5728" s="7" t="n">
        <v>1.60000002384186</v>
      </c>
      <c r="O5728" s="7" t="n">
        <v>0.0900000035762787</v>
      </c>
      <c r="P5728" s="7" t="s">
        <v>12</v>
      </c>
      <c r="Q5728" s="7" t="s">
        <v>12</v>
      </c>
      <c r="R5728" s="7" t="n">
        <v>-1</v>
      </c>
      <c r="S5728" s="7" t="n">
        <v>0</v>
      </c>
      <c r="T5728" s="7" t="n">
        <v>0</v>
      </c>
      <c r="U5728" s="7" t="n">
        <v>0</v>
      </c>
      <c r="V5728" s="7" t="n">
        <v>0</v>
      </c>
    </row>
    <row r="5729" spans="1:22">
      <c r="A5729" t="s">
        <v>4</v>
      </c>
      <c r="B5729" s="4" t="s">
        <v>5</v>
      </c>
      <c r="C5729" s="4" t="s">
        <v>10</v>
      </c>
      <c r="D5729" s="4" t="s">
        <v>6</v>
      </c>
      <c r="E5729" s="4" t="s">
        <v>6</v>
      </c>
      <c r="F5729" s="4" t="s">
        <v>6</v>
      </c>
      <c r="G5729" s="4" t="s">
        <v>13</v>
      </c>
      <c r="H5729" s="4" t="s">
        <v>9</v>
      </c>
      <c r="I5729" s="4" t="s">
        <v>19</v>
      </c>
      <c r="J5729" s="4" t="s">
        <v>19</v>
      </c>
      <c r="K5729" s="4" t="s">
        <v>19</v>
      </c>
      <c r="L5729" s="4" t="s">
        <v>19</v>
      </c>
      <c r="M5729" s="4" t="s">
        <v>19</v>
      </c>
      <c r="N5729" s="4" t="s">
        <v>19</v>
      </c>
      <c r="O5729" s="4" t="s">
        <v>19</v>
      </c>
      <c r="P5729" s="4" t="s">
        <v>6</v>
      </c>
      <c r="Q5729" s="4" t="s">
        <v>6</v>
      </c>
      <c r="R5729" s="4" t="s">
        <v>9</v>
      </c>
      <c r="S5729" s="4" t="s">
        <v>13</v>
      </c>
      <c r="T5729" s="4" t="s">
        <v>9</v>
      </c>
      <c r="U5729" s="4" t="s">
        <v>9</v>
      </c>
      <c r="V5729" s="4" t="s">
        <v>10</v>
      </c>
    </row>
    <row r="5730" spans="1:22">
      <c r="A5730" t="n">
        <v>48846</v>
      </c>
      <c r="B5730" s="46" t="n">
        <v>19</v>
      </c>
      <c r="C5730" s="7" t="n">
        <v>8</v>
      </c>
      <c r="D5730" s="7" t="s">
        <v>169</v>
      </c>
      <c r="E5730" s="7" t="s">
        <v>170</v>
      </c>
      <c r="F5730" s="7" t="s">
        <v>12</v>
      </c>
      <c r="G5730" s="7" t="n">
        <v>0</v>
      </c>
      <c r="H5730" s="7" t="n">
        <v>1</v>
      </c>
      <c r="I5730" s="7" t="n">
        <v>0</v>
      </c>
      <c r="J5730" s="7" t="n">
        <v>0</v>
      </c>
      <c r="K5730" s="7" t="n">
        <v>0</v>
      </c>
      <c r="L5730" s="7" t="n">
        <v>0</v>
      </c>
      <c r="M5730" s="7" t="n">
        <v>1</v>
      </c>
      <c r="N5730" s="7" t="n">
        <v>1.60000002384186</v>
      </c>
      <c r="O5730" s="7" t="n">
        <v>0.0900000035762787</v>
      </c>
      <c r="P5730" s="7" t="s">
        <v>12</v>
      </c>
      <c r="Q5730" s="7" t="s">
        <v>12</v>
      </c>
      <c r="R5730" s="7" t="n">
        <v>-1</v>
      </c>
      <c r="S5730" s="7" t="n">
        <v>0</v>
      </c>
      <c r="T5730" s="7" t="n">
        <v>0</v>
      </c>
      <c r="U5730" s="7" t="n">
        <v>0</v>
      </c>
      <c r="V5730" s="7" t="n">
        <v>0</v>
      </c>
    </row>
    <row r="5731" spans="1:22">
      <c r="A5731" t="s">
        <v>4</v>
      </c>
      <c r="B5731" s="4" t="s">
        <v>5</v>
      </c>
      <c r="C5731" s="4" t="s">
        <v>10</v>
      </c>
      <c r="D5731" s="4" t="s">
        <v>6</v>
      </c>
      <c r="E5731" s="4" t="s">
        <v>6</v>
      </c>
      <c r="F5731" s="4" t="s">
        <v>6</v>
      </c>
      <c r="G5731" s="4" t="s">
        <v>13</v>
      </c>
      <c r="H5731" s="4" t="s">
        <v>9</v>
      </c>
      <c r="I5731" s="4" t="s">
        <v>19</v>
      </c>
      <c r="J5731" s="4" t="s">
        <v>19</v>
      </c>
      <c r="K5731" s="4" t="s">
        <v>19</v>
      </c>
      <c r="L5731" s="4" t="s">
        <v>19</v>
      </c>
      <c r="M5731" s="4" t="s">
        <v>19</v>
      </c>
      <c r="N5731" s="4" t="s">
        <v>19</v>
      </c>
      <c r="O5731" s="4" t="s">
        <v>19</v>
      </c>
      <c r="P5731" s="4" t="s">
        <v>6</v>
      </c>
      <c r="Q5731" s="4" t="s">
        <v>6</v>
      </c>
      <c r="R5731" s="4" t="s">
        <v>9</v>
      </c>
      <c r="S5731" s="4" t="s">
        <v>13</v>
      </c>
      <c r="T5731" s="4" t="s">
        <v>9</v>
      </c>
      <c r="U5731" s="4" t="s">
        <v>9</v>
      </c>
      <c r="V5731" s="4" t="s">
        <v>10</v>
      </c>
    </row>
    <row r="5732" spans="1:22">
      <c r="A5732" t="n">
        <v>48919</v>
      </c>
      <c r="B5732" s="46" t="n">
        <v>19</v>
      </c>
      <c r="C5732" s="7" t="n">
        <v>9</v>
      </c>
      <c r="D5732" s="7" t="s">
        <v>171</v>
      </c>
      <c r="E5732" s="7" t="s">
        <v>172</v>
      </c>
      <c r="F5732" s="7" t="s">
        <v>12</v>
      </c>
      <c r="G5732" s="7" t="n">
        <v>0</v>
      </c>
      <c r="H5732" s="7" t="n">
        <v>1</v>
      </c>
      <c r="I5732" s="7" t="n">
        <v>0</v>
      </c>
      <c r="J5732" s="7" t="n">
        <v>0</v>
      </c>
      <c r="K5732" s="7" t="n">
        <v>0</v>
      </c>
      <c r="L5732" s="7" t="n">
        <v>0</v>
      </c>
      <c r="M5732" s="7" t="n">
        <v>1</v>
      </c>
      <c r="N5732" s="7" t="n">
        <v>1.60000002384186</v>
      </c>
      <c r="O5732" s="7" t="n">
        <v>0.0900000035762787</v>
      </c>
      <c r="P5732" s="7" t="s">
        <v>12</v>
      </c>
      <c r="Q5732" s="7" t="s">
        <v>12</v>
      </c>
      <c r="R5732" s="7" t="n">
        <v>-1</v>
      </c>
      <c r="S5732" s="7" t="n">
        <v>0</v>
      </c>
      <c r="T5732" s="7" t="n">
        <v>0</v>
      </c>
      <c r="U5732" s="7" t="n">
        <v>0</v>
      </c>
      <c r="V5732" s="7" t="n">
        <v>0</v>
      </c>
    </row>
    <row r="5733" spans="1:22">
      <c r="A5733" t="s">
        <v>4</v>
      </c>
      <c r="B5733" s="4" t="s">
        <v>5</v>
      </c>
      <c r="C5733" s="4" t="s">
        <v>10</v>
      </c>
      <c r="D5733" s="4" t="s">
        <v>6</v>
      </c>
      <c r="E5733" s="4" t="s">
        <v>6</v>
      </c>
      <c r="F5733" s="4" t="s">
        <v>6</v>
      </c>
      <c r="G5733" s="4" t="s">
        <v>13</v>
      </c>
      <c r="H5733" s="4" t="s">
        <v>9</v>
      </c>
      <c r="I5733" s="4" t="s">
        <v>19</v>
      </c>
      <c r="J5733" s="4" t="s">
        <v>19</v>
      </c>
      <c r="K5733" s="4" t="s">
        <v>19</v>
      </c>
      <c r="L5733" s="4" t="s">
        <v>19</v>
      </c>
      <c r="M5733" s="4" t="s">
        <v>19</v>
      </c>
      <c r="N5733" s="4" t="s">
        <v>19</v>
      </c>
      <c r="O5733" s="4" t="s">
        <v>19</v>
      </c>
      <c r="P5733" s="4" t="s">
        <v>6</v>
      </c>
      <c r="Q5733" s="4" t="s">
        <v>6</v>
      </c>
      <c r="R5733" s="4" t="s">
        <v>9</v>
      </c>
      <c r="S5733" s="4" t="s">
        <v>13</v>
      </c>
      <c r="T5733" s="4" t="s">
        <v>9</v>
      </c>
      <c r="U5733" s="4" t="s">
        <v>9</v>
      </c>
      <c r="V5733" s="4" t="s">
        <v>10</v>
      </c>
    </row>
    <row r="5734" spans="1:22">
      <c r="A5734" t="n">
        <v>48994</v>
      </c>
      <c r="B5734" s="46" t="n">
        <v>19</v>
      </c>
      <c r="C5734" s="7" t="n">
        <v>11</v>
      </c>
      <c r="D5734" s="7" t="s">
        <v>173</v>
      </c>
      <c r="E5734" s="7" t="s">
        <v>174</v>
      </c>
      <c r="F5734" s="7" t="s">
        <v>12</v>
      </c>
      <c r="G5734" s="7" t="n">
        <v>0</v>
      </c>
      <c r="H5734" s="7" t="n">
        <v>1</v>
      </c>
      <c r="I5734" s="7" t="n">
        <v>0</v>
      </c>
      <c r="J5734" s="7" t="n">
        <v>0</v>
      </c>
      <c r="K5734" s="7" t="n">
        <v>0</v>
      </c>
      <c r="L5734" s="7" t="n">
        <v>0</v>
      </c>
      <c r="M5734" s="7" t="n">
        <v>1</v>
      </c>
      <c r="N5734" s="7" t="n">
        <v>1.60000002384186</v>
      </c>
      <c r="O5734" s="7" t="n">
        <v>0.0900000035762787</v>
      </c>
      <c r="P5734" s="7" t="s">
        <v>12</v>
      </c>
      <c r="Q5734" s="7" t="s">
        <v>12</v>
      </c>
      <c r="R5734" s="7" t="n">
        <v>-1</v>
      </c>
      <c r="S5734" s="7" t="n">
        <v>0</v>
      </c>
      <c r="T5734" s="7" t="n">
        <v>0</v>
      </c>
      <c r="U5734" s="7" t="n">
        <v>0</v>
      </c>
      <c r="V5734" s="7" t="n">
        <v>0</v>
      </c>
    </row>
    <row r="5735" spans="1:22">
      <c r="A5735" t="s">
        <v>4</v>
      </c>
      <c r="B5735" s="4" t="s">
        <v>5</v>
      </c>
      <c r="C5735" s="4" t="s">
        <v>10</v>
      </c>
      <c r="D5735" s="4" t="s">
        <v>6</v>
      </c>
      <c r="E5735" s="4" t="s">
        <v>6</v>
      </c>
      <c r="F5735" s="4" t="s">
        <v>6</v>
      </c>
      <c r="G5735" s="4" t="s">
        <v>13</v>
      </c>
      <c r="H5735" s="4" t="s">
        <v>9</v>
      </c>
      <c r="I5735" s="4" t="s">
        <v>19</v>
      </c>
      <c r="J5735" s="4" t="s">
        <v>19</v>
      </c>
      <c r="K5735" s="4" t="s">
        <v>19</v>
      </c>
      <c r="L5735" s="4" t="s">
        <v>19</v>
      </c>
      <c r="M5735" s="4" t="s">
        <v>19</v>
      </c>
      <c r="N5735" s="4" t="s">
        <v>19</v>
      </c>
      <c r="O5735" s="4" t="s">
        <v>19</v>
      </c>
      <c r="P5735" s="4" t="s">
        <v>6</v>
      </c>
      <c r="Q5735" s="4" t="s">
        <v>6</v>
      </c>
      <c r="R5735" s="4" t="s">
        <v>9</v>
      </c>
      <c r="S5735" s="4" t="s">
        <v>13</v>
      </c>
      <c r="T5735" s="4" t="s">
        <v>9</v>
      </c>
      <c r="U5735" s="4" t="s">
        <v>9</v>
      </c>
      <c r="V5735" s="4" t="s">
        <v>10</v>
      </c>
    </row>
    <row r="5736" spans="1:22">
      <c r="A5736" t="n">
        <v>49073</v>
      </c>
      <c r="B5736" s="46" t="n">
        <v>19</v>
      </c>
      <c r="C5736" s="7" t="n">
        <v>13</v>
      </c>
      <c r="D5736" s="7" t="s">
        <v>175</v>
      </c>
      <c r="E5736" s="7" t="s">
        <v>176</v>
      </c>
      <c r="F5736" s="7" t="s">
        <v>12</v>
      </c>
      <c r="G5736" s="7" t="n">
        <v>0</v>
      </c>
      <c r="H5736" s="7" t="n">
        <v>1</v>
      </c>
      <c r="I5736" s="7" t="n">
        <v>0</v>
      </c>
      <c r="J5736" s="7" t="n">
        <v>0</v>
      </c>
      <c r="K5736" s="7" t="n">
        <v>0</v>
      </c>
      <c r="L5736" s="7" t="n">
        <v>0</v>
      </c>
      <c r="M5736" s="7" t="n">
        <v>1</v>
      </c>
      <c r="N5736" s="7" t="n">
        <v>1.60000002384186</v>
      </c>
      <c r="O5736" s="7" t="n">
        <v>0.0900000035762787</v>
      </c>
      <c r="P5736" s="7" t="s">
        <v>12</v>
      </c>
      <c r="Q5736" s="7" t="s">
        <v>12</v>
      </c>
      <c r="R5736" s="7" t="n">
        <v>-1</v>
      </c>
      <c r="S5736" s="7" t="n">
        <v>0</v>
      </c>
      <c r="T5736" s="7" t="n">
        <v>0</v>
      </c>
      <c r="U5736" s="7" t="n">
        <v>0</v>
      </c>
      <c r="V5736" s="7" t="n">
        <v>0</v>
      </c>
    </row>
    <row r="5737" spans="1:22">
      <c r="A5737" t="s">
        <v>4</v>
      </c>
      <c r="B5737" s="4" t="s">
        <v>5</v>
      </c>
      <c r="C5737" s="4" t="s">
        <v>10</v>
      </c>
      <c r="D5737" s="4" t="s">
        <v>6</v>
      </c>
      <c r="E5737" s="4" t="s">
        <v>6</v>
      </c>
      <c r="F5737" s="4" t="s">
        <v>6</v>
      </c>
      <c r="G5737" s="4" t="s">
        <v>13</v>
      </c>
      <c r="H5737" s="4" t="s">
        <v>9</v>
      </c>
      <c r="I5737" s="4" t="s">
        <v>19</v>
      </c>
      <c r="J5737" s="4" t="s">
        <v>19</v>
      </c>
      <c r="K5737" s="4" t="s">
        <v>19</v>
      </c>
      <c r="L5737" s="4" t="s">
        <v>19</v>
      </c>
      <c r="M5737" s="4" t="s">
        <v>19</v>
      </c>
      <c r="N5737" s="4" t="s">
        <v>19</v>
      </c>
      <c r="O5737" s="4" t="s">
        <v>19</v>
      </c>
      <c r="P5737" s="4" t="s">
        <v>6</v>
      </c>
      <c r="Q5737" s="4" t="s">
        <v>6</v>
      </c>
      <c r="R5737" s="4" t="s">
        <v>9</v>
      </c>
      <c r="S5737" s="4" t="s">
        <v>13</v>
      </c>
      <c r="T5737" s="4" t="s">
        <v>9</v>
      </c>
      <c r="U5737" s="4" t="s">
        <v>9</v>
      </c>
      <c r="V5737" s="4" t="s">
        <v>10</v>
      </c>
    </row>
    <row r="5738" spans="1:22">
      <c r="A5738" t="n">
        <v>49156</v>
      </c>
      <c r="B5738" s="46" t="n">
        <v>19</v>
      </c>
      <c r="C5738" s="7" t="n">
        <v>80</v>
      </c>
      <c r="D5738" s="7" t="s">
        <v>177</v>
      </c>
      <c r="E5738" s="7" t="s">
        <v>178</v>
      </c>
      <c r="F5738" s="7" t="s">
        <v>12</v>
      </c>
      <c r="G5738" s="7" t="n">
        <v>0</v>
      </c>
      <c r="H5738" s="7" t="n">
        <v>1</v>
      </c>
      <c r="I5738" s="7" t="n">
        <v>0</v>
      </c>
      <c r="J5738" s="7" t="n">
        <v>0</v>
      </c>
      <c r="K5738" s="7" t="n">
        <v>0</v>
      </c>
      <c r="L5738" s="7" t="n">
        <v>0</v>
      </c>
      <c r="M5738" s="7" t="n">
        <v>1</v>
      </c>
      <c r="N5738" s="7" t="n">
        <v>1.60000002384186</v>
      </c>
      <c r="O5738" s="7" t="n">
        <v>0.0900000035762787</v>
      </c>
      <c r="P5738" s="7" t="s">
        <v>12</v>
      </c>
      <c r="Q5738" s="7" t="s">
        <v>12</v>
      </c>
      <c r="R5738" s="7" t="n">
        <v>-1</v>
      </c>
      <c r="S5738" s="7" t="n">
        <v>0</v>
      </c>
      <c r="T5738" s="7" t="n">
        <v>0</v>
      </c>
      <c r="U5738" s="7" t="n">
        <v>0</v>
      </c>
      <c r="V5738" s="7" t="n">
        <v>0</v>
      </c>
    </row>
    <row r="5739" spans="1:22">
      <c r="A5739" t="s">
        <v>4</v>
      </c>
      <c r="B5739" s="4" t="s">
        <v>5</v>
      </c>
      <c r="C5739" s="4" t="s">
        <v>10</v>
      </c>
      <c r="D5739" s="4" t="s">
        <v>6</v>
      </c>
      <c r="E5739" s="4" t="s">
        <v>6</v>
      </c>
      <c r="F5739" s="4" t="s">
        <v>6</v>
      </c>
      <c r="G5739" s="4" t="s">
        <v>13</v>
      </c>
      <c r="H5739" s="4" t="s">
        <v>9</v>
      </c>
      <c r="I5739" s="4" t="s">
        <v>19</v>
      </c>
      <c r="J5739" s="4" t="s">
        <v>19</v>
      </c>
      <c r="K5739" s="4" t="s">
        <v>19</v>
      </c>
      <c r="L5739" s="4" t="s">
        <v>19</v>
      </c>
      <c r="M5739" s="4" t="s">
        <v>19</v>
      </c>
      <c r="N5739" s="4" t="s">
        <v>19</v>
      </c>
      <c r="O5739" s="4" t="s">
        <v>19</v>
      </c>
      <c r="P5739" s="4" t="s">
        <v>6</v>
      </c>
      <c r="Q5739" s="4" t="s">
        <v>6</v>
      </c>
      <c r="R5739" s="4" t="s">
        <v>9</v>
      </c>
      <c r="S5739" s="4" t="s">
        <v>13</v>
      </c>
      <c r="T5739" s="4" t="s">
        <v>9</v>
      </c>
      <c r="U5739" s="4" t="s">
        <v>9</v>
      </c>
      <c r="V5739" s="4" t="s">
        <v>10</v>
      </c>
    </row>
    <row r="5740" spans="1:22">
      <c r="A5740" t="n">
        <v>49226</v>
      </c>
      <c r="B5740" s="46" t="n">
        <v>19</v>
      </c>
      <c r="C5740" s="7" t="n">
        <v>18</v>
      </c>
      <c r="D5740" s="7" t="s">
        <v>179</v>
      </c>
      <c r="E5740" s="7" t="s">
        <v>180</v>
      </c>
      <c r="F5740" s="7" t="s">
        <v>12</v>
      </c>
      <c r="G5740" s="7" t="n">
        <v>0</v>
      </c>
      <c r="H5740" s="7" t="n">
        <v>1</v>
      </c>
      <c r="I5740" s="7" t="n">
        <v>0</v>
      </c>
      <c r="J5740" s="7" t="n">
        <v>0</v>
      </c>
      <c r="K5740" s="7" t="n">
        <v>0</v>
      </c>
      <c r="L5740" s="7" t="n">
        <v>0</v>
      </c>
      <c r="M5740" s="7" t="n">
        <v>1</v>
      </c>
      <c r="N5740" s="7" t="n">
        <v>1.60000002384186</v>
      </c>
      <c r="O5740" s="7" t="n">
        <v>0.0900000035762787</v>
      </c>
      <c r="P5740" s="7" t="s">
        <v>12</v>
      </c>
      <c r="Q5740" s="7" t="s">
        <v>12</v>
      </c>
      <c r="R5740" s="7" t="n">
        <v>-1</v>
      </c>
      <c r="S5740" s="7" t="n">
        <v>0</v>
      </c>
      <c r="T5740" s="7" t="n">
        <v>0</v>
      </c>
      <c r="U5740" s="7" t="n">
        <v>0</v>
      </c>
      <c r="V5740" s="7" t="n">
        <v>0</v>
      </c>
    </row>
    <row r="5741" spans="1:22">
      <c r="A5741" t="s">
        <v>4</v>
      </c>
      <c r="B5741" s="4" t="s">
        <v>5</v>
      </c>
      <c r="C5741" s="4" t="s">
        <v>10</v>
      </c>
      <c r="D5741" s="4" t="s">
        <v>6</v>
      </c>
      <c r="E5741" s="4" t="s">
        <v>6</v>
      </c>
      <c r="F5741" s="4" t="s">
        <v>6</v>
      </c>
      <c r="G5741" s="4" t="s">
        <v>13</v>
      </c>
      <c r="H5741" s="4" t="s">
        <v>9</v>
      </c>
      <c r="I5741" s="4" t="s">
        <v>19</v>
      </c>
      <c r="J5741" s="4" t="s">
        <v>19</v>
      </c>
      <c r="K5741" s="4" t="s">
        <v>19</v>
      </c>
      <c r="L5741" s="4" t="s">
        <v>19</v>
      </c>
      <c r="M5741" s="4" t="s">
        <v>19</v>
      </c>
      <c r="N5741" s="4" t="s">
        <v>19</v>
      </c>
      <c r="O5741" s="4" t="s">
        <v>19</v>
      </c>
      <c r="P5741" s="4" t="s">
        <v>6</v>
      </c>
      <c r="Q5741" s="4" t="s">
        <v>6</v>
      </c>
      <c r="R5741" s="4" t="s">
        <v>9</v>
      </c>
      <c r="S5741" s="4" t="s">
        <v>13</v>
      </c>
      <c r="T5741" s="4" t="s">
        <v>9</v>
      </c>
      <c r="U5741" s="4" t="s">
        <v>9</v>
      </c>
      <c r="V5741" s="4" t="s">
        <v>10</v>
      </c>
    </row>
    <row r="5742" spans="1:22">
      <c r="A5742" t="n">
        <v>49304</v>
      </c>
      <c r="B5742" s="46" t="n">
        <v>19</v>
      </c>
      <c r="C5742" s="7" t="n">
        <v>7032</v>
      </c>
      <c r="D5742" s="7" t="s">
        <v>181</v>
      </c>
      <c r="E5742" s="7" t="s">
        <v>182</v>
      </c>
      <c r="F5742" s="7" t="s">
        <v>12</v>
      </c>
      <c r="G5742" s="7" t="n">
        <v>0</v>
      </c>
      <c r="H5742" s="7" t="n">
        <v>1</v>
      </c>
      <c r="I5742" s="7" t="n">
        <v>0</v>
      </c>
      <c r="J5742" s="7" t="n">
        <v>0</v>
      </c>
      <c r="K5742" s="7" t="n">
        <v>0</v>
      </c>
      <c r="L5742" s="7" t="n">
        <v>0</v>
      </c>
      <c r="M5742" s="7" t="n">
        <v>1</v>
      </c>
      <c r="N5742" s="7" t="n">
        <v>1.60000002384186</v>
      </c>
      <c r="O5742" s="7" t="n">
        <v>0.0900000035762787</v>
      </c>
      <c r="P5742" s="7" t="s">
        <v>12</v>
      </c>
      <c r="Q5742" s="7" t="s">
        <v>12</v>
      </c>
      <c r="R5742" s="7" t="n">
        <v>-1</v>
      </c>
      <c r="S5742" s="7" t="n">
        <v>0</v>
      </c>
      <c r="T5742" s="7" t="n">
        <v>0</v>
      </c>
      <c r="U5742" s="7" t="n">
        <v>0</v>
      </c>
      <c r="V5742" s="7" t="n">
        <v>0</v>
      </c>
    </row>
    <row r="5743" spans="1:22">
      <c r="A5743" t="s">
        <v>4</v>
      </c>
      <c r="B5743" s="4" t="s">
        <v>5</v>
      </c>
      <c r="C5743" s="4" t="s">
        <v>10</v>
      </c>
      <c r="D5743" s="4" t="s">
        <v>6</v>
      </c>
      <c r="E5743" s="4" t="s">
        <v>6</v>
      </c>
      <c r="F5743" s="4" t="s">
        <v>6</v>
      </c>
      <c r="G5743" s="4" t="s">
        <v>13</v>
      </c>
      <c r="H5743" s="4" t="s">
        <v>9</v>
      </c>
      <c r="I5743" s="4" t="s">
        <v>19</v>
      </c>
      <c r="J5743" s="4" t="s">
        <v>19</v>
      </c>
      <c r="K5743" s="4" t="s">
        <v>19</v>
      </c>
      <c r="L5743" s="4" t="s">
        <v>19</v>
      </c>
      <c r="M5743" s="4" t="s">
        <v>19</v>
      </c>
      <c r="N5743" s="4" t="s">
        <v>19</v>
      </c>
      <c r="O5743" s="4" t="s">
        <v>19</v>
      </c>
      <c r="P5743" s="4" t="s">
        <v>6</v>
      </c>
      <c r="Q5743" s="4" t="s">
        <v>6</v>
      </c>
      <c r="R5743" s="4" t="s">
        <v>9</v>
      </c>
      <c r="S5743" s="4" t="s">
        <v>13</v>
      </c>
      <c r="T5743" s="4" t="s">
        <v>9</v>
      </c>
      <c r="U5743" s="4" t="s">
        <v>9</v>
      </c>
      <c r="V5743" s="4" t="s">
        <v>10</v>
      </c>
    </row>
    <row r="5744" spans="1:22">
      <c r="A5744" t="n">
        <v>49374</v>
      </c>
      <c r="B5744" s="46" t="n">
        <v>19</v>
      </c>
      <c r="C5744" s="7" t="n">
        <v>7033</v>
      </c>
      <c r="D5744" s="7" t="s">
        <v>183</v>
      </c>
      <c r="E5744" s="7" t="s">
        <v>184</v>
      </c>
      <c r="F5744" s="7" t="s">
        <v>12</v>
      </c>
      <c r="G5744" s="7" t="n">
        <v>0</v>
      </c>
      <c r="H5744" s="7" t="n">
        <v>1</v>
      </c>
      <c r="I5744" s="7" t="n">
        <v>0</v>
      </c>
      <c r="J5744" s="7" t="n">
        <v>0</v>
      </c>
      <c r="K5744" s="7" t="n">
        <v>0</v>
      </c>
      <c r="L5744" s="7" t="n">
        <v>0</v>
      </c>
      <c r="M5744" s="7" t="n">
        <v>1</v>
      </c>
      <c r="N5744" s="7" t="n">
        <v>1.60000002384186</v>
      </c>
      <c r="O5744" s="7" t="n">
        <v>0.0900000035762787</v>
      </c>
      <c r="P5744" s="7" t="s">
        <v>12</v>
      </c>
      <c r="Q5744" s="7" t="s">
        <v>12</v>
      </c>
      <c r="R5744" s="7" t="n">
        <v>-1</v>
      </c>
      <c r="S5744" s="7" t="n">
        <v>0</v>
      </c>
      <c r="T5744" s="7" t="n">
        <v>0</v>
      </c>
      <c r="U5744" s="7" t="n">
        <v>0</v>
      </c>
      <c r="V5744" s="7" t="n">
        <v>0</v>
      </c>
    </row>
    <row r="5745" spans="1:22">
      <c r="A5745" t="s">
        <v>4</v>
      </c>
      <c r="B5745" s="4" t="s">
        <v>5</v>
      </c>
      <c r="C5745" s="4" t="s">
        <v>10</v>
      </c>
      <c r="D5745" s="4" t="s">
        <v>6</v>
      </c>
      <c r="E5745" s="4" t="s">
        <v>6</v>
      </c>
      <c r="F5745" s="4" t="s">
        <v>6</v>
      </c>
      <c r="G5745" s="4" t="s">
        <v>13</v>
      </c>
      <c r="H5745" s="4" t="s">
        <v>9</v>
      </c>
      <c r="I5745" s="4" t="s">
        <v>19</v>
      </c>
      <c r="J5745" s="4" t="s">
        <v>19</v>
      </c>
      <c r="K5745" s="4" t="s">
        <v>19</v>
      </c>
      <c r="L5745" s="4" t="s">
        <v>19</v>
      </c>
      <c r="M5745" s="4" t="s">
        <v>19</v>
      </c>
      <c r="N5745" s="4" t="s">
        <v>19</v>
      </c>
      <c r="O5745" s="4" t="s">
        <v>19</v>
      </c>
      <c r="P5745" s="4" t="s">
        <v>6</v>
      </c>
      <c r="Q5745" s="4" t="s">
        <v>6</v>
      </c>
      <c r="R5745" s="4" t="s">
        <v>9</v>
      </c>
      <c r="S5745" s="4" t="s">
        <v>13</v>
      </c>
      <c r="T5745" s="4" t="s">
        <v>9</v>
      </c>
      <c r="U5745" s="4" t="s">
        <v>9</v>
      </c>
      <c r="V5745" s="4" t="s">
        <v>10</v>
      </c>
    </row>
    <row r="5746" spans="1:22">
      <c r="A5746" t="n">
        <v>49445</v>
      </c>
      <c r="B5746" s="46" t="n">
        <v>19</v>
      </c>
      <c r="C5746" s="7" t="n">
        <v>7036</v>
      </c>
      <c r="D5746" s="7" t="s">
        <v>185</v>
      </c>
      <c r="E5746" s="7" t="s">
        <v>186</v>
      </c>
      <c r="F5746" s="7" t="s">
        <v>12</v>
      </c>
      <c r="G5746" s="7" t="n">
        <v>0</v>
      </c>
      <c r="H5746" s="7" t="n">
        <v>1</v>
      </c>
      <c r="I5746" s="7" t="n">
        <v>0</v>
      </c>
      <c r="J5746" s="7" t="n">
        <v>0</v>
      </c>
      <c r="K5746" s="7" t="n">
        <v>0</v>
      </c>
      <c r="L5746" s="7" t="n">
        <v>0</v>
      </c>
      <c r="M5746" s="7" t="n">
        <v>1</v>
      </c>
      <c r="N5746" s="7" t="n">
        <v>1.60000002384186</v>
      </c>
      <c r="O5746" s="7" t="n">
        <v>0.0900000035762787</v>
      </c>
      <c r="P5746" s="7" t="s">
        <v>12</v>
      </c>
      <c r="Q5746" s="7" t="s">
        <v>12</v>
      </c>
      <c r="R5746" s="7" t="n">
        <v>-1</v>
      </c>
      <c r="S5746" s="7" t="n">
        <v>0</v>
      </c>
      <c r="T5746" s="7" t="n">
        <v>0</v>
      </c>
      <c r="U5746" s="7" t="n">
        <v>0</v>
      </c>
      <c r="V5746" s="7" t="n">
        <v>0</v>
      </c>
    </row>
    <row r="5747" spans="1:22">
      <c r="A5747" t="s">
        <v>4</v>
      </c>
      <c r="B5747" s="4" t="s">
        <v>5</v>
      </c>
      <c r="C5747" s="4" t="s">
        <v>10</v>
      </c>
    </row>
    <row r="5748" spans="1:22">
      <c r="A5748" t="n">
        <v>49518</v>
      </c>
      <c r="B5748" s="13" t="n">
        <v>13</v>
      </c>
      <c r="C5748" s="7" t="n">
        <v>6675</v>
      </c>
    </row>
    <row r="5749" spans="1:22">
      <c r="A5749" t="s">
        <v>4</v>
      </c>
      <c r="B5749" s="4" t="s">
        <v>5</v>
      </c>
      <c r="C5749" s="4" t="s">
        <v>10</v>
      </c>
    </row>
    <row r="5750" spans="1:22">
      <c r="A5750" t="n">
        <v>49521</v>
      </c>
      <c r="B5750" s="13" t="n">
        <v>13</v>
      </c>
      <c r="C5750" s="7" t="n">
        <v>6674</v>
      </c>
    </row>
    <row r="5751" spans="1:22">
      <c r="A5751" t="s">
        <v>4</v>
      </c>
      <c r="B5751" s="4" t="s">
        <v>5</v>
      </c>
      <c r="C5751" s="4" t="s">
        <v>10</v>
      </c>
      <c r="D5751" s="4" t="s">
        <v>6</v>
      </c>
      <c r="E5751" s="4" t="s">
        <v>6</v>
      </c>
      <c r="F5751" s="4" t="s">
        <v>6</v>
      </c>
      <c r="G5751" s="4" t="s">
        <v>13</v>
      </c>
      <c r="H5751" s="4" t="s">
        <v>9</v>
      </c>
      <c r="I5751" s="4" t="s">
        <v>19</v>
      </c>
      <c r="J5751" s="4" t="s">
        <v>19</v>
      </c>
      <c r="K5751" s="4" t="s">
        <v>19</v>
      </c>
      <c r="L5751" s="4" t="s">
        <v>19</v>
      </c>
      <c r="M5751" s="4" t="s">
        <v>19</v>
      </c>
      <c r="N5751" s="4" t="s">
        <v>19</v>
      </c>
      <c r="O5751" s="4" t="s">
        <v>19</v>
      </c>
      <c r="P5751" s="4" t="s">
        <v>6</v>
      </c>
      <c r="Q5751" s="4" t="s">
        <v>6</v>
      </c>
      <c r="R5751" s="4" t="s">
        <v>9</v>
      </c>
      <c r="S5751" s="4" t="s">
        <v>13</v>
      </c>
      <c r="T5751" s="4" t="s">
        <v>9</v>
      </c>
      <c r="U5751" s="4" t="s">
        <v>9</v>
      </c>
      <c r="V5751" s="4" t="s">
        <v>10</v>
      </c>
    </row>
    <row r="5752" spans="1:22">
      <c r="A5752" t="n">
        <v>49524</v>
      </c>
      <c r="B5752" s="46" t="n">
        <v>19</v>
      </c>
      <c r="C5752" s="7" t="n">
        <v>12</v>
      </c>
      <c r="D5752" s="7" t="s">
        <v>187</v>
      </c>
      <c r="E5752" s="7" t="s">
        <v>188</v>
      </c>
      <c r="F5752" s="7" t="s">
        <v>12</v>
      </c>
      <c r="G5752" s="7" t="n">
        <v>0</v>
      </c>
      <c r="H5752" s="7" t="n">
        <v>1</v>
      </c>
      <c r="I5752" s="7" t="n">
        <v>0</v>
      </c>
      <c r="J5752" s="7" t="n">
        <v>0</v>
      </c>
      <c r="K5752" s="7" t="n">
        <v>0</v>
      </c>
      <c r="L5752" s="7" t="n">
        <v>0</v>
      </c>
      <c r="M5752" s="7" t="n">
        <v>1</v>
      </c>
      <c r="N5752" s="7" t="n">
        <v>1.60000002384186</v>
      </c>
      <c r="O5752" s="7" t="n">
        <v>0.0900000035762787</v>
      </c>
      <c r="P5752" s="7" t="s">
        <v>12</v>
      </c>
      <c r="Q5752" s="7" t="s">
        <v>12</v>
      </c>
      <c r="R5752" s="7" t="n">
        <v>-1</v>
      </c>
      <c r="S5752" s="7" t="n">
        <v>0</v>
      </c>
      <c r="T5752" s="7" t="n">
        <v>0</v>
      </c>
      <c r="U5752" s="7" t="n">
        <v>0</v>
      </c>
      <c r="V5752" s="7" t="n">
        <v>0</v>
      </c>
    </row>
    <row r="5753" spans="1:22">
      <c r="A5753" t="s">
        <v>4</v>
      </c>
      <c r="B5753" s="4" t="s">
        <v>5</v>
      </c>
      <c r="C5753" s="4" t="s">
        <v>10</v>
      </c>
      <c r="D5753" s="4" t="s">
        <v>6</v>
      </c>
      <c r="E5753" s="4" t="s">
        <v>6</v>
      </c>
      <c r="F5753" s="4" t="s">
        <v>6</v>
      </c>
      <c r="G5753" s="4" t="s">
        <v>13</v>
      </c>
      <c r="H5753" s="4" t="s">
        <v>9</v>
      </c>
      <c r="I5753" s="4" t="s">
        <v>19</v>
      </c>
      <c r="J5753" s="4" t="s">
        <v>19</v>
      </c>
      <c r="K5753" s="4" t="s">
        <v>19</v>
      </c>
      <c r="L5753" s="4" t="s">
        <v>19</v>
      </c>
      <c r="M5753" s="4" t="s">
        <v>19</v>
      </c>
      <c r="N5753" s="4" t="s">
        <v>19</v>
      </c>
      <c r="O5753" s="4" t="s">
        <v>19</v>
      </c>
      <c r="P5753" s="4" t="s">
        <v>6</v>
      </c>
      <c r="Q5753" s="4" t="s">
        <v>6</v>
      </c>
      <c r="R5753" s="4" t="s">
        <v>9</v>
      </c>
      <c r="S5753" s="4" t="s">
        <v>13</v>
      </c>
      <c r="T5753" s="4" t="s">
        <v>9</v>
      </c>
      <c r="U5753" s="4" t="s">
        <v>9</v>
      </c>
      <c r="V5753" s="4" t="s">
        <v>10</v>
      </c>
    </row>
    <row r="5754" spans="1:22">
      <c r="A5754" t="n">
        <v>49596</v>
      </c>
      <c r="B5754" s="46" t="n">
        <v>19</v>
      </c>
      <c r="C5754" s="7" t="n">
        <v>1600</v>
      </c>
      <c r="D5754" s="7" t="s">
        <v>192</v>
      </c>
      <c r="E5754" s="7" t="s">
        <v>190</v>
      </c>
      <c r="F5754" s="7" t="s">
        <v>12</v>
      </c>
      <c r="G5754" s="7" t="n">
        <v>0</v>
      </c>
      <c r="H5754" s="7" t="n">
        <v>1</v>
      </c>
      <c r="I5754" s="7" t="n">
        <v>0</v>
      </c>
      <c r="J5754" s="7" t="n">
        <v>0</v>
      </c>
      <c r="K5754" s="7" t="n">
        <v>0</v>
      </c>
      <c r="L5754" s="7" t="n">
        <v>0</v>
      </c>
      <c r="M5754" s="7" t="n">
        <v>1</v>
      </c>
      <c r="N5754" s="7" t="n">
        <v>1.60000002384186</v>
      </c>
      <c r="O5754" s="7" t="n">
        <v>0.0900000035762787</v>
      </c>
      <c r="P5754" s="7" t="s">
        <v>193</v>
      </c>
      <c r="Q5754" s="7" t="s">
        <v>12</v>
      </c>
      <c r="R5754" s="7" t="n">
        <v>-1</v>
      </c>
      <c r="S5754" s="7" t="n">
        <v>0</v>
      </c>
      <c r="T5754" s="7" t="n">
        <v>0</v>
      </c>
      <c r="U5754" s="7" t="n">
        <v>0</v>
      </c>
      <c r="V5754" s="7" t="n">
        <v>0</v>
      </c>
    </row>
    <row r="5755" spans="1:22">
      <c r="A5755" t="s">
        <v>4</v>
      </c>
      <c r="B5755" s="4" t="s">
        <v>5</v>
      </c>
      <c r="C5755" s="4" t="s">
        <v>10</v>
      </c>
      <c r="D5755" s="4" t="s">
        <v>6</v>
      </c>
      <c r="E5755" s="4" t="s">
        <v>6</v>
      </c>
      <c r="F5755" s="4" t="s">
        <v>6</v>
      </c>
      <c r="G5755" s="4" t="s">
        <v>13</v>
      </c>
      <c r="H5755" s="4" t="s">
        <v>9</v>
      </c>
      <c r="I5755" s="4" t="s">
        <v>19</v>
      </c>
      <c r="J5755" s="4" t="s">
        <v>19</v>
      </c>
      <c r="K5755" s="4" t="s">
        <v>19</v>
      </c>
      <c r="L5755" s="4" t="s">
        <v>19</v>
      </c>
      <c r="M5755" s="4" t="s">
        <v>19</v>
      </c>
      <c r="N5755" s="4" t="s">
        <v>19</v>
      </c>
      <c r="O5755" s="4" t="s">
        <v>19</v>
      </c>
      <c r="P5755" s="4" t="s">
        <v>6</v>
      </c>
      <c r="Q5755" s="4" t="s">
        <v>6</v>
      </c>
      <c r="R5755" s="4" t="s">
        <v>9</v>
      </c>
      <c r="S5755" s="4" t="s">
        <v>13</v>
      </c>
      <c r="T5755" s="4" t="s">
        <v>9</v>
      </c>
      <c r="U5755" s="4" t="s">
        <v>9</v>
      </c>
      <c r="V5755" s="4" t="s">
        <v>10</v>
      </c>
    </row>
    <row r="5756" spans="1:22">
      <c r="A5756" t="n">
        <v>49682</v>
      </c>
      <c r="B5756" s="46" t="n">
        <v>19</v>
      </c>
      <c r="C5756" s="7" t="n">
        <v>1601</v>
      </c>
      <c r="D5756" s="7" t="s">
        <v>194</v>
      </c>
      <c r="E5756" s="7" t="s">
        <v>190</v>
      </c>
      <c r="F5756" s="7" t="s">
        <v>12</v>
      </c>
      <c r="G5756" s="7" t="n">
        <v>0</v>
      </c>
      <c r="H5756" s="7" t="n">
        <v>1</v>
      </c>
      <c r="I5756" s="7" t="n">
        <v>0</v>
      </c>
      <c r="J5756" s="7" t="n">
        <v>0</v>
      </c>
      <c r="K5756" s="7" t="n">
        <v>0</v>
      </c>
      <c r="L5756" s="7" t="n">
        <v>0</v>
      </c>
      <c r="M5756" s="7" t="n">
        <v>1</v>
      </c>
      <c r="N5756" s="7" t="n">
        <v>1.60000002384186</v>
      </c>
      <c r="O5756" s="7" t="n">
        <v>0.0900000035762787</v>
      </c>
      <c r="P5756" s="7" t="s">
        <v>195</v>
      </c>
      <c r="Q5756" s="7" t="s">
        <v>12</v>
      </c>
      <c r="R5756" s="7" t="n">
        <v>-1</v>
      </c>
      <c r="S5756" s="7" t="n">
        <v>0</v>
      </c>
      <c r="T5756" s="7" t="n">
        <v>0</v>
      </c>
      <c r="U5756" s="7" t="n">
        <v>0</v>
      </c>
      <c r="V5756" s="7" t="n">
        <v>0</v>
      </c>
    </row>
    <row r="5757" spans="1:22">
      <c r="A5757" t="s">
        <v>4</v>
      </c>
      <c r="B5757" s="4" t="s">
        <v>5</v>
      </c>
      <c r="C5757" s="4" t="s">
        <v>10</v>
      </c>
      <c r="D5757" s="4" t="s">
        <v>6</v>
      </c>
      <c r="E5757" s="4" t="s">
        <v>6</v>
      </c>
      <c r="F5757" s="4" t="s">
        <v>6</v>
      </c>
      <c r="G5757" s="4" t="s">
        <v>13</v>
      </c>
      <c r="H5757" s="4" t="s">
        <v>9</v>
      </c>
      <c r="I5757" s="4" t="s">
        <v>19</v>
      </c>
      <c r="J5757" s="4" t="s">
        <v>19</v>
      </c>
      <c r="K5757" s="4" t="s">
        <v>19</v>
      </c>
      <c r="L5757" s="4" t="s">
        <v>19</v>
      </c>
      <c r="M5757" s="4" t="s">
        <v>19</v>
      </c>
      <c r="N5757" s="4" t="s">
        <v>19</v>
      </c>
      <c r="O5757" s="4" t="s">
        <v>19</v>
      </c>
      <c r="P5757" s="4" t="s">
        <v>6</v>
      </c>
      <c r="Q5757" s="4" t="s">
        <v>6</v>
      </c>
      <c r="R5757" s="4" t="s">
        <v>9</v>
      </c>
      <c r="S5757" s="4" t="s">
        <v>13</v>
      </c>
      <c r="T5757" s="4" t="s">
        <v>9</v>
      </c>
      <c r="U5757" s="4" t="s">
        <v>9</v>
      </c>
      <c r="V5757" s="4" t="s">
        <v>10</v>
      </c>
    </row>
    <row r="5758" spans="1:22">
      <c r="A5758" t="n">
        <v>49768</v>
      </c>
      <c r="B5758" s="46" t="n">
        <v>19</v>
      </c>
      <c r="C5758" s="7" t="n">
        <v>1602</v>
      </c>
      <c r="D5758" s="7" t="s">
        <v>196</v>
      </c>
      <c r="E5758" s="7" t="s">
        <v>197</v>
      </c>
      <c r="F5758" s="7" t="s">
        <v>12</v>
      </c>
      <c r="G5758" s="7" t="n">
        <v>0</v>
      </c>
      <c r="H5758" s="7" t="n">
        <v>1</v>
      </c>
      <c r="I5758" s="7" t="n">
        <v>0</v>
      </c>
      <c r="J5758" s="7" t="n">
        <v>0</v>
      </c>
      <c r="K5758" s="7" t="n">
        <v>0</v>
      </c>
      <c r="L5758" s="7" t="n">
        <v>0</v>
      </c>
      <c r="M5758" s="7" t="n">
        <v>1</v>
      </c>
      <c r="N5758" s="7" t="n">
        <v>1.60000002384186</v>
      </c>
      <c r="O5758" s="7" t="n">
        <v>0.0900000035762787</v>
      </c>
      <c r="P5758" s="7" t="s">
        <v>198</v>
      </c>
      <c r="Q5758" s="7" t="s">
        <v>12</v>
      </c>
      <c r="R5758" s="7" t="n">
        <v>-1</v>
      </c>
      <c r="S5758" s="7" t="n">
        <v>0</v>
      </c>
      <c r="T5758" s="7" t="n">
        <v>0</v>
      </c>
      <c r="U5758" s="7" t="n">
        <v>0</v>
      </c>
      <c r="V5758" s="7" t="n">
        <v>0</v>
      </c>
    </row>
    <row r="5759" spans="1:22">
      <c r="A5759" t="s">
        <v>4</v>
      </c>
      <c r="B5759" s="4" t="s">
        <v>5</v>
      </c>
      <c r="C5759" s="4" t="s">
        <v>10</v>
      </c>
      <c r="D5759" s="4" t="s">
        <v>6</v>
      </c>
      <c r="E5759" s="4" t="s">
        <v>6</v>
      </c>
      <c r="F5759" s="4" t="s">
        <v>6</v>
      </c>
      <c r="G5759" s="4" t="s">
        <v>13</v>
      </c>
      <c r="H5759" s="4" t="s">
        <v>9</v>
      </c>
      <c r="I5759" s="4" t="s">
        <v>19</v>
      </c>
      <c r="J5759" s="4" t="s">
        <v>19</v>
      </c>
      <c r="K5759" s="4" t="s">
        <v>19</v>
      </c>
      <c r="L5759" s="4" t="s">
        <v>19</v>
      </c>
      <c r="M5759" s="4" t="s">
        <v>19</v>
      </c>
      <c r="N5759" s="4" t="s">
        <v>19</v>
      </c>
      <c r="O5759" s="4" t="s">
        <v>19</v>
      </c>
      <c r="P5759" s="4" t="s">
        <v>6</v>
      </c>
      <c r="Q5759" s="4" t="s">
        <v>6</v>
      </c>
      <c r="R5759" s="4" t="s">
        <v>9</v>
      </c>
      <c r="S5759" s="4" t="s">
        <v>13</v>
      </c>
      <c r="T5759" s="4" t="s">
        <v>9</v>
      </c>
      <c r="U5759" s="4" t="s">
        <v>9</v>
      </c>
      <c r="V5759" s="4" t="s">
        <v>10</v>
      </c>
    </row>
    <row r="5760" spans="1:22">
      <c r="A5760" t="n">
        <v>49853</v>
      </c>
      <c r="B5760" s="46" t="n">
        <v>19</v>
      </c>
      <c r="C5760" s="7" t="n">
        <v>1640</v>
      </c>
      <c r="D5760" s="7" t="s">
        <v>199</v>
      </c>
      <c r="E5760" s="7" t="s">
        <v>200</v>
      </c>
      <c r="F5760" s="7" t="s">
        <v>12</v>
      </c>
      <c r="G5760" s="7" t="n">
        <v>0</v>
      </c>
      <c r="H5760" s="7" t="n">
        <v>1</v>
      </c>
      <c r="I5760" s="7" t="n">
        <v>0</v>
      </c>
      <c r="J5760" s="7" t="n">
        <v>0</v>
      </c>
      <c r="K5760" s="7" t="n">
        <v>0</v>
      </c>
      <c r="L5760" s="7" t="n">
        <v>0</v>
      </c>
      <c r="M5760" s="7" t="n">
        <v>1</v>
      </c>
      <c r="N5760" s="7" t="n">
        <v>1.60000002384186</v>
      </c>
      <c r="O5760" s="7" t="n">
        <v>0.0900000035762787</v>
      </c>
      <c r="P5760" s="7" t="s">
        <v>12</v>
      </c>
      <c r="Q5760" s="7" t="s">
        <v>12</v>
      </c>
      <c r="R5760" s="7" t="n">
        <v>-1</v>
      </c>
      <c r="S5760" s="7" t="n">
        <v>0</v>
      </c>
      <c r="T5760" s="7" t="n">
        <v>0</v>
      </c>
      <c r="U5760" s="7" t="n">
        <v>0</v>
      </c>
      <c r="V5760" s="7" t="n">
        <v>0</v>
      </c>
    </row>
    <row r="5761" spans="1:22">
      <c r="A5761" t="s">
        <v>4</v>
      </c>
      <c r="B5761" s="4" t="s">
        <v>5</v>
      </c>
      <c r="C5761" s="4" t="s">
        <v>10</v>
      </c>
      <c r="D5761" s="4" t="s">
        <v>6</v>
      </c>
      <c r="E5761" s="4" t="s">
        <v>6</v>
      </c>
      <c r="F5761" s="4" t="s">
        <v>6</v>
      </c>
      <c r="G5761" s="4" t="s">
        <v>13</v>
      </c>
      <c r="H5761" s="4" t="s">
        <v>9</v>
      </c>
      <c r="I5761" s="4" t="s">
        <v>19</v>
      </c>
      <c r="J5761" s="4" t="s">
        <v>19</v>
      </c>
      <c r="K5761" s="4" t="s">
        <v>19</v>
      </c>
      <c r="L5761" s="4" t="s">
        <v>19</v>
      </c>
      <c r="M5761" s="4" t="s">
        <v>19</v>
      </c>
      <c r="N5761" s="4" t="s">
        <v>19</v>
      </c>
      <c r="O5761" s="4" t="s">
        <v>19</v>
      </c>
      <c r="P5761" s="4" t="s">
        <v>6</v>
      </c>
      <c r="Q5761" s="4" t="s">
        <v>6</v>
      </c>
      <c r="R5761" s="4" t="s">
        <v>9</v>
      </c>
      <c r="S5761" s="4" t="s">
        <v>13</v>
      </c>
      <c r="T5761" s="4" t="s">
        <v>9</v>
      </c>
      <c r="U5761" s="4" t="s">
        <v>9</v>
      </c>
      <c r="V5761" s="4" t="s">
        <v>10</v>
      </c>
    </row>
    <row r="5762" spans="1:22">
      <c r="A5762" t="n">
        <v>49943</v>
      </c>
      <c r="B5762" s="46" t="n">
        <v>19</v>
      </c>
      <c r="C5762" s="7" t="n">
        <v>1641</v>
      </c>
      <c r="D5762" s="7" t="s">
        <v>199</v>
      </c>
      <c r="E5762" s="7" t="s">
        <v>200</v>
      </c>
      <c r="F5762" s="7" t="s">
        <v>12</v>
      </c>
      <c r="G5762" s="7" t="n">
        <v>0</v>
      </c>
      <c r="H5762" s="7" t="n">
        <v>1</v>
      </c>
      <c r="I5762" s="7" t="n">
        <v>0</v>
      </c>
      <c r="J5762" s="7" t="n">
        <v>0</v>
      </c>
      <c r="K5762" s="7" t="n">
        <v>0</v>
      </c>
      <c r="L5762" s="7" t="n">
        <v>0</v>
      </c>
      <c r="M5762" s="7" t="n">
        <v>1</v>
      </c>
      <c r="N5762" s="7" t="n">
        <v>1.60000002384186</v>
      </c>
      <c r="O5762" s="7" t="n">
        <v>0.0900000035762787</v>
      </c>
      <c r="P5762" s="7" t="s">
        <v>12</v>
      </c>
      <c r="Q5762" s="7" t="s">
        <v>12</v>
      </c>
      <c r="R5762" s="7" t="n">
        <v>-1</v>
      </c>
      <c r="S5762" s="7" t="n">
        <v>0</v>
      </c>
      <c r="T5762" s="7" t="n">
        <v>0</v>
      </c>
      <c r="U5762" s="7" t="n">
        <v>0</v>
      </c>
      <c r="V5762" s="7" t="n">
        <v>0</v>
      </c>
    </row>
    <row r="5763" spans="1:22">
      <c r="A5763" t="s">
        <v>4</v>
      </c>
      <c r="B5763" s="4" t="s">
        <v>5</v>
      </c>
      <c r="C5763" s="4" t="s">
        <v>10</v>
      </c>
      <c r="D5763" s="4" t="s">
        <v>6</v>
      </c>
      <c r="E5763" s="4" t="s">
        <v>6</v>
      </c>
      <c r="F5763" s="4" t="s">
        <v>6</v>
      </c>
      <c r="G5763" s="4" t="s">
        <v>13</v>
      </c>
      <c r="H5763" s="4" t="s">
        <v>9</v>
      </c>
      <c r="I5763" s="4" t="s">
        <v>19</v>
      </c>
      <c r="J5763" s="4" t="s">
        <v>19</v>
      </c>
      <c r="K5763" s="4" t="s">
        <v>19</v>
      </c>
      <c r="L5763" s="4" t="s">
        <v>19</v>
      </c>
      <c r="M5763" s="4" t="s">
        <v>19</v>
      </c>
      <c r="N5763" s="4" t="s">
        <v>19</v>
      </c>
      <c r="O5763" s="4" t="s">
        <v>19</v>
      </c>
      <c r="P5763" s="4" t="s">
        <v>6</v>
      </c>
      <c r="Q5763" s="4" t="s">
        <v>6</v>
      </c>
      <c r="R5763" s="4" t="s">
        <v>9</v>
      </c>
      <c r="S5763" s="4" t="s">
        <v>13</v>
      </c>
      <c r="T5763" s="4" t="s">
        <v>9</v>
      </c>
      <c r="U5763" s="4" t="s">
        <v>9</v>
      </c>
      <c r="V5763" s="4" t="s">
        <v>10</v>
      </c>
    </row>
    <row r="5764" spans="1:22">
      <c r="A5764" t="n">
        <v>50033</v>
      </c>
      <c r="B5764" s="46" t="n">
        <v>19</v>
      </c>
      <c r="C5764" s="7" t="n">
        <v>7003</v>
      </c>
      <c r="D5764" s="7" t="s">
        <v>95</v>
      </c>
      <c r="E5764" s="7" t="s">
        <v>96</v>
      </c>
      <c r="F5764" s="7" t="s">
        <v>12</v>
      </c>
      <c r="G5764" s="7" t="n">
        <v>0</v>
      </c>
      <c r="H5764" s="7" t="n">
        <v>1</v>
      </c>
      <c r="I5764" s="7" t="n">
        <v>0</v>
      </c>
      <c r="J5764" s="7" t="n">
        <v>0</v>
      </c>
      <c r="K5764" s="7" t="n">
        <v>0</v>
      </c>
      <c r="L5764" s="7" t="n">
        <v>0</v>
      </c>
      <c r="M5764" s="7" t="n">
        <v>1</v>
      </c>
      <c r="N5764" s="7" t="n">
        <v>1.60000002384186</v>
      </c>
      <c r="O5764" s="7" t="n">
        <v>0.0900000035762787</v>
      </c>
      <c r="P5764" s="7" t="s">
        <v>12</v>
      </c>
      <c r="Q5764" s="7" t="s">
        <v>12</v>
      </c>
      <c r="R5764" s="7" t="n">
        <v>-1</v>
      </c>
      <c r="S5764" s="7" t="n">
        <v>0</v>
      </c>
      <c r="T5764" s="7" t="n">
        <v>0</v>
      </c>
      <c r="U5764" s="7" t="n">
        <v>0</v>
      </c>
      <c r="V5764" s="7" t="n">
        <v>0</v>
      </c>
    </row>
    <row r="5765" spans="1:22">
      <c r="A5765" t="s">
        <v>4</v>
      </c>
      <c r="B5765" s="4" t="s">
        <v>5</v>
      </c>
      <c r="C5765" s="4" t="s">
        <v>10</v>
      </c>
      <c r="D5765" s="4" t="s">
        <v>6</v>
      </c>
      <c r="E5765" s="4" t="s">
        <v>6</v>
      </c>
      <c r="F5765" s="4" t="s">
        <v>6</v>
      </c>
      <c r="G5765" s="4" t="s">
        <v>13</v>
      </c>
      <c r="H5765" s="4" t="s">
        <v>9</v>
      </c>
      <c r="I5765" s="4" t="s">
        <v>19</v>
      </c>
      <c r="J5765" s="4" t="s">
        <v>19</v>
      </c>
      <c r="K5765" s="4" t="s">
        <v>19</v>
      </c>
      <c r="L5765" s="4" t="s">
        <v>19</v>
      </c>
      <c r="M5765" s="4" t="s">
        <v>19</v>
      </c>
      <c r="N5765" s="4" t="s">
        <v>19</v>
      </c>
      <c r="O5765" s="4" t="s">
        <v>19</v>
      </c>
      <c r="P5765" s="4" t="s">
        <v>6</v>
      </c>
      <c r="Q5765" s="4" t="s">
        <v>6</v>
      </c>
      <c r="R5765" s="4" t="s">
        <v>9</v>
      </c>
      <c r="S5765" s="4" t="s">
        <v>13</v>
      </c>
      <c r="T5765" s="4" t="s">
        <v>9</v>
      </c>
      <c r="U5765" s="4" t="s">
        <v>9</v>
      </c>
      <c r="V5765" s="4" t="s">
        <v>10</v>
      </c>
    </row>
    <row r="5766" spans="1:22">
      <c r="A5766" t="n">
        <v>50103</v>
      </c>
      <c r="B5766" s="46" t="n">
        <v>19</v>
      </c>
      <c r="C5766" s="7" t="n">
        <v>7042</v>
      </c>
      <c r="D5766" s="7" t="s">
        <v>93</v>
      </c>
      <c r="E5766" s="7" t="s">
        <v>94</v>
      </c>
      <c r="F5766" s="7" t="s">
        <v>12</v>
      </c>
      <c r="G5766" s="7" t="n">
        <v>0</v>
      </c>
      <c r="H5766" s="7" t="n">
        <v>1</v>
      </c>
      <c r="I5766" s="7" t="n">
        <v>0</v>
      </c>
      <c r="J5766" s="7" t="n">
        <v>0</v>
      </c>
      <c r="K5766" s="7" t="n">
        <v>0</v>
      </c>
      <c r="L5766" s="7" t="n">
        <v>0</v>
      </c>
      <c r="M5766" s="7" t="n">
        <v>1</v>
      </c>
      <c r="N5766" s="7" t="n">
        <v>1.60000002384186</v>
      </c>
      <c r="O5766" s="7" t="n">
        <v>0.0900000035762787</v>
      </c>
      <c r="P5766" s="7" t="s">
        <v>12</v>
      </c>
      <c r="Q5766" s="7" t="s">
        <v>12</v>
      </c>
      <c r="R5766" s="7" t="n">
        <v>-1</v>
      </c>
      <c r="S5766" s="7" t="n">
        <v>0</v>
      </c>
      <c r="T5766" s="7" t="n">
        <v>0</v>
      </c>
      <c r="U5766" s="7" t="n">
        <v>0</v>
      </c>
      <c r="V5766" s="7" t="n">
        <v>0</v>
      </c>
    </row>
    <row r="5767" spans="1:22">
      <c r="A5767" t="s">
        <v>4</v>
      </c>
      <c r="B5767" s="4" t="s">
        <v>5</v>
      </c>
      <c r="C5767" s="4" t="s">
        <v>10</v>
      </c>
      <c r="D5767" s="4" t="s">
        <v>6</v>
      </c>
      <c r="E5767" s="4" t="s">
        <v>6</v>
      </c>
      <c r="F5767" s="4" t="s">
        <v>6</v>
      </c>
      <c r="G5767" s="4" t="s">
        <v>13</v>
      </c>
      <c r="H5767" s="4" t="s">
        <v>9</v>
      </c>
      <c r="I5767" s="4" t="s">
        <v>19</v>
      </c>
      <c r="J5767" s="4" t="s">
        <v>19</v>
      </c>
      <c r="K5767" s="4" t="s">
        <v>19</v>
      </c>
      <c r="L5767" s="4" t="s">
        <v>19</v>
      </c>
      <c r="M5767" s="4" t="s">
        <v>19</v>
      </c>
      <c r="N5767" s="4" t="s">
        <v>19</v>
      </c>
      <c r="O5767" s="4" t="s">
        <v>19</v>
      </c>
      <c r="P5767" s="4" t="s">
        <v>6</v>
      </c>
      <c r="Q5767" s="4" t="s">
        <v>6</v>
      </c>
      <c r="R5767" s="4" t="s">
        <v>9</v>
      </c>
      <c r="S5767" s="4" t="s">
        <v>13</v>
      </c>
      <c r="T5767" s="4" t="s">
        <v>9</v>
      </c>
      <c r="U5767" s="4" t="s">
        <v>9</v>
      </c>
      <c r="V5767" s="4" t="s">
        <v>10</v>
      </c>
    </row>
    <row r="5768" spans="1:22">
      <c r="A5768" t="n">
        <v>50181</v>
      </c>
      <c r="B5768" s="46" t="n">
        <v>19</v>
      </c>
      <c r="C5768" s="7" t="n">
        <v>1610</v>
      </c>
      <c r="D5768" s="7" t="s">
        <v>189</v>
      </c>
      <c r="E5768" s="7" t="s">
        <v>190</v>
      </c>
      <c r="F5768" s="7" t="s">
        <v>12</v>
      </c>
      <c r="G5768" s="7" t="n">
        <v>0</v>
      </c>
      <c r="H5768" s="7" t="n">
        <v>1</v>
      </c>
      <c r="I5768" s="7" t="n">
        <v>0</v>
      </c>
      <c r="J5768" s="7" t="n">
        <v>0</v>
      </c>
      <c r="K5768" s="7" t="n">
        <v>0</v>
      </c>
      <c r="L5768" s="7" t="n">
        <v>0</v>
      </c>
      <c r="M5768" s="7" t="n">
        <v>1</v>
      </c>
      <c r="N5768" s="7" t="n">
        <v>1.60000002384186</v>
      </c>
      <c r="O5768" s="7" t="n">
        <v>0.0900000035762787</v>
      </c>
      <c r="P5768" s="7" t="s">
        <v>191</v>
      </c>
      <c r="Q5768" s="7" t="s">
        <v>12</v>
      </c>
      <c r="R5768" s="7" t="n">
        <v>-1</v>
      </c>
      <c r="S5768" s="7" t="n">
        <v>0</v>
      </c>
      <c r="T5768" s="7" t="n">
        <v>0</v>
      </c>
      <c r="U5768" s="7" t="n">
        <v>0</v>
      </c>
      <c r="V5768" s="7" t="n">
        <v>0</v>
      </c>
    </row>
    <row r="5769" spans="1:22">
      <c r="A5769" t="s">
        <v>4</v>
      </c>
      <c r="B5769" s="4" t="s">
        <v>5</v>
      </c>
      <c r="C5769" s="4" t="s">
        <v>10</v>
      </c>
      <c r="D5769" s="4" t="s">
        <v>6</v>
      </c>
      <c r="E5769" s="4" t="s">
        <v>6</v>
      </c>
      <c r="F5769" s="4" t="s">
        <v>6</v>
      </c>
      <c r="G5769" s="4" t="s">
        <v>13</v>
      </c>
      <c r="H5769" s="4" t="s">
        <v>9</v>
      </c>
      <c r="I5769" s="4" t="s">
        <v>19</v>
      </c>
      <c r="J5769" s="4" t="s">
        <v>19</v>
      </c>
      <c r="K5769" s="4" t="s">
        <v>19</v>
      </c>
      <c r="L5769" s="4" t="s">
        <v>19</v>
      </c>
      <c r="M5769" s="4" t="s">
        <v>19</v>
      </c>
      <c r="N5769" s="4" t="s">
        <v>19</v>
      </c>
      <c r="O5769" s="4" t="s">
        <v>19</v>
      </c>
      <c r="P5769" s="4" t="s">
        <v>6</v>
      </c>
      <c r="Q5769" s="4" t="s">
        <v>6</v>
      </c>
      <c r="R5769" s="4" t="s">
        <v>9</v>
      </c>
      <c r="S5769" s="4" t="s">
        <v>13</v>
      </c>
      <c r="T5769" s="4" t="s">
        <v>9</v>
      </c>
      <c r="U5769" s="4" t="s">
        <v>9</v>
      </c>
      <c r="V5769" s="4" t="s">
        <v>10</v>
      </c>
    </row>
    <row r="5770" spans="1:22">
      <c r="A5770" t="n">
        <v>50259</v>
      </c>
      <c r="B5770" s="46" t="n">
        <v>19</v>
      </c>
      <c r="C5770" s="7" t="n">
        <v>1611</v>
      </c>
      <c r="D5770" s="7" t="s">
        <v>192</v>
      </c>
      <c r="E5770" s="7" t="s">
        <v>190</v>
      </c>
      <c r="F5770" s="7" t="s">
        <v>12</v>
      </c>
      <c r="G5770" s="7" t="n">
        <v>0</v>
      </c>
      <c r="H5770" s="7" t="n">
        <v>1</v>
      </c>
      <c r="I5770" s="7" t="n">
        <v>0</v>
      </c>
      <c r="J5770" s="7" t="n">
        <v>0</v>
      </c>
      <c r="K5770" s="7" t="n">
        <v>0</v>
      </c>
      <c r="L5770" s="7" t="n">
        <v>0</v>
      </c>
      <c r="M5770" s="7" t="n">
        <v>1</v>
      </c>
      <c r="N5770" s="7" t="n">
        <v>1.60000002384186</v>
      </c>
      <c r="O5770" s="7" t="n">
        <v>0.0900000035762787</v>
      </c>
      <c r="P5770" s="7" t="s">
        <v>193</v>
      </c>
      <c r="Q5770" s="7" t="s">
        <v>12</v>
      </c>
      <c r="R5770" s="7" t="n">
        <v>-1</v>
      </c>
      <c r="S5770" s="7" t="n">
        <v>0</v>
      </c>
      <c r="T5770" s="7" t="n">
        <v>0</v>
      </c>
      <c r="U5770" s="7" t="n">
        <v>0</v>
      </c>
      <c r="V5770" s="7" t="n">
        <v>0</v>
      </c>
    </row>
    <row r="5771" spans="1:22">
      <c r="A5771" t="s">
        <v>4</v>
      </c>
      <c r="B5771" s="4" t="s">
        <v>5</v>
      </c>
      <c r="C5771" s="4" t="s">
        <v>10</v>
      </c>
      <c r="D5771" s="4" t="s">
        <v>6</v>
      </c>
      <c r="E5771" s="4" t="s">
        <v>6</v>
      </c>
      <c r="F5771" s="4" t="s">
        <v>6</v>
      </c>
      <c r="G5771" s="4" t="s">
        <v>13</v>
      </c>
      <c r="H5771" s="4" t="s">
        <v>9</v>
      </c>
      <c r="I5771" s="4" t="s">
        <v>19</v>
      </c>
      <c r="J5771" s="4" t="s">
        <v>19</v>
      </c>
      <c r="K5771" s="4" t="s">
        <v>19</v>
      </c>
      <c r="L5771" s="4" t="s">
        <v>19</v>
      </c>
      <c r="M5771" s="4" t="s">
        <v>19</v>
      </c>
      <c r="N5771" s="4" t="s">
        <v>19</v>
      </c>
      <c r="O5771" s="4" t="s">
        <v>19</v>
      </c>
      <c r="P5771" s="4" t="s">
        <v>6</v>
      </c>
      <c r="Q5771" s="4" t="s">
        <v>6</v>
      </c>
      <c r="R5771" s="4" t="s">
        <v>9</v>
      </c>
      <c r="S5771" s="4" t="s">
        <v>13</v>
      </c>
      <c r="T5771" s="4" t="s">
        <v>9</v>
      </c>
      <c r="U5771" s="4" t="s">
        <v>9</v>
      </c>
      <c r="V5771" s="4" t="s">
        <v>10</v>
      </c>
    </row>
    <row r="5772" spans="1:22">
      <c r="A5772" t="n">
        <v>50345</v>
      </c>
      <c r="B5772" s="46" t="n">
        <v>19</v>
      </c>
      <c r="C5772" s="7" t="n">
        <v>1612</v>
      </c>
      <c r="D5772" s="7" t="s">
        <v>194</v>
      </c>
      <c r="E5772" s="7" t="s">
        <v>190</v>
      </c>
      <c r="F5772" s="7" t="s">
        <v>12</v>
      </c>
      <c r="G5772" s="7" t="n">
        <v>0</v>
      </c>
      <c r="H5772" s="7" t="n">
        <v>1</v>
      </c>
      <c r="I5772" s="7" t="n">
        <v>0</v>
      </c>
      <c r="J5772" s="7" t="n">
        <v>0</v>
      </c>
      <c r="K5772" s="7" t="n">
        <v>0</v>
      </c>
      <c r="L5772" s="7" t="n">
        <v>0</v>
      </c>
      <c r="M5772" s="7" t="n">
        <v>1</v>
      </c>
      <c r="N5772" s="7" t="n">
        <v>1.60000002384186</v>
      </c>
      <c r="O5772" s="7" t="n">
        <v>0.0900000035762787</v>
      </c>
      <c r="P5772" s="7" t="s">
        <v>195</v>
      </c>
      <c r="Q5772" s="7" t="s">
        <v>12</v>
      </c>
      <c r="R5772" s="7" t="n">
        <v>-1</v>
      </c>
      <c r="S5772" s="7" t="n">
        <v>0</v>
      </c>
      <c r="T5772" s="7" t="n">
        <v>0</v>
      </c>
      <c r="U5772" s="7" t="n">
        <v>0</v>
      </c>
      <c r="V5772" s="7" t="n">
        <v>0</v>
      </c>
    </row>
    <row r="5773" spans="1:22">
      <c r="A5773" t="s">
        <v>4</v>
      </c>
      <c r="B5773" s="4" t="s">
        <v>5</v>
      </c>
      <c r="C5773" s="4" t="s">
        <v>10</v>
      </c>
      <c r="D5773" s="4" t="s">
        <v>6</v>
      </c>
      <c r="E5773" s="4" t="s">
        <v>6</v>
      </c>
      <c r="F5773" s="4" t="s">
        <v>6</v>
      </c>
      <c r="G5773" s="4" t="s">
        <v>13</v>
      </c>
      <c r="H5773" s="4" t="s">
        <v>9</v>
      </c>
      <c r="I5773" s="4" t="s">
        <v>19</v>
      </c>
      <c r="J5773" s="4" t="s">
        <v>19</v>
      </c>
      <c r="K5773" s="4" t="s">
        <v>19</v>
      </c>
      <c r="L5773" s="4" t="s">
        <v>19</v>
      </c>
      <c r="M5773" s="4" t="s">
        <v>19</v>
      </c>
      <c r="N5773" s="4" t="s">
        <v>19</v>
      </c>
      <c r="O5773" s="4" t="s">
        <v>19</v>
      </c>
      <c r="P5773" s="4" t="s">
        <v>6</v>
      </c>
      <c r="Q5773" s="4" t="s">
        <v>6</v>
      </c>
      <c r="R5773" s="4" t="s">
        <v>9</v>
      </c>
      <c r="S5773" s="4" t="s">
        <v>13</v>
      </c>
      <c r="T5773" s="4" t="s">
        <v>9</v>
      </c>
      <c r="U5773" s="4" t="s">
        <v>9</v>
      </c>
      <c r="V5773" s="4" t="s">
        <v>10</v>
      </c>
    </row>
    <row r="5774" spans="1:22">
      <c r="A5774" t="n">
        <v>50431</v>
      </c>
      <c r="B5774" s="46" t="n">
        <v>19</v>
      </c>
      <c r="C5774" s="7" t="n">
        <v>1613</v>
      </c>
      <c r="D5774" s="7" t="s">
        <v>192</v>
      </c>
      <c r="E5774" s="7" t="s">
        <v>190</v>
      </c>
      <c r="F5774" s="7" t="s">
        <v>12</v>
      </c>
      <c r="G5774" s="7" t="n">
        <v>0</v>
      </c>
      <c r="H5774" s="7" t="n">
        <v>1</v>
      </c>
      <c r="I5774" s="7" t="n">
        <v>0</v>
      </c>
      <c r="J5774" s="7" t="n">
        <v>0</v>
      </c>
      <c r="K5774" s="7" t="n">
        <v>0</v>
      </c>
      <c r="L5774" s="7" t="n">
        <v>0</v>
      </c>
      <c r="M5774" s="7" t="n">
        <v>1</v>
      </c>
      <c r="N5774" s="7" t="n">
        <v>1.60000002384186</v>
      </c>
      <c r="O5774" s="7" t="n">
        <v>0.0900000035762787</v>
      </c>
      <c r="P5774" s="7" t="s">
        <v>193</v>
      </c>
      <c r="Q5774" s="7" t="s">
        <v>12</v>
      </c>
      <c r="R5774" s="7" t="n">
        <v>-1</v>
      </c>
      <c r="S5774" s="7" t="n">
        <v>0</v>
      </c>
      <c r="T5774" s="7" t="n">
        <v>0</v>
      </c>
      <c r="U5774" s="7" t="n">
        <v>0</v>
      </c>
      <c r="V5774" s="7" t="n">
        <v>0</v>
      </c>
    </row>
    <row r="5775" spans="1:22">
      <c r="A5775" t="s">
        <v>4</v>
      </c>
      <c r="B5775" s="4" t="s">
        <v>5</v>
      </c>
      <c r="C5775" s="4" t="s">
        <v>10</v>
      </c>
      <c r="D5775" s="4" t="s">
        <v>6</v>
      </c>
      <c r="E5775" s="4" t="s">
        <v>6</v>
      </c>
      <c r="F5775" s="4" t="s">
        <v>6</v>
      </c>
      <c r="G5775" s="4" t="s">
        <v>13</v>
      </c>
      <c r="H5775" s="4" t="s">
        <v>9</v>
      </c>
      <c r="I5775" s="4" t="s">
        <v>19</v>
      </c>
      <c r="J5775" s="4" t="s">
        <v>19</v>
      </c>
      <c r="K5775" s="4" t="s">
        <v>19</v>
      </c>
      <c r="L5775" s="4" t="s">
        <v>19</v>
      </c>
      <c r="M5775" s="4" t="s">
        <v>19</v>
      </c>
      <c r="N5775" s="4" t="s">
        <v>19</v>
      </c>
      <c r="O5775" s="4" t="s">
        <v>19</v>
      </c>
      <c r="P5775" s="4" t="s">
        <v>6</v>
      </c>
      <c r="Q5775" s="4" t="s">
        <v>6</v>
      </c>
      <c r="R5775" s="4" t="s">
        <v>9</v>
      </c>
      <c r="S5775" s="4" t="s">
        <v>13</v>
      </c>
      <c r="T5775" s="4" t="s">
        <v>9</v>
      </c>
      <c r="U5775" s="4" t="s">
        <v>9</v>
      </c>
      <c r="V5775" s="4" t="s">
        <v>10</v>
      </c>
    </row>
    <row r="5776" spans="1:22">
      <c r="A5776" t="n">
        <v>50517</v>
      </c>
      <c r="B5776" s="46" t="n">
        <v>19</v>
      </c>
      <c r="C5776" s="7" t="n">
        <v>1614</v>
      </c>
      <c r="D5776" s="7" t="s">
        <v>201</v>
      </c>
      <c r="E5776" s="7" t="s">
        <v>202</v>
      </c>
      <c r="F5776" s="7" t="s">
        <v>12</v>
      </c>
      <c r="G5776" s="7" t="n">
        <v>0</v>
      </c>
      <c r="H5776" s="7" t="n">
        <v>1</v>
      </c>
      <c r="I5776" s="7" t="n">
        <v>0</v>
      </c>
      <c r="J5776" s="7" t="n">
        <v>0</v>
      </c>
      <c r="K5776" s="7" t="n">
        <v>0</v>
      </c>
      <c r="L5776" s="7" t="n">
        <v>0</v>
      </c>
      <c r="M5776" s="7" t="n">
        <v>1</v>
      </c>
      <c r="N5776" s="7" t="n">
        <v>1.60000002384186</v>
      </c>
      <c r="O5776" s="7" t="n">
        <v>0.0900000035762787</v>
      </c>
      <c r="P5776" s="7" t="s">
        <v>203</v>
      </c>
      <c r="Q5776" s="7" t="s">
        <v>12</v>
      </c>
      <c r="R5776" s="7" t="n">
        <v>-1</v>
      </c>
      <c r="S5776" s="7" t="n">
        <v>0</v>
      </c>
      <c r="T5776" s="7" t="n">
        <v>0</v>
      </c>
      <c r="U5776" s="7" t="n">
        <v>0</v>
      </c>
      <c r="V5776" s="7" t="n">
        <v>0</v>
      </c>
    </row>
    <row r="5777" spans="1:22">
      <c r="A5777" t="s">
        <v>4</v>
      </c>
      <c r="B5777" s="4" t="s">
        <v>5</v>
      </c>
      <c r="C5777" s="4" t="s">
        <v>10</v>
      </c>
      <c r="D5777" s="4" t="s">
        <v>6</v>
      </c>
      <c r="E5777" s="4" t="s">
        <v>6</v>
      </c>
      <c r="F5777" s="4" t="s">
        <v>6</v>
      </c>
      <c r="G5777" s="4" t="s">
        <v>13</v>
      </c>
      <c r="H5777" s="4" t="s">
        <v>9</v>
      </c>
      <c r="I5777" s="4" t="s">
        <v>19</v>
      </c>
      <c r="J5777" s="4" t="s">
        <v>19</v>
      </c>
      <c r="K5777" s="4" t="s">
        <v>19</v>
      </c>
      <c r="L5777" s="4" t="s">
        <v>19</v>
      </c>
      <c r="M5777" s="4" t="s">
        <v>19</v>
      </c>
      <c r="N5777" s="4" t="s">
        <v>19</v>
      </c>
      <c r="O5777" s="4" t="s">
        <v>19</v>
      </c>
      <c r="P5777" s="4" t="s">
        <v>6</v>
      </c>
      <c r="Q5777" s="4" t="s">
        <v>6</v>
      </c>
      <c r="R5777" s="4" t="s">
        <v>9</v>
      </c>
      <c r="S5777" s="4" t="s">
        <v>13</v>
      </c>
      <c r="T5777" s="4" t="s">
        <v>9</v>
      </c>
      <c r="U5777" s="4" t="s">
        <v>9</v>
      </c>
      <c r="V5777" s="4" t="s">
        <v>10</v>
      </c>
    </row>
    <row r="5778" spans="1:22">
      <c r="A5778" t="n">
        <v>50597</v>
      </c>
      <c r="B5778" s="46" t="n">
        <v>19</v>
      </c>
      <c r="C5778" s="7" t="n">
        <v>1615</v>
      </c>
      <c r="D5778" s="7" t="s">
        <v>204</v>
      </c>
      <c r="E5778" s="7" t="s">
        <v>205</v>
      </c>
      <c r="F5778" s="7" t="s">
        <v>12</v>
      </c>
      <c r="G5778" s="7" t="n">
        <v>0</v>
      </c>
      <c r="H5778" s="7" t="n">
        <v>1</v>
      </c>
      <c r="I5778" s="7" t="n">
        <v>0</v>
      </c>
      <c r="J5778" s="7" t="n">
        <v>0</v>
      </c>
      <c r="K5778" s="7" t="n">
        <v>0</v>
      </c>
      <c r="L5778" s="7" t="n">
        <v>0</v>
      </c>
      <c r="M5778" s="7" t="n">
        <v>1</v>
      </c>
      <c r="N5778" s="7" t="n">
        <v>1.60000002384186</v>
      </c>
      <c r="O5778" s="7" t="n">
        <v>0.0900000035762787</v>
      </c>
      <c r="P5778" s="7" t="s">
        <v>11</v>
      </c>
      <c r="Q5778" s="7" t="s">
        <v>12</v>
      </c>
      <c r="R5778" s="7" t="n">
        <v>-1</v>
      </c>
      <c r="S5778" s="7" t="n">
        <v>0</v>
      </c>
      <c r="T5778" s="7" t="n">
        <v>0</v>
      </c>
      <c r="U5778" s="7" t="n">
        <v>0</v>
      </c>
      <c r="V5778" s="7" t="n">
        <v>0</v>
      </c>
    </row>
    <row r="5779" spans="1:22">
      <c r="A5779" t="s">
        <v>4</v>
      </c>
      <c r="B5779" s="4" t="s">
        <v>5</v>
      </c>
      <c r="C5779" s="4" t="s">
        <v>10</v>
      </c>
      <c r="D5779" s="4" t="s">
        <v>6</v>
      </c>
      <c r="E5779" s="4" t="s">
        <v>6</v>
      </c>
      <c r="F5779" s="4" t="s">
        <v>6</v>
      </c>
      <c r="G5779" s="4" t="s">
        <v>13</v>
      </c>
      <c r="H5779" s="4" t="s">
        <v>9</v>
      </c>
      <c r="I5779" s="4" t="s">
        <v>19</v>
      </c>
      <c r="J5779" s="4" t="s">
        <v>19</v>
      </c>
      <c r="K5779" s="4" t="s">
        <v>19</v>
      </c>
      <c r="L5779" s="4" t="s">
        <v>19</v>
      </c>
      <c r="M5779" s="4" t="s">
        <v>19</v>
      </c>
      <c r="N5779" s="4" t="s">
        <v>19</v>
      </c>
      <c r="O5779" s="4" t="s">
        <v>19</v>
      </c>
      <c r="P5779" s="4" t="s">
        <v>6</v>
      </c>
      <c r="Q5779" s="4" t="s">
        <v>6</v>
      </c>
      <c r="R5779" s="4" t="s">
        <v>9</v>
      </c>
      <c r="S5779" s="4" t="s">
        <v>13</v>
      </c>
      <c r="T5779" s="4" t="s">
        <v>9</v>
      </c>
      <c r="U5779" s="4" t="s">
        <v>9</v>
      </c>
      <c r="V5779" s="4" t="s">
        <v>10</v>
      </c>
    </row>
    <row r="5780" spans="1:22">
      <c r="A5780" t="n">
        <v>50674</v>
      </c>
      <c r="B5780" s="46" t="n">
        <v>19</v>
      </c>
      <c r="C5780" s="7" t="n">
        <v>1645</v>
      </c>
      <c r="D5780" s="7" t="s">
        <v>199</v>
      </c>
      <c r="E5780" s="7" t="s">
        <v>200</v>
      </c>
      <c r="F5780" s="7" t="s">
        <v>12</v>
      </c>
      <c r="G5780" s="7" t="n">
        <v>0</v>
      </c>
      <c r="H5780" s="7" t="n">
        <v>1</v>
      </c>
      <c r="I5780" s="7" t="n">
        <v>0</v>
      </c>
      <c r="J5780" s="7" t="n">
        <v>0</v>
      </c>
      <c r="K5780" s="7" t="n">
        <v>0</v>
      </c>
      <c r="L5780" s="7" t="n">
        <v>0</v>
      </c>
      <c r="M5780" s="7" t="n">
        <v>1</v>
      </c>
      <c r="N5780" s="7" t="n">
        <v>1.60000002384186</v>
      </c>
      <c r="O5780" s="7" t="n">
        <v>0.0900000035762787</v>
      </c>
      <c r="P5780" s="7" t="s">
        <v>12</v>
      </c>
      <c r="Q5780" s="7" t="s">
        <v>12</v>
      </c>
      <c r="R5780" s="7" t="n">
        <v>-1</v>
      </c>
      <c r="S5780" s="7" t="n">
        <v>0</v>
      </c>
      <c r="T5780" s="7" t="n">
        <v>0</v>
      </c>
      <c r="U5780" s="7" t="n">
        <v>0</v>
      </c>
      <c r="V5780" s="7" t="n">
        <v>0</v>
      </c>
    </row>
    <row r="5781" spans="1:22">
      <c r="A5781" t="s">
        <v>4</v>
      </c>
      <c r="B5781" s="4" t="s">
        <v>5</v>
      </c>
      <c r="C5781" s="4" t="s">
        <v>10</v>
      </c>
      <c r="D5781" s="4" t="s">
        <v>6</v>
      </c>
      <c r="E5781" s="4" t="s">
        <v>6</v>
      </c>
      <c r="F5781" s="4" t="s">
        <v>6</v>
      </c>
      <c r="G5781" s="4" t="s">
        <v>13</v>
      </c>
      <c r="H5781" s="4" t="s">
        <v>9</v>
      </c>
      <c r="I5781" s="4" t="s">
        <v>19</v>
      </c>
      <c r="J5781" s="4" t="s">
        <v>19</v>
      </c>
      <c r="K5781" s="4" t="s">
        <v>19</v>
      </c>
      <c r="L5781" s="4" t="s">
        <v>19</v>
      </c>
      <c r="M5781" s="4" t="s">
        <v>19</v>
      </c>
      <c r="N5781" s="4" t="s">
        <v>19</v>
      </c>
      <c r="O5781" s="4" t="s">
        <v>19</v>
      </c>
      <c r="P5781" s="4" t="s">
        <v>6</v>
      </c>
      <c r="Q5781" s="4" t="s">
        <v>6</v>
      </c>
      <c r="R5781" s="4" t="s">
        <v>9</v>
      </c>
      <c r="S5781" s="4" t="s">
        <v>13</v>
      </c>
      <c r="T5781" s="4" t="s">
        <v>9</v>
      </c>
      <c r="U5781" s="4" t="s">
        <v>9</v>
      </c>
      <c r="V5781" s="4" t="s">
        <v>10</v>
      </c>
    </row>
    <row r="5782" spans="1:22">
      <c r="A5782" t="n">
        <v>50764</v>
      </c>
      <c r="B5782" s="46" t="n">
        <v>19</v>
      </c>
      <c r="C5782" s="7" t="n">
        <v>1646</v>
      </c>
      <c r="D5782" s="7" t="s">
        <v>199</v>
      </c>
      <c r="E5782" s="7" t="s">
        <v>200</v>
      </c>
      <c r="F5782" s="7" t="s">
        <v>12</v>
      </c>
      <c r="G5782" s="7" t="n">
        <v>0</v>
      </c>
      <c r="H5782" s="7" t="n">
        <v>1</v>
      </c>
      <c r="I5782" s="7" t="n">
        <v>0</v>
      </c>
      <c r="J5782" s="7" t="n">
        <v>0</v>
      </c>
      <c r="K5782" s="7" t="n">
        <v>0</v>
      </c>
      <c r="L5782" s="7" t="n">
        <v>0</v>
      </c>
      <c r="M5782" s="7" t="n">
        <v>1</v>
      </c>
      <c r="N5782" s="7" t="n">
        <v>1.60000002384186</v>
      </c>
      <c r="O5782" s="7" t="n">
        <v>0.0900000035762787</v>
      </c>
      <c r="P5782" s="7" t="s">
        <v>12</v>
      </c>
      <c r="Q5782" s="7" t="s">
        <v>12</v>
      </c>
      <c r="R5782" s="7" t="n">
        <v>-1</v>
      </c>
      <c r="S5782" s="7" t="n">
        <v>0</v>
      </c>
      <c r="T5782" s="7" t="n">
        <v>0</v>
      </c>
      <c r="U5782" s="7" t="n">
        <v>0</v>
      </c>
      <c r="V5782" s="7" t="n">
        <v>0</v>
      </c>
    </row>
    <row r="5783" spans="1:22">
      <c r="A5783" t="s">
        <v>4</v>
      </c>
      <c r="B5783" s="4" t="s">
        <v>5</v>
      </c>
      <c r="C5783" s="4" t="s">
        <v>10</v>
      </c>
      <c r="D5783" s="4" t="s">
        <v>6</v>
      </c>
      <c r="E5783" s="4" t="s">
        <v>6</v>
      </c>
      <c r="F5783" s="4" t="s">
        <v>6</v>
      </c>
      <c r="G5783" s="4" t="s">
        <v>13</v>
      </c>
      <c r="H5783" s="4" t="s">
        <v>9</v>
      </c>
      <c r="I5783" s="4" t="s">
        <v>19</v>
      </c>
      <c r="J5783" s="4" t="s">
        <v>19</v>
      </c>
      <c r="K5783" s="4" t="s">
        <v>19</v>
      </c>
      <c r="L5783" s="4" t="s">
        <v>19</v>
      </c>
      <c r="M5783" s="4" t="s">
        <v>19</v>
      </c>
      <c r="N5783" s="4" t="s">
        <v>19</v>
      </c>
      <c r="O5783" s="4" t="s">
        <v>19</v>
      </c>
      <c r="P5783" s="4" t="s">
        <v>6</v>
      </c>
      <c r="Q5783" s="4" t="s">
        <v>6</v>
      </c>
      <c r="R5783" s="4" t="s">
        <v>9</v>
      </c>
      <c r="S5783" s="4" t="s">
        <v>13</v>
      </c>
      <c r="T5783" s="4" t="s">
        <v>9</v>
      </c>
      <c r="U5783" s="4" t="s">
        <v>9</v>
      </c>
      <c r="V5783" s="4" t="s">
        <v>10</v>
      </c>
    </row>
    <row r="5784" spans="1:22">
      <c r="A5784" t="n">
        <v>50854</v>
      </c>
      <c r="B5784" s="46" t="n">
        <v>19</v>
      </c>
      <c r="C5784" s="7" t="n">
        <v>1647</v>
      </c>
      <c r="D5784" s="7" t="s">
        <v>199</v>
      </c>
      <c r="E5784" s="7" t="s">
        <v>200</v>
      </c>
      <c r="F5784" s="7" t="s">
        <v>12</v>
      </c>
      <c r="G5784" s="7" t="n">
        <v>0</v>
      </c>
      <c r="H5784" s="7" t="n">
        <v>1</v>
      </c>
      <c r="I5784" s="7" t="n">
        <v>0</v>
      </c>
      <c r="J5784" s="7" t="n">
        <v>0</v>
      </c>
      <c r="K5784" s="7" t="n">
        <v>0</v>
      </c>
      <c r="L5784" s="7" t="n">
        <v>0</v>
      </c>
      <c r="M5784" s="7" t="n">
        <v>1</v>
      </c>
      <c r="N5784" s="7" t="n">
        <v>1.60000002384186</v>
      </c>
      <c r="O5784" s="7" t="n">
        <v>0.0900000035762787</v>
      </c>
      <c r="P5784" s="7" t="s">
        <v>12</v>
      </c>
      <c r="Q5784" s="7" t="s">
        <v>12</v>
      </c>
      <c r="R5784" s="7" t="n">
        <v>-1</v>
      </c>
      <c r="S5784" s="7" t="n">
        <v>0</v>
      </c>
      <c r="T5784" s="7" t="n">
        <v>0</v>
      </c>
      <c r="U5784" s="7" t="n">
        <v>0</v>
      </c>
      <c r="V5784" s="7" t="n">
        <v>0</v>
      </c>
    </row>
    <row r="5785" spans="1:22">
      <c r="A5785" t="s">
        <v>4</v>
      </c>
      <c r="B5785" s="4" t="s">
        <v>5</v>
      </c>
      <c r="C5785" s="4" t="s">
        <v>10</v>
      </c>
      <c r="D5785" s="4" t="s">
        <v>6</v>
      </c>
      <c r="E5785" s="4" t="s">
        <v>6</v>
      </c>
      <c r="F5785" s="4" t="s">
        <v>6</v>
      </c>
      <c r="G5785" s="4" t="s">
        <v>13</v>
      </c>
      <c r="H5785" s="4" t="s">
        <v>9</v>
      </c>
      <c r="I5785" s="4" t="s">
        <v>19</v>
      </c>
      <c r="J5785" s="4" t="s">
        <v>19</v>
      </c>
      <c r="K5785" s="4" t="s">
        <v>19</v>
      </c>
      <c r="L5785" s="4" t="s">
        <v>19</v>
      </c>
      <c r="M5785" s="4" t="s">
        <v>19</v>
      </c>
      <c r="N5785" s="4" t="s">
        <v>19</v>
      </c>
      <c r="O5785" s="4" t="s">
        <v>19</v>
      </c>
      <c r="P5785" s="4" t="s">
        <v>6</v>
      </c>
      <c r="Q5785" s="4" t="s">
        <v>6</v>
      </c>
      <c r="R5785" s="4" t="s">
        <v>9</v>
      </c>
      <c r="S5785" s="4" t="s">
        <v>13</v>
      </c>
      <c r="T5785" s="4" t="s">
        <v>9</v>
      </c>
      <c r="U5785" s="4" t="s">
        <v>9</v>
      </c>
      <c r="V5785" s="4" t="s">
        <v>10</v>
      </c>
    </row>
    <row r="5786" spans="1:22">
      <c r="A5786" t="n">
        <v>50944</v>
      </c>
      <c r="B5786" s="46" t="n">
        <v>19</v>
      </c>
      <c r="C5786" s="7" t="n">
        <v>1648</v>
      </c>
      <c r="D5786" s="7" t="s">
        <v>199</v>
      </c>
      <c r="E5786" s="7" t="s">
        <v>200</v>
      </c>
      <c r="F5786" s="7" t="s">
        <v>12</v>
      </c>
      <c r="G5786" s="7" t="n">
        <v>0</v>
      </c>
      <c r="H5786" s="7" t="n">
        <v>1</v>
      </c>
      <c r="I5786" s="7" t="n">
        <v>0</v>
      </c>
      <c r="J5786" s="7" t="n">
        <v>0</v>
      </c>
      <c r="K5786" s="7" t="n">
        <v>0</v>
      </c>
      <c r="L5786" s="7" t="n">
        <v>0</v>
      </c>
      <c r="M5786" s="7" t="n">
        <v>1</v>
      </c>
      <c r="N5786" s="7" t="n">
        <v>1.60000002384186</v>
      </c>
      <c r="O5786" s="7" t="n">
        <v>0.0900000035762787</v>
      </c>
      <c r="P5786" s="7" t="s">
        <v>12</v>
      </c>
      <c r="Q5786" s="7" t="s">
        <v>12</v>
      </c>
      <c r="R5786" s="7" t="n">
        <v>-1</v>
      </c>
      <c r="S5786" s="7" t="n">
        <v>0</v>
      </c>
      <c r="T5786" s="7" t="n">
        <v>0</v>
      </c>
      <c r="U5786" s="7" t="n">
        <v>0</v>
      </c>
      <c r="V5786" s="7" t="n">
        <v>0</v>
      </c>
    </row>
    <row r="5787" spans="1:22">
      <c r="A5787" t="s">
        <v>4</v>
      </c>
      <c r="B5787" s="4" t="s">
        <v>5</v>
      </c>
      <c r="C5787" s="4" t="s">
        <v>10</v>
      </c>
      <c r="D5787" s="4" t="s">
        <v>13</v>
      </c>
      <c r="E5787" s="4" t="s">
        <v>13</v>
      </c>
      <c r="F5787" s="4" t="s">
        <v>6</v>
      </c>
    </row>
    <row r="5788" spans="1:22">
      <c r="A5788" t="n">
        <v>51034</v>
      </c>
      <c r="B5788" s="36" t="n">
        <v>20</v>
      </c>
      <c r="C5788" s="7" t="n">
        <v>0</v>
      </c>
      <c r="D5788" s="7" t="n">
        <v>3</v>
      </c>
      <c r="E5788" s="7" t="n">
        <v>10</v>
      </c>
      <c r="F5788" s="7" t="s">
        <v>99</v>
      </c>
    </row>
    <row r="5789" spans="1:22">
      <c r="A5789" t="s">
        <v>4</v>
      </c>
      <c r="B5789" s="4" t="s">
        <v>5</v>
      </c>
      <c r="C5789" s="4" t="s">
        <v>10</v>
      </c>
    </row>
    <row r="5790" spans="1:22">
      <c r="A5790" t="n">
        <v>51052</v>
      </c>
      <c r="B5790" s="25" t="n">
        <v>16</v>
      </c>
      <c r="C5790" s="7" t="n">
        <v>0</v>
      </c>
    </row>
    <row r="5791" spans="1:22">
      <c r="A5791" t="s">
        <v>4</v>
      </c>
      <c r="B5791" s="4" t="s">
        <v>5</v>
      </c>
      <c r="C5791" s="4" t="s">
        <v>10</v>
      </c>
      <c r="D5791" s="4" t="s">
        <v>13</v>
      </c>
      <c r="E5791" s="4" t="s">
        <v>13</v>
      </c>
      <c r="F5791" s="4" t="s">
        <v>6</v>
      </c>
    </row>
    <row r="5792" spans="1:22">
      <c r="A5792" t="n">
        <v>51055</v>
      </c>
      <c r="B5792" s="36" t="n">
        <v>20</v>
      </c>
      <c r="C5792" s="7" t="n">
        <v>1</v>
      </c>
      <c r="D5792" s="7" t="n">
        <v>3</v>
      </c>
      <c r="E5792" s="7" t="n">
        <v>10</v>
      </c>
      <c r="F5792" s="7" t="s">
        <v>99</v>
      </c>
    </row>
    <row r="5793" spans="1:22">
      <c r="A5793" t="s">
        <v>4</v>
      </c>
      <c r="B5793" s="4" t="s">
        <v>5</v>
      </c>
      <c r="C5793" s="4" t="s">
        <v>10</v>
      </c>
    </row>
    <row r="5794" spans="1:22">
      <c r="A5794" t="n">
        <v>51073</v>
      </c>
      <c r="B5794" s="25" t="n">
        <v>16</v>
      </c>
      <c r="C5794" s="7" t="n">
        <v>0</v>
      </c>
    </row>
    <row r="5795" spans="1:22">
      <c r="A5795" t="s">
        <v>4</v>
      </c>
      <c r="B5795" s="4" t="s">
        <v>5</v>
      </c>
      <c r="C5795" s="4" t="s">
        <v>10</v>
      </c>
      <c r="D5795" s="4" t="s">
        <v>13</v>
      </c>
      <c r="E5795" s="4" t="s">
        <v>13</v>
      </c>
      <c r="F5795" s="4" t="s">
        <v>6</v>
      </c>
    </row>
    <row r="5796" spans="1:22">
      <c r="A5796" t="n">
        <v>51076</v>
      </c>
      <c r="B5796" s="36" t="n">
        <v>20</v>
      </c>
      <c r="C5796" s="7" t="n">
        <v>2</v>
      </c>
      <c r="D5796" s="7" t="n">
        <v>3</v>
      </c>
      <c r="E5796" s="7" t="n">
        <v>10</v>
      </c>
      <c r="F5796" s="7" t="s">
        <v>99</v>
      </c>
    </row>
    <row r="5797" spans="1:22">
      <c r="A5797" t="s">
        <v>4</v>
      </c>
      <c r="B5797" s="4" t="s">
        <v>5</v>
      </c>
      <c r="C5797" s="4" t="s">
        <v>10</v>
      </c>
    </row>
    <row r="5798" spans="1:22">
      <c r="A5798" t="n">
        <v>51094</v>
      </c>
      <c r="B5798" s="25" t="n">
        <v>16</v>
      </c>
      <c r="C5798" s="7" t="n">
        <v>0</v>
      </c>
    </row>
    <row r="5799" spans="1:22">
      <c r="A5799" t="s">
        <v>4</v>
      </c>
      <c r="B5799" s="4" t="s">
        <v>5</v>
      </c>
      <c r="C5799" s="4" t="s">
        <v>10</v>
      </c>
      <c r="D5799" s="4" t="s">
        <v>13</v>
      </c>
      <c r="E5799" s="4" t="s">
        <v>13</v>
      </c>
      <c r="F5799" s="4" t="s">
        <v>6</v>
      </c>
    </row>
    <row r="5800" spans="1:22">
      <c r="A5800" t="n">
        <v>51097</v>
      </c>
      <c r="B5800" s="36" t="n">
        <v>20</v>
      </c>
      <c r="C5800" s="7" t="n">
        <v>3</v>
      </c>
      <c r="D5800" s="7" t="n">
        <v>3</v>
      </c>
      <c r="E5800" s="7" t="n">
        <v>10</v>
      </c>
      <c r="F5800" s="7" t="s">
        <v>99</v>
      </c>
    </row>
    <row r="5801" spans="1:22">
      <c r="A5801" t="s">
        <v>4</v>
      </c>
      <c r="B5801" s="4" t="s">
        <v>5</v>
      </c>
      <c r="C5801" s="4" t="s">
        <v>10</v>
      </c>
    </row>
    <row r="5802" spans="1:22">
      <c r="A5802" t="n">
        <v>51115</v>
      </c>
      <c r="B5802" s="25" t="n">
        <v>16</v>
      </c>
      <c r="C5802" s="7" t="n">
        <v>0</v>
      </c>
    </row>
    <row r="5803" spans="1:22">
      <c r="A5803" t="s">
        <v>4</v>
      </c>
      <c r="B5803" s="4" t="s">
        <v>5</v>
      </c>
      <c r="C5803" s="4" t="s">
        <v>10</v>
      </c>
      <c r="D5803" s="4" t="s">
        <v>13</v>
      </c>
      <c r="E5803" s="4" t="s">
        <v>13</v>
      </c>
      <c r="F5803" s="4" t="s">
        <v>6</v>
      </c>
    </row>
    <row r="5804" spans="1:22">
      <c r="A5804" t="n">
        <v>51118</v>
      </c>
      <c r="B5804" s="36" t="n">
        <v>20</v>
      </c>
      <c r="C5804" s="7" t="n">
        <v>4</v>
      </c>
      <c r="D5804" s="7" t="n">
        <v>3</v>
      </c>
      <c r="E5804" s="7" t="n">
        <v>10</v>
      </c>
      <c r="F5804" s="7" t="s">
        <v>99</v>
      </c>
    </row>
    <row r="5805" spans="1:22">
      <c r="A5805" t="s">
        <v>4</v>
      </c>
      <c r="B5805" s="4" t="s">
        <v>5</v>
      </c>
      <c r="C5805" s="4" t="s">
        <v>10</v>
      </c>
    </row>
    <row r="5806" spans="1:22">
      <c r="A5806" t="n">
        <v>51136</v>
      </c>
      <c r="B5806" s="25" t="n">
        <v>16</v>
      </c>
      <c r="C5806" s="7" t="n">
        <v>0</v>
      </c>
    </row>
    <row r="5807" spans="1:22">
      <c r="A5807" t="s">
        <v>4</v>
      </c>
      <c r="B5807" s="4" t="s">
        <v>5</v>
      </c>
      <c r="C5807" s="4" t="s">
        <v>10</v>
      </c>
      <c r="D5807" s="4" t="s">
        <v>13</v>
      </c>
      <c r="E5807" s="4" t="s">
        <v>13</v>
      </c>
      <c r="F5807" s="4" t="s">
        <v>6</v>
      </c>
    </row>
    <row r="5808" spans="1:22">
      <c r="A5808" t="n">
        <v>51139</v>
      </c>
      <c r="B5808" s="36" t="n">
        <v>20</v>
      </c>
      <c r="C5808" s="7" t="n">
        <v>5</v>
      </c>
      <c r="D5808" s="7" t="n">
        <v>3</v>
      </c>
      <c r="E5808" s="7" t="n">
        <v>10</v>
      </c>
      <c r="F5808" s="7" t="s">
        <v>99</v>
      </c>
    </row>
    <row r="5809" spans="1:6">
      <c r="A5809" t="s">
        <v>4</v>
      </c>
      <c r="B5809" s="4" t="s">
        <v>5</v>
      </c>
      <c r="C5809" s="4" t="s">
        <v>10</v>
      </c>
    </row>
    <row r="5810" spans="1:6">
      <c r="A5810" t="n">
        <v>51157</v>
      </c>
      <c r="B5810" s="25" t="n">
        <v>16</v>
      </c>
      <c r="C5810" s="7" t="n">
        <v>0</v>
      </c>
    </row>
    <row r="5811" spans="1:6">
      <c r="A5811" t="s">
        <v>4</v>
      </c>
      <c r="B5811" s="4" t="s">
        <v>5</v>
      </c>
      <c r="C5811" s="4" t="s">
        <v>10</v>
      </c>
      <c r="D5811" s="4" t="s">
        <v>13</v>
      </c>
      <c r="E5811" s="4" t="s">
        <v>13</v>
      </c>
      <c r="F5811" s="4" t="s">
        <v>6</v>
      </c>
    </row>
    <row r="5812" spans="1:6">
      <c r="A5812" t="n">
        <v>51160</v>
      </c>
      <c r="B5812" s="36" t="n">
        <v>20</v>
      </c>
      <c r="C5812" s="7" t="n">
        <v>6</v>
      </c>
      <c r="D5812" s="7" t="n">
        <v>3</v>
      </c>
      <c r="E5812" s="7" t="n">
        <v>10</v>
      </c>
      <c r="F5812" s="7" t="s">
        <v>99</v>
      </c>
    </row>
    <row r="5813" spans="1:6">
      <c r="A5813" t="s">
        <v>4</v>
      </c>
      <c r="B5813" s="4" t="s">
        <v>5</v>
      </c>
      <c r="C5813" s="4" t="s">
        <v>10</v>
      </c>
    </row>
    <row r="5814" spans="1:6">
      <c r="A5814" t="n">
        <v>51178</v>
      </c>
      <c r="B5814" s="25" t="n">
        <v>16</v>
      </c>
      <c r="C5814" s="7" t="n">
        <v>0</v>
      </c>
    </row>
    <row r="5815" spans="1:6">
      <c r="A5815" t="s">
        <v>4</v>
      </c>
      <c r="B5815" s="4" t="s">
        <v>5</v>
      </c>
      <c r="C5815" s="4" t="s">
        <v>10</v>
      </c>
      <c r="D5815" s="4" t="s">
        <v>13</v>
      </c>
      <c r="E5815" s="4" t="s">
        <v>13</v>
      </c>
      <c r="F5815" s="4" t="s">
        <v>6</v>
      </c>
    </row>
    <row r="5816" spans="1:6">
      <c r="A5816" t="n">
        <v>51181</v>
      </c>
      <c r="B5816" s="36" t="n">
        <v>20</v>
      </c>
      <c r="C5816" s="7" t="n">
        <v>7</v>
      </c>
      <c r="D5816" s="7" t="n">
        <v>3</v>
      </c>
      <c r="E5816" s="7" t="n">
        <v>10</v>
      </c>
      <c r="F5816" s="7" t="s">
        <v>99</v>
      </c>
    </row>
    <row r="5817" spans="1:6">
      <c r="A5817" t="s">
        <v>4</v>
      </c>
      <c r="B5817" s="4" t="s">
        <v>5</v>
      </c>
      <c r="C5817" s="4" t="s">
        <v>10</v>
      </c>
    </row>
    <row r="5818" spans="1:6">
      <c r="A5818" t="n">
        <v>51199</v>
      </c>
      <c r="B5818" s="25" t="n">
        <v>16</v>
      </c>
      <c r="C5818" s="7" t="n">
        <v>0</v>
      </c>
    </row>
    <row r="5819" spans="1:6">
      <c r="A5819" t="s">
        <v>4</v>
      </c>
      <c r="B5819" s="4" t="s">
        <v>5</v>
      </c>
      <c r="C5819" s="4" t="s">
        <v>10</v>
      </c>
      <c r="D5819" s="4" t="s">
        <v>13</v>
      </c>
      <c r="E5819" s="4" t="s">
        <v>13</v>
      </c>
      <c r="F5819" s="4" t="s">
        <v>6</v>
      </c>
    </row>
    <row r="5820" spans="1:6">
      <c r="A5820" t="n">
        <v>51202</v>
      </c>
      <c r="B5820" s="36" t="n">
        <v>20</v>
      </c>
      <c r="C5820" s="7" t="n">
        <v>8</v>
      </c>
      <c r="D5820" s="7" t="n">
        <v>3</v>
      </c>
      <c r="E5820" s="7" t="n">
        <v>10</v>
      </c>
      <c r="F5820" s="7" t="s">
        <v>99</v>
      </c>
    </row>
    <row r="5821" spans="1:6">
      <c r="A5821" t="s">
        <v>4</v>
      </c>
      <c r="B5821" s="4" t="s">
        <v>5</v>
      </c>
      <c r="C5821" s="4" t="s">
        <v>10</v>
      </c>
    </row>
    <row r="5822" spans="1:6">
      <c r="A5822" t="n">
        <v>51220</v>
      </c>
      <c r="B5822" s="25" t="n">
        <v>16</v>
      </c>
      <c r="C5822" s="7" t="n">
        <v>0</v>
      </c>
    </row>
    <row r="5823" spans="1:6">
      <c r="A5823" t="s">
        <v>4</v>
      </c>
      <c r="B5823" s="4" t="s">
        <v>5</v>
      </c>
      <c r="C5823" s="4" t="s">
        <v>10</v>
      </c>
      <c r="D5823" s="4" t="s">
        <v>13</v>
      </c>
      <c r="E5823" s="4" t="s">
        <v>13</v>
      </c>
      <c r="F5823" s="4" t="s">
        <v>6</v>
      </c>
    </row>
    <row r="5824" spans="1:6">
      <c r="A5824" t="n">
        <v>51223</v>
      </c>
      <c r="B5824" s="36" t="n">
        <v>20</v>
      </c>
      <c r="C5824" s="7" t="n">
        <v>9</v>
      </c>
      <c r="D5824" s="7" t="n">
        <v>3</v>
      </c>
      <c r="E5824" s="7" t="n">
        <v>10</v>
      </c>
      <c r="F5824" s="7" t="s">
        <v>99</v>
      </c>
    </row>
    <row r="5825" spans="1:6">
      <c r="A5825" t="s">
        <v>4</v>
      </c>
      <c r="B5825" s="4" t="s">
        <v>5</v>
      </c>
      <c r="C5825" s="4" t="s">
        <v>10</v>
      </c>
    </row>
    <row r="5826" spans="1:6">
      <c r="A5826" t="n">
        <v>51241</v>
      </c>
      <c r="B5826" s="25" t="n">
        <v>16</v>
      </c>
      <c r="C5826" s="7" t="n">
        <v>0</v>
      </c>
    </row>
    <row r="5827" spans="1:6">
      <c r="A5827" t="s">
        <v>4</v>
      </c>
      <c r="B5827" s="4" t="s">
        <v>5</v>
      </c>
      <c r="C5827" s="4" t="s">
        <v>10</v>
      </c>
      <c r="D5827" s="4" t="s">
        <v>13</v>
      </c>
      <c r="E5827" s="4" t="s">
        <v>13</v>
      </c>
      <c r="F5827" s="4" t="s">
        <v>6</v>
      </c>
    </row>
    <row r="5828" spans="1:6">
      <c r="A5828" t="n">
        <v>51244</v>
      </c>
      <c r="B5828" s="36" t="n">
        <v>20</v>
      </c>
      <c r="C5828" s="7" t="n">
        <v>11</v>
      </c>
      <c r="D5828" s="7" t="n">
        <v>3</v>
      </c>
      <c r="E5828" s="7" t="n">
        <v>10</v>
      </c>
      <c r="F5828" s="7" t="s">
        <v>99</v>
      </c>
    </row>
    <row r="5829" spans="1:6">
      <c r="A5829" t="s">
        <v>4</v>
      </c>
      <c r="B5829" s="4" t="s">
        <v>5</v>
      </c>
      <c r="C5829" s="4" t="s">
        <v>10</v>
      </c>
    </row>
    <row r="5830" spans="1:6">
      <c r="A5830" t="n">
        <v>51262</v>
      </c>
      <c r="B5830" s="25" t="n">
        <v>16</v>
      </c>
      <c r="C5830" s="7" t="n">
        <v>0</v>
      </c>
    </row>
    <row r="5831" spans="1:6">
      <c r="A5831" t="s">
        <v>4</v>
      </c>
      <c r="B5831" s="4" t="s">
        <v>5</v>
      </c>
      <c r="C5831" s="4" t="s">
        <v>10</v>
      </c>
      <c r="D5831" s="4" t="s">
        <v>13</v>
      </c>
      <c r="E5831" s="4" t="s">
        <v>13</v>
      </c>
      <c r="F5831" s="4" t="s">
        <v>6</v>
      </c>
    </row>
    <row r="5832" spans="1:6">
      <c r="A5832" t="n">
        <v>51265</v>
      </c>
      <c r="B5832" s="36" t="n">
        <v>20</v>
      </c>
      <c r="C5832" s="7" t="n">
        <v>13</v>
      </c>
      <c r="D5832" s="7" t="n">
        <v>3</v>
      </c>
      <c r="E5832" s="7" t="n">
        <v>10</v>
      </c>
      <c r="F5832" s="7" t="s">
        <v>99</v>
      </c>
    </row>
    <row r="5833" spans="1:6">
      <c r="A5833" t="s">
        <v>4</v>
      </c>
      <c r="B5833" s="4" t="s">
        <v>5</v>
      </c>
      <c r="C5833" s="4" t="s">
        <v>10</v>
      </c>
    </row>
    <row r="5834" spans="1:6">
      <c r="A5834" t="n">
        <v>51283</v>
      </c>
      <c r="B5834" s="25" t="n">
        <v>16</v>
      </c>
      <c r="C5834" s="7" t="n">
        <v>0</v>
      </c>
    </row>
    <row r="5835" spans="1:6">
      <c r="A5835" t="s">
        <v>4</v>
      </c>
      <c r="B5835" s="4" t="s">
        <v>5</v>
      </c>
      <c r="C5835" s="4" t="s">
        <v>10</v>
      </c>
      <c r="D5835" s="4" t="s">
        <v>13</v>
      </c>
      <c r="E5835" s="4" t="s">
        <v>13</v>
      </c>
      <c r="F5835" s="4" t="s">
        <v>6</v>
      </c>
    </row>
    <row r="5836" spans="1:6">
      <c r="A5836" t="n">
        <v>51286</v>
      </c>
      <c r="B5836" s="36" t="n">
        <v>20</v>
      </c>
      <c r="C5836" s="7" t="n">
        <v>80</v>
      </c>
      <c r="D5836" s="7" t="n">
        <v>3</v>
      </c>
      <c r="E5836" s="7" t="n">
        <v>10</v>
      </c>
      <c r="F5836" s="7" t="s">
        <v>99</v>
      </c>
    </row>
    <row r="5837" spans="1:6">
      <c r="A5837" t="s">
        <v>4</v>
      </c>
      <c r="B5837" s="4" t="s">
        <v>5</v>
      </c>
      <c r="C5837" s="4" t="s">
        <v>10</v>
      </c>
    </row>
    <row r="5838" spans="1:6">
      <c r="A5838" t="n">
        <v>51304</v>
      </c>
      <c r="B5838" s="25" t="n">
        <v>16</v>
      </c>
      <c r="C5838" s="7" t="n">
        <v>0</v>
      </c>
    </row>
    <row r="5839" spans="1:6">
      <c r="A5839" t="s">
        <v>4</v>
      </c>
      <c r="B5839" s="4" t="s">
        <v>5</v>
      </c>
      <c r="C5839" s="4" t="s">
        <v>10</v>
      </c>
      <c r="D5839" s="4" t="s">
        <v>13</v>
      </c>
      <c r="E5839" s="4" t="s">
        <v>13</v>
      </c>
      <c r="F5839" s="4" t="s">
        <v>6</v>
      </c>
    </row>
    <row r="5840" spans="1:6">
      <c r="A5840" t="n">
        <v>51307</v>
      </c>
      <c r="B5840" s="36" t="n">
        <v>20</v>
      </c>
      <c r="C5840" s="7" t="n">
        <v>18</v>
      </c>
      <c r="D5840" s="7" t="n">
        <v>3</v>
      </c>
      <c r="E5840" s="7" t="n">
        <v>10</v>
      </c>
      <c r="F5840" s="7" t="s">
        <v>99</v>
      </c>
    </row>
    <row r="5841" spans="1:6">
      <c r="A5841" t="s">
        <v>4</v>
      </c>
      <c r="B5841" s="4" t="s">
        <v>5</v>
      </c>
      <c r="C5841" s="4" t="s">
        <v>10</v>
      </c>
    </row>
    <row r="5842" spans="1:6">
      <c r="A5842" t="n">
        <v>51325</v>
      </c>
      <c r="B5842" s="25" t="n">
        <v>16</v>
      </c>
      <c r="C5842" s="7" t="n">
        <v>0</v>
      </c>
    </row>
    <row r="5843" spans="1:6">
      <c r="A5843" t="s">
        <v>4</v>
      </c>
      <c r="B5843" s="4" t="s">
        <v>5</v>
      </c>
      <c r="C5843" s="4" t="s">
        <v>10</v>
      </c>
      <c r="D5843" s="4" t="s">
        <v>13</v>
      </c>
      <c r="E5843" s="4" t="s">
        <v>13</v>
      </c>
      <c r="F5843" s="4" t="s">
        <v>6</v>
      </c>
    </row>
    <row r="5844" spans="1:6">
      <c r="A5844" t="n">
        <v>51328</v>
      </c>
      <c r="B5844" s="36" t="n">
        <v>20</v>
      </c>
      <c r="C5844" s="7" t="n">
        <v>7032</v>
      </c>
      <c r="D5844" s="7" t="n">
        <v>3</v>
      </c>
      <c r="E5844" s="7" t="n">
        <v>10</v>
      </c>
      <c r="F5844" s="7" t="s">
        <v>99</v>
      </c>
    </row>
    <row r="5845" spans="1:6">
      <c r="A5845" t="s">
        <v>4</v>
      </c>
      <c r="B5845" s="4" t="s">
        <v>5</v>
      </c>
      <c r="C5845" s="4" t="s">
        <v>10</v>
      </c>
    </row>
    <row r="5846" spans="1:6">
      <c r="A5846" t="n">
        <v>51346</v>
      </c>
      <c r="B5846" s="25" t="n">
        <v>16</v>
      </c>
      <c r="C5846" s="7" t="n">
        <v>0</v>
      </c>
    </row>
    <row r="5847" spans="1:6">
      <c r="A5847" t="s">
        <v>4</v>
      </c>
      <c r="B5847" s="4" t="s">
        <v>5</v>
      </c>
      <c r="C5847" s="4" t="s">
        <v>10</v>
      </c>
      <c r="D5847" s="4" t="s">
        <v>13</v>
      </c>
      <c r="E5847" s="4" t="s">
        <v>13</v>
      </c>
      <c r="F5847" s="4" t="s">
        <v>6</v>
      </c>
    </row>
    <row r="5848" spans="1:6">
      <c r="A5848" t="n">
        <v>51349</v>
      </c>
      <c r="B5848" s="36" t="n">
        <v>20</v>
      </c>
      <c r="C5848" s="7" t="n">
        <v>7033</v>
      </c>
      <c r="D5848" s="7" t="n">
        <v>3</v>
      </c>
      <c r="E5848" s="7" t="n">
        <v>10</v>
      </c>
      <c r="F5848" s="7" t="s">
        <v>99</v>
      </c>
    </row>
    <row r="5849" spans="1:6">
      <c r="A5849" t="s">
        <v>4</v>
      </c>
      <c r="B5849" s="4" t="s">
        <v>5</v>
      </c>
      <c r="C5849" s="4" t="s">
        <v>10</v>
      </c>
    </row>
    <row r="5850" spans="1:6">
      <c r="A5850" t="n">
        <v>51367</v>
      </c>
      <c r="B5850" s="25" t="n">
        <v>16</v>
      </c>
      <c r="C5850" s="7" t="n">
        <v>0</v>
      </c>
    </row>
    <row r="5851" spans="1:6">
      <c r="A5851" t="s">
        <v>4</v>
      </c>
      <c r="B5851" s="4" t="s">
        <v>5</v>
      </c>
      <c r="C5851" s="4" t="s">
        <v>10</v>
      </c>
      <c r="D5851" s="4" t="s">
        <v>13</v>
      </c>
      <c r="E5851" s="4" t="s">
        <v>13</v>
      </c>
      <c r="F5851" s="4" t="s">
        <v>6</v>
      </c>
    </row>
    <row r="5852" spans="1:6">
      <c r="A5852" t="n">
        <v>51370</v>
      </c>
      <c r="B5852" s="36" t="n">
        <v>20</v>
      </c>
      <c r="C5852" s="7" t="n">
        <v>7036</v>
      </c>
      <c r="D5852" s="7" t="n">
        <v>3</v>
      </c>
      <c r="E5852" s="7" t="n">
        <v>10</v>
      </c>
      <c r="F5852" s="7" t="s">
        <v>99</v>
      </c>
    </row>
    <row r="5853" spans="1:6">
      <c r="A5853" t="s">
        <v>4</v>
      </c>
      <c r="B5853" s="4" t="s">
        <v>5</v>
      </c>
      <c r="C5853" s="4" t="s">
        <v>10</v>
      </c>
    </row>
    <row r="5854" spans="1:6">
      <c r="A5854" t="n">
        <v>51388</v>
      </c>
      <c r="B5854" s="25" t="n">
        <v>16</v>
      </c>
      <c r="C5854" s="7" t="n">
        <v>0</v>
      </c>
    </row>
    <row r="5855" spans="1:6">
      <c r="A5855" t="s">
        <v>4</v>
      </c>
      <c r="B5855" s="4" t="s">
        <v>5</v>
      </c>
      <c r="C5855" s="4" t="s">
        <v>10</v>
      </c>
      <c r="D5855" s="4" t="s">
        <v>13</v>
      </c>
      <c r="E5855" s="4" t="s">
        <v>13</v>
      </c>
      <c r="F5855" s="4" t="s">
        <v>6</v>
      </c>
    </row>
    <row r="5856" spans="1:6">
      <c r="A5856" t="n">
        <v>51391</v>
      </c>
      <c r="B5856" s="36" t="n">
        <v>20</v>
      </c>
      <c r="C5856" s="7" t="n">
        <v>12</v>
      </c>
      <c r="D5856" s="7" t="n">
        <v>3</v>
      </c>
      <c r="E5856" s="7" t="n">
        <v>10</v>
      </c>
      <c r="F5856" s="7" t="s">
        <v>99</v>
      </c>
    </row>
    <row r="5857" spans="1:6">
      <c r="A5857" t="s">
        <v>4</v>
      </c>
      <c r="B5857" s="4" t="s">
        <v>5</v>
      </c>
      <c r="C5857" s="4" t="s">
        <v>10</v>
      </c>
    </row>
    <row r="5858" spans="1:6">
      <c r="A5858" t="n">
        <v>51409</v>
      </c>
      <c r="B5858" s="25" t="n">
        <v>16</v>
      </c>
      <c r="C5858" s="7" t="n">
        <v>0</v>
      </c>
    </row>
    <row r="5859" spans="1:6">
      <c r="A5859" t="s">
        <v>4</v>
      </c>
      <c r="B5859" s="4" t="s">
        <v>5</v>
      </c>
      <c r="C5859" s="4" t="s">
        <v>10</v>
      </c>
      <c r="D5859" s="4" t="s">
        <v>13</v>
      </c>
      <c r="E5859" s="4" t="s">
        <v>13</v>
      </c>
      <c r="F5859" s="4" t="s">
        <v>6</v>
      </c>
    </row>
    <row r="5860" spans="1:6">
      <c r="A5860" t="n">
        <v>51412</v>
      </c>
      <c r="B5860" s="36" t="n">
        <v>20</v>
      </c>
      <c r="C5860" s="7" t="n">
        <v>1600</v>
      </c>
      <c r="D5860" s="7" t="n">
        <v>3</v>
      </c>
      <c r="E5860" s="7" t="n">
        <v>10</v>
      </c>
      <c r="F5860" s="7" t="s">
        <v>99</v>
      </c>
    </row>
    <row r="5861" spans="1:6">
      <c r="A5861" t="s">
        <v>4</v>
      </c>
      <c r="B5861" s="4" t="s">
        <v>5</v>
      </c>
      <c r="C5861" s="4" t="s">
        <v>10</v>
      </c>
    </row>
    <row r="5862" spans="1:6">
      <c r="A5862" t="n">
        <v>51430</v>
      </c>
      <c r="B5862" s="25" t="n">
        <v>16</v>
      </c>
      <c r="C5862" s="7" t="n">
        <v>0</v>
      </c>
    </row>
    <row r="5863" spans="1:6">
      <c r="A5863" t="s">
        <v>4</v>
      </c>
      <c r="B5863" s="4" t="s">
        <v>5</v>
      </c>
      <c r="C5863" s="4" t="s">
        <v>10</v>
      </c>
      <c r="D5863" s="4" t="s">
        <v>13</v>
      </c>
      <c r="E5863" s="4" t="s">
        <v>13</v>
      </c>
      <c r="F5863" s="4" t="s">
        <v>6</v>
      </c>
    </row>
    <row r="5864" spans="1:6">
      <c r="A5864" t="n">
        <v>51433</v>
      </c>
      <c r="B5864" s="36" t="n">
        <v>20</v>
      </c>
      <c r="C5864" s="7" t="n">
        <v>1601</v>
      </c>
      <c r="D5864" s="7" t="n">
        <v>3</v>
      </c>
      <c r="E5864" s="7" t="n">
        <v>10</v>
      </c>
      <c r="F5864" s="7" t="s">
        <v>99</v>
      </c>
    </row>
    <row r="5865" spans="1:6">
      <c r="A5865" t="s">
        <v>4</v>
      </c>
      <c r="B5865" s="4" t="s">
        <v>5</v>
      </c>
      <c r="C5865" s="4" t="s">
        <v>10</v>
      </c>
    </row>
    <row r="5866" spans="1:6">
      <c r="A5866" t="n">
        <v>51451</v>
      </c>
      <c r="B5866" s="25" t="n">
        <v>16</v>
      </c>
      <c r="C5866" s="7" t="n">
        <v>0</v>
      </c>
    </row>
    <row r="5867" spans="1:6">
      <c r="A5867" t="s">
        <v>4</v>
      </c>
      <c r="B5867" s="4" t="s">
        <v>5</v>
      </c>
      <c r="C5867" s="4" t="s">
        <v>10</v>
      </c>
      <c r="D5867" s="4" t="s">
        <v>13</v>
      </c>
      <c r="E5867" s="4" t="s">
        <v>13</v>
      </c>
      <c r="F5867" s="4" t="s">
        <v>6</v>
      </c>
    </row>
    <row r="5868" spans="1:6">
      <c r="A5868" t="n">
        <v>51454</v>
      </c>
      <c r="B5868" s="36" t="n">
        <v>20</v>
      </c>
      <c r="C5868" s="7" t="n">
        <v>1602</v>
      </c>
      <c r="D5868" s="7" t="n">
        <v>3</v>
      </c>
      <c r="E5868" s="7" t="n">
        <v>10</v>
      </c>
      <c r="F5868" s="7" t="s">
        <v>99</v>
      </c>
    </row>
    <row r="5869" spans="1:6">
      <c r="A5869" t="s">
        <v>4</v>
      </c>
      <c r="B5869" s="4" t="s">
        <v>5</v>
      </c>
      <c r="C5869" s="4" t="s">
        <v>10</v>
      </c>
    </row>
    <row r="5870" spans="1:6">
      <c r="A5870" t="n">
        <v>51472</v>
      </c>
      <c r="B5870" s="25" t="n">
        <v>16</v>
      </c>
      <c r="C5870" s="7" t="n">
        <v>0</v>
      </c>
    </row>
    <row r="5871" spans="1:6">
      <c r="A5871" t="s">
        <v>4</v>
      </c>
      <c r="B5871" s="4" t="s">
        <v>5</v>
      </c>
      <c r="C5871" s="4" t="s">
        <v>10</v>
      </c>
      <c r="D5871" s="4" t="s">
        <v>13</v>
      </c>
      <c r="E5871" s="4" t="s">
        <v>13</v>
      </c>
      <c r="F5871" s="4" t="s">
        <v>6</v>
      </c>
    </row>
    <row r="5872" spans="1:6">
      <c r="A5872" t="n">
        <v>51475</v>
      </c>
      <c r="B5872" s="36" t="n">
        <v>20</v>
      </c>
      <c r="C5872" s="7" t="n">
        <v>1640</v>
      </c>
      <c r="D5872" s="7" t="n">
        <v>3</v>
      </c>
      <c r="E5872" s="7" t="n">
        <v>10</v>
      </c>
      <c r="F5872" s="7" t="s">
        <v>99</v>
      </c>
    </row>
    <row r="5873" spans="1:6">
      <c r="A5873" t="s">
        <v>4</v>
      </c>
      <c r="B5873" s="4" t="s">
        <v>5</v>
      </c>
      <c r="C5873" s="4" t="s">
        <v>10</v>
      </c>
    </row>
    <row r="5874" spans="1:6">
      <c r="A5874" t="n">
        <v>51493</v>
      </c>
      <c r="B5874" s="25" t="n">
        <v>16</v>
      </c>
      <c r="C5874" s="7" t="n">
        <v>0</v>
      </c>
    </row>
    <row r="5875" spans="1:6">
      <c r="A5875" t="s">
        <v>4</v>
      </c>
      <c r="B5875" s="4" t="s">
        <v>5</v>
      </c>
      <c r="C5875" s="4" t="s">
        <v>10</v>
      </c>
      <c r="D5875" s="4" t="s">
        <v>13</v>
      </c>
      <c r="E5875" s="4" t="s">
        <v>13</v>
      </c>
      <c r="F5875" s="4" t="s">
        <v>6</v>
      </c>
    </row>
    <row r="5876" spans="1:6">
      <c r="A5876" t="n">
        <v>51496</v>
      </c>
      <c r="B5876" s="36" t="n">
        <v>20</v>
      </c>
      <c r="C5876" s="7" t="n">
        <v>1641</v>
      </c>
      <c r="D5876" s="7" t="n">
        <v>3</v>
      </c>
      <c r="E5876" s="7" t="n">
        <v>10</v>
      </c>
      <c r="F5876" s="7" t="s">
        <v>99</v>
      </c>
    </row>
    <row r="5877" spans="1:6">
      <c r="A5877" t="s">
        <v>4</v>
      </c>
      <c r="B5877" s="4" t="s">
        <v>5</v>
      </c>
      <c r="C5877" s="4" t="s">
        <v>10</v>
      </c>
    </row>
    <row r="5878" spans="1:6">
      <c r="A5878" t="n">
        <v>51514</v>
      </c>
      <c r="B5878" s="25" t="n">
        <v>16</v>
      </c>
      <c r="C5878" s="7" t="n">
        <v>0</v>
      </c>
    </row>
    <row r="5879" spans="1:6">
      <c r="A5879" t="s">
        <v>4</v>
      </c>
      <c r="B5879" s="4" t="s">
        <v>5</v>
      </c>
      <c r="C5879" s="4" t="s">
        <v>10</v>
      </c>
      <c r="D5879" s="4" t="s">
        <v>13</v>
      </c>
      <c r="E5879" s="4" t="s">
        <v>13</v>
      </c>
      <c r="F5879" s="4" t="s">
        <v>6</v>
      </c>
    </row>
    <row r="5880" spans="1:6">
      <c r="A5880" t="n">
        <v>51517</v>
      </c>
      <c r="B5880" s="36" t="n">
        <v>20</v>
      </c>
      <c r="C5880" s="7" t="n">
        <v>7003</v>
      </c>
      <c r="D5880" s="7" t="n">
        <v>3</v>
      </c>
      <c r="E5880" s="7" t="n">
        <v>10</v>
      </c>
      <c r="F5880" s="7" t="s">
        <v>99</v>
      </c>
    </row>
    <row r="5881" spans="1:6">
      <c r="A5881" t="s">
        <v>4</v>
      </c>
      <c r="B5881" s="4" t="s">
        <v>5</v>
      </c>
      <c r="C5881" s="4" t="s">
        <v>10</v>
      </c>
    </row>
    <row r="5882" spans="1:6">
      <c r="A5882" t="n">
        <v>51535</v>
      </c>
      <c r="B5882" s="25" t="n">
        <v>16</v>
      </c>
      <c r="C5882" s="7" t="n">
        <v>0</v>
      </c>
    </row>
    <row r="5883" spans="1:6">
      <c r="A5883" t="s">
        <v>4</v>
      </c>
      <c r="B5883" s="4" t="s">
        <v>5</v>
      </c>
      <c r="C5883" s="4" t="s">
        <v>10</v>
      </c>
      <c r="D5883" s="4" t="s">
        <v>13</v>
      </c>
      <c r="E5883" s="4" t="s">
        <v>13</v>
      </c>
      <c r="F5883" s="4" t="s">
        <v>6</v>
      </c>
    </row>
    <row r="5884" spans="1:6">
      <c r="A5884" t="n">
        <v>51538</v>
      </c>
      <c r="B5884" s="36" t="n">
        <v>20</v>
      </c>
      <c r="C5884" s="7" t="n">
        <v>7042</v>
      </c>
      <c r="D5884" s="7" t="n">
        <v>3</v>
      </c>
      <c r="E5884" s="7" t="n">
        <v>10</v>
      </c>
      <c r="F5884" s="7" t="s">
        <v>99</v>
      </c>
    </row>
    <row r="5885" spans="1:6">
      <c r="A5885" t="s">
        <v>4</v>
      </c>
      <c r="B5885" s="4" t="s">
        <v>5</v>
      </c>
      <c r="C5885" s="4" t="s">
        <v>10</v>
      </c>
    </row>
    <row r="5886" spans="1:6">
      <c r="A5886" t="n">
        <v>51556</v>
      </c>
      <c r="B5886" s="25" t="n">
        <v>16</v>
      </c>
      <c r="C5886" s="7" t="n">
        <v>0</v>
      </c>
    </row>
    <row r="5887" spans="1:6">
      <c r="A5887" t="s">
        <v>4</v>
      </c>
      <c r="B5887" s="4" t="s">
        <v>5</v>
      </c>
      <c r="C5887" s="4" t="s">
        <v>10</v>
      </c>
      <c r="D5887" s="4" t="s">
        <v>13</v>
      </c>
      <c r="E5887" s="4" t="s">
        <v>13</v>
      </c>
      <c r="F5887" s="4" t="s">
        <v>6</v>
      </c>
    </row>
    <row r="5888" spans="1:6">
      <c r="A5888" t="n">
        <v>51559</v>
      </c>
      <c r="B5888" s="36" t="n">
        <v>20</v>
      </c>
      <c r="C5888" s="7" t="n">
        <v>1610</v>
      </c>
      <c r="D5888" s="7" t="n">
        <v>3</v>
      </c>
      <c r="E5888" s="7" t="n">
        <v>10</v>
      </c>
      <c r="F5888" s="7" t="s">
        <v>99</v>
      </c>
    </row>
    <row r="5889" spans="1:6">
      <c r="A5889" t="s">
        <v>4</v>
      </c>
      <c r="B5889" s="4" t="s">
        <v>5</v>
      </c>
      <c r="C5889" s="4" t="s">
        <v>10</v>
      </c>
    </row>
    <row r="5890" spans="1:6">
      <c r="A5890" t="n">
        <v>51577</v>
      </c>
      <c r="B5890" s="25" t="n">
        <v>16</v>
      </c>
      <c r="C5890" s="7" t="n">
        <v>0</v>
      </c>
    </row>
    <row r="5891" spans="1:6">
      <c r="A5891" t="s">
        <v>4</v>
      </c>
      <c r="B5891" s="4" t="s">
        <v>5</v>
      </c>
      <c r="C5891" s="4" t="s">
        <v>10</v>
      </c>
      <c r="D5891" s="4" t="s">
        <v>13</v>
      </c>
      <c r="E5891" s="4" t="s">
        <v>13</v>
      </c>
      <c r="F5891" s="4" t="s">
        <v>6</v>
      </c>
    </row>
    <row r="5892" spans="1:6">
      <c r="A5892" t="n">
        <v>51580</v>
      </c>
      <c r="B5892" s="36" t="n">
        <v>20</v>
      </c>
      <c r="C5892" s="7" t="n">
        <v>1611</v>
      </c>
      <c r="D5892" s="7" t="n">
        <v>3</v>
      </c>
      <c r="E5892" s="7" t="n">
        <v>10</v>
      </c>
      <c r="F5892" s="7" t="s">
        <v>99</v>
      </c>
    </row>
    <row r="5893" spans="1:6">
      <c r="A5893" t="s">
        <v>4</v>
      </c>
      <c r="B5893" s="4" t="s">
        <v>5</v>
      </c>
      <c r="C5893" s="4" t="s">
        <v>10</v>
      </c>
    </row>
    <row r="5894" spans="1:6">
      <c r="A5894" t="n">
        <v>51598</v>
      </c>
      <c r="B5894" s="25" t="n">
        <v>16</v>
      </c>
      <c r="C5894" s="7" t="n">
        <v>0</v>
      </c>
    </row>
    <row r="5895" spans="1:6">
      <c r="A5895" t="s">
        <v>4</v>
      </c>
      <c r="B5895" s="4" t="s">
        <v>5</v>
      </c>
      <c r="C5895" s="4" t="s">
        <v>10</v>
      </c>
      <c r="D5895" s="4" t="s">
        <v>13</v>
      </c>
      <c r="E5895" s="4" t="s">
        <v>13</v>
      </c>
      <c r="F5895" s="4" t="s">
        <v>6</v>
      </c>
    </row>
    <row r="5896" spans="1:6">
      <c r="A5896" t="n">
        <v>51601</v>
      </c>
      <c r="B5896" s="36" t="n">
        <v>20</v>
      </c>
      <c r="C5896" s="7" t="n">
        <v>1612</v>
      </c>
      <c r="D5896" s="7" t="n">
        <v>3</v>
      </c>
      <c r="E5896" s="7" t="n">
        <v>10</v>
      </c>
      <c r="F5896" s="7" t="s">
        <v>99</v>
      </c>
    </row>
    <row r="5897" spans="1:6">
      <c r="A5897" t="s">
        <v>4</v>
      </c>
      <c r="B5897" s="4" t="s">
        <v>5</v>
      </c>
      <c r="C5897" s="4" t="s">
        <v>10</v>
      </c>
    </row>
    <row r="5898" spans="1:6">
      <c r="A5898" t="n">
        <v>51619</v>
      </c>
      <c r="B5898" s="25" t="n">
        <v>16</v>
      </c>
      <c r="C5898" s="7" t="n">
        <v>0</v>
      </c>
    </row>
    <row r="5899" spans="1:6">
      <c r="A5899" t="s">
        <v>4</v>
      </c>
      <c r="B5899" s="4" t="s">
        <v>5</v>
      </c>
      <c r="C5899" s="4" t="s">
        <v>10</v>
      </c>
      <c r="D5899" s="4" t="s">
        <v>13</v>
      </c>
      <c r="E5899" s="4" t="s">
        <v>13</v>
      </c>
      <c r="F5899" s="4" t="s">
        <v>6</v>
      </c>
    </row>
    <row r="5900" spans="1:6">
      <c r="A5900" t="n">
        <v>51622</v>
      </c>
      <c r="B5900" s="36" t="n">
        <v>20</v>
      </c>
      <c r="C5900" s="7" t="n">
        <v>1613</v>
      </c>
      <c r="D5900" s="7" t="n">
        <v>3</v>
      </c>
      <c r="E5900" s="7" t="n">
        <v>10</v>
      </c>
      <c r="F5900" s="7" t="s">
        <v>99</v>
      </c>
    </row>
    <row r="5901" spans="1:6">
      <c r="A5901" t="s">
        <v>4</v>
      </c>
      <c r="B5901" s="4" t="s">
        <v>5</v>
      </c>
      <c r="C5901" s="4" t="s">
        <v>10</v>
      </c>
    </row>
    <row r="5902" spans="1:6">
      <c r="A5902" t="n">
        <v>51640</v>
      </c>
      <c r="B5902" s="25" t="n">
        <v>16</v>
      </c>
      <c r="C5902" s="7" t="n">
        <v>0</v>
      </c>
    </row>
    <row r="5903" spans="1:6">
      <c r="A5903" t="s">
        <v>4</v>
      </c>
      <c r="B5903" s="4" t="s">
        <v>5</v>
      </c>
      <c r="C5903" s="4" t="s">
        <v>10</v>
      </c>
      <c r="D5903" s="4" t="s">
        <v>13</v>
      </c>
      <c r="E5903" s="4" t="s">
        <v>13</v>
      </c>
      <c r="F5903" s="4" t="s">
        <v>6</v>
      </c>
    </row>
    <row r="5904" spans="1:6">
      <c r="A5904" t="n">
        <v>51643</v>
      </c>
      <c r="B5904" s="36" t="n">
        <v>20</v>
      </c>
      <c r="C5904" s="7" t="n">
        <v>1614</v>
      </c>
      <c r="D5904" s="7" t="n">
        <v>3</v>
      </c>
      <c r="E5904" s="7" t="n">
        <v>10</v>
      </c>
      <c r="F5904" s="7" t="s">
        <v>99</v>
      </c>
    </row>
    <row r="5905" spans="1:6">
      <c r="A5905" t="s">
        <v>4</v>
      </c>
      <c r="B5905" s="4" t="s">
        <v>5</v>
      </c>
      <c r="C5905" s="4" t="s">
        <v>10</v>
      </c>
    </row>
    <row r="5906" spans="1:6">
      <c r="A5906" t="n">
        <v>51661</v>
      </c>
      <c r="B5906" s="25" t="n">
        <v>16</v>
      </c>
      <c r="C5906" s="7" t="n">
        <v>0</v>
      </c>
    </row>
    <row r="5907" spans="1:6">
      <c r="A5907" t="s">
        <v>4</v>
      </c>
      <c r="B5907" s="4" t="s">
        <v>5</v>
      </c>
      <c r="C5907" s="4" t="s">
        <v>10</v>
      </c>
      <c r="D5907" s="4" t="s">
        <v>13</v>
      </c>
      <c r="E5907" s="4" t="s">
        <v>13</v>
      </c>
      <c r="F5907" s="4" t="s">
        <v>6</v>
      </c>
    </row>
    <row r="5908" spans="1:6">
      <c r="A5908" t="n">
        <v>51664</v>
      </c>
      <c r="B5908" s="36" t="n">
        <v>20</v>
      </c>
      <c r="C5908" s="7" t="n">
        <v>1615</v>
      </c>
      <c r="D5908" s="7" t="n">
        <v>3</v>
      </c>
      <c r="E5908" s="7" t="n">
        <v>10</v>
      </c>
      <c r="F5908" s="7" t="s">
        <v>99</v>
      </c>
    </row>
    <row r="5909" spans="1:6">
      <c r="A5909" t="s">
        <v>4</v>
      </c>
      <c r="B5909" s="4" t="s">
        <v>5</v>
      </c>
      <c r="C5909" s="4" t="s">
        <v>10</v>
      </c>
    </row>
    <row r="5910" spans="1:6">
      <c r="A5910" t="n">
        <v>51682</v>
      </c>
      <c r="B5910" s="25" t="n">
        <v>16</v>
      </c>
      <c r="C5910" s="7" t="n">
        <v>0</v>
      </c>
    </row>
    <row r="5911" spans="1:6">
      <c r="A5911" t="s">
        <v>4</v>
      </c>
      <c r="B5911" s="4" t="s">
        <v>5</v>
      </c>
      <c r="C5911" s="4" t="s">
        <v>10</v>
      </c>
      <c r="D5911" s="4" t="s">
        <v>13</v>
      </c>
      <c r="E5911" s="4" t="s">
        <v>13</v>
      </c>
      <c r="F5911" s="4" t="s">
        <v>6</v>
      </c>
    </row>
    <row r="5912" spans="1:6">
      <c r="A5912" t="n">
        <v>51685</v>
      </c>
      <c r="B5912" s="36" t="n">
        <v>20</v>
      </c>
      <c r="C5912" s="7" t="n">
        <v>1645</v>
      </c>
      <c r="D5912" s="7" t="n">
        <v>3</v>
      </c>
      <c r="E5912" s="7" t="n">
        <v>10</v>
      </c>
      <c r="F5912" s="7" t="s">
        <v>99</v>
      </c>
    </row>
    <row r="5913" spans="1:6">
      <c r="A5913" t="s">
        <v>4</v>
      </c>
      <c r="B5913" s="4" t="s">
        <v>5</v>
      </c>
      <c r="C5913" s="4" t="s">
        <v>10</v>
      </c>
    </row>
    <row r="5914" spans="1:6">
      <c r="A5914" t="n">
        <v>51703</v>
      </c>
      <c r="B5914" s="25" t="n">
        <v>16</v>
      </c>
      <c r="C5914" s="7" t="n">
        <v>0</v>
      </c>
    </row>
    <row r="5915" spans="1:6">
      <c r="A5915" t="s">
        <v>4</v>
      </c>
      <c r="B5915" s="4" t="s">
        <v>5</v>
      </c>
      <c r="C5915" s="4" t="s">
        <v>10</v>
      </c>
      <c r="D5915" s="4" t="s">
        <v>13</v>
      </c>
      <c r="E5915" s="4" t="s">
        <v>13</v>
      </c>
      <c r="F5915" s="4" t="s">
        <v>6</v>
      </c>
    </row>
    <row r="5916" spans="1:6">
      <c r="A5916" t="n">
        <v>51706</v>
      </c>
      <c r="B5916" s="36" t="n">
        <v>20</v>
      </c>
      <c r="C5916" s="7" t="n">
        <v>1646</v>
      </c>
      <c r="D5916" s="7" t="n">
        <v>3</v>
      </c>
      <c r="E5916" s="7" t="n">
        <v>10</v>
      </c>
      <c r="F5916" s="7" t="s">
        <v>99</v>
      </c>
    </row>
    <row r="5917" spans="1:6">
      <c r="A5917" t="s">
        <v>4</v>
      </c>
      <c r="B5917" s="4" t="s">
        <v>5</v>
      </c>
      <c r="C5917" s="4" t="s">
        <v>10</v>
      </c>
    </row>
    <row r="5918" spans="1:6">
      <c r="A5918" t="n">
        <v>51724</v>
      </c>
      <c r="B5918" s="25" t="n">
        <v>16</v>
      </c>
      <c r="C5918" s="7" t="n">
        <v>0</v>
      </c>
    </row>
    <row r="5919" spans="1:6">
      <c r="A5919" t="s">
        <v>4</v>
      </c>
      <c r="B5919" s="4" t="s">
        <v>5</v>
      </c>
      <c r="C5919" s="4" t="s">
        <v>10</v>
      </c>
      <c r="D5919" s="4" t="s">
        <v>13</v>
      </c>
      <c r="E5919" s="4" t="s">
        <v>13</v>
      </c>
      <c r="F5919" s="4" t="s">
        <v>6</v>
      </c>
    </row>
    <row r="5920" spans="1:6">
      <c r="A5920" t="n">
        <v>51727</v>
      </c>
      <c r="B5920" s="36" t="n">
        <v>20</v>
      </c>
      <c r="C5920" s="7" t="n">
        <v>1647</v>
      </c>
      <c r="D5920" s="7" t="n">
        <v>3</v>
      </c>
      <c r="E5920" s="7" t="n">
        <v>10</v>
      </c>
      <c r="F5920" s="7" t="s">
        <v>99</v>
      </c>
    </row>
    <row r="5921" spans="1:6">
      <c r="A5921" t="s">
        <v>4</v>
      </c>
      <c r="B5921" s="4" t="s">
        <v>5</v>
      </c>
      <c r="C5921" s="4" t="s">
        <v>10</v>
      </c>
    </row>
    <row r="5922" spans="1:6">
      <c r="A5922" t="n">
        <v>51745</v>
      </c>
      <c r="B5922" s="25" t="n">
        <v>16</v>
      </c>
      <c r="C5922" s="7" t="n">
        <v>0</v>
      </c>
    </row>
    <row r="5923" spans="1:6">
      <c r="A5923" t="s">
        <v>4</v>
      </c>
      <c r="B5923" s="4" t="s">
        <v>5</v>
      </c>
      <c r="C5923" s="4" t="s">
        <v>10</v>
      </c>
      <c r="D5923" s="4" t="s">
        <v>13</v>
      </c>
      <c r="E5923" s="4" t="s">
        <v>13</v>
      </c>
      <c r="F5923" s="4" t="s">
        <v>6</v>
      </c>
    </row>
    <row r="5924" spans="1:6">
      <c r="A5924" t="n">
        <v>51748</v>
      </c>
      <c r="B5924" s="36" t="n">
        <v>20</v>
      </c>
      <c r="C5924" s="7" t="n">
        <v>1648</v>
      </c>
      <c r="D5924" s="7" t="n">
        <v>3</v>
      </c>
      <c r="E5924" s="7" t="n">
        <v>10</v>
      </c>
      <c r="F5924" s="7" t="s">
        <v>99</v>
      </c>
    </row>
    <row r="5925" spans="1:6">
      <c r="A5925" t="s">
        <v>4</v>
      </c>
      <c r="B5925" s="4" t="s">
        <v>5</v>
      </c>
      <c r="C5925" s="4" t="s">
        <v>10</v>
      </c>
    </row>
    <row r="5926" spans="1:6">
      <c r="A5926" t="n">
        <v>51766</v>
      </c>
      <c r="B5926" s="25" t="n">
        <v>16</v>
      </c>
      <c r="C5926" s="7" t="n">
        <v>0</v>
      </c>
    </row>
    <row r="5927" spans="1:6">
      <c r="A5927" t="s">
        <v>4</v>
      </c>
      <c r="B5927" s="4" t="s">
        <v>5</v>
      </c>
      <c r="C5927" s="4" t="s">
        <v>10</v>
      </c>
      <c r="D5927" s="4" t="s">
        <v>9</v>
      </c>
    </row>
    <row r="5928" spans="1:6">
      <c r="A5928" t="n">
        <v>51769</v>
      </c>
      <c r="B5928" s="34" t="n">
        <v>43</v>
      </c>
      <c r="C5928" s="7" t="n">
        <v>0</v>
      </c>
      <c r="D5928" s="7" t="n">
        <v>512</v>
      </c>
    </row>
    <row r="5929" spans="1:6">
      <c r="A5929" t="s">
        <v>4</v>
      </c>
      <c r="B5929" s="4" t="s">
        <v>5</v>
      </c>
      <c r="C5929" s="4" t="s">
        <v>10</v>
      </c>
      <c r="D5929" s="4" t="s">
        <v>9</v>
      </c>
    </row>
    <row r="5930" spans="1:6">
      <c r="A5930" t="n">
        <v>51776</v>
      </c>
      <c r="B5930" s="34" t="n">
        <v>43</v>
      </c>
      <c r="C5930" s="7" t="n">
        <v>7036</v>
      </c>
      <c r="D5930" s="7" t="n">
        <v>256</v>
      </c>
    </row>
    <row r="5931" spans="1:6">
      <c r="A5931" t="s">
        <v>4</v>
      </c>
      <c r="B5931" s="4" t="s">
        <v>5</v>
      </c>
      <c r="C5931" s="4" t="s">
        <v>10</v>
      </c>
    </row>
    <row r="5932" spans="1:6">
      <c r="A5932" t="n">
        <v>51783</v>
      </c>
      <c r="B5932" s="13" t="n">
        <v>13</v>
      </c>
      <c r="C5932" s="7" t="n">
        <v>6465</v>
      </c>
    </row>
    <row r="5933" spans="1:6">
      <c r="A5933" t="s">
        <v>4</v>
      </c>
      <c r="B5933" s="4" t="s">
        <v>5</v>
      </c>
      <c r="C5933" s="4" t="s">
        <v>13</v>
      </c>
      <c r="D5933" s="4" t="s">
        <v>13</v>
      </c>
      <c r="E5933" s="4" t="s">
        <v>13</v>
      </c>
      <c r="F5933" s="4" t="s">
        <v>13</v>
      </c>
    </row>
    <row r="5934" spans="1:6">
      <c r="A5934" t="n">
        <v>51786</v>
      </c>
      <c r="B5934" s="8" t="n">
        <v>14</v>
      </c>
      <c r="C5934" s="7" t="n">
        <v>0</v>
      </c>
      <c r="D5934" s="7" t="n">
        <v>0</v>
      </c>
      <c r="E5934" s="7" t="n">
        <v>32</v>
      </c>
      <c r="F5934" s="7" t="n">
        <v>0</v>
      </c>
    </row>
    <row r="5935" spans="1:6">
      <c r="A5935" t="s">
        <v>4</v>
      </c>
      <c r="B5935" s="4" t="s">
        <v>5</v>
      </c>
      <c r="C5935" s="4" t="s">
        <v>13</v>
      </c>
      <c r="D5935" s="4" t="s">
        <v>10</v>
      </c>
      <c r="E5935" s="4" t="s">
        <v>13</v>
      </c>
      <c r="F5935" s="4" t="s">
        <v>6</v>
      </c>
      <c r="G5935" s="4" t="s">
        <v>6</v>
      </c>
      <c r="H5935" s="4" t="s">
        <v>6</v>
      </c>
      <c r="I5935" s="4" t="s">
        <v>6</v>
      </c>
      <c r="J5935" s="4" t="s">
        <v>6</v>
      </c>
      <c r="K5935" s="4" t="s">
        <v>6</v>
      </c>
      <c r="L5935" s="4" t="s">
        <v>6</v>
      </c>
      <c r="M5935" s="4" t="s">
        <v>6</v>
      </c>
      <c r="N5935" s="4" t="s">
        <v>6</v>
      </c>
      <c r="O5935" s="4" t="s">
        <v>6</v>
      </c>
      <c r="P5935" s="4" t="s">
        <v>6</v>
      </c>
      <c r="Q5935" s="4" t="s">
        <v>6</v>
      </c>
      <c r="R5935" s="4" t="s">
        <v>6</v>
      </c>
      <c r="S5935" s="4" t="s">
        <v>6</v>
      </c>
      <c r="T5935" s="4" t="s">
        <v>6</v>
      </c>
      <c r="U5935" s="4" t="s">
        <v>6</v>
      </c>
    </row>
    <row r="5936" spans="1:6">
      <c r="A5936" t="n">
        <v>51791</v>
      </c>
      <c r="B5936" s="32" t="n">
        <v>36</v>
      </c>
      <c r="C5936" s="7" t="n">
        <v>8</v>
      </c>
      <c r="D5936" s="7" t="n">
        <v>0</v>
      </c>
      <c r="E5936" s="7" t="n">
        <v>0</v>
      </c>
      <c r="F5936" s="7" t="s">
        <v>206</v>
      </c>
      <c r="G5936" s="7" t="s">
        <v>12</v>
      </c>
      <c r="H5936" s="7" t="s">
        <v>12</v>
      </c>
      <c r="I5936" s="7" t="s">
        <v>12</v>
      </c>
      <c r="J5936" s="7" t="s">
        <v>12</v>
      </c>
      <c r="K5936" s="7" t="s">
        <v>12</v>
      </c>
      <c r="L5936" s="7" t="s">
        <v>12</v>
      </c>
      <c r="M5936" s="7" t="s">
        <v>12</v>
      </c>
      <c r="N5936" s="7" t="s">
        <v>12</v>
      </c>
      <c r="O5936" s="7" t="s">
        <v>12</v>
      </c>
      <c r="P5936" s="7" t="s">
        <v>12</v>
      </c>
      <c r="Q5936" s="7" t="s">
        <v>12</v>
      </c>
      <c r="R5936" s="7" t="s">
        <v>12</v>
      </c>
      <c r="S5936" s="7" t="s">
        <v>12</v>
      </c>
      <c r="T5936" s="7" t="s">
        <v>12</v>
      </c>
      <c r="U5936" s="7" t="s">
        <v>12</v>
      </c>
    </row>
    <row r="5937" spans="1:21">
      <c r="A5937" t="s">
        <v>4</v>
      </c>
      <c r="B5937" s="4" t="s">
        <v>5</v>
      </c>
      <c r="C5937" s="4" t="s">
        <v>13</v>
      </c>
      <c r="D5937" s="4" t="s">
        <v>10</v>
      </c>
      <c r="E5937" s="4" t="s">
        <v>13</v>
      </c>
      <c r="F5937" s="4" t="s">
        <v>6</v>
      </c>
      <c r="G5937" s="4" t="s">
        <v>6</v>
      </c>
      <c r="H5937" s="4" t="s">
        <v>6</v>
      </c>
      <c r="I5937" s="4" t="s">
        <v>6</v>
      </c>
      <c r="J5937" s="4" t="s">
        <v>6</v>
      </c>
      <c r="K5937" s="4" t="s">
        <v>6</v>
      </c>
      <c r="L5937" s="4" t="s">
        <v>6</v>
      </c>
      <c r="M5937" s="4" t="s">
        <v>6</v>
      </c>
      <c r="N5937" s="4" t="s">
        <v>6</v>
      </c>
      <c r="O5937" s="4" t="s">
        <v>6</v>
      </c>
      <c r="P5937" s="4" t="s">
        <v>6</v>
      </c>
      <c r="Q5937" s="4" t="s">
        <v>6</v>
      </c>
      <c r="R5937" s="4" t="s">
        <v>6</v>
      </c>
      <c r="S5937" s="4" t="s">
        <v>6</v>
      </c>
      <c r="T5937" s="4" t="s">
        <v>6</v>
      </c>
      <c r="U5937" s="4" t="s">
        <v>6</v>
      </c>
    </row>
    <row r="5938" spans="1:21">
      <c r="A5938" t="n">
        <v>51821</v>
      </c>
      <c r="B5938" s="32" t="n">
        <v>36</v>
      </c>
      <c r="C5938" s="7" t="n">
        <v>8</v>
      </c>
      <c r="D5938" s="7" t="n">
        <v>7033</v>
      </c>
      <c r="E5938" s="7" t="n">
        <v>0</v>
      </c>
      <c r="F5938" s="7" t="s">
        <v>213</v>
      </c>
      <c r="G5938" s="7" t="s">
        <v>450</v>
      </c>
      <c r="H5938" s="7" t="s">
        <v>451</v>
      </c>
      <c r="I5938" s="7" t="s">
        <v>12</v>
      </c>
      <c r="J5938" s="7" t="s">
        <v>12</v>
      </c>
      <c r="K5938" s="7" t="s">
        <v>12</v>
      </c>
      <c r="L5938" s="7" t="s">
        <v>12</v>
      </c>
      <c r="M5938" s="7" t="s">
        <v>12</v>
      </c>
      <c r="N5938" s="7" t="s">
        <v>12</v>
      </c>
      <c r="O5938" s="7" t="s">
        <v>12</v>
      </c>
      <c r="P5938" s="7" t="s">
        <v>12</v>
      </c>
      <c r="Q5938" s="7" t="s">
        <v>12</v>
      </c>
      <c r="R5938" s="7" t="s">
        <v>12</v>
      </c>
      <c r="S5938" s="7" t="s">
        <v>12</v>
      </c>
      <c r="T5938" s="7" t="s">
        <v>12</v>
      </c>
      <c r="U5938" s="7" t="s">
        <v>12</v>
      </c>
    </row>
    <row r="5939" spans="1:21">
      <c r="A5939" t="s">
        <v>4</v>
      </c>
      <c r="B5939" s="4" t="s">
        <v>5</v>
      </c>
      <c r="C5939" s="4" t="s">
        <v>13</v>
      </c>
      <c r="D5939" s="4" t="s">
        <v>10</v>
      </c>
      <c r="E5939" s="4" t="s">
        <v>13</v>
      </c>
      <c r="F5939" s="4" t="s">
        <v>6</v>
      </c>
      <c r="G5939" s="4" t="s">
        <v>6</v>
      </c>
      <c r="H5939" s="4" t="s">
        <v>6</v>
      </c>
      <c r="I5939" s="4" t="s">
        <v>6</v>
      </c>
      <c r="J5939" s="4" t="s">
        <v>6</v>
      </c>
      <c r="K5939" s="4" t="s">
        <v>6</v>
      </c>
      <c r="L5939" s="4" t="s">
        <v>6</v>
      </c>
      <c r="M5939" s="4" t="s">
        <v>6</v>
      </c>
      <c r="N5939" s="4" t="s">
        <v>6</v>
      </c>
      <c r="O5939" s="4" t="s">
        <v>6</v>
      </c>
      <c r="P5939" s="4" t="s">
        <v>6</v>
      </c>
      <c r="Q5939" s="4" t="s">
        <v>6</v>
      </c>
      <c r="R5939" s="4" t="s">
        <v>6</v>
      </c>
      <c r="S5939" s="4" t="s">
        <v>6</v>
      </c>
      <c r="T5939" s="4" t="s">
        <v>6</v>
      </c>
      <c r="U5939" s="4" t="s">
        <v>6</v>
      </c>
    </row>
    <row r="5940" spans="1:21">
      <c r="A5940" t="n">
        <v>51872</v>
      </c>
      <c r="B5940" s="32" t="n">
        <v>36</v>
      </c>
      <c r="C5940" s="7" t="n">
        <v>8</v>
      </c>
      <c r="D5940" s="7" t="n">
        <v>1602</v>
      </c>
      <c r="E5940" s="7" t="n">
        <v>0</v>
      </c>
      <c r="F5940" s="7" t="s">
        <v>361</v>
      </c>
      <c r="G5940" s="7" t="s">
        <v>12</v>
      </c>
      <c r="H5940" s="7" t="s">
        <v>12</v>
      </c>
      <c r="I5940" s="7" t="s">
        <v>12</v>
      </c>
      <c r="J5940" s="7" t="s">
        <v>12</v>
      </c>
      <c r="K5940" s="7" t="s">
        <v>12</v>
      </c>
      <c r="L5940" s="7" t="s">
        <v>12</v>
      </c>
      <c r="M5940" s="7" t="s">
        <v>12</v>
      </c>
      <c r="N5940" s="7" t="s">
        <v>12</v>
      </c>
      <c r="O5940" s="7" t="s">
        <v>12</v>
      </c>
      <c r="P5940" s="7" t="s">
        <v>12</v>
      </c>
      <c r="Q5940" s="7" t="s">
        <v>12</v>
      </c>
      <c r="R5940" s="7" t="s">
        <v>12</v>
      </c>
      <c r="S5940" s="7" t="s">
        <v>12</v>
      </c>
      <c r="T5940" s="7" t="s">
        <v>12</v>
      </c>
      <c r="U5940" s="7" t="s">
        <v>12</v>
      </c>
    </row>
    <row r="5941" spans="1:21">
      <c r="A5941" t="s">
        <v>4</v>
      </c>
      <c r="B5941" s="4" t="s">
        <v>5</v>
      </c>
      <c r="C5941" s="4" t="s">
        <v>13</v>
      </c>
      <c r="D5941" s="4" t="s">
        <v>10</v>
      </c>
      <c r="E5941" s="4" t="s">
        <v>13</v>
      </c>
      <c r="F5941" s="4" t="s">
        <v>6</v>
      </c>
      <c r="G5941" s="4" t="s">
        <v>6</v>
      </c>
      <c r="H5941" s="4" t="s">
        <v>6</v>
      </c>
      <c r="I5941" s="4" t="s">
        <v>6</v>
      </c>
      <c r="J5941" s="4" t="s">
        <v>6</v>
      </c>
      <c r="K5941" s="4" t="s">
        <v>6</v>
      </c>
      <c r="L5941" s="4" t="s">
        <v>6</v>
      </c>
      <c r="M5941" s="4" t="s">
        <v>6</v>
      </c>
      <c r="N5941" s="4" t="s">
        <v>6</v>
      </c>
      <c r="O5941" s="4" t="s">
        <v>6</v>
      </c>
      <c r="P5941" s="4" t="s">
        <v>6</v>
      </c>
      <c r="Q5941" s="4" t="s">
        <v>6</v>
      </c>
      <c r="R5941" s="4" t="s">
        <v>6</v>
      </c>
      <c r="S5941" s="4" t="s">
        <v>6</v>
      </c>
      <c r="T5941" s="4" t="s">
        <v>6</v>
      </c>
      <c r="U5941" s="4" t="s">
        <v>6</v>
      </c>
    </row>
    <row r="5942" spans="1:21">
      <c r="A5942" t="n">
        <v>51904</v>
      </c>
      <c r="B5942" s="32" t="n">
        <v>36</v>
      </c>
      <c r="C5942" s="7" t="n">
        <v>8</v>
      </c>
      <c r="D5942" s="7" t="n">
        <v>7003</v>
      </c>
      <c r="E5942" s="7" t="n">
        <v>0</v>
      </c>
      <c r="F5942" s="7" t="s">
        <v>206</v>
      </c>
      <c r="G5942" s="7" t="s">
        <v>12</v>
      </c>
      <c r="H5942" s="7" t="s">
        <v>12</v>
      </c>
      <c r="I5942" s="7" t="s">
        <v>12</v>
      </c>
      <c r="J5942" s="7" t="s">
        <v>12</v>
      </c>
      <c r="K5942" s="7" t="s">
        <v>12</v>
      </c>
      <c r="L5942" s="7" t="s">
        <v>12</v>
      </c>
      <c r="M5942" s="7" t="s">
        <v>12</v>
      </c>
      <c r="N5942" s="7" t="s">
        <v>12</v>
      </c>
      <c r="O5942" s="7" t="s">
        <v>12</v>
      </c>
      <c r="P5942" s="7" t="s">
        <v>12</v>
      </c>
      <c r="Q5942" s="7" t="s">
        <v>12</v>
      </c>
      <c r="R5942" s="7" t="s">
        <v>12</v>
      </c>
      <c r="S5942" s="7" t="s">
        <v>12</v>
      </c>
      <c r="T5942" s="7" t="s">
        <v>12</v>
      </c>
      <c r="U5942" s="7" t="s">
        <v>12</v>
      </c>
    </row>
    <row r="5943" spans="1:21">
      <c r="A5943" t="s">
        <v>4</v>
      </c>
      <c r="B5943" s="4" t="s">
        <v>5</v>
      </c>
      <c r="C5943" s="4" t="s">
        <v>13</v>
      </c>
      <c r="D5943" s="4" t="s">
        <v>10</v>
      </c>
      <c r="E5943" s="4" t="s">
        <v>13</v>
      </c>
      <c r="F5943" s="4" t="s">
        <v>6</v>
      </c>
      <c r="G5943" s="4" t="s">
        <v>6</v>
      </c>
      <c r="H5943" s="4" t="s">
        <v>6</v>
      </c>
      <c r="I5943" s="4" t="s">
        <v>6</v>
      </c>
      <c r="J5943" s="4" t="s">
        <v>6</v>
      </c>
      <c r="K5943" s="4" t="s">
        <v>6</v>
      </c>
      <c r="L5943" s="4" t="s">
        <v>6</v>
      </c>
      <c r="M5943" s="4" t="s">
        <v>6</v>
      </c>
      <c r="N5943" s="4" t="s">
        <v>6</v>
      </c>
      <c r="O5943" s="4" t="s">
        <v>6</v>
      </c>
      <c r="P5943" s="4" t="s">
        <v>6</v>
      </c>
      <c r="Q5943" s="4" t="s">
        <v>6</v>
      </c>
      <c r="R5943" s="4" t="s">
        <v>6</v>
      </c>
      <c r="S5943" s="4" t="s">
        <v>6</v>
      </c>
      <c r="T5943" s="4" t="s">
        <v>6</v>
      </c>
      <c r="U5943" s="4" t="s">
        <v>6</v>
      </c>
    </row>
    <row r="5944" spans="1:21">
      <c r="A5944" t="n">
        <v>51934</v>
      </c>
      <c r="B5944" s="32" t="n">
        <v>36</v>
      </c>
      <c r="C5944" s="7" t="n">
        <v>8</v>
      </c>
      <c r="D5944" s="7" t="n">
        <v>1614</v>
      </c>
      <c r="E5944" s="7" t="n">
        <v>0</v>
      </c>
      <c r="F5944" s="7" t="s">
        <v>226</v>
      </c>
      <c r="G5944" s="7" t="s">
        <v>12</v>
      </c>
      <c r="H5944" s="7" t="s">
        <v>12</v>
      </c>
      <c r="I5944" s="7" t="s">
        <v>12</v>
      </c>
      <c r="J5944" s="7" t="s">
        <v>12</v>
      </c>
      <c r="K5944" s="7" t="s">
        <v>12</v>
      </c>
      <c r="L5944" s="7" t="s">
        <v>12</v>
      </c>
      <c r="M5944" s="7" t="s">
        <v>12</v>
      </c>
      <c r="N5944" s="7" t="s">
        <v>12</v>
      </c>
      <c r="O5944" s="7" t="s">
        <v>12</v>
      </c>
      <c r="P5944" s="7" t="s">
        <v>12</v>
      </c>
      <c r="Q5944" s="7" t="s">
        <v>12</v>
      </c>
      <c r="R5944" s="7" t="s">
        <v>12</v>
      </c>
      <c r="S5944" s="7" t="s">
        <v>12</v>
      </c>
      <c r="T5944" s="7" t="s">
        <v>12</v>
      </c>
      <c r="U5944" s="7" t="s">
        <v>12</v>
      </c>
    </row>
    <row r="5945" spans="1:21">
      <c r="A5945" t="s">
        <v>4</v>
      </c>
      <c r="B5945" s="4" t="s">
        <v>5</v>
      </c>
      <c r="C5945" s="4" t="s">
        <v>13</v>
      </c>
      <c r="D5945" s="4" t="s">
        <v>10</v>
      </c>
      <c r="E5945" s="4" t="s">
        <v>13</v>
      </c>
      <c r="F5945" s="4" t="s">
        <v>6</v>
      </c>
      <c r="G5945" s="4" t="s">
        <v>6</v>
      </c>
      <c r="H5945" s="4" t="s">
        <v>6</v>
      </c>
      <c r="I5945" s="4" t="s">
        <v>6</v>
      </c>
      <c r="J5945" s="4" t="s">
        <v>6</v>
      </c>
      <c r="K5945" s="4" t="s">
        <v>6</v>
      </c>
      <c r="L5945" s="4" t="s">
        <v>6</v>
      </c>
      <c r="M5945" s="4" t="s">
        <v>6</v>
      </c>
      <c r="N5945" s="4" t="s">
        <v>6</v>
      </c>
      <c r="O5945" s="4" t="s">
        <v>6</v>
      </c>
      <c r="P5945" s="4" t="s">
        <v>6</v>
      </c>
      <c r="Q5945" s="4" t="s">
        <v>6</v>
      </c>
      <c r="R5945" s="4" t="s">
        <v>6</v>
      </c>
      <c r="S5945" s="4" t="s">
        <v>6</v>
      </c>
      <c r="T5945" s="4" t="s">
        <v>6</v>
      </c>
      <c r="U5945" s="4" t="s">
        <v>6</v>
      </c>
    </row>
    <row r="5946" spans="1:21">
      <c r="A5946" t="n">
        <v>51965</v>
      </c>
      <c r="B5946" s="32" t="n">
        <v>36</v>
      </c>
      <c r="C5946" s="7" t="n">
        <v>8</v>
      </c>
      <c r="D5946" s="7" t="n">
        <v>1615</v>
      </c>
      <c r="E5946" s="7" t="n">
        <v>0</v>
      </c>
      <c r="F5946" s="7" t="s">
        <v>452</v>
      </c>
      <c r="G5946" s="7" t="s">
        <v>12</v>
      </c>
      <c r="H5946" s="7" t="s">
        <v>12</v>
      </c>
      <c r="I5946" s="7" t="s">
        <v>12</v>
      </c>
      <c r="J5946" s="7" t="s">
        <v>12</v>
      </c>
      <c r="K5946" s="7" t="s">
        <v>12</v>
      </c>
      <c r="L5946" s="7" t="s">
        <v>12</v>
      </c>
      <c r="M5946" s="7" t="s">
        <v>12</v>
      </c>
      <c r="N5946" s="7" t="s">
        <v>12</v>
      </c>
      <c r="O5946" s="7" t="s">
        <v>12</v>
      </c>
      <c r="P5946" s="7" t="s">
        <v>12</v>
      </c>
      <c r="Q5946" s="7" t="s">
        <v>12</v>
      </c>
      <c r="R5946" s="7" t="s">
        <v>12</v>
      </c>
      <c r="S5946" s="7" t="s">
        <v>12</v>
      </c>
      <c r="T5946" s="7" t="s">
        <v>12</v>
      </c>
      <c r="U5946" s="7" t="s">
        <v>12</v>
      </c>
    </row>
    <row r="5947" spans="1:21">
      <c r="A5947" t="s">
        <v>4</v>
      </c>
      <c r="B5947" s="4" t="s">
        <v>5</v>
      </c>
      <c r="C5947" s="4" t="s">
        <v>13</v>
      </c>
      <c r="D5947" s="4" t="s">
        <v>10</v>
      </c>
      <c r="E5947" s="4" t="s">
        <v>13</v>
      </c>
      <c r="F5947" s="4" t="s">
        <v>6</v>
      </c>
      <c r="G5947" s="4" t="s">
        <v>6</v>
      </c>
      <c r="H5947" s="4" t="s">
        <v>6</v>
      </c>
      <c r="I5947" s="4" t="s">
        <v>6</v>
      </c>
      <c r="J5947" s="4" t="s">
        <v>6</v>
      </c>
      <c r="K5947" s="4" t="s">
        <v>6</v>
      </c>
      <c r="L5947" s="4" t="s">
        <v>6</v>
      </c>
      <c r="M5947" s="4" t="s">
        <v>6</v>
      </c>
      <c r="N5947" s="4" t="s">
        <v>6</v>
      </c>
      <c r="O5947" s="4" t="s">
        <v>6</v>
      </c>
      <c r="P5947" s="4" t="s">
        <v>6</v>
      </c>
      <c r="Q5947" s="4" t="s">
        <v>6</v>
      </c>
      <c r="R5947" s="4" t="s">
        <v>6</v>
      </c>
      <c r="S5947" s="4" t="s">
        <v>6</v>
      </c>
      <c r="T5947" s="4" t="s">
        <v>6</v>
      </c>
      <c r="U5947" s="4" t="s">
        <v>6</v>
      </c>
    </row>
    <row r="5948" spans="1:21">
      <c r="A5948" t="n">
        <v>51996</v>
      </c>
      <c r="B5948" s="32" t="n">
        <v>36</v>
      </c>
      <c r="C5948" s="7" t="n">
        <v>8</v>
      </c>
      <c r="D5948" s="7" t="n">
        <v>12</v>
      </c>
      <c r="E5948" s="7" t="n">
        <v>0</v>
      </c>
      <c r="F5948" s="7" t="s">
        <v>453</v>
      </c>
      <c r="G5948" s="7" t="s">
        <v>454</v>
      </c>
      <c r="H5948" s="7" t="s">
        <v>12</v>
      </c>
      <c r="I5948" s="7" t="s">
        <v>12</v>
      </c>
      <c r="J5948" s="7" t="s">
        <v>12</v>
      </c>
      <c r="K5948" s="7" t="s">
        <v>12</v>
      </c>
      <c r="L5948" s="7" t="s">
        <v>12</v>
      </c>
      <c r="M5948" s="7" t="s">
        <v>12</v>
      </c>
      <c r="N5948" s="7" t="s">
        <v>12</v>
      </c>
      <c r="O5948" s="7" t="s">
        <v>12</v>
      </c>
      <c r="P5948" s="7" t="s">
        <v>12</v>
      </c>
      <c r="Q5948" s="7" t="s">
        <v>12</v>
      </c>
      <c r="R5948" s="7" t="s">
        <v>12</v>
      </c>
      <c r="S5948" s="7" t="s">
        <v>12</v>
      </c>
      <c r="T5948" s="7" t="s">
        <v>12</v>
      </c>
      <c r="U5948" s="7" t="s">
        <v>12</v>
      </c>
    </row>
    <row r="5949" spans="1:21">
      <c r="A5949" t="s">
        <v>4</v>
      </c>
      <c r="B5949" s="4" t="s">
        <v>5</v>
      </c>
      <c r="C5949" s="4" t="s">
        <v>13</v>
      </c>
      <c r="D5949" s="4" t="s">
        <v>10</v>
      </c>
      <c r="E5949" s="4" t="s">
        <v>13</v>
      </c>
      <c r="F5949" s="4" t="s">
        <v>6</v>
      </c>
      <c r="G5949" s="4" t="s">
        <v>6</v>
      </c>
      <c r="H5949" s="4" t="s">
        <v>6</v>
      </c>
      <c r="I5949" s="4" t="s">
        <v>6</v>
      </c>
      <c r="J5949" s="4" t="s">
        <v>6</v>
      </c>
      <c r="K5949" s="4" t="s">
        <v>6</v>
      </c>
      <c r="L5949" s="4" t="s">
        <v>6</v>
      </c>
      <c r="M5949" s="4" t="s">
        <v>6</v>
      </c>
      <c r="N5949" s="4" t="s">
        <v>6</v>
      </c>
      <c r="O5949" s="4" t="s">
        <v>6</v>
      </c>
      <c r="P5949" s="4" t="s">
        <v>6</v>
      </c>
      <c r="Q5949" s="4" t="s">
        <v>6</v>
      </c>
      <c r="R5949" s="4" t="s">
        <v>6</v>
      </c>
      <c r="S5949" s="4" t="s">
        <v>6</v>
      </c>
      <c r="T5949" s="4" t="s">
        <v>6</v>
      </c>
      <c r="U5949" s="4" t="s">
        <v>6</v>
      </c>
    </row>
    <row r="5950" spans="1:21">
      <c r="A5950" t="n">
        <v>52039</v>
      </c>
      <c r="B5950" s="32" t="n">
        <v>36</v>
      </c>
      <c r="C5950" s="7" t="n">
        <v>8</v>
      </c>
      <c r="D5950" s="7" t="n">
        <v>7042</v>
      </c>
      <c r="E5950" s="7" t="n">
        <v>0</v>
      </c>
      <c r="F5950" s="7" t="s">
        <v>454</v>
      </c>
      <c r="G5950" s="7" t="s">
        <v>12</v>
      </c>
      <c r="H5950" s="7" t="s">
        <v>12</v>
      </c>
      <c r="I5950" s="7" t="s">
        <v>12</v>
      </c>
      <c r="J5950" s="7" t="s">
        <v>12</v>
      </c>
      <c r="K5950" s="7" t="s">
        <v>12</v>
      </c>
      <c r="L5950" s="7" t="s">
        <v>12</v>
      </c>
      <c r="M5950" s="7" t="s">
        <v>12</v>
      </c>
      <c r="N5950" s="7" t="s">
        <v>12</v>
      </c>
      <c r="O5950" s="7" t="s">
        <v>12</v>
      </c>
      <c r="P5950" s="7" t="s">
        <v>12</v>
      </c>
      <c r="Q5950" s="7" t="s">
        <v>12</v>
      </c>
      <c r="R5950" s="7" t="s">
        <v>12</v>
      </c>
      <c r="S5950" s="7" t="s">
        <v>12</v>
      </c>
      <c r="T5950" s="7" t="s">
        <v>12</v>
      </c>
      <c r="U5950" s="7" t="s">
        <v>12</v>
      </c>
    </row>
    <row r="5951" spans="1:21">
      <c r="A5951" t="s">
        <v>4</v>
      </c>
      <c r="B5951" s="4" t="s">
        <v>5</v>
      </c>
      <c r="C5951" s="4" t="s">
        <v>10</v>
      </c>
      <c r="D5951" s="4" t="s">
        <v>13</v>
      </c>
      <c r="E5951" s="4" t="s">
        <v>6</v>
      </c>
      <c r="F5951" s="4" t="s">
        <v>19</v>
      </c>
      <c r="G5951" s="4" t="s">
        <v>19</v>
      </c>
      <c r="H5951" s="4" t="s">
        <v>19</v>
      </c>
    </row>
    <row r="5952" spans="1:21">
      <c r="A5952" t="n">
        <v>52072</v>
      </c>
      <c r="B5952" s="35" t="n">
        <v>48</v>
      </c>
      <c r="C5952" s="7" t="n">
        <v>7033</v>
      </c>
      <c r="D5952" s="7" t="n">
        <v>0</v>
      </c>
      <c r="E5952" s="7" t="s">
        <v>418</v>
      </c>
      <c r="F5952" s="7" t="n">
        <v>-1</v>
      </c>
      <c r="G5952" s="7" t="n">
        <v>1</v>
      </c>
      <c r="H5952" s="7" t="n">
        <v>0</v>
      </c>
    </row>
    <row r="5953" spans="1:21">
      <c r="A5953" t="s">
        <v>4</v>
      </c>
      <c r="B5953" s="4" t="s">
        <v>5</v>
      </c>
      <c r="C5953" s="4" t="s">
        <v>10</v>
      </c>
      <c r="D5953" s="4" t="s">
        <v>13</v>
      </c>
      <c r="E5953" s="4" t="s">
        <v>6</v>
      </c>
    </row>
    <row r="5954" spans="1:21">
      <c r="A5954" t="n">
        <v>52104</v>
      </c>
      <c r="B5954" s="77" t="n">
        <v>86</v>
      </c>
      <c r="C5954" s="7" t="n">
        <v>7033</v>
      </c>
      <c r="D5954" s="7" t="n">
        <v>0</v>
      </c>
      <c r="E5954" s="7" t="s">
        <v>12</v>
      </c>
    </row>
    <row r="5955" spans="1:21">
      <c r="A5955" t="s">
        <v>4</v>
      </c>
      <c r="B5955" s="4" t="s">
        <v>5</v>
      </c>
      <c r="C5955" s="4" t="s">
        <v>13</v>
      </c>
      <c r="D5955" s="4" t="s">
        <v>13</v>
      </c>
      <c r="E5955" s="4" t="s">
        <v>13</v>
      </c>
      <c r="F5955" s="4" t="s">
        <v>19</v>
      </c>
      <c r="G5955" s="4" t="s">
        <v>19</v>
      </c>
      <c r="H5955" s="4" t="s">
        <v>19</v>
      </c>
      <c r="I5955" s="4" t="s">
        <v>19</v>
      </c>
      <c r="J5955" s="4" t="s">
        <v>19</v>
      </c>
      <c r="K5955" s="4" t="s">
        <v>19</v>
      </c>
    </row>
    <row r="5956" spans="1:21">
      <c r="A5956" t="n">
        <v>52109</v>
      </c>
      <c r="B5956" s="72" t="n">
        <v>178</v>
      </c>
      <c r="C5956" s="7" t="n">
        <v>6</v>
      </c>
      <c r="D5956" s="7" t="n">
        <v>0</v>
      </c>
      <c r="E5956" s="7" t="n">
        <v>0</v>
      </c>
      <c r="F5956" s="7" t="n">
        <v>0</v>
      </c>
      <c r="G5956" s="7" t="n">
        <v>1</v>
      </c>
      <c r="H5956" s="7" t="n">
        <v>0</v>
      </c>
      <c r="I5956" s="7" t="n">
        <v>0</v>
      </c>
      <c r="J5956" s="7" t="n">
        <v>0</v>
      </c>
      <c r="K5956" s="7" t="n">
        <v>1</v>
      </c>
    </row>
    <row r="5957" spans="1:21">
      <c r="A5957" t="s">
        <v>4</v>
      </c>
      <c r="B5957" s="4" t="s">
        <v>5</v>
      </c>
      <c r="C5957" s="4" t="s">
        <v>13</v>
      </c>
      <c r="D5957" s="4" t="s">
        <v>13</v>
      </c>
      <c r="E5957" s="4" t="s">
        <v>13</v>
      </c>
      <c r="F5957" s="4" t="s">
        <v>19</v>
      </c>
      <c r="G5957" s="4" t="s">
        <v>19</v>
      </c>
      <c r="H5957" s="4" t="s">
        <v>19</v>
      </c>
      <c r="I5957" s="4" t="s">
        <v>19</v>
      </c>
      <c r="J5957" s="4" t="s">
        <v>19</v>
      </c>
      <c r="K5957" s="4" t="s">
        <v>19</v>
      </c>
    </row>
    <row r="5958" spans="1:21">
      <c r="A5958" t="n">
        <v>52137</v>
      </c>
      <c r="B5958" s="72" t="n">
        <v>178</v>
      </c>
      <c r="C5958" s="7" t="n">
        <v>6</v>
      </c>
      <c r="D5958" s="7" t="n">
        <v>0</v>
      </c>
      <c r="E5958" s="7" t="n">
        <v>1</v>
      </c>
      <c r="F5958" s="7" t="n">
        <v>0.75</v>
      </c>
      <c r="G5958" s="7" t="n">
        <v>1</v>
      </c>
      <c r="H5958" s="7" t="n">
        <v>0</v>
      </c>
      <c r="I5958" s="7" t="n">
        <v>0</v>
      </c>
      <c r="J5958" s="7" t="n">
        <v>0</v>
      </c>
      <c r="K5958" s="7" t="n">
        <v>1</v>
      </c>
    </row>
    <row r="5959" spans="1:21">
      <c r="A5959" t="s">
        <v>4</v>
      </c>
      <c r="B5959" s="4" t="s">
        <v>5</v>
      </c>
      <c r="C5959" s="4" t="s">
        <v>13</v>
      </c>
      <c r="D5959" s="4" t="s">
        <v>13</v>
      </c>
      <c r="E5959" s="4" t="s">
        <v>13</v>
      </c>
      <c r="F5959" s="4" t="s">
        <v>19</v>
      </c>
      <c r="G5959" s="4" t="s">
        <v>19</v>
      </c>
      <c r="H5959" s="4" t="s">
        <v>19</v>
      </c>
      <c r="I5959" s="4" t="s">
        <v>19</v>
      </c>
      <c r="J5959" s="4" t="s">
        <v>19</v>
      </c>
      <c r="K5959" s="4" t="s">
        <v>19</v>
      </c>
    </row>
    <row r="5960" spans="1:21">
      <c r="A5960" t="n">
        <v>52165</v>
      </c>
      <c r="B5960" s="72" t="n">
        <v>178</v>
      </c>
      <c r="C5960" s="7" t="n">
        <v>6</v>
      </c>
      <c r="D5960" s="7" t="n">
        <v>0</v>
      </c>
      <c r="E5960" s="7" t="n">
        <v>2</v>
      </c>
      <c r="F5960" s="7" t="n">
        <v>0</v>
      </c>
      <c r="G5960" s="7" t="n">
        <v>0.349999994039536</v>
      </c>
      <c r="H5960" s="7" t="n">
        <v>0</v>
      </c>
      <c r="I5960" s="7" t="n">
        <v>0</v>
      </c>
      <c r="J5960" s="7" t="n">
        <v>0</v>
      </c>
      <c r="K5960" s="7" t="n">
        <v>1</v>
      </c>
    </row>
    <row r="5961" spans="1:21">
      <c r="A5961" t="s">
        <v>4</v>
      </c>
      <c r="B5961" s="4" t="s">
        <v>5</v>
      </c>
      <c r="C5961" s="4" t="s">
        <v>13</v>
      </c>
      <c r="D5961" s="4" t="s">
        <v>13</v>
      </c>
      <c r="E5961" s="4" t="s">
        <v>13</v>
      </c>
      <c r="F5961" s="4" t="s">
        <v>19</v>
      </c>
      <c r="G5961" s="4" t="s">
        <v>19</v>
      </c>
      <c r="H5961" s="4" t="s">
        <v>19</v>
      </c>
      <c r="I5961" s="4" t="s">
        <v>19</v>
      </c>
      <c r="J5961" s="4" t="s">
        <v>19</v>
      </c>
      <c r="K5961" s="4" t="s">
        <v>19</v>
      </c>
    </row>
    <row r="5962" spans="1:21">
      <c r="A5962" t="n">
        <v>52193</v>
      </c>
      <c r="B5962" s="72" t="n">
        <v>178</v>
      </c>
      <c r="C5962" s="7" t="n">
        <v>6</v>
      </c>
      <c r="D5962" s="7" t="n">
        <v>0</v>
      </c>
      <c r="E5962" s="7" t="n">
        <v>3</v>
      </c>
      <c r="F5962" s="7" t="n">
        <v>0.75</v>
      </c>
      <c r="G5962" s="7" t="n">
        <v>1</v>
      </c>
      <c r="H5962" s="7" t="n">
        <v>0</v>
      </c>
      <c r="I5962" s="7" t="n">
        <v>0</v>
      </c>
      <c r="J5962" s="7" t="n">
        <v>0</v>
      </c>
      <c r="K5962" s="7" t="n">
        <v>1</v>
      </c>
    </row>
    <row r="5963" spans="1:21">
      <c r="A5963" t="s">
        <v>4</v>
      </c>
      <c r="B5963" s="4" t="s">
        <v>5</v>
      </c>
      <c r="C5963" s="4" t="s">
        <v>13</v>
      </c>
      <c r="D5963" s="4" t="s">
        <v>13</v>
      </c>
      <c r="E5963" s="4" t="s">
        <v>10</v>
      </c>
      <c r="F5963" s="4" t="s">
        <v>19</v>
      </c>
      <c r="G5963" s="4" t="s">
        <v>19</v>
      </c>
      <c r="H5963" s="4" t="s">
        <v>19</v>
      </c>
      <c r="I5963" s="4" t="s">
        <v>19</v>
      </c>
      <c r="J5963" s="4" t="s">
        <v>19</v>
      </c>
      <c r="K5963" s="4" t="s">
        <v>19</v>
      </c>
      <c r="L5963" s="4" t="s">
        <v>19</v>
      </c>
    </row>
    <row r="5964" spans="1:21">
      <c r="A5964" t="n">
        <v>52221</v>
      </c>
      <c r="B5964" s="72" t="n">
        <v>178</v>
      </c>
      <c r="C5964" s="7" t="n">
        <v>1</v>
      </c>
      <c r="D5964" s="7" t="n">
        <v>0</v>
      </c>
      <c r="E5964" s="7" t="n">
        <v>0</v>
      </c>
      <c r="F5964" s="7" t="n">
        <v>0.300000011920929</v>
      </c>
      <c r="G5964" s="7" t="n">
        <v>-0.119999997317791</v>
      </c>
      <c r="H5964" s="7" t="n">
        <v>0</v>
      </c>
      <c r="I5964" s="7" t="n">
        <v>325</v>
      </c>
      <c r="J5964" s="7" t="n">
        <v>0</v>
      </c>
      <c r="K5964" s="7" t="n">
        <v>2</v>
      </c>
      <c r="L5964" s="7" t="n">
        <v>0</v>
      </c>
    </row>
    <row r="5965" spans="1:21">
      <c r="A5965" t="s">
        <v>4</v>
      </c>
      <c r="B5965" s="4" t="s">
        <v>5</v>
      </c>
      <c r="C5965" s="4" t="s">
        <v>13</v>
      </c>
      <c r="D5965" s="4" t="s">
        <v>13</v>
      </c>
      <c r="E5965" s="4" t="s">
        <v>13</v>
      </c>
      <c r="F5965" s="4" t="s">
        <v>19</v>
      </c>
      <c r="G5965" s="4" t="s">
        <v>19</v>
      </c>
      <c r="H5965" s="4" t="s">
        <v>19</v>
      </c>
      <c r="I5965" s="4" t="s">
        <v>19</v>
      </c>
      <c r="J5965" s="4" t="s">
        <v>19</v>
      </c>
      <c r="K5965" s="4" t="s">
        <v>19</v>
      </c>
    </row>
    <row r="5966" spans="1:21">
      <c r="A5966" t="n">
        <v>52254</v>
      </c>
      <c r="B5966" s="72" t="n">
        <v>178</v>
      </c>
      <c r="C5966" s="7" t="n">
        <v>6</v>
      </c>
      <c r="D5966" s="7" t="n">
        <v>1</v>
      </c>
      <c r="E5966" s="7" t="n">
        <v>0</v>
      </c>
      <c r="F5966" s="7" t="n">
        <v>0.25</v>
      </c>
      <c r="G5966" s="7" t="n">
        <v>0</v>
      </c>
      <c r="H5966" s="7" t="n">
        <v>0</v>
      </c>
      <c r="I5966" s="7" t="n">
        <v>0</v>
      </c>
      <c r="J5966" s="7" t="n">
        <v>0</v>
      </c>
      <c r="K5966" s="7" t="n">
        <v>1</v>
      </c>
    </row>
    <row r="5967" spans="1:21">
      <c r="A5967" t="s">
        <v>4</v>
      </c>
      <c r="B5967" s="4" t="s">
        <v>5</v>
      </c>
      <c r="C5967" s="4" t="s">
        <v>13</v>
      </c>
      <c r="D5967" s="4" t="s">
        <v>13</v>
      </c>
      <c r="E5967" s="4" t="s">
        <v>13</v>
      </c>
      <c r="F5967" s="4" t="s">
        <v>19</v>
      </c>
      <c r="G5967" s="4" t="s">
        <v>19</v>
      </c>
      <c r="H5967" s="4" t="s">
        <v>19</v>
      </c>
      <c r="I5967" s="4" t="s">
        <v>19</v>
      </c>
      <c r="J5967" s="4" t="s">
        <v>19</v>
      </c>
      <c r="K5967" s="4" t="s">
        <v>19</v>
      </c>
    </row>
    <row r="5968" spans="1:21">
      <c r="A5968" t="n">
        <v>52282</v>
      </c>
      <c r="B5968" s="72" t="n">
        <v>178</v>
      </c>
      <c r="C5968" s="7" t="n">
        <v>6</v>
      </c>
      <c r="D5968" s="7" t="n">
        <v>1</v>
      </c>
      <c r="E5968" s="7" t="n">
        <v>1</v>
      </c>
      <c r="F5968" s="7" t="n">
        <v>1</v>
      </c>
      <c r="G5968" s="7" t="n">
        <v>0.649999976158142</v>
      </c>
      <c r="H5968" s="7" t="n">
        <v>0</v>
      </c>
      <c r="I5968" s="7" t="n">
        <v>0</v>
      </c>
      <c r="J5968" s="7" t="n">
        <v>0</v>
      </c>
      <c r="K5968" s="7" t="n">
        <v>1</v>
      </c>
    </row>
    <row r="5969" spans="1:12">
      <c r="A5969" t="s">
        <v>4</v>
      </c>
      <c r="B5969" s="4" t="s">
        <v>5</v>
      </c>
      <c r="C5969" s="4" t="s">
        <v>13</v>
      </c>
      <c r="D5969" s="4" t="s">
        <v>13</v>
      </c>
      <c r="E5969" s="4" t="s">
        <v>13</v>
      </c>
      <c r="F5969" s="4" t="s">
        <v>19</v>
      </c>
      <c r="G5969" s="4" t="s">
        <v>19</v>
      </c>
      <c r="H5969" s="4" t="s">
        <v>19</v>
      </c>
      <c r="I5969" s="4" t="s">
        <v>19</v>
      </c>
      <c r="J5969" s="4" t="s">
        <v>19</v>
      </c>
      <c r="K5969" s="4" t="s">
        <v>19</v>
      </c>
    </row>
    <row r="5970" spans="1:12">
      <c r="A5970" t="n">
        <v>52310</v>
      </c>
      <c r="B5970" s="72" t="n">
        <v>178</v>
      </c>
      <c r="C5970" s="7" t="n">
        <v>6</v>
      </c>
      <c r="D5970" s="7" t="n">
        <v>1</v>
      </c>
      <c r="E5970" s="7" t="n">
        <v>2</v>
      </c>
      <c r="F5970" s="7" t="n">
        <v>0.25</v>
      </c>
      <c r="G5970" s="7" t="n">
        <v>0</v>
      </c>
      <c r="H5970" s="7" t="n">
        <v>0</v>
      </c>
      <c r="I5970" s="7" t="n">
        <v>0</v>
      </c>
      <c r="J5970" s="7" t="n">
        <v>0</v>
      </c>
      <c r="K5970" s="7" t="n">
        <v>1</v>
      </c>
    </row>
    <row r="5971" spans="1:12">
      <c r="A5971" t="s">
        <v>4</v>
      </c>
      <c r="B5971" s="4" t="s">
        <v>5</v>
      </c>
      <c r="C5971" s="4" t="s">
        <v>13</v>
      </c>
      <c r="D5971" s="4" t="s">
        <v>13</v>
      </c>
      <c r="E5971" s="4" t="s">
        <v>13</v>
      </c>
      <c r="F5971" s="4" t="s">
        <v>19</v>
      </c>
      <c r="G5971" s="4" t="s">
        <v>19</v>
      </c>
      <c r="H5971" s="4" t="s">
        <v>19</v>
      </c>
      <c r="I5971" s="4" t="s">
        <v>19</v>
      </c>
      <c r="J5971" s="4" t="s">
        <v>19</v>
      </c>
      <c r="K5971" s="4" t="s">
        <v>19</v>
      </c>
    </row>
    <row r="5972" spans="1:12">
      <c r="A5972" t="n">
        <v>52338</v>
      </c>
      <c r="B5972" s="72" t="n">
        <v>178</v>
      </c>
      <c r="C5972" s="7" t="n">
        <v>6</v>
      </c>
      <c r="D5972" s="7" t="n">
        <v>1</v>
      </c>
      <c r="E5972" s="7" t="n">
        <v>3</v>
      </c>
      <c r="F5972" s="7" t="n">
        <v>1</v>
      </c>
      <c r="G5972" s="7" t="n">
        <v>0</v>
      </c>
      <c r="H5972" s="7" t="n">
        <v>0</v>
      </c>
      <c r="I5972" s="7" t="n">
        <v>0</v>
      </c>
      <c r="J5972" s="7" t="n">
        <v>0</v>
      </c>
      <c r="K5972" s="7" t="n">
        <v>1</v>
      </c>
    </row>
    <row r="5973" spans="1:12">
      <c r="A5973" t="s">
        <v>4</v>
      </c>
      <c r="B5973" s="4" t="s">
        <v>5</v>
      </c>
      <c r="C5973" s="4" t="s">
        <v>13</v>
      </c>
      <c r="D5973" s="4" t="s">
        <v>13</v>
      </c>
      <c r="E5973" s="4" t="s">
        <v>10</v>
      </c>
      <c r="F5973" s="4" t="s">
        <v>19</v>
      </c>
      <c r="G5973" s="4" t="s">
        <v>19</v>
      </c>
      <c r="H5973" s="4" t="s">
        <v>19</v>
      </c>
      <c r="I5973" s="4" t="s">
        <v>19</v>
      </c>
      <c r="J5973" s="4" t="s">
        <v>19</v>
      </c>
      <c r="K5973" s="4" t="s">
        <v>19</v>
      </c>
      <c r="L5973" s="4" t="s">
        <v>19</v>
      </c>
    </row>
    <row r="5974" spans="1:12">
      <c r="A5974" t="n">
        <v>52366</v>
      </c>
      <c r="B5974" s="72" t="n">
        <v>178</v>
      </c>
      <c r="C5974" s="7" t="n">
        <v>1</v>
      </c>
      <c r="D5974" s="7" t="n">
        <v>1</v>
      </c>
      <c r="E5974" s="7" t="n">
        <v>7003</v>
      </c>
      <c r="F5974" s="7" t="n">
        <v>-0.300000011920929</v>
      </c>
      <c r="G5974" s="7" t="n">
        <v>0.0500000007450581</v>
      </c>
      <c r="H5974" s="7" t="n">
        <v>0</v>
      </c>
      <c r="I5974" s="7" t="n">
        <v>35</v>
      </c>
      <c r="J5974" s="7" t="n">
        <v>0</v>
      </c>
      <c r="K5974" s="7" t="n">
        <v>2</v>
      </c>
      <c r="L5974" s="7" t="n">
        <v>0</v>
      </c>
    </row>
    <row r="5975" spans="1:12">
      <c r="A5975" t="s">
        <v>4</v>
      </c>
      <c r="B5975" s="4" t="s">
        <v>5</v>
      </c>
      <c r="C5975" s="4" t="s">
        <v>10</v>
      </c>
      <c r="D5975" s="4" t="s">
        <v>13</v>
      </c>
      <c r="E5975" s="4" t="s">
        <v>6</v>
      </c>
      <c r="F5975" s="4" t="s">
        <v>19</v>
      </c>
      <c r="G5975" s="4" t="s">
        <v>19</v>
      </c>
      <c r="H5975" s="4" t="s">
        <v>19</v>
      </c>
    </row>
    <row r="5976" spans="1:12">
      <c r="A5976" t="n">
        <v>52399</v>
      </c>
      <c r="B5976" s="35" t="n">
        <v>48</v>
      </c>
      <c r="C5976" s="7" t="n">
        <v>0</v>
      </c>
      <c r="D5976" s="7" t="n">
        <v>0</v>
      </c>
      <c r="E5976" s="7" t="s">
        <v>206</v>
      </c>
      <c r="F5976" s="7" t="n">
        <v>-1</v>
      </c>
      <c r="G5976" s="7" t="n">
        <v>1</v>
      </c>
      <c r="H5976" s="7" t="n">
        <v>0</v>
      </c>
    </row>
    <row r="5977" spans="1:12">
      <c r="A5977" t="s">
        <v>4</v>
      </c>
      <c r="B5977" s="4" t="s">
        <v>5</v>
      </c>
      <c r="C5977" s="4" t="s">
        <v>10</v>
      </c>
      <c r="D5977" s="4" t="s">
        <v>13</v>
      </c>
      <c r="E5977" s="4" t="s">
        <v>6</v>
      </c>
      <c r="F5977" s="4" t="s">
        <v>19</v>
      </c>
      <c r="G5977" s="4" t="s">
        <v>19</v>
      </c>
      <c r="H5977" s="4" t="s">
        <v>19</v>
      </c>
    </row>
    <row r="5978" spans="1:12">
      <c r="A5978" t="n">
        <v>52425</v>
      </c>
      <c r="B5978" s="35" t="n">
        <v>48</v>
      </c>
      <c r="C5978" s="7" t="n">
        <v>7003</v>
      </c>
      <c r="D5978" s="7" t="n">
        <v>0</v>
      </c>
      <c r="E5978" s="7" t="s">
        <v>206</v>
      </c>
      <c r="F5978" s="7" t="n">
        <v>-1</v>
      </c>
      <c r="G5978" s="7" t="n">
        <v>1</v>
      </c>
      <c r="H5978" s="7" t="n">
        <v>0</v>
      </c>
    </row>
    <row r="5979" spans="1:12">
      <c r="A5979" t="s">
        <v>4</v>
      </c>
      <c r="B5979" s="4" t="s">
        <v>5</v>
      </c>
      <c r="C5979" s="4" t="s">
        <v>10</v>
      </c>
      <c r="D5979" s="4" t="s">
        <v>13</v>
      </c>
      <c r="E5979" s="4" t="s">
        <v>6</v>
      </c>
      <c r="F5979" s="4" t="s">
        <v>19</v>
      </c>
      <c r="G5979" s="4" t="s">
        <v>19</v>
      </c>
      <c r="H5979" s="4" t="s">
        <v>19</v>
      </c>
    </row>
    <row r="5980" spans="1:12">
      <c r="A5980" t="n">
        <v>52451</v>
      </c>
      <c r="B5980" s="35" t="n">
        <v>48</v>
      </c>
      <c r="C5980" s="7" t="n">
        <v>12</v>
      </c>
      <c r="D5980" s="7" t="n">
        <v>0</v>
      </c>
      <c r="E5980" s="7" t="s">
        <v>453</v>
      </c>
      <c r="F5980" s="7" t="n">
        <v>-1</v>
      </c>
      <c r="G5980" s="7" t="n">
        <v>1</v>
      </c>
      <c r="H5980" s="7" t="n">
        <v>0</v>
      </c>
    </row>
    <row r="5981" spans="1:12">
      <c r="A5981" t="s">
        <v>4</v>
      </c>
      <c r="B5981" s="4" t="s">
        <v>5</v>
      </c>
      <c r="C5981" s="4" t="s">
        <v>10</v>
      </c>
      <c r="D5981" s="4" t="s">
        <v>13</v>
      </c>
      <c r="E5981" s="4" t="s">
        <v>6</v>
      </c>
      <c r="F5981" s="4" t="s">
        <v>19</v>
      </c>
      <c r="G5981" s="4" t="s">
        <v>19</v>
      </c>
      <c r="H5981" s="4" t="s">
        <v>19</v>
      </c>
    </row>
    <row r="5982" spans="1:12">
      <c r="A5982" t="n">
        <v>52478</v>
      </c>
      <c r="B5982" s="35" t="n">
        <v>48</v>
      </c>
      <c r="C5982" s="7" t="n">
        <v>7042</v>
      </c>
      <c r="D5982" s="7" t="n">
        <v>0</v>
      </c>
      <c r="E5982" s="7" t="s">
        <v>454</v>
      </c>
      <c r="F5982" s="7" t="n">
        <v>-1</v>
      </c>
      <c r="G5982" s="7" t="n">
        <v>1</v>
      </c>
      <c r="H5982" s="7" t="n">
        <v>1.40129846432482e-45</v>
      </c>
    </row>
    <row r="5983" spans="1:12">
      <c r="A5983" t="s">
        <v>4</v>
      </c>
      <c r="B5983" s="4" t="s">
        <v>5</v>
      </c>
      <c r="C5983" s="4" t="s">
        <v>13</v>
      </c>
      <c r="D5983" s="4" t="s">
        <v>6</v>
      </c>
    </row>
    <row r="5984" spans="1:12">
      <c r="A5984" t="n">
        <v>52507</v>
      </c>
      <c r="B5984" s="69" t="n">
        <v>38</v>
      </c>
      <c r="C5984" s="7" t="n">
        <v>0</v>
      </c>
      <c r="D5984" s="7" t="s">
        <v>240</v>
      </c>
    </row>
    <row r="5985" spans="1:12">
      <c r="A5985" t="s">
        <v>4</v>
      </c>
      <c r="B5985" s="4" t="s">
        <v>5</v>
      </c>
      <c r="C5985" s="4" t="s">
        <v>13</v>
      </c>
      <c r="D5985" s="4" t="s">
        <v>10</v>
      </c>
      <c r="E5985" s="4" t="s">
        <v>6</v>
      </c>
      <c r="F5985" s="4" t="s">
        <v>6</v>
      </c>
      <c r="G5985" s="4" t="s">
        <v>9</v>
      </c>
      <c r="H5985" s="4" t="s">
        <v>9</v>
      </c>
      <c r="I5985" s="4" t="s">
        <v>9</v>
      </c>
      <c r="J5985" s="4" t="s">
        <v>9</v>
      </c>
      <c r="K5985" s="4" t="s">
        <v>9</v>
      </c>
      <c r="L5985" s="4" t="s">
        <v>9</v>
      </c>
      <c r="M5985" s="4" t="s">
        <v>9</v>
      </c>
      <c r="N5985" s="4" t="s">
        <v>9</v>
      </c>
      <c r="O5985" s="4" t="s">
        <v>9</v>
      </c>
    </row>
    <row r="5986" spans="1:12">
      <c r="A5986" t="n">
        <v>52517</v>
      </c>
      <c r="B5986" s="70" t="n">
        <v>37</v>
      </c>
      <c r="C5986" s="7" t="n">
        <v>0</v>
      </c>
      <c r="D5986" s="7" t="n">
        <v>0</v>
      </c>
      <c r="E5986" s="7" t="s">
        <v>240</v>
      </c>
      <c r="F5986" s="7" t="s">
        <v>238</v>
      </c>
      <c r="G5986" s="7" t="n">
        <v>0</v>
      </c>
      <c r="H5986" s="7" t="n">
        <v>0</v>
      </c>
      <c r="I5986" s="7" t="n">
        <v>0</v>
      </c>
      <c r="J5986" s="7" t="n">
        <v>0</v>
      </c>
      <c r="K5986" s="7" t="n">
        <v>0</v>
      </c>
      <c r="L5986" s="7" t="n">
        <v>0</v>
      </c>
      <c r="M5986" s="7" t="n">
        <v>1065353216</v>
      </c>
      <c r="N5986" s="7" t="n">
        <v>1065353216</v>
      </c>
      <c r="O5986" s="7" t="n">
        <v>1065353216</v>
      </c>
    </row>
    <row r="5987" spans="1:12">
      <c r="A5987" t="s">
        <v>4</v>
      </c>
      <c r="B5987" s="4" t="s">
        <v>5</v>
      </c>
      <c r="C5987" s="4" t="s">
        <v>13</v>
      </c>
      <c r="D5987" s="4" t="s">
        <v>10</v>
      </c>
      <c r="E5987" s="4" t="s">
        <v>6</v>
      </c>
      <c r="F5987" s="4" t="s">
        <v>6</v>
      </c>
      <c r="G5987" s="4" t="s">
        <v>13</v>
      </c>
    </row>
    <row r="5988" spans="1:12">
      <c r="A5988" t="n">
        <v>52574</v>
      </c>
      <c r="B5988" s="19" t="n">
        <v>32</v>
      </c>
      <c r="C5988" s="7" t="n">
        <v>0</v>
      </c>
      <c r="D5988" s="7" t="n">
        <v>0</v>
      </c>
      <c r="E5988" s="7" t="s">
        <v>12</v>
      </c>
      <c r="F5988" s="7" t="s">
        <v>238</v>
      </c>
      <c r="G5988" s="7" t="n">
        <v>1</v>
      </c>
    </row>
    <row r="5989" spans="1:12">
      <c r="A5989" t="s">
        <v>4</v>
      </c>
      <c r="B5989" s="4" t="s">
        <v>5</v>
      </c>
      <c r="C5989" s="4" t="s">
        <v>10</v>
      </c>
      <c r="D5989" s="4" t="s">
        <v>9</v>
      </c>
    </row>
    <row r="5990" spans="1:12">
      <c r="A5990" t="n">
        <v>52589</v>
      </c>
      <c r="B5990" s="34" t="n">
        <v>43</v>
      </c>
      <c r="C5990" s="7" t="n">
        <v>0</v>
      </c>
      <c r="D5990" s="7" t="n">
        <v>64</v>
      </c>
    </row>
    <row r="5991" spans="1:12">
      <c r="A5991" t="s">
        <v>4</v>
      </c>
      <c r="B5991" s="4" t="s">
        <v>5</v>
      </c>
      <c r="C5991" s="4" t="s">
        <v>10</v>
      </c>
      <c r="D5991" s="4" t="s">
        <v>6</v>
      </c>
      <c r="E5991" s="4" t="s">
        <v>6</v>
      </c>
      <c r="F5991" s="4" t="s">
        <v>13</v>
      </c>
    </row>
    <row r="5992" spans="1:12">
      <c r="A5992" t="n">
        <v>52596</v>
      </c>
      <c r="B5992" s="71" t="n">
        <v>108</v>
      </c>
      <c r="C5992" s="7" t="n">
        <v>0</v>
      </c>
      <c r="D5992" s="7" t="s">
        <v>238</v>
      </c>
      <c r="E5992" s="7" t="s">
        <v>239</v>
      </c>
      <c r="F5992" s="7" t="n">
        <v>0</v>
      </c>
    </row>
    <row r="5993" spans="1:12">
      <c r="A5993" t="s">
        <v>4</v>
      </c>
      <c r="B5993" s="4" t="s">
        <v>5</v>
      </c>
      <c r="C5993" s="4" t="s">
        <v>13</v>
      </c>
      <c r="D5993" s="4" t="s">
        <v>6</v>
      </c>
    </row>
    <row r="5994" spans="1:12">
      <c r="A5994" t="n">
        <v>52615</v>
      </c>
      <c r="B5994" s="69" t="n">
        <v>38</v>
      </c>
      <c r="C5994" s="7" t="n">
        <v>0</v>
      </c>
      <c r="D5994" s="7" t="s">
        <v>237</v>
      </c>
    </row>
    <row r="5995" spans="1:12">
      <c r="A5995" t="s">
        <v>4</v>
      </c>
      <c r="B5995" s="4" t="s">
        <v>5</v>
      </c>
      <c r="C5995" s="4" t="s">
        <v>13</v>
      </c>
      <c r="D5995" s="4" t="s">
        <v>10</v>
      </c>
      <c r="E5995" s="4" t="s">
        <v>6</v>
      </c>
      <c r="F5995" s="4" t="s">
        <v>6</v>
      </c>
      <c r="G5995" s="4" t="s">
        <v>9</v>
      </c>
      <c r="H5995" s="4" t="s">
        <v>9</v>
      </c>
      <c r="I5995" s="4" t="s">
        <v>9</v>
      </c>
      <c r="J5995" s="4" t="s">
        <v>9</v>
      </c>
      <c r="K5995" s="4" t="s">
        <v>9</v>
      </c>
      <c r="L5995" s="4" t="s">
        <v>9</v>
      </c>
      <c r="M5995" s="4" t="s">
        <v>9</v>
      </c>
      <c r="N5995" s="4" t="s">
        <v>9</v>
      </c>
      <c r="O5995" s="4" t="s">
        <v>9</v>
      </c>
    </row>
    <row r="5996" spans="1:12">
      <c r="A5996" t="n">
        <v>52625</v>
      </c>
      <c r="B5996" s="70" t="n">
        <v>37</v>
      </c>
      <c r="C5996" s="7" t="n">
        <v>0</v>
      </c>
      <c r="D5996" s="7" t="n">
        <v>7003</v>
      </c>
      <c r="E5996" s="7" t="s">
        <v>237</v>
      </c>
      <c r="F5996" s="7" t="s">
        <v>238</v>
      </c>
      <c r="G5996" s="7" t="n">
        <v>0</v>
      </c>
      <c r="H5996" s="7" t="n">
        <v>0</v>
      </c>
      <c r="I5996" s="7" t="n">
        <v>0</v>
      </c>
      <c r="J5996" s="7" t="n">
        <v>0</v>
      </c>
      <c r="K5996" s="7" t="n">
        <v>0</v>
      </c>
      <c r="L5996" s="7" t="n">
        <v>0</v>
      </c>
      <c r="M5996" s="7" t="n">
        <v>1065353216</v>
      </c>
      <c r="N5996" s="7" t="n">
        <v>1065353216</v>
      </c>
      <c r="O5996" s="7" t="n">
        <v>1065353216</v>
      </c>
    </row>
    <row r="5997" spans="1:12">
      <c r="A5997" t="s">
        <v>4</v>
      </c>
      <c r="B5997" s="4" t="s">
        <v>5</v>
      </c>
      <c r="C5997" s="4" t="s">
        <v>13</v>
      </c>
      <c r="D5997" s="4" t="s">
        <v>10</v>
      </c>
      <c r="E5997" s="4" t="s">
        <v>6</v>
      </c>
      <c r="F5997" s="4" t="s">
        <v>6</v>
      </c>
      <c r="G5997" s="4" t="s">
        <v>13</v>
      </c>
    </row>
    <row r="5998" spans="1:12">
      <c r="A5998" t="n">
        <v>52682</v>
      </c>
      <c r="B5998" s="19" t="n">
        <v>32</v>
      </c>
      <c r="C5998" s="7" t="n">
        <v>0</v>
      </c>
      <c r="D5998" s="7" t="n">
        <v>7003</v>
      </c>
      <c r="E5998" s="7" t="s">
        <v>12</v>
      </c>
      <c r="F5998" s="7" t="s">
        <v>238</v>
      </c>
      <c r="G5998" s="7" t="n">
        <v>1</v>
      </c>
    </row>
    <row r="5999" spans="1:12">
      <c r="A5999" t="s">
        <v>4</v>
      </c>
      <c r="B5999" s="4" t="s">
        <v>5</v>
      </c>
      <c r="C5999" s="4" t="s">
        <v>10</v>
      </c>
      <c r="D5999" s="4" t="s">
        <v>9</v>
      </c>
    </row>
    <row r="6000" spans="1:12">
      <c r="A6000" t="n">
        <v>52697</v>
      </c>
      <c r="B6000" s="34" t="n">
        <v>43</v>
      </c>
      <c r="C6000" s="7" t="n">
        <v>7003</v>
      </c>
      <c r="D6000" s="7" t="n">
        <v>64</v>
      </c>
    </row>
    <row r="6001" spans="1:15">
      <c r="A6001" t="s">
        <v>4</v>
      </c>
      <c r="B6001" s="4" t="s">
        <v>5</v>
      </c>
      <c r="C6001" s="4" t="s">
        <v>10</v>
      </c>
      <c r="D6001" s="4" t="s">
        <v>6</v>
      </c>
      <c r="E6001" s="4" t="s">
        <v>6</v>
      </c>
      <c r="F6001" s="4" t="s">
        <v>13</v>
      </c>
    </row>
    <row r="6002" spans="1:15">
      <c r="A6002" t="n">
        <v>52704</v>
      </c>
      <c r="B6002" s="71" t="n">
        <v>108</v>
      </c>
      <c r="C6002" s="7" t="n">
        <v>7003</v>
      </c>
      <c r="D6002" s="7" t="s">
        <v>238</v>
      </c>
      <c r="E6002" s="7" t="s">
        <v>239</v>
      </c>
      <c r="F6002" s="7" t="n">
        <v>0</v>
      </c>
    </row>
    <row r="6003" spans="1:15">
      <c r="A6003" t="s">
        <v>4</v>
      </c>
      <c r="B6003" s="4" t="s">
        <v>5</v>
      </c>
      <c r="C6003" s="4" t="s">
        <v>13</v>
      </c>
      <c r="D6003" s="4" t="s">
        <v>6</v>
      </c>
      <c r="E6003" s="4" t="s">
        <v>10</v>
      </c>
    </row>
    <row r="6004" spans="1:15">
      <c r="A6004" t="n">
        <v>52723</v>
      </c>
      <c r="B6004" s="18" t="n">
        <v>94</v>
      </c>
      <c r="C6004" s="7" t="n">
        <v>0</v>
      </c>
      <c r="D6004" s="7" t="s">
        <v>23</v>
      </c>
      <c r="E6004" s="7" t="n">
        <v>1</v>
      </c>
    </row>
    <row r="6005" spans="1:15">
      <c r="A6005" t="s">
        <v>4</v>
      </c>
      <c r="B6005" s="4" t="s">
        <v>5</v>
      </c>
      <c r="C6005" s="4" t="s">
        <v>13</v>
      </c>
      <c r="D6005" s="4" t="s">
        <v>6</v>
      </c>
      <c r="E6005" s="4" t="s">
        <v>10</v>
      </c>
    </row>
    <row r="6006" spans="1:15">
      <c r="A6006" t="n">
        <v>52738</v>
      </c>
      <c r="B6006" s="18" t="n">
        <v>94</v>
      </c>
      <c r="C6006" s="7" t="n">
        <v>0</v>
      </c>
      <c r="D6006" s="7" t="s">
        <v>23</v>
      </c>
      <c r="E6006" s="7" t="n">
        <v>2</v>
      </c>
    </row>
    <row r="6007" spans="1:15">
      <c r="A6007" t="s">
        <v>4</v>
      </c>
      <c r="B6007" s="4" t="s">
        <v>5</v>
      </c>
      <c r="C6007" s="4" t="s">
        <v>13</v>
      </c>
      <c r="D6007" s="4" t="s">
        <v>6</v>
      </c>
      <c r="E6007" s="4" t="s">
        <v>10</v>
      </c>
    </row>
    <row r="6008" spans="1:15">
      <c r="A6008" t="n">
        <v>52753</v>
      </c>
      <c r="B6008" s="18" t="n">
        <v>94</v>
      </c>
      <c r="C6008" s="7" t="n">
        <v>1</v>
      </c>
      <c r="D6008" s="7" t="s">
        <v>23</v>
      </c>
      <c r="E6008" s="7" t="n">
        <v>4</v>
      </c>
    </row>
    <row r="6009" spans="1:15">
      <c r="A6009" t="s">
        <v>4</v>
      </c>
      <c r="B6009" s="4" t="s">
        <v>5</v>
      </c>
      <c r="C6009" s="4" t="s">
        <v>13</v>
      </c>
      <c r="D6009" s="4" t="s">
        <v>6</v>
      </c>
    </row>
    <row r="6010" spans="1:15">
      <c r="A6010" t="n">
        <v>52768</v>
      </c>
      <c r="B6010" s="18" t="n">
        <v>94</v>
      </c>
      <c r="C6010" s="7" t="n">
        <v>5</v>
      </c>
      <c r="D6010" s="7" t="s">
        <v>23</v>
      </c>
    </row>
    <row r="6011" spans="1:15">
      <c r="A6011" t="s">
        <v>4</v>
      </c>
      <c r="B6011" s="4" t="s">
        <v>5</v>
      </c>
      <c r="C6011" s="4" t="s">
        <v>13</v>
      </c>
      <c r="D6011" s="4" t="s">
        <v>6</v>
      </c>
      <c r="E6011" s="4" t="s">
        <v>10</v>
      </c>
    </row>
    <row r="6012" spans="1:15">
      <c r="A6012" t="n">
        <v>52781</v>
      </c>
      <c r="B6012" s="18" t="n">
        <v>94</v>
      </c>
      <c r="C6012" s="7" t="n">
        <v>1</v>
      </c>
      <c r="D6012" s="7" t="s">
        <v>23</v>
      </c>
      <c r="E6012" s="7" t="n">
        <v>1</v>
      </c>
    </row>
    <row r="6013" spans="1:15">
      <c r="A6013" t="s">
        <v>4</v>
      </c>
      <c r="B6013" s="4" t="s">
        <v>5</v>
      </c>
      <c r="C6013" s="4" t="s">
        <v>13</v>
      </c>
      <c r="D6013" s="4" t="s">
        <v>6</v>
      </c>
      <c r="E6013" s="4" t="s">
        <v>10</v>
      </c>
    </row>
    <row r="6014" spans="1:15">
      <c r="A6014" t="n">
        <v>52796</v>
      </c>
      <c r="B6014" s="18" t="n">
        <v>94</v>
      </c>
      <c r="C6014" s="7" t="n">
        <v>1</v>
      </c>
      <c r="D6014" s="7" t="s">
        <v>23</v>
      </c>
      <c r="E6014" s="7" t="n">
        <v>2</v>
      </c>
    </row>
    <row r="6015" spans="1:15">
      <c r="A6015" t="s">
        <v>4</v>
      </c>
      <c r="B6015" s="4" t="s">
        <v>5</v>
      </c>
      <c r="C6015" s="4" t="s">
        <v>13</v>
      </c>
      <c r="D6015" s="4" t="s">
        <v>6</v>
      </c>
      <c r="E6015" s="4" t="s">
        <v>10</v>
      </c>
    </row>
    <row r="6016" spans="1:15">
      <c r="A6016" t="n">
        <v>52811</v>
      </c>
      <c r="B6016" s="18" t="n">
        <v>94</v>
      </c>
      <c r="C6016" s="7" t="n">
        <v>0</v>
      </c>
      <c r="D6016" s="7" t="s">
        <v>23</v>
      </c>
      <c r="E6016" s="7" t="n">
        <v>4</v>
      </c>
    </row>
    <row r="6017" spans="1:6">
      <c r="A6017" t="s">
        <v>4</v>
      </c>
      <c r="B6017" s="4" t="s">
        <v>5</v>
      </c>
      <c r="C6017" s="4" t="s">
        <v>10</v>
      </c>
      <c r="D6017" s="4" t="s">
        <v>19</v>
      </c>
      <c r="E6017" s="4" t="s">
        <v>19</v>
      </c>
      <c r="F6017" s="4" t="s">
        <v>19</v>
      </c>
      <c r="G6017" s="4" t="s">
        <v>19</v>
      </c>
    </row>
    <row r="6018" spans="1:6">
      <c r="A6018" t="n">
        <v>52826</v>
      </c>
      <c r="B6018" s="31" t="n">
        <v>46</v>
      </c>
      <c r="C6018" s="7" t="n">
        <v>0</v>
      </c>
      <c r="D6018" s="7" t="n">
        <v>100</v>
      </c>
      <c r="E6018" s="7" t="n">
        <v>0</v>
      </c>
      <c r="F6018" s="7" t="n">
        <v>100</v>
      </c>
      <c r="G6018" s="7" t="n">
        <v>0</v>
      </c>
    </row>
    <row r="6019" spans="1:6">
      <c r="A6019" t="s">
        <v>4</v>
      </c>
      <c r="B6019" s="4" t="s">
        <v>5</v>
      </c>
      <c r="C6019" s="4" t="s">
        <v>10</v>
      </c>
      <c r="D6019" s="4" t="s">
        <v>19</v>
      </c>
      <c r="E6019" s="4" t="s">
        <v>19</v>
      </c>
      <c r="F6019" s="4" t="s">
        <v>19</v>
      </c>
      <c r="G6019" s="4" t="s">
        <v>19</v>
      </c>
    </row>
    <row r="6020" spans="1:6">
      <c r="A6020" t="n">
        <v>52845</v>
      </c>
      <c r="B6020" s="31" t="n">
        <v>46</v>
      </c>
      <c r="C6020" s="7" t="n">
        <v>1</v>
      </c>
      <c r="D6020" s="7" t="n">
        <v>0</v>
      </c>
      <c r="E6020" s="7" t="n">
        <v>59.4199981689453</v>
      </c>
      <c r="F6020" s="7" t="n">
        <v>-12</v>
      </c>
      <c r="G6020" s="7" t="n">
        <v>180</v>
      </c>
    </row>
    <row r="6021" spans="1:6">
      <c r="A6021" t="s">
        <v>4</v>
      </c>
      <c r="B6021" s="4" t="s">
        <v>5</v>
      </c>
      <c r="C6021" s="4" t="s">
        <v>10</v>
      </c>
      <c r="D6021" s="4" t="s">
        <v>19</v>
      </c>
      <c r="E6021" s="4" t="s">
        <v>19</v>
      </c>
      <c r="F6021" s="4" t="s">
        <v>19</v>
      </c>
      <c r="G6021" s="4" t="s">
        <v>19</v>
      </c>
    </row>
    <row r="6022" spans="1:6">
      <c r="A6022" t="n">
        <v>52864</v>
      </c>
      <c r="B6022" s="31" t="n">
        <v>46</v>
      </c>
      <c r="C6022" s="7" t="n">
        <v>2</v>
      </c>
      <c r="D6022" s="7" t="n">
        <v>-0.400000005960464</v>
      </c>
      <c r="E6022" s="7" t="n">
        <v>59.4199981689453</v>
      </c>
      <c r="F6022" s="7" t="n">
        <v>-11.1999998092651</v>
      </c>
      <c r="G6022" s="7" t="n">
        <v>180</v>
      </c>
    </row>
    <row r="6023" spans="1:6">
      <c r="A6023" t="s">
        <v>4</v>
      </c>
      <c r="B6023" s="4" t="s">
        <v>5</v>
      </c>
      <c r="C6023" s="4" t="s">
        <v>10</v>
      </c>
      <c r="D6023" s="4" t="s">
        <v>19</v>
      </c>
      <c r="E6023" s="4" t="s">
        <v>19</v>
      </c>
      <c r="F6023" s="4" t="s">
        <v>19</v>
      </c>
      <c r="G6023" s="4" t="s">
        <v>19</v>
      </c>
    </row>
    <row r="6024" spans="1:6">
      <c r="A6024" t="n">
        <v>52883</v>
      </c>
      <c r="B6024" s="31" t="n">
        <v>46</v>
      </c>
      <c r="C6024" s="7" t="n">
        <v>3</v>
      </c>
      <c r="D6024" s="7" t="n">
        <v>0.75</v>
      </c>
      <c r="E6024" s="7" t="n">
        <v>59.4199981689453</v>
      </c>
      <c r="F6024" s="7" t="n">
        <v>-11.5</v>
      </c>
      <c r="G6024" s="7" t="n">
        <v>180</v>
      </c>
    </row>
    <row r="6025" spans="1:6">
      <c r="A6025" t="s">
        <v>4</v>
      </c>
      <c r="B6025" s="4" t="s">
        <v>5</v>
      </c>
      <c r="C6025" s="4" t="s">
        <v>10</v>
      </c>
      <c r="D6025" s="4" t="s">
        <v>19</v>
      </c>
      <c r="E6025" s="4" t="s">
        <v>19</v>
      </c>
      <c r="F6025" s="4" t="s">
        <v>19</v>
      </c>
      <c r="G6025" s="4" t="s">
        <v>19</v>
      </c>
    </row>
    <row r="6026" spans="1:6">
      <c r="A6026" t="n">
        <v>52902</v>
      </c>
      <c r="B6026" s="31" t="n">
        <v>46</v>
      </c>
      <c r="C6026" s="7" t="n">
        <v>4</v>
      </c>
      <c r="D6026" s="7" t="n">
        <v>1</v>
      </c>
      <c r="E6026" s="7" t="n">
        <v>59.4199981689453</v>
      </c>
      <c r="F6026" s="7" t="n">
        <v>-10.25</v>
      </c>
      <c r="G6026" s="7" t="n">
        <v>180</v>
      </c>
    </row>
    <row r="6027" spans="1:6">
      <c r="A6027" t="s">
        <v>4</v>
      </c>
      <c r="B6027" s="4" t="s">
        <v>5</v>
      </c>
      <c r="C6027" s="4" t="s">
        <v>10</v>
      </c>
      <c r="D6027" s="4" t="s">
        <v>19</v>
      </c>
      <c r="E6027" s="4" t="s">
        <v>19</v>
      </c>
      <c r="F6027" s="4" t="s">
        <v>19</v>
      </c>
      <c r="G6027" s="4" t="s">
        <v>19</v>
      </c>
    </row>
    <row r="6028" spans="1:6">
      <c r="A6028" t="n">
        <v>52921</v>
      </c>
      <c r="B6028" s="31" t="n">
        <v>46</v>
      </c>
      <c r="C6028" s="7" t="n">
        <v>5</v>
      </c>
      <c r="D6028" s="7" t="n">
        <v>1.64999997615814</v>
      </c>
      <c r="E6028" s="7" t="n">
        <v>59.4199981689453</v>
      </c>
      <c r="F6028" s="7" t="n">
        <v>-10.6999998092651</v>
      </c>
      <c r="G6028" s="7" t="n">
        <v>180</v>
      </c>
    </row>
    <row r="6029" spans="1:6">
      <c r="A6029" t="s">
        <v>4</v>
      </c>
      <c r="B6029" s="4" t="s">
        <v>5</v>
      </c>
      <c r="C6029" s="4" t="s">
        <v>10</v>
      </c>
      <c r="D6029" s="4" t="s">
        <v>19</v>
      </c>
      <c r="E6029" s="4" t="s">
        <v>19</v>
      </c>
      <c r="F6029" s="4" t="s">
        <v>19</v>
      </c>
      <c r="G6029" s="4" t="s">
        <v>19</v>
      </c>
    </row>
    <row r="6030" spans="1:6">
      <c r="A6030" t="n">
        <v>52940</v>
      </c>
      <c r="B6030" s="31" t="n">
        <v>46</v>
      </c>
      <c r="C6030" s="7" t="n">
        <v>6</v>
      </c>
      <c r="D6030" s="7" t="n">
        <v>-1.04999995231628</v>
      </c>
      <c r="E6030" s="7" t="n">
        <v>59.4199981689453</v>
      </c>
      <c r="F6030" s="7" t="n">
        <v>-10.6000003814697</v>
      </c>
      <c r="G6030" s="7" t="n">
        <v>180</v>
      </c>
    </row>
    <row r="6031" spans="1:6">
      <c r="A6031" t="s">
        <v>4</v>
      </c>
      <c r="B6031" s="4" t="s">
        <v>5</v>
      </c>
      <c r="C6031" s="4" t="s">
        <v>10</v>
      </c>
      <c r="D6031" s="4" t="s">
        <v>19</v>
      </c>
      <c r="E6031" s="4" t="s">
        <v>19</v>
      </c>
      <c r="F6031" s="4" t="s">
        <v>19</v>
      </c>
      <c r="G6031" s="4" t="s">
        <v>19</v>
      </c>
    </row>
    <row r="6032" spans="1:6">
      <c r="A6032" t="n">
        <v>52959</v>
      </c>
      <c r="B6032" s="31" t="n">
        <v>46</v>
      </c>
      <c r="C6032" s="7" t="n">
        <v>7</v>
      </c>
      <c r="D6032" s="7" t="n">
        <v>-1.60000002384186</v>
      </c>
      <c r="E6032" s="7" t="n">
        <v>59.4199981689453</v>
      </c>
      <c r="F6032" s="7" t="n">
        <v>-11.1499996185303</v>
      </c>
      <c r="G6032" s="7" t="n">
        <v>180</v>
      </c>
    </row>
    <row r="6033" spans="1:7">
      <c r="A6033" t="s">
        <v>4</v>
      </c>
      <c r="B6033" s="4" t="s">
        <v>5</v>
      </c>
      <c r="C6033" s="4" t="s">
        <v>10</v>
      </c>
      <c r="D6033" s="4" t="s">
        <v>19</v>
      </c>
      <c r="E6033" s="4" t="s">
        <v>19</v>
      </c>
      <c r="F6033" s="4" t="s">
        <v>19</v>
      </c>
      <c r="G6033" s="4" t="s">
        <v>19</v>
      </c>
    </row>
    <row r="6034" spans="1:7">
      <c r="A6034" t="n">
        <v>52978</v>
      </c>
      <c r="B6034" s="31" t="n">
        <v>46</v>
      </c>
      <c r="C6034" s="7" t="n">
        <v>8</v>
      </c>
      <c r="D6034" s="7" t="n">
        <v>0.150000005960464</v>
      </c>
      <c r="E6034" s="7" t="n">
        <v>59.4199981689453</v>
      </c>
      <c r="F6034" s="7" t="n">
        <v>-10.1499996185303</v>
      </c>
      <c r="G6034" s="7" t="n">
        <v>180</v>
      </c>
    </row>
    <row r="6035" spans="1:7">
      <c r="A6035" t="s">
        <v>4</v>
      </c>
      <c r="B6035" s="4" t="s">
        <v>5</v>
      </c>
      <c r="C6035" s="4" t="s">
        <v>10</v>
      </c>
      <c r="D6035" s="4" t="s">
        <v>19</v>
      </c>
      <c r="E6035" s="4" t="s">
        <v>19</v>
      </c>
      <c r="F6035" s="4" t="s">
        <v>19</v>
      </c>
      <c r="G6035" s="4" t="s">
        <v>19</v>
      </c>
    </row>
    <row r="6036" spans="1:7">
      <c r="A6036" t="n">
        <v>52997</v>
      </c>
      <c r="B6036" s="31" t="n">
        <v>46</v>
      </c>
      <c r="C6036" s="7" t="n">
        <v>9</v>
      </c>
      <c r="D6036" s="7" t="n">
        <v>1.85000002384186</v>
      </c>
      <c r="E6036" s="7" t="n">
        <v>59.4199981689453</v>
      </c>
      <c r="F6036" s="7" t="n">
        <v>-13</v>
      </c>
      <c r="G6036" s="7" t="n">
        <v>180</v>
      </c>
    </row>
    <row r="6037" spans="1:7">
      <c r="A6037" t="s">
        <v>4</v>
      </c>
      <c r="B6037" s="4" t="s">
        <v>5</v>
      </c>
      <c r="C6037" s="4" t="s">
        <v>10</v>
      </c>
      <c r="D6037" s="4" t="s">
        <v>19</v>
      </c>
      <c r="E6037" s="4" t="s">
        <v>19</v>
      </c>
      <c r="F6037" s="4" t="s">
        <v>19</v>
      </c>
      <c r="G6037" s="4" t="s">
        <v>19</v>
      </c>
    </row>
    <row r="6038" spans="1:7">
      <c r="A6038" t="n">
        <v>53016</v>
      </c>
      <c r="B6038" s="31" t="n">
        <v>46</v>
      </c>
      <c r="C6038" s="7" t="n">
        <v>11</v>
      </c>
      <c r="D6038" s="7" t="n">
        <v>2.29999995231628</v>
      </c>
      <c r="E6038" s="7" t="n">
        <v>59.4199981689453</v>
      </c>
      <c r="F6038" s="7" t="n">
        <v>-11.6499996185303</v>
      </c>
      <c r="G6038" s="7" t="n">
        <v>180</v>
      </c>
    </row>
    <row r="6039" spans="1:7">
      <c r="A6039" t="s">
        <v>4</v>
      </c>
      <c r="B6039" s="4" t="s">
        <v>5</v>
      </c>
      <c r="C6039" s="4" t="s">
        <v>10</v>
      </c>
      <c r="D6039" s="4" t="s">
        <v>19</v>
      </c>
      <c r="E6039" s="4" t="s">
        <v>19</v>
      </c>
      <c r="F6039" s="4" t="s">
        <v>19</v>
      </c>
      <c r="G6039" s="4" t="s">
        <v>19</v>
      </c>
    </row>
    <row r="6040" spans="1:7">
      <c r="A6040" t="n">
        <v>53035</v>
      </c>
      <c r="B6040" s="31" t="n">
        <v>46</v>
      </c>
      <c r="C6040" s="7" t="n">
        <v>13</v>
      </c>
      <c r="D6040" s="7" t="n">
        <v>0.699999988079071</v>
      </c>
      <c r="E6040" s="7" t="n">
        <v>59.4199981689453</v>
      </c>
      <c r="F6040" s="7" t="n">
        <v>-12.8000001907349</v>
      </c>
      <c r="G6040" s="7" t="n">
        <v>180</v>
      </c>
    </row>
    <row r="6041" spans="1:7">
      <c r="A6041" t="s">
        <v>4</v>
      </c>
      <c r="B6041" s="4" t="s">
        <v>5</v>
      </c>
      <c r="C6041" s="4" t="s">
        <v>10</v>
      </c>
      <c r="D6041" s="4" t="s">
        <v>19</v>
      </c>
      <c r="E6041" s="4" t="s">
        <v>19</v>
      </c>
      <c r="F6041" s="4" t="s">
        <v>19</v>
      </c>
      <c r="G6041" s="4" t="s">
        <v>19</v>
      </c>
    </row>
    <row r="6042" spans="1:7">
      <c r="A6042" t="n">
        <v>53054</v>
      </c>
      <c r="B6042" s="31" t="n">
        <v>46</v>
      </c>
      <c r="C6042" s="7" t="n">
        <v>80</v>
      </c>
      <c r="D6042" s="7" t="n">
        <v>1.39999997615814</v>
      </c>
      <c r="E6042" s="7" t="n">
        <v>59.4199981689453</v>
      </c>
      <c r="F6042" s="7" t="n">
        <v>-12.25</v>
      </c>
      <c r="G6042" s="7" t="n">
        <v>180</v>
      </c>
    </row>
    <row r="6043" spans="1:7">
      <c r="A6043" t="s">
        <v>4</v>
      </c>
      <c r="B6043" s="4" t="s">
        <v>5</v>
      </c>
      <c r="C6043" s="4" t="s">
        <v>10</v>
      </c>
      <c r="D6043" s="4" t="s">
        <v>19</v>
      </c>
      <c r="E6043" s="4" t="s">
        <v>19</v>
      </c>
      <c r="F6043" s="4" t="s">
        <v>19</v>
      </c>
      <c r="G6043" s="4" t="s">
        <v>19</v>
      </c>
    </row>
    <row r="6044" spans="1:7">
      <c r="A6044" t="n">
        <v>53073</v>
      </c>
      <c r="B6044" s="31" t="n">
        <v>46</v>
      </c>
      <c r="C6044" s="7" t="n">
        <v>18</v>
      </c>
      <c r="D6044" s="7" t="n">
        <v>-1</v>
      </c>
      <c r="E6044" s="7" t="n">
        <v>59.4199981689453</v>
      </c>
      <c r="F6044" s="7" t="n">
        <v>-11.8999996185303</v>
      </c>
      <c r="G6044" s="7" t="n">
        <v>180</v>
      </c>
    </row>
    <row r="6045" spans="1:7">
      <c r="A6045" t="s">
        <v>4</v>
      </c>
      <c r="B6045" s="4" t="s">
        <v>5</v>
      </c>
      <c r="C6045" s="4" t="s">
        <v>10</v>
      </c>
      <c r="D6045" s="4" t="s">
        <v>19</v>
      </c>
      <c r="E6045" s="4" t="s">
        <v>19</v>
      </c>
      <c r="F6045" s="4" t="s">
        <v>19</v>
      </c>
      <c r="G6045" s="4" t="s">
        <v>19</v>
      </c>
    </row>
    <row r="6046" spans="1:7">
      <c r="A6046" t="n">
        <v>53092</v>
      </c>
      <c r="B6046" s="31" t="n">
        <v>46</v>
      </c>
      <c r="C6046" s="7" t="n">
        <v>7032</v>
      </c>
      <c r="D6046" s="7" t="n">
        <v>100</v>
      </c>
      <c r="E6046" s="7" t="n">
        <v>0</v>
      </c>
      <c r="F6046" s="7" t="n">
        <v>100</v>
      </c>
      <c r="G6046" s="7" t="n">
        <v>0</v>
      </c>
    </row>
    <row r="6047" spans="1:7">
      <c r="A6047" t="s">
        <v>4</v>
      </c>
      <c r="B6047" s="4" t="s">
        <v>5</v>
      </c>
      <c r="C6047" s="4" t="s">
        <v>10</v>
      </c>
      <c r="D6047" s="4" t="s">
        <v>19</v>
      </c>
      <c r="E6047" s="4" t="s">
        <v>19</v>
      </c>
      <c r="F6047" s="4" t="s">
        <v>19</v>
      </c>
      <c r="G6047" s="4" t="s">
        <v>19</v>
      </c>
    </row>
    <row r="6048" spans="1:7">
      <c r="A6048" t="n">
        <v>53111</v>
      </c>
      <c r="B6048" s="31" t="n">
        <v>46</v>
      </c>
      <c r="C6048" s="7" t="n">
        <v>7033</v>
      </c>
      <c r="D6048" s="7" t="n">
        <v>0</v>
      </c>
      <c r="E6048" s="7" t="n">
        <v>0.75</v>
      </c>
      <c r="F6048" s="7" t="n">
        <v>-77.3000030517578</v>
      </c>
      <c r="G6048" s="7" t="n">
        <v>180</v>
      </c>
    </row>
    <row r="6049" spans="1:7">
      <c r="A6049" t="s">
        <v>4</v>
      </c>
      <c r="B6049" s="4" t="s">
        <v>5</v>
      </c>
      <c r="C6049" s="4" t="s">
        <v>10</v>
      </c>
      <c r="D6049" s="4" t="s">
        <v>19</v>
      </c>
      <c r="E6049" s="4" t="s">
        <v>19</v>
      </c>
      <c r="F6049" s="4" t="s">
        <v>19</v>
      </c>
      <c r="G6049" s="4" t="s">
        <v>19</v>
      </c>
    </row>
    <row r="6050" spans="1:7">
      <c r="A6050" t="n">
        <v>53130</v>
      </c>
      <c r="B6050" s="31" t="n">
        <v>46</v>
      </c>
      <c r="C6050" s="7" t="n">
        <v>7036</v>
      </c>
      <c r="D6050" s="7" t="n">
        <v>-7.5</v>
      </c>
      <c r="E6050" s="7" t="n">
        <v>50</v>
      </c>
      <c r="F6050" s="7" t="n">
        <v>-3.5</v>
      </c>
      <c r="G6050" s="7" t="n">
        <v>120</v>
      </c>
    </row>
    <row r="6051" spans="1:7">
      <c r="A6051" t="s">
        <v>4</v>
      </c>
      <c r="B6051" s="4" t="s">
        <v>5</v>
      </c>
      <c r="C6051" s="4" t="s">
        <v>10</v>
      </c>
      <c r="D6051" s="4" t="s">
        <v>19</v>
      </c>
      <c r="E6051" s="4" t="s">
        <v>19</v>
      </c>
      <c r="F6051" s="4" t="s">
        <v>19</v>
      </c>
      <c r="G6051" s="4" t="s">
        <v>19</v>
      </c>
    </row>
    <row r="6052" spans="1:7">
      <c r="A6052" t="n">
        <v>53149</v>
      </c>
      <c r="B6052" s="31" t="n">
        <v>46</v>
      </c>
      <c r="C6052" s="7" t="n">
        <v>12</v>
      </c>
      <c r="D6052" s="7" t="n">
        <v>-11</v>
      </c>
      <c r="E6052" s="7" t="n">
        <v>0.75</v>
      </c>
      <c r="F6052" s="7" t="n">
        <v>-66</v>
      </c>
      <c r="G6052" s="7" t="n">
        <v>150</v>
      </c>
    </row>
    <row r="6053" spans="1:7">
      <c r="A6053" t="s">
        <v>4</v>
      </c>
      <c r="B6053" s="4" t="s">
        <v>5</v>
      </c>
      <c r="C6053" s="4" t="s">
        <v>10</v>
      </c>
      <c r="D6053" s="4" t="s">
        <v>19</v>
      </c>
      <c r="E6053" s="4" t="s">
        <v>19</v>
      </c>
      <c r="F6053" s="4" t="s">
        <v>19</v>
      </c>
      <c r="G6053" s="4" t="s">
        <v>19</v>
      </c>
    </row>
    <row r="6054" spans="1:7">
      <c r="A6054" t="n">
        <v>53168</v>
      </c>
      <c r="B6054" s="31" t="n">
        <v>46</v>
      </c>
      <c r="C6054" s="7" t="n">
        <v>1600</v>
      </c>
      <c r="D6054" s="7" t="n">
        <v>6.59999990463257</v>
      </c>
      <c r="E6054" s="7" t="n">
        <v>0.75</v>
      </c>
      <c r="F6054" s="7" t="n">
        <v>-64.3000030517578</v>
      </c>
      <c r="G6054" s="7" t="n">
        <v>180</v>
      </c>
    </row>
    <row r="6055" spans="1:7">
      <c r="A6055" t="s">
        <v>4</v>
      </c>
      <c r="B6055" s="4" t="s">
        <v>5</v>
      </c>
      <c r="C6055" s="4" t="s">
        <v>10</v>
      </c>
      <c r="D6055" s="4" t="s">
        <v>19</v>
      </c>
      <c r="E6055" s="4" t="s">
        <v>19</v>
      </c>
      <c r="F6055" s="4" t="s">
        <v>19</v>
      </c>
      <c r="G6055" s="4" t="s">
        <v>19</v>
      </c>
    </row>
    <row r="6056" spans="1:7">
      <c r="A6056" t="n">
        <v>53187</v>
      </c>
      <c r="B6056" s="31" t="n">
        <v>46</v>
      </c>
      <c r="C6056" s="7" t="n">
        <v>1601</v>
      </c>
      <c r="D6056" s="7" t="n">
        <v>-5.65000009536743</v>
      </c>
      <c r="E6056" s="7" t="n">
        <v>0.75</v>
      </c>
      <c r="F6056" s="7" t="n">
        <v>-64.6500015258789</v>
      </c>
      <c r="G6056" s="7" t="n">
        <v>180</v>
      </c>
    </row>
    <row r="6057" spans="1:7">
      <c r="A6057" t="s">
        <v>4</v>
      </c>
      <c r="B6057" s="4" t="s">
        <v>5</v>
      </c>
      <c r="C6057" s="4" t="s">
        <v>10</v>
      </c>
      <c r="D6057" s="4" t="s">
        <v>19</v>
      </c>
      <c r="E6057" s="4" t="s">
        <v>19</v>
      </c>
      <c r="F6057" s="4" t="s">
        <v>19</v>
      </c>
      <c r="G6057" s="4" t="s">
        <v>19</v>
      </c>
    </row>
    <row r="6058" spans="1:7">
      <c r="A6058" t="n">
        <v>53206</v>
      </c>
      <c r="B6058" s="31" t="n">
        <v>46</v>
      </c>
      <c r="C6058" s="7" t="n">
        <v>1602</v>
      </c>
      <c r="D6058" s="7" t="n">
        <v>-12.75</v>
      </c>
      <c r="E6058" s="7" t="n">
        <v>0.75</v>
      </c>
      <c r="F6058" s="7" t="n">
        <v>-69.0999984741211</v>
      </c>
      <c r="G6058" s="7" t="n">
        <v>150</v>
      </c>
    </row>
    <row r="6059" spans="1:7">
      <c r="A6059" t="s">
        <v>4</v>
      </c>
      <c r="B6059" s="4" t="s">
        <v>5</v>
      </c>
      <c r="C6059" s="4" t="s">
        <v>10</v>
      </c>
      <c r="D6059" s="4" t="s">
        <v>19</v>
      </c>
      <c r="E6059" s="4" t="s">
        <v>19</v>
      </c>
      <c r="F6059" s="4" t="s">
        <v>19</v>
      </c>
      <c r="G6059" s="4" t="s">
        <v>19</v>
      </c>
    </row>
    <row r="6060" spans="1:7">
      <c r="A6060" t="n">
        <v>53225</v>
      </c>
      <c r="B6060" s="31" t="n">
        <v>46</v>
      </c>
      <c r="C6060" s="7" t="n">
        <v>1640</v>
      </c>
      <c r="D6060" s="7" t="n">
        <v>2.70000004768372</v>
      </c>
      <c r="E6060" s="7" t="n">
        <v>0.600000023841858</v>
      </c>
      <c r="F6060" s="7" t="n">
        <v>-57.6500015258789</v>
      </c>
      <c r="G6060" s="7" t="n">
        <v>180</v>
      </c>
    </row>
    <row r="6061" spans="1:7">
      <c r="A6061" t="s">
        <v>4</v>
      </c>
      <c r="B6061" s="4" t="s">
        <v>5</v>
      </c>
      <c r="C6061" s="4" t="s">
        <v>10</v>
      </c>
      <c r="D6061" s="4" t="s">
        <v>19</v>
      </c>
      <c r="E6061" s="4" t="s">
        <v>19</v>
      </c>
      <c r="F6061" s="4" t="s">
        <v>19</v>
      </c>
      <c r="G6061" s="4" t="s">
        <v>19</v>
      </c>
    </row>
    <row r="6062" spans="1:7">
      <c r="A6062" t="n">
        <v>53244</v>
      </c>
      <c r="B6062" s="31" t="n">
        <v>46</v>
      </c>
      <c r="C6062" s="7" t="n">
        <v>1641</v>
      </c>
      <c r="D6062" s="7" t="n">
        <v>-2.34999990463257</v>
      </c>
      <c r="E6062" s="7" t="n">
        <v>0.400000005960464</v>
      </c>
      <c r="F6062" s="7" t="n">
        <v>-55.0499992370605</v>
      </c>
      <c r="G6062" s="7" t="n">
        <v>180</v>
      </c>
    </row>
    <row r="6063" spans="1:7">
      <c r="A6063" t="s">
        <v>4</v>
      </c>
      <c r="B6063" s="4" t="s">
        <v>5</v>
      </c>
      <c r="C6063" s="4" t="s">
        <v>10</v>
      </c>
      <c r="D6063" s="4" t="s">
        <v>19</v>
      </c>
      <c r="E6063" s="4" t="s">
        <v>19</v>
      </c>
      <c r="F6063" s="4" t="s">
        <v>19</v>
      </c>
      <c r="G6063" s="4" t="s">
        <v>19</v>
      </c>
    </row>
    <row r="6064" spans="1:7">
      <c r="A6064" t="n">
        <v>53263</v>
      </c>
      <c r="B6064" s="31" t="n">
        <v>46</v>
      </c>
      <c r="C6064" s="7" t="n">
        <v>7003</v>
      </c>
      <c r="D6064" s="7" t="n">
        <v>100</v>
      </c>
      <c r="E6064" s="7" t="n">
        <v>0</v>
      </c>
      <c r="F6064" s="7" t="n">
        <v>100</v>
      </c>
      <c r="G6064" s="7" t="n">
        <v>0</v>
      </c>
    </row>
    <row r="6065" spans="1:7">
      <c r="A6065" t="s">
        <v>4</v>
      </c>
      <c r="B6065" s="4" t="s">
        <v>5</v>
      </c>
      <c r="C6065" s="4" t="s">
        <v>10</v>
      </c>
      <c r="D6065" s="4" t="s">
        <v>19</v>
      </c>
      <c r="E6065" s="4" t="s">
        <v>19</v>
      </c>
      <c r="F6065" s="4" t="s">
        <v>19</v>
      </c>
      <c r="G6065" s="4" t="s">
        <v>19</v>
      </c>
    </row>
    <row r="6066" spans="1:7">
      <c r="A6066" t="n">
        <v>53282</v>
      </c>
      <c r="B6066" s="31" t="n">
        <v>46</v>
      </c>
      <c r="C6066" s="7" t="n">
        <v>7042</v>
      </c>
      <c r="D6066" s="7" t="n">
        <v>-12.5900001525879</v>
      </c>
      <c r="E6066" s="7" t="n">
        <v>0.75</v>
      </c>
      <c r="F6066" s="7" t="n">
        <v>-118.430000305176</v>
      </c>
      <c r="G6066" s="7" t="n">
        <v>30</v>
      </c>
    </row>
    <row r="6067" spans="1:7">
      <c r="A6067" t="s">
        <v>4</v>
      </c>
      <c r="B6067" s="4" t="s">
        <v>5</v>
      </c>
      <c r="C6067" s="4" t="s">
        <v>10</v>
      </c>
      <c r="D6067" s="4" t="s">
        <v>19</v>
      </c>
      <c r="E6067" s="4" t="s">
        <v>19</v>
      </c>
      <c r="F6067" s="4" t="s">
        <v>19</v>
      </c>
      <c r="G6067" s="4" t="s">
        <v>19</v>
      </c>
    </row>
    <row r="6068" spans="1:7">
      <c r="A6068" t="n">
        <v>53301</v>
      </c>
      <c r="B6068" s="31" t="n">
        <v>46</v>
      </c>
      <c r="C6068" s="7" t="n">
        <v>1610</v>
      </c>
      <c r="D6068" s="7" t="n">
        <v>-8.89999961853027</v>
      </c>
      <c r="E6068" s="7" t="n">
        <v>0.75</v>
      </c>
      <c r="F6068" s="7" t="n">
        <v>-122.949996948242</v>
      </c>
      <c r="G6068" s="7" t="n">
        <v>0</v>
      </c>
    </row>
    <row r="6069" spans="1:7">
      <c r="A6069" t="s">
        <v>4</v>
      </c>
      <c r="B6069" s="4" t="s">
        <v>5</v>
      </c>
      <c r="C6069" s="4" t="s">
        <v>10</v>
      </c>
      <c r="D6069" s="4" t="s">
        <v>19</v>
      </c>
      <c r="E6069" s="4" t="s">
        <v>19</v>
      </c>
      <c r="F6069" s="4" t="s">
        <v>19</v>
      </c>
      <c r="G6069" s="4" t="s">
        <v>19</v>
      </c>
    </row>
    <row r="6070" spans="1:7">
      <c r="A6070" t="n">
        <v>53320</v>
      </c>
      <c r="B6070" s="31" t="n">
        <v>46</v>
      </c>
      <c r="C6070" s="7" t="n">
        <v>1611</v>
      </c>
      <c r="D6070" s="7" t="n">
        <v>10.5</v>
      </c>
      <c r="E6070" s="7" t="n">
        <v>0.75</v>
      </c>
      <c r="F6070" s="7" t="n">
        <v>-122.349998474121</v>
      </c>
      <c r="G6070" s="7" t="n">
        <v>0</v>
      </c>
    </row>
    <row r="6071" spans="1:7">
      <c r="A6071" t="s">
        <v>4</v>
      </c>
      <c r="B6071" s="4" t="s">
        <v>5</v>
      </c>
      <c r="C6071" s="4" t="s">
        <v>10</v>
      </c>
      <c r="D6071" s="4" t="s">
        <v>19</v>
      </c>
      <c r="E6071" s="4" t="s">
        <v>19</v>
      </c>
      <c r="F6071" s="4" t="s">
        <v>19</v>
      </c>
      <c r="G6071" s="4" t="s">
        <v>19</v>
      </c>
    </row>
    <row r="6072" spans="1:7">
      <c r="A6072" t="n">
        <v>53339</v>
      </c>
      <c r="B6072" s="31" t="n">
        <v>46</v>
      </c>
      <c r="C6072" s="7" t="n">
        <v>1612</v>
      </c>
      <c r="D6072" s="7" t="n">
        <v>5.55000019073486</v>
      </c>
      <c r="E6072" s="7" t="n">
        <v>0.75</v>
      </c>
      <c r="F6072" s="7" t="n">
        <v>-129.649993896484</v>
      </c>
      <c r="G6072" s="7" t="n">
        <v>0</v>
      </c>
    </row>
    <row r="6073" spans="1:7">
      <c r="A6073" t="s">
        <v>4</v>
      </c>
      <c r="B6073" s="4" t="s">
        <v>5</v>
      </c>
      <c r="C6073" s="4" t="s">
        <v>10</v>
      </c>
      <c r="D6073" s="4" t="s">
        <v>19</v>
      </c>
      <c r="E6073" s="4" t="s">
        <v>19</v>
      </c>
      <c r="F6073" s="4" t="s">
        <v>19</v>
      </c>
      <c r="G6073" s="4" t="s">
        <v>19</v>
      </c>
    </row>
    <row r="6074" spans="1:7">
      <c r="A6074" t="n">
        <v>53358</v>
      </c>
      <c r="B6074" s="31" t="n">
        <v>46</v>
      </c>
      <c r="C6074" s="7" t="n">
        <v>1613</v>
      </c>
      <c r="D6074" s="7" t="n">
        <v>-3.90000009536743</v>
      </c>
      <c r="E6074" s="7" t="n">
        <v>0.75</v>
      </c>
      <c r="F6074" s="7" t="n">
        <v>-131</v>
      </c>
      <c r="G6074" s="7" t="n">
        <v>0</v>
      </c>
    </row>
    <row r="6075" spans="1:7">
      <c r="A6075" t="s">
        <v>4</v>
      </c>
      <c r="B6075" s="4" t="s">
        <v>5</v>
      </c>
      <c r="C6075" s="4" t="s">
        <v>10</v>
      </c>
      <c r="D6075" s="4" t="s">
        <v>19</v>
      </c>
      <c r="E6075" s="4" t="s">
        <v>19</v>
      </c>
      <c r="F6075" s="4" t="s">
        <v>19</v>
      </c>
      <c r="G6075" s="4" t="s">
        <v>19</v>
      </c>
    </row>
    <row r="6076" spans="1:7">
      <c r="A6076" t="n">
        <v>53377</v>
      </c>
      <c r="B6076" s="31" t="n">
        <v>46</v>
      </c>
      <c r="C6076" s="7" t="n">
        <v>1614</v>
      </c>
      <c r="D6076" s="7" t="n">
        <v>-15</v>
      </c>
      <c r="E6076" s="7" t="n">
        <v>0.75</v>
      </c>
      <c r="F6076" s="7" t="n">
        <v>-117.449996948242</v>
      </c>
      <c r="G6076" s="7" t="n">
        <v>30</v>
      </c>
    </row>
    <row r="6077" spans="1:7">
      <c r="A6077" t="s">
        <v>4</v>
      </c>
      <c r="B6077" s="4" t="s">
        <v>5</v>
      </c>
      <c r="C6077" s="4" t="s">
        <v>10</v>
      </c>
      <c r="D6077" s="4" t="s">
        <v>19</v>
      </c>
      <c r="E6077" s="4" t="s">
        <v>19</v>
      </c>
      <c r="F6077" s="4" t="s">
        <v>19</v>
      </c>
      <c r="G6077" s="4" t="s">
        <v>19</v>
      </c>
    </row>
    <row r="6078" spans="1:7">
      <c r="A6078" t="n">
        <v>53396</v>
      </c>
      <c r="B6078" s="31" t="n">
        <v>46</v>
      </c>
      <c r="C6078" s="7" t="n">
        <v>1615</v>
      </c>
      <c r="D6078" s="7" t="n">
        <v>0</v>
      </c>
      <c r="E6078" s="7" t="n">
        <v>0.75</v>
      </c>
      <c r="F6078" s="7" t="n">
        <v>-96.5</v>
      </c>
      <c r="G6078" s="7" t="n">
        <v>0</v>
      </c>
    </row>
    <row r="6079" spans="1:7">
      <c r="A6079" t="s">
        <v>4</v>
      </c>
      <c r="B6079" s="4" t="s">
        <v>5</v>
      </c>
      <c r="C6079" s="4" t="s">
        <v>10</v>
      </c>
      <c r="D6079" s="4" t="s">
        <v>19</v>
      </c>
      <c r="E6079" s="4" t="s">
        <v>19</v>
      </c>
      <c r="F6079" s="4" t="s">
        <v>19</v>
      </c>
      <c r="G6079" s="4" t="s">
        <v>19</v>
      </c>
    </row>
    <row r="6080" spans="1:7">
      <c r="A6080" t="n">
        <v>53415</v>
      </c>
      <c r="B6080" s="31" t="n">
        <v>46</v>
      </c>
      <c r="C6080" s="7" t="n">
        <v>1645</v>
      </c>
      <c r="D6080" s="7" t="n">
        <v>8.94999980926514</v>
      </c>
      <c r="E6080" s="7" t="n">
        <v>0.75</v>
      </c>
      <c r="F6080" s="7" t="n">
        <v>-140.600006103516</v>
      </c>
      <c r="G6080" s="7" t="n">
        <v>0</v>
      </c>
    </row>
    <row r="6081" spans="1:7">
      <c r="A6081" t="s">
        <v>4</v>
      </c>
      <c r="B6081" s="4" t="s">
        <v>5</v>
      </c>
      <c r="C6081" s="4" t="s">
        <v>10</v>
      </c>
      <c r="D6081" s="4" t="s">
        <v>19</v>
      </c>
      <c r="E6081" s="4" t="s">
        <v>19</v>
      </c>
      <c r="F6081" s="4" t="s">
        <v>19</v>
      </c>
      <c r="G6081" s="4" t="s">
        <v>19</v>
      </c>
    </row>
    <row r="6082" spans="1:7">
      <c r="A6082" t="n">
        <v>53434</v>
      </c>
      <c r="B6082" s="31" t="n">
        <v>46</v>
      </c>
      <c r="C6082" s="7" t="n">
        <v>1646</v>
      </c>
      <c r="D6082" s="7" t="n">
        <v>-8.30000019073486</v>
      </c>
      <c r="E6082" s="7" t="n">
        <v>0.75</v>
      </c>
      <c r="F6082" s="7" t="n">
        <v>-139</v>
      </c>
      <c r="G6082" s="7" t="n">
        <v>0</v>
      </c>
    </row>
    <row r="6083" spans="1:7">
      <c r="A6083" t="s">
        <v>4</v>
      </c>
      <c r="B6083" s="4" t="s">
        <v>5</v>
      </c>
      <c r="C6083" s="4" t="s">
        <v>10</v>
      </c>
      <c r="D6083" s="4" t="s">
        <v>19</v>
      </c>
      <c r="E6083" s="4" t="s">
        <v>19</v>
      </c>
      <c r="F6083" s="4" t="s">
        <v>19</v>
      </c>
      <c r="G6083" s="4" t="s">
        <v>19</v>
      </c>
    </row>
    <row r="6084" spans="1:7">
      <c r="A6084" t="n">
        <v>53453</v>
      </c>
      <c r="B6084" s="31" t="n">
        <v>46</v>
      </c>
      <c r="C6084" s="7" t="n">
        <v>1647</v>
      </c>
      <c r="D6084" s="7" t="n">
        <v>15.4499998092651</v>
      </c>
      <c r="E6084" s="7" t="n">
        <v>0.75</v>
      </c>
      <c r="F6084" s="7" t="n">
        <v>-136.350006103516</v>
      </c>
      <c r="G6084" s="7" t="n">
        <v>0</v>
      </c>
    </row>
    <row r="6085" spans="1:7">
      <c r="A6085" t="s">
        <v>4</v>
      </c>
      <c r="B6085" s="4" t="s">
        <v>5</v>
      </c>
      <c r="C6085" s="4" t="s">
        <v>10</v>
      </c>
      <c r="D6085" s="4" t="s">
        <v>19</v>
      </c>
      <c r="E6085" s="4" t="s">
        <v>19</v>
      </c>
      <c r="F6085" s="4" t="s">
        <v>19</v>
      </c>
      <c r="G6085" s="4" t="s">
        <v>19</v>
      </c>
    </row>
    <row r="6086" spans="1:7">
      <c r="A6086" t="n">
        <v>53472</v>
      </c>
      <c r="B6086" s="31" t="n">
        <v>46</v>
      </c>
      <c r="C6086" s="7" t="n">
        <v>1648</v>
      </c>
      <c r="D6086" s="7" t="n">
        <v>-15.5</v>
      </c>
      <c r="E6086" s="7" t="n">
        <v>0.75</v>
      </c>
      <c r="F6086" s="7" t="n">
        <v>-135.699996948242</v>
      </c>
      <c r="G6086" s="7" t="n">
        <v>0</v>
      </c>
    </row>
    <row r="6087" spans="1:7">
      <c r="A6087" t="s">
        <v>4</v>
      </c>
      <c r="B6087" s="4" t="s">
        <v>5</v>
      </c>
      <c r="C6087" s="4" t="s">
        <v>13</v>
      </c>
      <c r="D6087" s="4" t="s">
        <v>6</v>
      </c>
      <c r="E6087" s="4" t="s">
        <v>10</v>
      </c>
    </row>
    <row r="6088" spans="1:7">
      <c r="A6088" t="n">
        <v>53491</v>
      </c>
      <c r="B6088" s="18" t="n">
        <v>94</v>
      </c>
      <c r="C6088" s="7" t="n">
        <v>0</v>
      </c>
      <c r="D6088" s="7" t="s">
        <v>455</v>
      </c>
      <c r="E6088" s="7" t="n">
        <v>1</v>
      </c>
    </row>
    <row r="6089" spans="1:7">
      <c r="A6089" t="s">
        <v>4</v>
      </c>
      <c r="B6089" s="4" t="s">
        <v>5</v>
      </c>
      <c r="C6089" s="4" t="s">
        <v>13</v>
      </c>
      <c r="D6089" s="4" t="s">
        <v>6</v>
      </c>
      <c r="E6089" s="4" t="s">
        <v>10</v>
      </c>
    </row>
    <row r="6090" spans="1:7">
      <c r="A6090" t="n">
        <v>53503</v>
      </c>
      <c r="B6090" s="18" t="n">
        <v>94</v>
      </c>
      <c r="C6090" s="7" t="n">
        <v>0</v>
      </c>
      <c r="D6090" s="7" t="s">
        <v>455</v>
      </c>
      <c r="E6090" s="7" t="n">
        <v>2</v>
      </c>
    </row>
    <row r="6091" spans="1:7">
      <c r="A6091" t="s">
        <v>4</v>
      </c>
      <c r="B6091" s="4" t="s">
        <v>5</v>
      </c>
      <c r="C6091" s="4" t="s">
        <v>13</v>
      </c>
      <c r="D6091" s="4" t="s">
        <v>6</v>
      </c>
      <c r="E6091" s="4" t="s">
        <v>10</v>
      </c>
    </row>
    <row r="6092" spans="1:7">
      <c r="A6092" t="n">
        <v>53515</v>
      </c>
      <c r="B6092" s="18" t="n">
        <v>94</v>
      </c>
      <c r="C6092" s="7" t="n">
        <v>1</v>
      </c>
      <c r="D6092" s="7" t="s">
        <v>455</v>
      </c>
      <c r="E6092" s="7" t="n">
        <v>4</v>
      </c>
    </row>
    <row r="6093" spans="1:7">
      <c r="A6093" t="s">
        <v>4</v>
      </c>
      <c r="B6093" s="4" t="s">
        <v>5</v>
      </c>
      <c r="C6093" s="4" t="s">
        <v>13</v>
      </c>
      <c r="D6093" s="4" t="s">
        <v>6</v>
      </c>
    </row>
    <row r="6094" spans="1:7">
      <c r="A6094" t="n">
        <v>53527</v>
      </c>
      <c r="B6094" s="18" t="n">
        <v>94</v>
      </c>
      <c r="C6094" s="7" t="n">
        <v>5</v>
      </c>
      <c r="D6094" s="7" t="s">
        <v>455</v>
      </c>
    </row>
    <row r="6095" spans="1:7">
      <c r="A6095" t="s">
        <v>4</v>
      </c>
      <c r="B6095" s="4" t="s">
        <v>5</v>
      </c>
      <c r="C6095" s="4" t="s">
        <v>13</v>
      </c>
      <c r="D6095" s="4" t="s">
        <v>6</v>
      </c>
      <c r="E6095" s="4" t="s">
        <v>10</v>
      </c>
    </row>
    <row r="6096" spans="1:7">
      <c r="A6096" t="n">
        <v>53537</v>
      </c>
      <c r="B6096" s="18" t="n">
        <v>94</v>
      </c>
      <c r="C6096" s="7" t="n">
        <v>0</v>
      </c>
      <c r="D6096" s="7" t="s">
        <v>455</v>
      </c>
      <c r="E6096" s="7" t="n">
        <v>1</v>
      </c>
    </row>
    <row r="6097" spans="1:7">
      <c r="A6097" t="s">
        <v>4</v>
      </c>
      <c r="B6097" s="4" t="s">
        <v>5</v>
      </c>
      <c r="C6097" s="4" t="s">
        <v>13</v>
      </c>
      <c r="D6097" s="4" t="s">
        <v>6</v>
      </c>
      <c r="E6097" s="4" t="s">
        <v>10</v>
      </c>
    </row>
    <row r="6098" spans="1:7">
      <c r="A6098" t="n">
        <v>53549</v>
      </c>
      <c r="B6098" s="18" t="n">
        <v>94</v>
      </c>
      <c r="C6098" s="7" t="n">
        <v>0</v>
      </c>
      <c r="D6098" s="7" t="s">
        <v>455</v>
      </c>
      <c r="E6098" s="7" t="n">
        <v>2</v>
      </c>
    </row>
    <row r="6099" spans="1:7">
      <c r="A6099" t="s">
        <v>4</v>
      </c>
      <c r="B6099" s="4" t="s">
        <v>5</v>
      </c>
      <c r="C6099" s="4" t="s">
        <v>13</v>
      </c>
      <c r="D6099" s="4" t="s">
        <v>6</v>
      </c>
      <c r="E6099" s="4" t="s">
        <v>10</v>
      </c>
    </row>
    <row r="6100" spans="1:7">
      <c r="A6100" t="n">
        <v>53561</v>
      </c>
      <c r="B6100" s="18" t="n">
        <v>94</v>
      </c>
      <c r="C6100" s="7" t="n">
        <v>1</v>
      </c>
      <c r="D6100" s="7" t="s">
        <v>455</v>
      </c>
      <c r="E6100" s="7" t="n">
        <v>4</v>
      </c>
    </row>
    <row r="6101" spans="1:7">
      <c r="A6101" t="s">
        <v>4</v>
      </c>
      <c r="B6101" s="4" t="s">
        <v>5</v>
      </c>
      <c r="C6101" s="4" t="s">
        <v>10</v>
      </c>
      <c r="D6101" s="4" t="s">
        <v>19</v>
      </c>
      <c r="E6101" s="4" t="s">
        <v>19</v>
      </c>
      <c r="F6101" s="4" t="s">
        <v>19</v>
      </c>
      <c r="G6101" s="4" t="s">
        <v>19</v>
      </c>
    </row>
    <row r="6102" spans="1:7">
      <c r="A6102" t="n">
        <v>53573</v>
      </c>
      <c r="B6102" s="31" t="n">
        <v>46</v>
      </c>
      <c r="C6102" s="7" t="n">
        <v>7003</v>
      </c>
      <c r="D6102" s="7" t="n">
        <v>200</v>
      </c>
      <c r="E6102" s="7" t="n">
        <v>0</v>
      </c>
      <c r="F6102" s="7" t="n">
        <v>200</v>
      </c>
      <c r="G6102" s="7" t="n">
        <v>0</v>
      </c>
    </row>
    <row r="6103" spans="1:7">
      <c r="A6103" t="s">
        <v>4</v>
      </c>
      <c r="B6103" s="4" t="s">
        <v>5</v>
      </c>
      <c r="C6103" s="4" t="s">
        <v>13</v>
      </c>
    </row>
    <row r="6104" spans="1:7">
      <c r="A6104" t="n">
        <v>53592</v>
      </c>
      <c r="B6104" s="53" t="n">
        <v>116</v>
      </c>
      <c r="C6104" s="7" t="n">
        <v>0</v>
      </c>
    </row>
    <row r="6105" spans="1:7">
      <c r="A6105" t="s">
        <v>4</v>
      </c>
      <c r="B6105" s="4" t="s">
        <v>5</v>
      </c>
      <c r="C6105" s="4" t="s">
        <v>13</v>
      </c>
      <c r="D6105" s="4" t="s">
        <v>10</v>
      </c>
    </row>
    <row r="6106" spans="1:7">
      <c r="A6106" t="n">
        <v>53594</v>
      </c>
      <c r="B6106" s="53" t="n">
        <v>116</v>
      </c>
      <c r="C6106" s="7" t="n">
        <v>2</v>
      </c>
      <c r="D6106" s="7" t="n">
        <v>1</v>
      </c>
    </row>
    <row r="6107" spans="1:7">
      <c r="A6107" t="s">
        <v>4</v>
      </c>
      <c r="B6107" s="4" t="s">
        <v>5</v>
      </c>
      <c r="C6107" s="4" t="s">
        <v>13</v>
      </c>
      <c r="D6107" s="4" t="s">
        <v>9</v>
      </c>
    </row>
    <row r="6108" spans="1:7">
      <c r="A6108" t="n">
        <v>53598</v>
      </c>
      <c r="B6108" s="53" t="n">
        <v>116</v>
      </c>
      <c r="C6108" s="7" t="n">
        <v>5</v>
      </c>
      <c r="D6108" s="7" t="n">
        <v>1120403456</v>
      </c>
    </row>
    <row r="6109" spans="1:7">
      <c r="A6109" t="s">
        <v>4</v>
      </c>
      <c r="B6109" s="4" t="s">
        <v>5</v>
      </c>
      <c r="C6109" s="4" t="s">
        <v>13</v>
      </c>
      <c r="D6109" s="4" t="s">
        <v>10</v>
      </c>
    </row>
    <row r="6110" spans="1:7">
      <c r="A6110" t="n">
        <v>53604</v>
      </c>
      <c r="B6110" s="53" t="n">
        <v>116</v>
      </c>
      <c r="C6110" s="7" t="n">
        <v>6</v>
      </c>
      <c r="D6110" s="7" t="n">
        <v>1</v>
      </c>
    </row>
    <row r="6111" spans="1:7">
      <c r="A6111" t="s">
        <v>4</v>
      </c>
      <c r="B6111" s="4" t="s">
        <v>5</v>
      </c>
      <c r="C6111" s="4" t="s">
        <v>10</v>
      </c>
      <c r="D6111" s="4" t="s">
        <v>9</v>
      </c>
    </row>
    <row r="6112" spans="1:7">
      <c r="A6112" t="n">
        <v>53608</v>
      </c>
      <c r="B6112" s="34" t="n">
        <v>43</v>
      </c>
      <c r="C6112" s="7" t="n">
        <v>12</v>
      </c>
      <c r="D6112" s="7" t="n">
        <v>1</v>
      </c>
    </row>
    <row r="6113" spans="1:7">
      <c r="A6113" t="s">
        <v>4</v>
      </c>
      <c r="B6113" s="4" t="s">
        <v>5</v>
      </c>
      <c r="C6113" s="4" t="s">
        <v>10</v>
      </c>
      <c r="D6113" s="4" t="s">
        <v>9</v>
      </c>
    </row>
    <row r="6114" spans="1:7">
      <c r="A6114" t="n">
        <v>53615</v>
      </c>
      <c r="B6114" s="34" t="n">
        <v>43</v>
      </c>
      <c r="C6114" s="7" t="n">
        <v>1600</v>
      </c>
      <c r="D6114" s="7" t="n">
        <v>1</v>
      </c>
    </row>
    <row r="6115" spans="1:7">
      <c r="A6115" t="s">
        <v>4</v>
      </c>
      <c r="B6115" s="4" t="s">
        <v>5</v>
      </c>
      <c r="C6115" s="4" t="s">
        <v>10</v>
      </c>
      <c r="D6115" s="4" t="s">
        <v>9</v>
      </c>
    </row>
    <row r="6116" spans="1:7">
      <c r="A6116" t="n">
        <v>53622</v>
      </c>
      <c r="B6116" s="34" t="n">
        <v>43</v>
      </c>
      <c r="C6116" s="7" t="n">
        <v>1601</v>
      </c>
      <c r="D6116" s="7" t="n">
        <v>1</v>
      </c>
    </row>
    <row r="6117" spans="1:7">
      <c r="A6117" t="s">
        <v>4</v>
      </c>
      <c r="B6117" s="4" t="s">
        <v>5</v>
      </c>
      <c r="C6117" s="4" t="s">
        <v>10</v>
      </c>
      <c r="D6117" s="4" t="s">
        <v>9</v>
      </c>
    </row>
    <row r="6118" spans="1:7">
      <c r="A6118" t="n">
        <v>53629</v>
      </c>
      <c r="B6118" s="34" t="n">
        <v>43</v>
      </c>
      <c r="C6118" s="7" t="n">
        <v>1602</v>
      </c>
      <c r="D6118" s="7" t="n">
        <v>1</v>
      </c>
    </row>
    <row r="6119" spans="1:7">
      <c r="A6119" t="s">
        <v>4</v>
      </c>
      <c r="B6119" s="4" t="s">
        <v>5</v>
      </c>
      <c r="C6119" s="4" t="s">
        <v>10</v>
      </c>
      <c r="D6119" s="4" t="s">
        <v>9</v>
      </c>
    </row>
    <row r="6120" spans="1:7">
      <c r="A6120" t="n">
        <v>53636</v>
      </c>
      <c r="B6120" s="34" t="n">
        <v>43</v>
      </c>
      <c r="C6120" s="7" t="n">
        <v>1640</v>
      </c>
      <c r="D6120" s="7" t="n">
        <v>1</v>
      </c>
    </row>
    <row r="6121" spans="1:7">
      <c r="A6121" t="s">
        <v>4</v>
      </c>
      <c r="B6121" s="4" t="s">
        <v>5</v>
      </c>
      <c r="C6121" s="4" t="s">
        <v>10</v>
      </c>
      <c r="D6121" s="4" t="s">
        <v>9</v>
      </c>
    </row>
    <row r="6122" spans="1:7">
      <c r="A6122" t="n">
        <v>53643</v>
      </c>
      <c r="B6122" s="34" t="n">
        <v>43</v>
      </c>
      <c r="C6122" s="7" t="n">
        <v>1641</v>
      </c>
      <c r="D6122" s="7" t="n">
        <v>1</v>
      </c>
    </row>
    <row r="6123" spans="1:7">
      <c r="A6123" t="s">
        <v>4</v>
      </c>
      <c r="B6123" s="4" t="s">
        <v>5</v>
      </c>
      <c r="C6123" s="4" t="s">
        <v>10</v>
      </c>
      <c r="D6123" s="4" t="s">
        <v>9</v>
      </c>
    </row>
    <row r="6124" spans="1:7">
      <c r="A6124" t="n">
        <v>53650</v>
      </c>
      <c r="B6124" s="34" t="n">
        <v>43</v>
      </c>
      <c r="C6124" s="7" t="n">
        <v>7042</v>
      </c>
      <c r="D6124" s="7" t="n">
        <v>1</v>
      </c>
    </row>
    <row r="6125" spans="1:7">
      <c r="A6125" t="s">
        <v>4</v>
      </c>
      <c r="B6125" s="4" t="s">
        <v>5</v>
      </c>
      <c r="C6125" s="4" t="s">
        <v>13</v>
      </c>
      <c r="D6125" s="4" t="s">
        <v>10</v>
      </c>
      <c r="E6125" s="4" t="s">
        <v>10</v>
      </c>
      <c r="F6125" s="4" t="s">
        <v>10</v>
      </c>
      <c r="G6125" s="4" t="s">
        <v>10</v>
      </c>
      <c r="H6125" s="4" t="s">
        <v>10</v>
      </c>
      <c r="I6125" s="4" t="s">
        <v>6</v>
      </c>
      <c r="J6125" s="4" t="s">
        <v>19</v>
      </c>
      <c r="K6125" s="4" t="s">
        <v>19</v>
      </c>
      <c r="L6125" s="4" t="s">
        <v>19</v>
      </c>
      <c r="M6125" s="4" t="s">
        <v>9</v>
      </c>
      <c r="N6125" s="4" t="s">
        <v>9</v>
      </c>
      <c r="O6125" s="4" t="s">
        <v>19</v>
      </c>
      <c r="P6125" s="4" t="s">
        <v>19</v>
      </c>
      <c r="Q6125" s="4" t="s">
        <v>19</v>
      </c>
      <c r="R6125" s="4" t="s">
        <v>19</v>
      </c>
      <c r="S6125" s="4" t="s">
        <v>13</v>
      </c>
    </row>
    <row r="6126" spans="1:7">
      <c r="A6126" t="n">
        <v>53657</v>
      </c>
      <c r="B6126" s="68" t="n">
        <v>39</v>
      </c>
      <c r="C6126" s="7" t="n">
        <v>12</v>
      </c>
      <c r="D6126" s="7" t="n">
        <v>65533</v>
      </c>
      <c r="E6126" s="7" t="n">
        <v>203</v>
      </c>
      <c r="F6126" s="7" t="n">
        <v>0</v>
      </c>
      <c r="G6126" s="7" t="n">
        <v>1615</v>
      </c>
      <c r="H6126" s="7" t="n">
        <v>259</v>
      </c>
      <c r="I6126" s="7" t="s">
        <v>314</v>
      </c>
      <c r="J6126" s="7" t="n">
        <v>0</v>
      </c>
      <c r="K6126" s="7" t="n">
        <v>0</v>
      </c>
      <c r="L6126" s="7" t="n">
        <v>0</v>
      </c>
      <c r="M6126" s="7" t="n">
        <v>0</v>
      </c>
      <c r="N6126" s="7" t="n">
        <v>0</v>
      </c>
      <c r="O6126" s="7" t="n">
        <v>0</v>
      </c>
      <c r="P6126" s="7" t="n">
        <v>1</v>
      </c>
      <c r="Q6126" s="7" t="n">
        <v>1</v>
      </c>
      <c r="R6126" s="7" t="n">
        <v>1</v>
      </c>
      <c r="S6126" s="7" t="n">
        <v>255</v>
      </c>
    </row>
    <row r="6127" spans="1:7">
      <c r="A6127" t="s">
        <v>4</v>
      </c>
      <c r="B6127" s="4" t="s">
        <v>5</v>
      </c>
      <c r="C6127" s="4" t="s">
        <v>10</v>
      </c>
      <c r="D6127" s="4" t="s">
        <v>13</v>
      </c>
      <c r="E6127" s="4" t="s">
        <v>6</v>
      </c>
      <c r="F6127" s="4" t="s">
        <v>19</v>
      </c>
      <c r="G6127" s="4" t="s">
        <v>19</v>
      </c>
      <c r="H6127" s="4" t="s">
        <v>19</v>
      </c>
    </row>
    <row r="6128" spans="1:7">
      <c r="A6128" t="n">
        <v>53718</v>
      </c>
      <c r="B6128" s="35" t="n">
        <v>48</v>
      </c>
      <c r="C6128" s="7" t="n">
        <v>1615</v>
      </c>
      <c r="D6128" s="7" t="n">
        <v>0</v>
      </c>
      <c r="E6128" s="7" t="s">
        <v>452</v>
      </c>
      <c r="F6128" s="7" t="n">
        <v>-1</v>
      </c>
      <c r="G6128" s="7" t="n">
        <v>1</v>
      </c>
      <c r="H6128" s="7" t="n">
        <v>0</v>
      </c>
    </row>
    <row r="6129" spans="1:19">
      <c r="A6129" t="s">
        <v>4</v>
      </c>
      <c r="B6129" s="4" t="s">
        <v>5</v>
      </c>
      <c r="C6129" s="4" t="s">
        <v>10</v>
      </c>
      <c r="D6129" s="4" t="s">
        <v>13</v>
      </c>
      <c r="E6129" s="4" t="s">
        <v>6</v>
      </c>
      <c r="F6129" s="4" t="s">
        <v>19</v>
      </c>
      <c r="G6129" s="4" t="s">
        <v>19</v>
      </c>
      <c r="H6129" s="4" t="s">
        <v>19</v>
      </c>
    </row>
    <row r="6130" spans="1:19">
      <c r="A6130" t="n">
        <v>53745</v>
      </c>
      <c r="B6130" s="35" t="n">
        <v>48</v>
      </c>
      <c r="C6130" s="7" t="n">
        <v>7033</v>
      </c>
      <c r="D6130" s="7" t="n">
        <v>0</v>
      </c>
      <c r="E6130" s="7" t="s">
        <v>213</v>
      </c>
      <c r="F6130" s="7" t="n">
        <v>-1</v>
      </c>
      <c r="G6130" s="7" t="n">
        <v>1</v>
      </c>
      <c r="H6130" s="7" t="n">
        <v>0</v>
      </c>
    </row>
    <row r="6131" spans="1:19">
      <c r="A6131" t="s">
        <v>4</v>
      </c>
      <c r="B6131" s="4" t="s">
        <v>5</v>
      </c>
      <c r="C6131" s="4" t="s">
        <v>10</v>
      </c>
      <c r="D6131" s="4" t="s">
        <v>13</v>
      </c>
      <c r="E6131" s="4" t="s">
        <v>6</v>
      </c>
      <c r="F6131" s="4" t="s">
        <v>19</v>
      </c>
      <c r="G6131" s="4" t="s">
        <v>19</v>
      </c>
      <c r="H6131" s="4" t="s">
        <v>19</v>
      </c>
    </row>
    <row r="6132" spans="1:19">
      <c r="A6132" t="n">
        <v>53772</v>
      </c>
      <c r="B6132" s="35" t="n">
        <v>48</v>
      </c>
      <c r="C6132" s="7" t="n">
        <v>1602</v>
      </c>
      <c r="D6132" s="7" t="n">
        <v>0</v>
      </c>
      <c r="E6132" s="7" t="s">
        <v>361</v>
      </c>
      <c r="F6132" s="7" t="n">
        <v>-1</v>
      </c>
      <c r="G6132" s="7" t="n">
        <v>1</v>
      </c>
      <c r="H6132" s="7" t="n">
        <v>0</v>
      </c>
    </row>
    <row r="6133" spans="1:19">
      <c r="A6133" t="s">
        <v>4</v>
      </c>
      <c r="B6133" s="4" t="s">
        <v>5</v>
      </c>
      <c r="C6133" s="4" t="s">
        <v>10</v>
      </c>
      <c r="D6133" s="4" t="s">
        <v>9</v>
      </c>
    </row>
    <row r="6134" spans="1:19">
      <c r="A6134" t="n">
        <v>53800</v>
      </c>
      <c r="B6134" s="79" t="n">
        <v>98</v>
      </c>
      <c r="C6134" s="7" t="n">
        <v>1602</v>
      </c>
      <c r="D6134" s="7" t="n">
        <v>1120403456</v>
      </c>
    </row>
    <row r="6135" spans="1:19">
      <c r="A6135" t="s">
        <v>4</v>
      </c>
      <c r="B6135" s="4" t="s">
        <v>5</v>
      </c>
      <c r="C6135" s="4" t="s">
        <v>10</v>
      </c>
      <c r="D6135" s="4" t="s">
        <v>13</v>
      </c>
      <c r="E6135" s="4" t="s">
        <v>6</v>
      </c>
      <c r="F6135" s="4" t="s">
        <v>19</v>
      </c>
      <c r="G6135" s="4" t="s">
        <v>19</v>
      </c>
      <c r="H6135" s="4" t="s">
        <v>19</v>
      </c>
    </row>
    <row r="6136" spans="1:19">
      <c r="A6136" t="n">
        <v>53807</v>
      </c>
      <c r="B6136" s="35" t="n">
        <v>48</v>
      </c>
      <c r="C6136" s="7" t="n">
        <v>1614</v>
      </c>
      <c r="D6136" s="7" t="n">
        <v>0</v>
      </c>
      <c r="E6136" s="7" t="s">
        <v>226</v>
      </c>
      <c r="F6136" s="7" t="n">
        <v>-1</v>
      </c>
      <c r="G6136" s="7" t="n">
        <v>1</v>
      </c>
      <c r="H6136" s="7" t="n">
        <v>0</v>
      </c>
    </row>
    <row r="6137" spans="1:19">
      <c r="A6137" t="s">
        <v>4</v>
      </c>
      <c r="B6137" s="4" t="s">
        <v>5</v>
      </c>
      <c r="C6137" s="4" t="s">
        <v>10</v>
      </c>
      <c r="D6137" s="4" t="s">
        <v>9</v>
      </c>
    </row>
    <row r="6138" spans="1:19">
      <c r="A6138" t="n">
        <v>53834</v>
      </c>
      <c r="B6138" s="79" t="n">
        <v>98</v>
      </c>
      <c r="C6138" s="7" t="n">
        <v>1614</v>
      </c>
      <c r="D6138" s="7" t="n">
        <v>1120403456</v>
      </c>
    </row>
    <row r="6139" spans="1:19">
      <c r="A6139" t="s">
        <v>4</v>
      </c>
      <c r="B6139" s="4" t="s">
        <v>5</v>
      </c>
      <c r="C6139" s="4" t="s">
        <v>13</v>
      </c>
      <c r="D6139" s="4" t="s">
        <v>10</v>
      </c>
      <c r="E6139" s="4" t="s">
        <v>10</v>
      </c>
      <c r="F6139" s="4" t="s">
        <v>9</v>
      </c>
    </row>
    <row r="6140" spans="1:19">
      <c r="A6140" t="n">
        <v>53841</v>
      </c>
      <c r="B6140" s="76" t="n">
        <v>84</v>
      </c>
      <c r="C6140" s="7" t="n">
        <v>0</v>
      </c>
      <c r="D6140" s="7" t="n">
        <v>2</v>
      </c>
      <c r="E6140" s="7" t="n">
        <v>0</v>
      </c>
      <c r="F6140" s="7" t="n">
        <v>1056964608</v>
      </c>
    </row>
    <row r="6141" spans="1:19">
      <c r="A6141" t="s">
        <v>4</v>
      </c>
      <c r="B6141" s="4" t="s">
        <v>5</v>
      </c>
      <c r="C6141" s="4" t="s">
        <v>13</v>
      </c>
      <c r="D6141" s="4" t="s">
        <v>19</v>
      </c>
      <c r="E6141" s="4" t="s">
        <v>19</v>
      </c>
      <c r="F6141" s="4" t="s">
        <v>19</v>
      </c>
    </row>
    <row r="6142" spans="1:19">
      <c r="A6142" t="n">
        <v>53851</v>
      </c>
      <c r="B6142" s="48" t="n">
        <v>45</v>
      </c>
      <c r="C6142" s="7" t="n">
        <v>9</v>
      </c>
      <c r="D6142" s="7" t="n">
        <v>0.0199999995529652</v>
      </c>
      <c r="E6142" s="7" t="n">
        <v>0.0199999995529652</v>
      </c>
      <c r="F6142" s="7" t="n">
        <v>1</v>
      </c>
    </row>
    <row r="6143" spans="1:19">
      <c r="A6143" t="s">
        <v>4</v>
      </c>
      <c r="B6143" s="4" t="s">
        <v>5</v>
      </c>
      <c r="C6143" s="4" t="s">
        <v>13</v>
      </c>
      <c r="D6143" s="4" t="s">
        <v>13</v>
      </c>
      <c r="E6143" s="4" t="s">
        <v>19</v>
      </c>
      <c r="F6143" s="4" t="s">
        <v>19</v>
      </c>
      <c r="G6143" s="4" t="s">
        <v>19</v>
      </c>
      <c r="H6143" s="4" t="s">
        <v>10</v>
      </c>
    </row>
    <row r="6144" spans="1:19">
      <c r="A6144" t="n">
        <v>53865</v>
      </c>
      <c r="B6144" s="48" t="n">
        <v>45</v>
      </c>
      <c r="C6144" s="7" t="n">
        <v>2</v>
      </c>
      <c r="D6144" s="7" t="n">
        <v>3</v>
      </c>
      <c r="E6144" s="7" t="n">
        <v>-0.680000007152557</v>
      </c>
      <c r="F6144" s="7" t="n">
        <v>8.40999984741211</v>
      </c>
      <c r="G6144" s="7" t="n">
        <v>-93.0599975585938</v>
      </c>
      <c r="H6144" s="7" t="n">
        <v>0</v>
      </c>
    </row>
    <row r="6145" spans="1:8">
      <c r="A6145" t="s">
        <v>4</v>
      </c>
      <c r="B6145" s="4" t="s">
        <v>5</v>
      </c>
      <c r="C6145" s="4" t="s">
        <v>13</v>
      </c>
      <c r="D6145" s="4" t="s">
        <v>13</v>
      </c>
      <c r="E6145" s="4" t="s">
        <v>19</v>
      </c>
      <c r="F6145" s="4" t="s">
        <v>19</v>
      </c>
      <c r="G6145" s="4" t="s">
        <v>19</v>
      </c>
      <c r="H6145" s="4" t="s">
        <v>10</v>
      </c>
      <c r="I6145" s="4" t="s">
        <v>13</v>
      </c>
    </row>
    <row r="6146" spans="1:8">
      <c r="A6146" t="n">
        <v>53882</v>
      </c>
      <c r="B6146" s="48" t="n">
        <v>45</v>
      </c>
      <c r="C6146" s="7" t="n">
        <v>4</v>
      </c>
      <c r="D6146" s="7" t="n">
        <v>3</v>
      </c>
      <c r="E6146" s="7" t="n">
        <v>343.640014648438</v>
      </c>
      <c r="F6146" s="7" t="n">
        <v>338.410003662109</v>
      </c>
      <c r="G6146" s="7" t="n">
        <v>-10</v>
      </c>
      <c r="H6146" s="7" t="n">
        <v>0</v>
      </c>
      <c r="I6146" s="7" t="n">
        <v>0</v>
      </c>
    </row>
    <row r="6147" spans="1:8">
      <c r="A6147" t="s">
        <v>4</v>
      </c>
      <c r="B6147" s="4" t="s">
        <v>5</v>
      </c>
      <c r="C6147" s="4" t="s">
        <v>13</v>
      </c>
      <c r="D6147" s="4" t="s">
        <v>13</v>
      </c>
      <c r="E6147" s="4" t="s">
        <v>19</v>
      </c>
      <c r="F6147" s="4" t="s">
        <v>10</v>
      </c>
    </row>
    <row r="6148" spans="1:8">
      <c r="A6148" t="n">
        <v>53900</v>
      </c>
      <c r="B6148" s="48" t="n">
        <v>45</v>
      </c>
      <c r="C6148" s="7" t="n">
        <v>5</v>
      </c>
      <c r="D6148" s="7" t="n">
        <v>3</v>
      </c>
      <c r="E6148" s="7" t="n">
        <v>9.69999980926514</v>
      </c>
      <c r="F6148" s="7" t="n">
        <v>0</v>
      </c>
    </row>
    <row r="6149" spans="1:8">
      <c r="A6149" t="s">
        <v>4</v>
      </c>
      <c r="B6149" s="4" t="s">
        <v>5</v>
      </c>
      <c r="C6149" s="4" t="s">
        <v>13</v>
      </c>
      <c r="D6149" s="4" t="s">
        <v>13</v>
      </c>
      <c r="E6149" s="4" t="s">
        <v>19</v>
      </c>
      <c r="F6149" s="4" t="s">
        <v>10</v>
      </c>
    </row>
    <row r="6150" spans="1:8">
      <c r="A6150" t="n">
        <v>53909</v>
      </c>
      <c r="B6150" s="48" t="n">
        <v>45</v>
      </c>
      <c r="C6150" s="7" t="n">
        <v>11</v>
      </c>
      <c r="D6150" s="7" t="n">
        <v>3</v>
      </c>
      <c r="E6150" s="7" t="n">
        <v>40</v>
      </c>
      <c r="F6150" s="7" t="n">
        <v>0</v>
      </c>
    </row>
    <row r="6151" spans="1:8">
      <c r="A6151" t="s">
        <v>4</v>
      </c>
      <c r="B6151" s="4" t="s">
        <v>5</v>
      </c>
      <c r="C6151" s="4" t="s">
        <v>13</v>
      </c>
      <c r="D6151" s="4" t="s">
        <v>13</v>
      </c>
      <c r="E6151" s="4" t="s">
        <v>19</v>
      </c>
      <c r="F6151" s="4" t="s">
        <v>10</v>
      </c>
    </row>
    <row r="6152" spans="1:8">
      <c r="A6152" t="n">
        <v>53918</v>
      </c>
      <c r="B6152" s="48" t="n">
        <v>45</v>
      </c>
      <c r="C6152" s="7" t="n">
        <v>5</v>
      </c>
      <c r="D6152" s="7" t="n">
        <v>3</v>
      </c>
      <c r="E6152" s="7" t="n">
        <v>12.1000003814697</v>
      </c>
      <c r="F6152" s="7" t="n">
        <v>500</v>
      </c>
    </row>
    <row r="6153" spans="1:8">
      <c r="A6153" t="s">
        <v>4</v>
      </c>
      <c r="B6153" s="4" t="s">
        <v>5</v>
      </c>
      <c r="C6153" s="4" t="s">
        <v>13</v>
      </c>
      <c r="D6153" s="4" t="s">
        <v>10</v>
      </c>
      <c r="E6153" s="4" t="s">
        <v>19</v>
      </c>
    </row>
    <row r="6154" spans="1:8">
      <c r="A6154" t="n">
        <v>53927</v>
      </c>
      <c r="B6154" s="42" t="n">
        <v>58</v>
      </c>
      <c r="C6154" s="7" t="n">
        <v>100</v>
      </c>
      <c r="D6154" s="7" t="n">
        <v>500</v>
      </c>
      <c r="E6154" s="7" t="n">
        <v>1</v>
      </c>
    </row>
    <row r="6155" spans="1:8">
      <c r="A6155" t="s">
        <v>4</v>
      </c>
      <c r="B6155" s="4" t="s">
        <v>5</v>
      </c>
      <c r="C6155" s="4" t="s">
        <v>13</v>
      </c>
      <c r="D6155" s="4" t="s">
        <v>10</v>
      </c>
    </row>
    <row r="6156" spans="1:8">
      <c r="A6156" t="n">
        <v>53935</v>
      </c>
      <c r="B6156" s="42" t="n">
        <v>58</v>
      </c>
      <c r="C6156" s="7" t="n">
        <v>255</v>
      </c>
      <c r="D6156" s="7" t="n">
        <v>0</v>
      </c>
    </row>
    <row r="6157" spans="1:8">
      <c r="A6157" t="s">
        <v>4</v>
      </c>
      <c r="B6157" s="4" t="s">
        <v>5</v>
      </c>
      <c r="C6157" s="4" t="s">
        <v>13</v>
      </c>
      <c r="D6157" s="4" t="s">
        <v>10</v>
      </c>
      <c r="E6157" s="4" t="s">
        <v>19</v>
      </c>
      <c r="F6157" s="4" t="s">
        <v>10</v>
      </c>
      <c r="G6157" s="4" t="s">
        <v>9</v>
      </c>
      <c r="H6157" s="4" t="s">
        <v>9</v>
      </c>
      <c r="I6157" s="4" t="s">
        <v>10</v>
      </c>
      <c r="J6157" s="4" t="s">
        <v>10</v>
      </c>
      <c r="K6157" s="4" t="s">
        <v>9</v>
      </c>
      <c r="L6157" s="4" t="s">
        <v>9</v>
      </c>
      <c r="M6157" s="4" t="s">
        <v>9</v>
      </c>
      <c r="N6157" s="4" t="s">
        <v>9</v>
      </c>
      <c r="O6157" s="4" t="s">
        <v>6</v>
      </c>
    </row>
    <row r="6158" spans="1:8">
      <c r="A6158" t="n">
        <v>53939</v>
      </c>
      <c r="B6158" s="14" t="n">
        <v>50</v>
      </c>
      <c r="C6158" s="7" t="n">
        <v>0</v>
      </c>
      <c r="D6158" s="7" t="n">
        <v>4546</v>
      </c>
      <c r="E6158" s="7" t="n">
        <v>0.400000005960464</v>
      </c>
      <c r="F6158" s="7" t="n">
        <v>0</v>
      </c>
      <c r="G6158" s="7" t="n">
        <v>0</v>
      </c>
      <c r="H6158" s="7" t="n">
        <v>-1073741824</v>
      </c>
      <c r="I6158" s="7" t="n">
        <v>0</v>
      </c>
      <c r="J6158" s="7" t="n">
        <v>65533</v>
      </c>
      <c r="K6158" s="7" t="n">
        <v>0</v>
      </c>
      <c r="L6158" s="7" t="n">
        <v>0</v>
      </c>
      <c r="M6158" s="7" t="n">
        <v>0</v>
      </c>
      <c r="N6158" s="7" t="n">
        <v>0</v>
      </c>
      <c r="O6158" s="7" t="s">
        <v>12</v>
      </c>
    </row>
    <row r="6159" spans="1:8">
      <c r="A6159" t="s">
        <v>4</v>
      </c>
      <c r="B6159" s="4" t="s">
        <v>5</v>
      </c>
      <c r="C6159" s="4" t="s">
        <v>13</v>
      </c>
      <c r="D6159" s="4" t="s">
        <v>10</v>
      </c>
      <c r="E6159" s="4" t="s">
        <v>19</v>
      </c>
      <c r="F6159" s="4" t="s">
        <v>10</v>
      </c>
      <c r="G6159" s="4" t="s">
        <v>9</v>
      </c>
      <c r="H6159" s="4" t="s">
        <v>9</v>
      </c>
      <c r="I6159" s="4" t="s">
        <v>10</v>
      </c>
      <c r="J6159" s="4" t="s">
        <v>10</v>
      </c>
      <c r="K6159" s="4" t="s">
        <v>9</v>
      </c>
      <c r="L6159" s="4" t="s">
        <v>9</v>
      </c>
      <c r="M6159" s="4" t="s">
        <v>9</v>
      </c>
      <c r="N6159" s="4" t="s">
        <v>9</v>
      </c>
      <c r="O6159" s="4" t="s">
        <v>6</v>
      </c>
    </row>
    <row r="6160" spans="1:8">
      <c r="A6160" t="n">
        <v>53978</v>
      </c>
      <c r="B6160" s="14" t="n">
        <v>50</v>
      </c>
      <c r="C6160" s="7" t="n">
        <v>0</v>
      </c>
      <c r="D6160" s="7" t="n">
        <v>4522</v>
      </c>
      <c r="E6160" s="7" t="n">
        <v>0.400000005960464</v>
      </c>
      <c r="F6160" s="7" t="n">
        <v>0</v>
      </c>
      <c r="G6160" s="7" t="n">
        <v>0</v>
      </c>
      <c r="H6160" s="7" t="n">
        <v>-1069547520</v>
      </c>
      <c r="I6160" s="7" t="n">
        <v>0</v>
      </c>
      <c r="J6160" s="7" t="n">
        <v>65533</v>
      </c>
      <c r="K6160" s="7" t="n">
        <v>0</v>
      </c>
      <c r="L6160" s="7" t="n">
        <v>0</v>
      </c>
      <c r="M6160" s="7" t="n">
        <v>0</v>
      </c>
      <c r="N6160" s="7" t="n">
        <v>0</v>
      </c>
      <c r="O6160" s="7" t="s">
        <v>12</v>
      </c>
    </row>
    <row r="6161" spans="1:15">
      <c r="A6161" t="s">
        <v>4</v>
      </c>
      <c r="B6161" s="4" t="s">
        <v>5</v>
      </c>
      <c r="C6161" s="4" t="s">
        <v>13</v>
      </c>
      <c r="D6161" s="4" t="s">
        <v>10</v>
      </c>
      <c r="E6161" s="4" t="s">
        <v>19</v>
      </c>
      <c r="F6161" s="4" t="s">
        <v>10</v>
      </c>
      <c r="G6161" s="4" t="s">
        <v>9</v>
      </c>
      <c r="H6161" s="4" t="s">
        <v>9</v>
      </c>
      <c r="I6161" s="4" t="s">
        <v>10</v>
      </c>
      <c r="J6161" s="4" t="s">
        <v>10</v>
      </c>
      <c r="K6161" s="4" t="s">
        <v>9</v>
      </c>
      <c r="L6161" s="4" t="s">
        <v>9</v>
      </c>
      <c r="M6161" s="4" t="s">
        <v>9</v>
      </c>
      <c r="N6161" s="4" t="s">
        <v>9</v>
      </c>
      <c r="O6161" s="4" t="s">
        <v>6</v>
      </c>
    </row>
    <row r="6162" spans="1:15">
      <c r="A6162" t="n">
        <v>54017</v>
      </c>
      <c r="B6162" s="14" t="n">
        <v>50</v>
      </c>
      <c r="C6162" s="7" t="n">
        <v>0</v>
      </c>
      <c r="D6162" s="7" t="n">
        <v>4400</v>
      </c>
      <c r="E6162" s="7" t="n">
        <v>1</v>
      </c>
      <c r="F6162" s="7" t="n">
        <v>400</v>
      </c>
      <c r="G6162" s="7" t="n">
        <v>0</v>
      </c>
      <c r="H6162" s="7" t="n">
        <v>-1061158912</v>
      </c>
      <c r="I6162" s="7" t="n">
        <v>0</v>
      </c>
      <c r="J6162" s="7" t="n">
        <v>65533</v>
      </c>
      <c r="K6162" s="7" t="n">
        <v>0</v>
      </c>
      <c r="L6162" s="7" t="n">
        <v>0</v>
      </c>
      <c r="M6162" s="7" t="n">
        <v>0</v>
      </c>
      <c r="N6162" s="7" t="n">
        <v>0</v>
      </c>
      <c r="O6162" s="7" t="s">
        <v>12</v>
      </c>
    </row>
    <row r="6163" spans="1:15">
      <c r="A6163" t="s">
        <v>4</v>
      </c>
      <c r="B6163" s="4" t="s">
        <v>5</v>
      </c>
      <c r="C6163" s="4" t="s">
        <v>13</v>
      </c>
      <c r="D6163" s="4" t="s">
        <v>9</v>
      </c>
      <c r="E6163" s="4" t="s">
        <v>9</v>
      </c>
      <c r="F6163" s="4" t="s">
        <v>9</v>
      </c>
    </row>
    <row r="6164" spans="1:15">
      <c r="A6164" t="n">
        <v>54056</v>
      </c>
      <c r="B6164" s="14" t="n">
        <v>50</v>
      </c>
      <c r="C6164" s="7" t="n">
        <v>255</v>
      </c>
      <c r="D6164" s="7" t="n">
        <v>1050253722</v>
      </c>
      <c r="E6164" s="7" t="n">
        <v>1065353216</v>
      </c>
      <c r="F6164" s="7" t="n">
        <v>1045220557</v>
      </c>
    </row>
    <row r="6165" spans="1:15">
      <c r="A6165" t="s">
        <v>4</v>
      </c>
      <c r="B6165" s="4" t="s">
        <v>5</v>
      </c>
      <c r="C6165" s="4" t="s">
        <v>13</v>
      </c>
      <c r="D6165" s="4" t="s">
        <v>10</v>
      </c>
    </row>
    <row r="6166" spans="1:15">
      <c r="A6166" t="n">
        <v>54070</v>
      </c>
      <c r="B6166" s="48" t="n">
        <v>45</v>
      </c>
      <c r="C6166" s="7" t="n">
        <v>7</v>
      </c>
      <c r="D6166" s="7" t="n">
        <v>255</v>
      </c>
    </row>
    <row r="6167" spans="1:15">
      <c r="A6167" t="s">
        <v>4</v>
      </c>
      <c r="B6167" s="4" t="s">
        <v>5</v>
      </c>
      <c r="C6167" s="4" t="s">
        <v>13</v>
      </c>
      <c r="D6167" s="4" t="s">
        <v>10</v>
      </c>
      <c r="E6167" s="4" t="s">
        <v>10</v>
      </c>
      <c r="F6167" s="4" t="s">
        <v>9</v>
      </c>
    </row>
    <row r="6168" spans="1:15">
      <c r="A6168" t="n">
        <v>54074</v>
      </c>
      <c r="B6168" s="76" t="n">
        <v>84</v>
      </c>
      <c r="C6168" s="7" t="n">
        <v>1</v>
      </c>
      <c r="D6168" s="7" t="n">
        <v>0</v>
      </c>
      <c r="E6168" s="7" t="n">
        <v>500</v>
      </c>
      <c r="F6168" s="7" t="n">
        <v>0</v>
      </c>
    </row>
    <row r="6169" spans="1:15">
      <c r="A6169" t="s">
        <v>4</v>
      </c>
      <c r="B6169" s="4" t="s">
        <v>5</v>
      </c>
      <c r="C6169" s="4" t="s">
        <v>10</v>
      </c>
    </row>
    <row r="6170" spans="1:15">
      <c r="A6170" t="n">
        <v>54084</v>
      </c>
      <c r="B6170" s="25" t="n">
        <v>16</v>
      </c>
      <c r="C6170" s="7" t="n">
        <v>500</v>
      </c>
    </row>
    <row r="6171" spans="1:15">
      <c r="A6171" t="s">
        <v>4</v>
      </c>
      <c r="B6171" s="4" t="s">
        <v>5</v>
      </c>
      <c r="C6171" s="4" t="s">
        <v>6</v>
      </c>
      <c r="D6171" s="4" t="s">
        <v>10</v>
      </c>
    </row>
    <row r="6172" spans="1:15">
      <c r="A6172" t="n">
        <v>54087</v>
      </c>
      <c r="B6172" s="58" t="n">
        <v>29</v>
      </c>
      <c r="C6172" s="7" t="s">
        <v>367</v>
      </c>
      <c r="D6172" s="7" t="n">
        <v>65533</v>
      </c>
    </row>
    <row r="6173" spans="1:15">
      <c r="A6173" t="s">
        <v>4</v>
      </c>
      <c r="B6173" s="4" t="s">
        <v>5</v>
      </c>
      <c r="C6173" s="4" t="s">
        <v>13</v>
      </c>
      <c r="D6173" s="4" t="s">
        <v>10</v>
      </c>
      <c r="E6173" s="4" t="s">
        <v>6</v>
      </c>
    </row>
    <row r="6174" spans="1:15">
      <c r="A6174" t="n">
        <v>54105</v>
      </c>
      <c r="B6174" s="37" t="n">
        <v>51</v>
      </c>
      <c r="C6174" s="7" t="n">
        <v>4</v>
      </c>
      <c r="D6174" s="7" t="n">
        <v>1615</v>
      </c>
      <c r="E6174" s="7" t="s">
        <v>108</v>
      </c>
    </row>
    <row r="6175" spans="1:15">
      <c r="A6175" t="s">
        <v>4</v>
      </c>
      <c r="B6175" s="4" t="s">
        <v>5</v>
      </c>
      <c r="C6175" s="4" t="s">
        <v>10</v>
      </c>
    </row>
    <row r="6176" spans="1:15">
      <c r="A6176" t="n">
        <v>54119</v>
      </c>
      <c r="B6176" s="25" t="n">
        <v>16</v>
      </c>
      <c r="C6176" s="7" t="n">
        <v>0</v>
      </c>
    </row>
    <row r="6177" spans="1:15">
      <c r="A6177" t="s">
        <v>4</v>
      </c>
      <c r="B6177" s="4" t="s">
        <v>5</v>
      </c>
      <c r="C6177" s="4" t="s">
        <v>10</v>
      </c>
      <c r="D6177" s="4" t="s">
        <v>13</v>
      </c>
      <c r="E6177" s="4" t="s">
        <v>9</v>
      </c>
      <c r="F6177" s="4" t="s">
        <v>28</v>
      </c>
      <c r="G6177" s="4" t="s">
        <v>13</v>
      </c>
      <c r="H6177" s="4" t="s">
        <v>13</v>
      </c>
      <c r="I6177" s="4" t="s">
        <v>13</v>
      </c>
    </row>
    <row r="6178" spans="1:15">
      <c r="A6178" t="n">
        <v>54122</v>
      </c>
      <c r="B6178" s="38" t="n">
        <v>26</v>
      </c>
      <c r="C6178" s="7" t="n">
        <v>1615</v>
      </c>
      <c r="D6178" s="7" t="n">
        <v>17</v>
      </c>
      <c r="E6178" s="7" t="n">
        <v>63256</v>
      </c>
      <c r="F6178" s="7" t="s">
        <v>332</v>
      </c>
      <c r="G6178" s="7" t="n">
        <v>8</v>
      </c>
      <c r="H6178" s="7" t="n">
        <v>2</v>
      </c>
      <c r="I6178" s="7" t="n">
        <v>0</v>
      </c>
    </row>
    <row r="6179" spans="1:15">
      <c r="A6179" t="s">
        <v>4</v>
      </c>
      <c r="B6179" s="4" t="s">
        <v>5</v>
      </c>
      <c r="C6179" s="4" t="s">
        <v>10</v>
      </c>
    </row>
    <row r="6180" spans="1:15">
      <c r="A6180" t="n">
        <v>54152</v>
      </c>
      <c r="B6180" s="25" t="n">
        <v>16</v>
      </c>
      <c r="C6180" s="7" t="n">
        <v>3000</v>
      </c>
    </row>
    <row r="6181" spans="1:15">
      <c r="A6181" t="s">
        <v>4</v>
      </c>
      <c r="B6181" s="4" t="s">
        <v>5</v>
      </c>
      <c r="C6181" s="4" t="s">
        <v>13</v>
      </c>
      <c r="D6181" s="4" t="s">
        <v>10</v>
      </c>
      <c r="E6181" s="4" t="s">
        <v>19</v>
      </c>
      <c r="F6181" s="4" t="s">
        <v>10</v>
      </c>
      <c r="G6181" s="4" t="s">
        <v>9</v>
      </c>
      <c r="H6181" s="4" t="s">
        <v>9</v>
      </c>
      <c r="I6181" s="4" t="s">
        <v>10</v>
      </c>
      <c r="J6181" s="4" t="s">
        <v>10</v>
      </c>
      <c r="K6181" s="4" t="s">
        <v>9</v>
      </c>
      <c r="L6181" s="4" t="s">
        <v>9</v>
      </c>
      <c r="M6181" s="4" t="s">
        <v>9</v>
      </c>
      <c r="N6181" s="4" t="s">
        <v>9</v>
      </c>
      <c r="O6181" s="4" t="s">
        <v>6</v>
      </c>
    </row>
    <row r="6182" spans="1:15">
      <c r="A6182" t="n">
        <v>54155</v>
      </c>
      <c r="B6182" s="14" t="n">
        <v>50</v>
      </c>
      <c r="C6182" s="7" t="n">
        <v>0</v>
      </c>
      <c r="D6182" s="7" t="n">
        <v>4427</v>
      </c>
      <c r="E6182" s="7" t="n">
        <v>0.800000011920929</v>
      </c>
      <c r="F6182" s="7" t="n">
        <v>0</v>
      </c>
      <c r="G6182" s="7" t="n">
        <v>0</v>
      </c>
      <c r="H6182" s="7" t="n">
        <v>-1061158912</v>
      </c>
      <c r="I6182" s="7" t="n">
        <v>0</v>
      </c>
      <c r="J6182" s="7" t="n">
        <v>65533</v>
      </c>
      <c r="K6182" s="7" t="n">
        <v>0</v>
      </c>
      <c r="L6182" s="7" t="n">
        <v>0</v>
      </c>
      <c r="M6182" s="7" t="n">
        <v>0</v>
      </c>
      <c r="N6182" s="7" t="n">
        <v>0</v>
      </c>
      <c r="O6182" s="7" t="s">
        <v>12</v>
      </c>
    </row>
    <row r="6183" spans="1:15">
      <c r="A6183" t="s">
        <v>4</v>
      </c>
      <c r="B6183" s="4" t="s">
        <v>5</v>
      </c>
      <c r="C6183" s="4" t="s">
        <v>10</v>
      </c>
    </row>
    <row r="6184" spans="1:15">
      <c r="A6184" t="n">
        <v>54194</v>
      </c>
      <c r="B6184" s="25" t="n">
        <v>16</v>
      </c>
      <c r="C6184" s="7" t="n">
        <v>1000</v>
      </c>
    </row>
    <row r="6185" spans="1:15">
      <c r="A6185" t="s">
        <v>4</v>
      </c>
      <c r="B6185" s="4" t="s">
        <v>5</v>
      </c>
      <c r="C6185" s="4" t="s">
        <v>10</v>
      </c>
      <c r="D6185" s="4" t="s">
        <v>13</v>
      </c>
    </row>
    <row r="6186" spans="1:15">
      <c r="A6186" t="n">
        <v>54197</v>
      </c>
      <c r="B6186" s="52" t="n">
        <v>89</v>
      </c>
      <c r="C6186" s="7" t="n">
        <v>65533</v>
      </c>
      <c r="D6186" s="7" t="n">
        <v>0</v>
      </c>
    </row>
    <row r="6187" spans="1:15">
      <c r="A6187" t="s">
        <v>4</v>
      </c>
      <c r="B6187" s="4" t="s">
        <v>5</v>
      </c>
      <c r="C6187" s="4" t="s">
        <v>6</v>
      </c>
      <c r="D6187" s="4" t="s">
        <v>10</v>
      </c>
    </row>
    <row r="6188" spans="1:15">
      <c r="A6188" t="n">
        <v>54201</v>
      </c>
      <c r="B6188" s="58" t="n">
        <v>29</v>
      </c>
      <c r="C6188" s="7" t="s">
        <v>12</v>
      </c>
      <c r="D6188" s="7" t="n">
        <v>65533</v>
      </c>
    </row>
    <row r="6189" spans="1:15">
      <c r="A6189" t="s">
        <v>4</v>
      </c>
      <c r="B6189" s="4" t="s">
        <v>5</v>
      </c>
      <c r="C6189" s="4" t="s">
        <v>13</v>
      </c>
      <c r="D6189" s="4" t="s">
        <v>19</v>
      </c>
      <c r="E6189" s="4" t="s">
        <v>10</v>
      </c>
      <c r="F6189" s="4" t="s">
        <v>13</v>
      </c>
    </row>
    <row r="6190" spans="1:15">
      <c r="A6190" t="n">
        <v>54205</v>
      </c>
      <c r="B6190" s="16" t="n">
        <v>49</v>
      </c>
      <c r="C6190" s="7" t="n">
        <v>3</v>
      </c>
      <c r="D6190" s="7" t="n">
        <v>0.699999988079071</v>
      </c>
      <c r="E6190" s="7" t="n">
        <v>500</v>
      </c>
      <c r="F6190" s="7" t="n">
        <v>0</v>
      </c>
    </row>
    <row r="6191" spans="1:15">
      <c r="A6191" t="s">
        <v>4</v>
      </c>
      <c r="B6191" s="4" t="s">
        <v>5</v>
      </c>
      <c r="C6191" s="4" t="s">
        <v>10</v>
      </c>
      <c r="D6191" s="4" t="s">
        <v>13</v>
      </c>
    </row>
    <row r="6192" spans="1:15">
      <c r="A6192" t="n">
        <v>54214</v>
      </c>
      <c r="B6192" s="52" t="n">
        <v>89</v>
      </c>
      <c r="C6192" s="7" t="n">
        <v>65533</v>
      </c>
      <c r="D6192" s="7" t="n">
        <v>1</v>
      </c>
    </row>
    <row r="6193" spans="1:15">
      <c r="A6193" t="s">
        <v>4</v>
      </c>
      <c r="B6193" s="4" t="s">
        <v>5</v>
      </c>
      <c r="C6193" s="4" t="s">
        <v>13</v>
      </c>
      <c r="D6193" s="4" t="s">
        <v>10</v>
      </c>
      <c r="E6193" s="4" t="s">
        <v>19</v>
      </c>
    </row>
    <row r="6194" spans="1:15">
      <c r="A6194" t="n">
        <v>54218</v>
      </c>
      <c r="B6194" s="42" t="n">
        <v>58</v>
      </c>
      <c r="C6194" s="7" t="n">
        <v>101</v>
      </c>
      <c r="D6194" s="7" t="n">
        <v>300</v>
      </c>
      <c r="E6194" s="7" t="n">
        <v>1</v>
      </c>
    </row>
    <row r="6195" spans="1:15">
      <c r="A6195" t="s">
        <v>4</v>
      </c>
      <c r="B6195" s="4" t="s">
        <v>5</v>
      </c>
      <c r="C6195" s="4" t="s">
        <v>13</v>
      </c>
      <c r="D6195" s="4" t="s">
        <v>10</v>
      </c>
    </row>
    <row r="6196" spans="1:15">
      <c r="A6196" t="n">
        <v>54226</v>
      </c>
      <c r="B6196" s="42" t="n">
        <v>58</v>
      </c>
      <c r="C6196" s="7" t="n">
        <v>254</v>
      </c>
      <c r="D6196" s="7" t="n">
        <v>0</v>
      </c>
    </row>
    <row r="6197" spans="1:15">
      <c r="A6197" t="s">
        <v>4</v>
      </c>
      <c r="B6197" s="4" t="s">
        <v>5</v>
      </c>
      <c r="C6197" s="4" t="s">
        <v>13</v>
      </c>
      <c r="D6197" s="4" t="s">
        <v>13</v>
      </c>
      <c r="E6197" s="4" t="s">
        <v>19</v>
      </c>
      <c r="F6197" s="4" t="s">
        <v>19</v>
      </c>
      <c r="G6197" s="4" t="s">
        <v>19</v>
      </c>
      <c r="H6197" s="4" t="s">
        <v>10</v>
      </c>
    </row>
    <row r="6198" spans="1:15">
      <c r="A6198" t="n">
        <v>54230</v>
      </c>
      <c r="B6198" s="48" t="n">
        <v>45</v>
      </c>
      <c r="C6198" s="7" t="n">
        <v>2</v>
      </c>
      <c r="D6198" s="7" t="n">
        <v>3</v>
      </c>
      <c r="E6198" s="7" t="n">
        <v>-1.24000000953674</v>
      </c>
      <c r="F6198" s="7" t="n">
        <v>4.90000009536743</v>
      </c>
      <c r="G6198" s="7" t="n">
        <v>-81.2600021362305</v>
      </c>
      <c r="H6198" s="7" t="n">
        <v>0</v>
      </c>
    </row>
    <row r="6199" spans="1:15">
      <c r="A6199" t="s">
        <v>4</v>
      </c>
      <c r="B6199" s="4" t="s">
        <v>5</v>
      </c>
      <c r="C6199" s="4" t="s">
        <v>13</v>
      </c>
      <c r="D6199" s="4" t="s">
        <v>13</v>
      </c>
      <c r="E6199" s="4" t="s">
        <v>19</v>
      </c>
      <c r="F6199" s="4" t="s">
        <v>19</v>
      </c>
      <c r="G6199" s="4" t="s">
        <v>19</v>
      </c>
      <c r="H6199" s="4" t="s">
        <v>10</v>
      </c>
      <c r="I6199" s="4" t="s">
        <v>13</v>
      </c>
    </row>
    <row r="6200" spans="1:15">
      <c r="A6200" t="n">
        <v>54247</v>
      </c>
      <c r="B6200" s="48" t="n">
        <v>45</v>
      </c>
      <c r="C6200" s="7" t="n">
        <v>4</v>
      </c>
      <c r="D6200" s="7" t="n">
        <v>3</v>
      </c>
      <c r="E6200" s="7" t="n">
        <v>350.670013427734</v>
      </c>
      <c r="F6200" s="7" t="n">
        <v>326.890014648438</v>
      </c>
      <c r="G6200" s="7" t="n">
        <v>6</v>
      </c>
      <c r="H6200" s="7" t="n">
        <v>0</v>
      </c>
      <c r="I6200" s="7" t="n">
        <v>0</v>
      </c>
    </row>
    <row r="6201" spans="1:15">
      <c r="A6201" t="s">
        <v>4</v>
      </c>
      <c r="B6201" s="4" t="s">
        <v>5</v>
      </c>
      <c r="C6201" s="4" t="s">
        <v>13</v>
      </c>
      <c r="D6201" s="4" t="s">
        <v>13</v>
      </c>
      <c r="E6201" s="4" t="s">
        <v>19</v>
      </c>
      <c r="F6201" s="4" t="s">
        <v>10</v>
      </c>
    </row>
    <row r="6202" spans="1:15">
      <c r="A6202" t="n">
        <v>54265</v>
      </c>
      <c r="B6202" s="48" t="n">
        <v>45</v>
      </c>
      <c r="C6202" s="7" t="n">
        <v>5</v>
      </c>
      <c r="D6202" s="7" t="n">
        <v>3</v>
      </c>
      <c r="E6202" s="7" t="n">
        <v>12.1000003814697</v>
      </c>
      <c r="F6202" s="7" t="n">
        <v>0</v>
      </c>
    </row>
    <row r="6203" spans="1:15">
      <c r="A6203" t="s">
        <v>4</v>
      </c>
      <c r="B6203" s="4" t="s">
        <v>5</v>
      </c>
      <c r="C6203" s="4" t="s">
        <v>13</v>
      </c>
      <c r="D6203" s="4" t="s">
        <v>13</v>
      </c>
      <c r="E6203" s="4" t="s">
        <v>19</v>
      </c>
      <c r="F6203" s="4" t="s">
        <v>10</v>
      </c>
    </row>
    <row r="6204" spans="1:15">
      <c r="A6204" t="n">
        <v>54274</v>
      </c>
      <c r="B6204" s="48" t="n">
        <v>45</v>
      </c>
      <c r="C6204" s="7" t="n">
        <v>11</v>
      </c>
      <c r="D6204" s="7" t="n">
        <v>3</v>
      </c>
      <c r="E6204" s="7" t="n">
        <v>40</v>
      </c>
      <c r="F6204" s="7" t="n">
        <v>0</v>
      </c>
    </row>
    <row r="6205" spans="1:15">
      <c r="A6205" t="s">
        <v>4</v>
      </c>
      <c r="B6205" s="4" t="s">
        <v>5</v>
      </c>
      <c r="C6205" s="4" t="s">
        <v>13</v>
      </c>
      <c r="D6205" s="4" t="s">
        <v>13</v>
      </c>
      <c r="E6205" s="4" t="s">
        <v>19</v>
      </c>
      <c r="F6205" s="4" t="s">
        <v>19</v>
      </c>
      <c r="G6205" s="4" t="s">
        <v>19</v>
      </c>
      <c r="H6205" s="4" t="s">
        <v>10</v>
      </c>
      <c r="I6205" s="4" t="s">
        <v>13</v>
      </c>
    </row>
    <row r="6206" spans="1:15">
      <c r="A6206" t="n">
        <v>54283</v>
      </c>
      <c r="B6206" s="48" t="n">
        <v>45</v>
      </c>
      <c r="C6206" s="7" t="n">
        <v>4</v>
      </c>
      <c r="D6206" s="7" t="n">
        <v>3</v>
      </c>
      <c r="E6206" s="7" t="n">
        <v>349.25</v>
      </c>
      <c r="F6206" s="7" t="n">
        <v>334.190002441406</v>
      </c>
      <c r="G6206" s="7" t="n">
        <v>6</v>
      </c>
      <c r="H6206" s="7" t="n">
        <v>25000</v>
      </c>
      <c r="I6206" s="7" t="n">
        <v>0</v>
      </c>
    </row>
    <row r="6207" spans="1:15">
      <c r="A6207" t="s">
        <v>4</v>
      </c>
      <c r="B6207" s="4" t="s">
        <v>5</v>
      </c>
      <c r="C6207" s="4" t="s">
        <v>13</v>
      </c>
      <c r="D6207" s="4" t="s">
        <v>10</v>
      </c>
    </row>
    <row r="6208" spans="1:15">
      <c r="A6208" t="n">
        <v>54301</v>
      </c>
      <c r="B6208" s="42" t="n">
        <v>58</v>
      </c>
      <c r="C6208" s="7" t="n">
        <v>255</v>
      </c>
      <c r="D6208" s="7" t="n">
        <v>0</v>
      </c>
    </row>
    <row r="6209" spans="1:9">
      <c r="A6209" t="s">
        <v>4</v>
      </c>
      <c r="B6209" s="4" t="s">
        <v>5</v>
      </c>
      <c r="C6209" s="4" t="s">
        <v>6</v>
      </c>
      <c r="D6209" s="4" t="s">
        <v>10</v>
      </c>
    </row>
    <row r="6210" spans="1:9">
      <c r="A6210" t="n">
        <v>54305</v>
      </c>
      <c r="B6210" s="58" t="n">
        <v>29</v>
      </c>
      <c r="C6210" s="7" t="s">
        <v>401</v>
      </c>
      <c r="D6210" s="7" t="n">
        <v>65533</v>
      </c>
    </row>
    <row r="6211" spans="1:9">
      <c r="A6211" t="s">
        <v>4</v>
      </c>
      <c r="B6211" s="4" t="s">
        <v>5</v>
      </c>
      <c r="C6211" s="4" t="s">
        <v>13</v>
      </c>
      <c r="D6211" s="4" t="s">
        <v>10</v>
      </c>
      <c r="E6211" s="4" t="s">
        <v>6</v>
      </c>
    </row>
    <row r="6212" spans="1:9">
      <c r="A6212" t="n">
        <v>54321</v>
      </c>
      <c r="B6212" s="37" t="n">
        <v>51</v>
      </c>
      <c r="C6212" s="7" t="n">
        <v>4</v>
      </c>
      <c r="D6212" s="7" t="n">
        <v>7033</v>
      </c>
      <c r="E6212" s="7" t="s">
        <v>44</v>
      </c>
    </row>
    <row r="6213" spans="1:9">
      <c r="A6213" t="s">
        <v>4</v>
      </c>
      <c r="B6213" s="4" t="s">
        <v>5</v>
      </c>
      <c r="C6213" s="4" t="s">
        <v>10</v>
      </c>
    </row>
    <row r="6214" spans="1:9">
      <c r="A6214" t="n">
        <v>54334</v>
      </c>
      <c r="B6214" s="25" t="n">
        <v>16</v>
      </c>
      <c r="C6214" s="7" t="n">
        <v>0</v>
      </c>
    </row>
    <row r="6215" spans="1:9">
      <c r="A6215" t="s">
        <v>4</v>
      </c>
      <c r="B6215" s="4" t="s">
        <v>5</v>
      </c>
      <c r="C6215" s="4" t="s">
        <v>10</v>
      </c>
      <c r="D6215" s="4" t="s">
        <v>13</v>
      </c>
      <c r="E6215" s="4" t="s">
        <v>9</v>
      </c>
      <c r="F6215" s="4" t="s">
        <v>28</v>
      </c>
      <c r="G6215" s="4" t="s">
        <v>13</v>
      </c>
      <c r="H6215" s="4" t="s">
        <v>13</v>
      </c>
    </row>
    <row r="6216" spans="1:9">
      <c r="A6216" t="n">
        <v>54337</v>
      </c>
      <c r="B6216" s="38" t="n">
        <v>26</v>
      </c>
      <c r="C6216" s="7" t="n">
        <v>7033</v>
      </c>
      <c r="D6216" s="7" t="n">
        <v>17</v>
      </c>
      <c r="E6216" s="7" t="n">
        <v>52872</v>
      </c>
      <c r="F6216" s="7" t="s">
        <v>456</v>
      </c>
      <c r="G6216" s="7" t="n">
        <v>2</v>
      </c>
      <c r="H6216" s="7" t="n">
        <v>0</v>
      </c>
    </row>
    <row r="6217" spans="1:9">
      <c r="A6217" t="s">
        <v>4</v>
      </c>
      <c r="B6217" s="4" t="s">
        <v>5</v>
      </c>
    </row>
    <row r="6218" spans="1:9">
      <c r="A6218" t="n">
        <v>54368</v>
      </c>
      <c r="B6218" s="23" t="n">
        <v>28</v>
      </c>
    </row>
    <row r="6219" spans="1:9">
      <c r="A6219" t="s">
        <v>4</v>
      </c>
      <c r="B6219" s="4" t="s">
        <v>5</v>
      </c>
      <c r="C6219" s="4" t="s">
        <v>6</v>
      </c>
      <c r="D6219" s="4" t="s">
        <v>10</v>
      </c>
    </row>
    <row r="6220" spans="1:9">
      <c r="A6220" t="n">
        <v>54369</v>
      </c>
      <c r="B6220" s="58" t="n">
        <v>29</v>
      </c>
      <c r="C6220" s="7" t="s">
        <v>12</v>
      </c>
      <c r="D6220" s="7" t="n">
        <v>65533</v>
      </c>
    </row>
    <row r="6221" spans="1:9">
      <c r="A6221" t="s">
        <v>4</v>
      </c>
      <c r="B6221" s="4" t="s">
        <v>5</v>
      </c>
      <c r="C6221" s="4" t="s">
        <v>13</v>
      </c>
      <c r="D6221" s="4" t="s">
        <v>10</v>
      </c>
      <c r="E6221" s="4" t="s">
        <v>10</v>
      </c>
      <c r="F6221" s="4" t="s">
        <v>13</v>
      </c>
    </row>
    <row r="6222" spans="1:9">
      <c r="A6222" t="n">
        <v>54373</v>
      </c>
      <c r="B6222" s="21" t="n">
        <v>25</v>
      </c>
      <c r="C6222" s="7" t="n">
        <v>1</v>
      </c>
      <c r="D6222" s="7" t="n">
        <v>60</v>
      </c>
      <c r="E6222" s="7" t="n">
        <v>500</v>
      </c>
      <c r="F6222" s="7" t="n">
        <v>2</v>
      </c>
    </row>
    <row r="6223" spans="1:9">
      <c r="A6223" t="s">
        <v>4</v>
      </c>
      <c r="B6223" s="4" t="s">
        <v>5</v>
      </c>
      <c r="C6223" s="4" t="s">
        <v>13</v>
      </c>
      <c r="D6223" s="4" t="s">
        <v>10</v>
      </c>
      <c r="E6223" s="4" t="s">
        <v>6</v>
      </c>
    </row>
    <row r="6224" spans="1:9">
      <c r="A6224" t="n">
        <v>54380</v>
      </c>
      <c r="B6224" s="37" t="n">
        <v>51</v>
      </c>
      <c r="C6224" s="7" t="n">
        <v>4</v>
      </c>
      <c r="D6224" s="7" t="n">
        <v>1</v>
      </c>
      <c r="E6224" s="7" t="s">
        <v>457</v>
      </c>
    </row>
    <row r="6225" spans="1:8">
      <c r="A6225" t="s">
        <v>4</v>
      </c>
      <c r="B6225" s="4" t="s">
        <v>5</v>
      </c>
      <c r="C6225" s="4" t="s">
        <v>10</v>
      </c>
    </row>
    <row r="6226" spans="1:8">
      <c r="A6226" t="n">
        <v>54393</v>
      </c>
      <c r="B6226" s="25" t="n">
        <v>16</v>
      </c>
      <c r="C6226" s="7" t="n">
        <v>0</v>
      </c>
    </row>
    <row r="6227" spans="1:8">
      <c r="A6227" t="s">
        <v>4</v>
      </c>
      <c r="B6227" s="4" t="s">
        <v>5</v>
      </c>
      <c r="C6227" s="4" t="s">
        <v>10</v>
      </c>
      <c r="D6227" s="4" t="s">
        <v>13</v>
      </c>
      <c r="E6227" s="4" t="s">
        <v>9</v>
      </c>
      <c r="F6227" s="4" t="s">
        <v>28</v>
      </c>
      <c r="G6227" s="4" t="s">
        <v>13</v>
      </c>
      <c r="H6227" s="4" t="s">
        <v>13</v>
      </c>
    </row>
    <row r="6228" spans="1:8">
      <c r="A6228" t="n">
        <v>54396</v>
      </c>
      <c r="B6228" s="38" t="n">
        <v>26</v>
      </c>
      <c r="C6228" s="7" t="n">
        <v>1</v>
      </c>
      <c r="D6228" s="7" t="n">
        <v>17</v>
      </c>
      <c r="E6228" s="7" t="n">
        <v>1406</v>
      </c>
      <c r="F6228" s="7" t="s">
        <v>458</v>
      </c>
      <c r="G6228" s="7" t="n">
        <v>2</v>
      </c>
      <c r="H6228" s="7" t="n">
        <v>0</v>
      </c>
    </row>
    <row r="6229" spans="1:8">
      <c r="A6229" t="s">
        <v>4</v>
      </c>
      <c r="B6229" s="4" t="s">
        <v>5</v>
      </c>
    </row>
    <row r="6230" spans="1:8">
      <c r="A6230" t="n">
        <v>54433</v>
      </c>
      <c r="B6230" s="23" t="n">
        <v>28</v>
      </c>
    </row>
    <row r="6231" spans="1:8">
      <c r="A6231" t="s">
        <v>4</v>
      </c>
      <c r="B6231" s="4" t="s">
        <v>5</v>
      </c>
      <c r="C6231" s="4" t="s">
        <v>13</v>
      </c>
      <c r="D6231" s="4" t="s">
        <v>10</v>
      </c>
      <c r="E6231" s="4" t="s">
        <v>10</v>
      </c>
      <c r="F6231" s="4" t="s">
        <v>13</v>
      </c>
    </row>
    <row r="6232" spans="1:8">
      <c r="A6232" t="n">
        <v>54434</v>
      </c>
      <c r="B6232" s="21" t="n">
        <v>25</v>
      </c>
      <c r="C6232" s="7" t="n">
        <v>1</v>
      </c>
      <c r="D6232" s="7" t="n">
        <v>260</v>
      </c>
      <c r="E6232" s="7" t="n">
        <v>640</v>
      </c>
      <c r="F6232" s="7" t="n">
        <v>2</v>
      </c>
    </row>
    <row r="6233" spans="1:8">
      <c r="A6233" t="s">
        <v>4</v>
      </c>
      <c r="B6233" s="4" t="s">
        <v>5</v>
      </c>
      <c r="C6233" s="4" t="s">
        <v>13</v>
      </c>
      <c r="D6233" s="4" t="s">
        <v>10</v>
      </c>
      <c r="E6233" s="4" t="s">
        <v>6</v>
      </c>
    </row>
    <row r="6234" spans="1:8">
      <c r="A6234" t="n">
        <v>54441</v>
      </c>
      <c r="B6234" s="37" t="n">
        <v>51</v>
      </c>
      <c r="C6234" s="7" t="n">
        <v>4</v>
      </c>
      <c r="D6234" s="7" t="n">
        <v>3</v>
      </c>
      <c r="E6234" s="7" t="s">
        <v>459</v>
      </c>
    </row>
    <row r="6235" spans="1:8">
      <c r="A6235" t="s">
        <v>4</v>
      </c>
      <c r="B6235" s="4" t="s">
        <v>5</v>
      </c>
      <c r="C6235" s="4" t="s">
        <v>10</v>
      </c>
    </row>
    <row r="6236" spans="1:8">
      <c r="A6236" t="n">
        <v>54454</v>
      </c>
      <c r="B6236" s="25" t="n">
        <v>16</v>
      </c>
      <c r="C6236" s="7" t="n">
        <v>0</v>
      </c>
    </row>
    <row r="6237" spans="1:8">
      <c r="A6237" t="s">
        <v>4</v>
      </c>
      <c r="B6237" s="4" t="s">
        <v>5</v>
      </c>
      <c r="C6237" s="4" t="s">
        <v>10</v>
      </c>
      <c r="D6237" s="4" t="s">
        <v>13</v>
      </c>
      <c r="E6237" s="4" t="s">
        <v>9</v>
      </c>
      <c r="F6237" s="4" t="s">
        <v>28</v>
      </c>
      <c r="G6237" s="4" t="s">
        <v>13</v>
      </c>
      <c r="H6237" s="4" t="s">
        <v>13</v>
      </c>
    </row>
    <row r="6238" spans="1:8">
      <c r="A6238" t="n">
        <v>54457</v>
      </c>
      <c r="B6238" s="38" t="n">
        <v>26</v>
      </c>
      <c r="C6238" s="7" t="n">
        <v>3</v>
      </c>
      <c r="D6238" s="7" t="n">
        <v>17</v>
      </c>
      <c r="E6238" s="7" t="n">
        <v>2376</v>
      </c>
      <c r="F6238" s="7" t="s">
        <v>460</v>
      </c>
      <c r="G6238" s="7" t="n">
        <v>2</v>
      </c>
      <c r="H6238" s="7" t="n">
        <v>0</v>
      </c>
    </row>
    <row r="6239" spans="1:8">
      <c r="A6239" t="s">
        <v>4</v>
      </c>
      <c r="B6239" s="4" t="s">
        <v>5</v>
      </c>
    </row>
    <row r="6240" spans="1:8">
      <c r="A6240" t="n">
        <v>54549</v>
      </c>
      <c r="B6240" s="23" t="n">
        <v>28</v>
      </c>
    </row>
    <row r="6241" spans="1:8">
      <c r="A6241" t="s">
        <v>4</v>
      </c>
      <c r="B6241" s="4" t="s">
        <v>5</v>
      </c>
      <c r="C6241" s="4" t="s">
        <v>13</v>
      </c>
      <c r="D6241" s="4" t="s">
        <v>10</v>
      </c>
      <c r="E6241" s="4" t="s">
        <v>10</v>
      </c>
      <c r="F6241" s="4" t="s">
        <v>13</v>
      </c>
    </row>
    <row r="6242" spans="1:8">
      <c r="A6242" t="n">
        <v>54550</v>
      </c>
      <c r="B6242" s="21" t="n">
        <v>25</v>
      </c>
      <c r="C6242" s="7" t="n">
        <v>1</v>
      </c>
      <c r="D6242" s="7" t="n">
        <v>60</v>
      </c>
      <c r="E6242" s="7" t="n">
        <v>640</v>
      </c>
      <c r="F6242" s="7" t="n">
        <v>2</v>
      </c>
    </row>
    <row r="6243" spans="1:8">
      <c r="A6243" t="s">
        <v>4</v>
      </c>
      <c r="B6243" s="4" t="s">
        <v>5</v>
      </c>
      <c r="C6243" s="4" t="s">
        <v>13</v>
      </c>
      <c r="D6243" s="4" t="s">
        <v>10</v>
      </c>
      <c r="E6243" s="4" t="s">
        <v>6</v>
      </c>
    </row>
    <row r="6244" spans="1:8">
      <c r="A6244" t="n">
        <v>54557</v>
      </c>
      <c r="B6244" s="37" t="n">
        <v>51</v>
      </c>
      <c r="C6244" s="7" t="n">
        <v>4</v>
      </c>
      <c r="D6244" s="7" t="n">
        <v>9</v>
      </c>
      <c r="E6244" s="7" t="s">
        <v>353</v>
      </c>
    </row>
    <row r="6245" spans="1:8">
      <c r="A6245" t="s">
        <v>4</v>
      </c>
      <c r="B6245" s="4" t="s">
        <v>5</v>
      </c>
      <c r="C6245" s="4" t="s">
        <v>10</v>
      </c>
    </row>
    <row r="6246" spans="1:8">
      <c r="A6246" t="n">
        <v>54571</v>
      </c>
      <c r="B6246" s="25" t="n">
        <v>16</v>
      </c>
      <c r="C6246" s="7" t="n">
        <v>0</v>
      </c>
    </row>
    <row r="6247" spans="1:8">
      <c r="A6247" t="s">
        <v>4</v>
      </c>
      <c r="B6247" s="4" t="s">
        <v>5</v>
      </c>
      <c r="C6247" s="4" t="s">
        <v>10</v>
      </c>
      <c r="D6247" s="4" t="s">
        <v>13</v>
      </c>
      <c r="E6247" s="4" t="s">
        <v>9</v>
      </c>
      <c r="F6247" s="4" t="s">
        <v>28</v>
      </c>
      <c r="G6247" s="4" t="s">
        <v>13</v>
      </c>
      <c r="H6247" s="4" t="s">
        <v>13</v>
      </c>
    </row>
    <row r="6248" spans="1:8">
      <c r="A6248" t="n">
        <v>54574</v>
      </c>
      <c r="B6248" s="38" t="n">
        <v>26</v>
      </c>
      <c r="C6248" s="7" t="n">
        <v>9</v>
      </c>
      <c r="D6248" s="7" t="n">
        <v>17</v>
      </c>
      <c r="E6248" s="7" t="n">
        <v>5361</v>
      </c>
      <c r="F6248" s="7" t="s">
        <v>461</v>
      </c>
      <c r="G6248" s="7" t="n">
        <v>2</v>
      </c>
      <c r="H6248" s="7" t="n">
        <v>0</v>
      </c>
    </row>
    <row r="6249" spans="1:8">
      <c r="A6249" t="s">
        <v>4</v>
      </c>
      <c r="B6249" s="4" t="s">
        <v>5</v>
      </c>
    </row>
    <row r="6250" spans="1:8">
      <c r="A6250" t="n">
        <v>54617</v>
      </c>
      <c r="B6250" s="23" t="n">
        <v>28</v>
      </c>
    </row>
    <row r="6251" spans="1:8">
      <c r="A6251" t="s">
        <v>4</v>
      </c>
      <c r="B6251" s="4" t="s">
        <v>5</v>
      </c>
      <c r="C6251" s="4" t="s">
        <v>10</v>
      </c>
      <c r="D6251" s="4" t="s">
        <v>13</v>
      </c>
    </row>
    <row r="6252" spans="1:8">
      <c r="A6252" t="n">
        <v>54618</v>
      </c>
      <c r="B6252" s="52" t="n">
        <v>89</v>
      </c>
      <c r="C6252" s="7" t="n">
        <v>65533</v>
      </c>
      <c r="D6252" s="7" t="n">
        <v>1</v>
      </c>
    </row>
    <row r="6253" spans="1:8">
      <c r="A6253" t="s">
        <v>4</v>
      </c>
      <c r="B6253" s="4" t="s">
        <v>5</v>
      </c>
      <c r="C6253" s="4" t="s">
        <v>13</v>
      </c>
      <c r="D6253" s="4" t="s">
        <v>10</v>
      </c>
      <c r="E6253" s="4" t="s">
        <v>10</v>
      </c>
      <c r="F6253" s="4" t="s">
        <v>13</v>
      </c>
    </row>
    <row r="6254" spans="1:8">
      <c r="A6254" t="n">
        <v>54622</v>
      </c>
      <c r="B6254" s="21" t="n">
        <v>25</v>
      </c>
      <c r="C6254" s="7" t="n">
        <v>1</v>
      </c>
      <c r="D6254" s="7" t="n">
        <v>65535</v>
      </c>
      <c r="E6254" s="7" t="n">
        <v>65535</v>
      </c>
      <c r="F6254" s="7" t="n">
        <v>0</v>
      </c>
    </row>
    <row r="6255" spans="1:8">
      <c r="A6255" t="s">
        <v>4</v>
      </c>
      <c r="B6255" s="4" t="s">
        <v>5</v>
      </c>
      <c r="C6255" s="4" t="s">
        <v>13</v>
      </c>
      <c r="D6255" s="4" t="s">
        <v>10</v>
      </c>
      <c r="E6255" s="4" t="s">
        <v>19</v>
      </c>
    </row>
    <row r="6256" spans="1:8">
      <c r="A6256" t="n">
        <v>54629</v>
      </c>
      <c r="B6256" s="42" t="n">
        <v>58</v>
      </c>
      <c r="C6256" s="7" t="n">
        <v>101</v>
      </c>
      <c r="D6256" s="7" t="n">
        <v>300</v>
      </c>
      <c r="E6256" s="7" t="n">
        <v>1</v>
      </c>
    </row>
    <row r="6257" spans="1:8">
      <c r="A6257" t="s">
        <v>4</v>
      </c>
      <c r="B6257" s="4" t="s">
        <v>5</v>
      </c>
      <c r="C6257" s="4" t="s">
        <v>13</v>
      </c>
      <c r="D6257" s="4" t="s">
        <v>10</v>
      </c>
    </row>
    <row r="6258" spans="1:8">
      <c r="A6258" t="n">
        <v>54637</v>
      </c>
      <c r="B6258" s="42" t="n">
        <v>58</v>
      </c>
      <c r="C6258" s="7" t="n">
        <v>254</v>
      </c>
      <c r="D6258" s="7" t="n">
        <v>0</v>
      </c>
    </row>
    <row r="6259" spans="1:8">
      <c r="A6259" t="s">
        <v>4</v>
      </c>
      <c r="B6259" s="4" t="s">
        <v>5</v>
      </c>
      <c r="C6259" s="4" t="s">
        <v>13</v>
      </c>
    </row>
    <row r="6260" spans="1:8">
      <c r="A6260" t="n">
        <v>54641</v>
      </c>
      <c r="B6260" s="53" t="n">
        <v>116</v>
      </c>
      <c r="C6260" s="7" t="n">
        <v>0</v>
      </c>
    </row>
    <row r="6261" spans="1:8">
      <c r="A6261" t="s">
        <v>4</v>
      </c>
      <c r="B6261" s="4" t="s">
        <v>5</v>
      </c>
      <c r="C6261" s="4" t="s">
        <v>13</v>
      </c>
      <c r="D6261" s="4" t="s">
        <v>10</v>
      </c>
    </row>
    <row r="6262" spans="1:8">
      <c r="A6262" t="n">
        <v>54643</v>
      </c>
      <c r="B6262" s="53" t="n">
        <v>116</v>
      </c>
      <c r="C6262" s="7" t="n">
        <v>2</v>
      </c>
      <c r="D6262" s="7" t="n">
        <v>1</v>
      </c>
    </row>
    <row r="6263" spans="1:8">
      <c r="A6263" t="s">
        <v>4</v>
      </c>
      <c r="B6263" s="4" t="s">
        <v>5</v>
      </c>
      <c r="C6263" s="4" t="s">
        <v>13</v>
      </c>
      <c r="D6263" s="4" t="s">
        <v>9</v>
      </c>
    </row>
    <row r="6264" spans="1:8">
      <c r="A6264" t="n">
        <v>54647</v>
      </c>
      <c r="B6264" s="53" t="n">
        <v>116</v>
      </c>
      <c r="C6264" s="7" t="n">
        <v>5</v>
      </c>
      <c r="D6264" s="7" t="n">
        <v>1120403456</v>
      </c>
    </row>
    <row r="6265" spans="1:8">
      <c r="A6265" t="s">
        <v>4</v>
      </c>
      <c r="B6265" s="4" t="s">
        <v>5</v>
      </c>
      <c r="C6265" s="4" t="s">
        <v>13</v>
      </c>
      <c r="D6265" s="4" t="s">
        <v>10</v>
      </c>
    </row>
    <row r="6266" spans="1:8">
      <c r="A6266" t="n">
        <v>54653</v>
      </c>
      <c r="B6266" s="53" t="n">
        <v>116</v>
      </c>
      <c r="C6266" s="7" t="n">
        <v>6</v>
      </c>
      <c r="D6266" s="7" t="n">
        <v>1</v>
      </c>
    </row>
    <row r="6267" spans="1:8">
      <c r="A6267" t="s">
        <v>4</v>
      </c>
      <c r="B6267" s="4" t="s">
        <v>5</v>
      </c>
      <c r="C6267" s="4" t="s">
        <v>13</v>
      </c>
    </row>
    <row r="6268" spans="1:8">
      <c r="A6268" t="n">
        <v>54657</v>
      </c>
      <c r="B6268" s="48" t="n">
        <v>45</v>
      </c>
      <c r="C6268" s="7" t="n">
        <v>0</v>
      </c>
    </row>
    <row r="6269" spans="1:8">
      <c r="A6269" t="s">
        <v>4</v>
      </c>
      <c r="B6269" s="4" t="s">
        <v>5</v>
      </c>
      <c r="C6269" s="4" t="s">
        <v>13</v>
      </c>
      <c r="D6269" s="4" t="s">
        <v>13</v>
      </c>
      <c r="E6269" s="4" t="s">
        <v>19</v>
      </c>
      <c r="F6269" s="4" t="s">
        <v>19</v>
      </c>
      <c r="G6269" s="4" t="s">
        <v>19</v>
      </c>
      <c r="H6269" s="4" t="s">
        <v>10</v>
      </c>
    </row>
    <row r="6270" spans="1:8">
      <c r="A6270" t="n">
        <v>54659</v>
      </c>
      <c r="B6270" s="48" t="n">
        <v>45</v>
      </c>
      <c r="C6270" s="7" t="n">
        <v>2</v>
      </c>
      <c r="D6270" s="7" t="n">
        <v>3</v>
      </c>
      <c r="E6270" s="7" t="n">
        <v>-0.25</v>
      </c>
      <c r="F6270" s="7" t="n">
        <v>9.92000007629395</v>
      </c>
      <c r="G6270" s="7" t="n">
        <v>-93.2600021362305</v>
      </c>
      <c r="H6270" s="7" t="n">
        <v>0</v>
      </c>
    </row>
    <row r="6271" spans="1:8">
      <c r="A6271" t="s">
        <v>4</v>
      </c>
      <c r="B6271" s="4" t="s">
        <v>5</v>
      </c>
      <c r="C6271" s="4" t="s">
        <v>13</v>
      </c>
      <c r="D6271" s="4" t="s">
        <v>13</v>
      </c>
      <c r="E6271" s="4" t="s">
        <v>19</v>
      </c>
      <c r="F6271" s="4" t="s">
        <v>19</v>
      </c>
      <c r="G6271" s="4" t="s">
        <v>19</v>
      </c>
      <c r="H6271" s="4" t="s">
        <v>10</v>
      </c>
      <c r="I6271" s="4" t="s">
        <v>13</v>
      </c>
    </row>
    <row r="6272" spans="1:8">
      <c r="A6272" t="n">
        <v>54676</v>
      </c>
      <c r="B6272" s="48" t="n">
        <v>45</v>
      </c>
      <c r="C6272" s="7" t="n">
        <v>4</v>
      </c>
      <c r="D6272" s="7" t="n">
        <v>3</v>
      </c>
      <c r="E6272" s="7" t="n">
        <v>344.890014648438</v>
      </c>
      <c r="F6272" s="7" t="n">
        <v>10.5799999237061</v>
      </c>
      <c r="G6272" s="7" t="n">
        <v>6</v>
      </c>
      <c r="H6272" s="7" t="n">
        <v>0</v>
      </c>
      <c r="I6272" s="7" t="n">
        <v>0</v>
      </c>
    </row>
    <row r="6273" spans="1:9">
      <c r="A6273" t="s">
        <v>4</v>
      </c>
      <c r="B6273" s="4" t="s">
        <v>5</v>
      </c>
      <c r="C6273" s="4" t="s">
        <v>13</v>
      </c>
      <c r="D6273" s="4" t="s">
        <v>13</v>
      </c>
      <c r="E6273" s="4" t="s">
        <v>19</v>
      </c>
      <c r="F6273" s="4" t="s">
        <v>10</v>
      </c>
    </row>
    <row r="6274" spans="1:9">
      <c r="A6274" t="n">
        <v>54694</v>
      </c>
      <c r="B6274" s="48" t="n">
        <v>45</v>
      </c>
      <c r="C6274" s="7" t="n">
        <v>5</v>
      </c>
      <c r="D6274" s="7" t="n">
        <v>3</v>
      </c>
      <c r="E6274" s="7" t="n">
        <v>5.5</v>
      </c>
      <c r="F6274" s="7" t="n">
        <v>0</v>
      </c>
    </row>
    <row r="6275" spans="1:9">
      <c r="A6275" t="s">
        <v>4</v>
      </c>
      <c r="B6275" s="4" t="s">
        <v>5</v>
      </c>
      <c r="C6275" s="4" t="s">
        <v>13</v>
      </c>
      <c r="D6275" s="4" t="s">
        <v>13</v>
      </c>
      <c r="E6275" s="4" t="s">
        <v>19</v>
      </c>
      <c r="F6275" s="4" t="s">
        <v>10</v>
      </c>
    </row>
    <row r="6276" spans="1:9">
      <c r="A6276" t="n">
        <v>54703</v>
      </c>
      <c r="B6276" s="48" t="n">
        <v>45</v>
      </c>
      <c r="C6276" s="7" t="n">
        <v>11</v>
      </c>
      <c r="D6276" s="7" t="n">
        <v>3</v>
      </c>
      <c r="E6276" s="7" t="n">
        <v>40</v>
      </c>
      <c r="F6276" s="7" t="n">
        <v>0</v>
      </c>
    </row>
    <row r="6277" spans="1:9">
      <c r="A6277" t="s">
        <v>4</v>
      </c>
      <c r="B6277" s="4" t="s">
        <v>5</v>
      </c>
      <c r="C6277" s="4" t="s">
        <v>13</v>
      </c>
      <c r="D6277" s="4" t="s">
        <v>10</v>
      </c>
    </row>
    <row r="6278" spans="1:9">
      <c r="A6278" t="n">
        <v>54712</v>
      </c>
      <c r="B6278" s="42" t="n">
        <v>58</v>
      </c>
      <c r="C6278" s="7" t="n">
        <v>255</v>
      </c>
      <c r="D6278" s="7" t="n">
        <v>0</v>
      </c>
    </row>
    <row r="6279" spans="1:9">
      <c r="A6279" t="s">
        <v>4</v>
      </c>
      <c r="B6279" s="4" t="s">
        <v>5</v>
      </c>
      <c r="C6279" s="4" t="s">
        <v>6</v>
      </c>
      <c r="D6279" s="4" t="s">
        <v>10</v>
      </c>
    </row>
    <row r="6280" spans="1:9">
      <c r="A6280" t="n">
        <v>54716</v>
      </c>
      <c r="B6280" s="58" t="n">
        <v>29</v>
      </c>
      <c r="C6280" s="7" t="s">
        <v>367</v>
      </c>
      <c r="D6280" s="7" t="n">
        <v>65533</v>
      </c>
    </row>
    <row r="6281" spans="1:9">
      <c r="A6281" t="s">
        <v>4</v>
      </c>
      <c r="B6281" s="4" t="s">
        <v>5</v>
      </c>
      <c r="C6281" s="4" t="s">
        <v>13</v>
      </c>
      <c r="D6281" s="4" t="s">
        <v>10</v>
      </c>
      <c r="E6281" s="4" t="s">
        <v>6</v>
      </c>
    </row>
    <row r="6282" spans="1:9">
      <c r="A6282" t="n">
        <v>54734</v>
      </c>
      <c r="B6282" s="37" t="n">
        <v>51</v>
      </c>
      <c r="C6282" s="7" t="n">
        <v>4</v>
      </c>
      <c r="D6282" s="7" t="n">
        <v>1615</v>
      </c>
      <c r="E6282" s="7" t="s">
        <v>398</v>
      </c>
    </row>
    <row r="6283" spans="1:9">
      <c r="A6283" t="s">
        <v>4</v>
      </c>
      <c r="B6283" s="4" t="s">
        <v>5</v>
      </c>
      <c r="C6283" s="4" t="s">
        <v>10</v>
      </c>
    </row>
    <row r="6284" spans="1:9">
      <c r="A6284" t="n">
        <v>54747</v>
      </c>
      <c r="B6284" s="25" t="n">
        <v>16</v>
      </c>
      <c r="C6284" s="7" t="n">
        <v>0</v>
      </c>
    </row>
    <row r="6285" spans="1:9">
      <c r="A6285" t="s">
        <v>4</v>
      </c>
      <c r="B6285" s="4" t="s">
        <v>5</v>
      </c>
      <c r="C6285" s="4" t="s">
        <v>10</v>
      </c>
      <c r="D6285" s="4" t="s">
        <v>13</v>
      </c>
      <c r="E6285" s="4" t="s">
        <v>9</v>
      </c>
      <c r="F6285" s="4" t="s">
        <v>28</v>
      </c>
      <c r="G6285" s="4" t="s">
        <v>13</v>
      </c>
      <c r="H6285" s="4" t="s">
        <v>13</v>
      </c>
      <c r="I6285" s="4" t="s">
        <v>13</v>
      </c>
      <c r="J6285" s="4" t="s">
        <v>9</v>
      </c>
      <c r="K6285" s="4" t="s">
        <v>28</v>
      </c>
      <c r="L6285" s="4" t="s">
        <v>13</v>
      </c>
      <c r="M6285" s="4" t="s">
        <v>13</v>
      </c>
      <c r="N6285" s="4" t="s">
        <v>13</v>
      </c>
      <c r="O6285" s="4" t="s">
        <v>9</v>
      </c>
      <c r="P6285" s="4" t="s">
        <v>28</v>
      </c>
      <c r="Q6285" s="4" t="s">
        <v>13</v>
      </c>
      <c r="R6285" s="4" t="s">
        <v>13</v>
      </c>
    </row>
    <row r="6286" spans="1:9">
      <c r="A6286" t="n">
        <v>54750</v>
      </c>
      <c r="B6286" s="38" t="n">
        <v>26</v>
      </c>
      <c r="C6286" s="7" t="n">
        <v>1615</v>
      </c>
      <c r="D6286" s="7" t="n">
        <v>17</v>
      </c>
      <c r="E6286" s="7" t="n">
        <v>63257</v>
      </c>
      <c r="F6286" s="7" t="s">
        <v>462</v>
      </c>
      <c r="G6286" s="7" t="n">
        <v>2</v>
      </c>
      <c r="H6286" s="7" t="n">
        <v>3</v>
      </c>
      <c r="I6286" s="7" t="n">
        <v>17</v>
      </c>
      <c r="J6286" s="7" t="n">
        <v>63258</v>
      </c>
      <c r="K6286" s="7" t="s">
        <v>463</v>
      </c>
      <c r="L6286" s="7" t="n">
        <v>2</v>
      </c>
      <c r="M6286" s="7" t="n">
        <v>3</v>
      </c>
      <c r="N6286" s="7" t="n">
        <v>17</v>
      </c>
      <c r="O6286" s="7" t="n">
        <v>63259</v>
      </c>
      <c r="P6286" s="7" t="s">
        <v>464</v>
      </c>
      <c r="Q6286" s="7" t="n">
        <v>2</v>
      </c>
      <c r="R6286" s="7" t="n">
        <v>0</v>
      </c>
    </row>
    <row r="6287" spans="1:9">
      <c r="A6287" t="s">
        <v>4</v>
      </c>
      <c r="B6287" s="4" t="s">
        <v>5</v>
      </c>
    </row>
    <row r="6288" spans="1:9">
      <c r="A6288" t="n">
        <v>55022</v>
      </c>
      <c r="B6288" s="23" t="n">
        <v>28</v>
      </c>
    </row>
    <row r="6289" spans="1:18">
      <c r="A6289" t="s">
        <v>4</v>
      </c>
      <c r="B6289" s="4" t="s">
        <v>5</v>
      </c>
      <c r="C6289" s="4" t="s">
        <v>6</v>
      </c>
      <c r="D6289" s="4" t="s">
        <v>10</v>
      </c>
    </row>
    <row r="6290" spans="1:18">
      <c r="A6290" t="n">
        <v>55023</v>
      </c>
      <c r="B6290" s="58" t="n">
        <v>29</v>
      </c>
      <c r="C6290" s="7" t="s">
        <v>12</v>
      </c>
      <c r="D6290" s="7" t="n">
        <v>65533</v>
      </c>
    </row>
    <row r="6291" spans="1:18">
      <c r="A6291" t="s">
        <v>4</v>
      </c>
      <c r="B6291" s="4" t="s">
        <v>5</v>
      </c>
      <c r="C6291" s="4" t="s">
        <v>10</v>
      </c>
    </row>
    <row r="6292" spans="1:18">
      <c r="A6292" t="n">
        <v>55027</v>
      </c>
      <c r="B6292" s="25" t="n">
        <v>16</v>
      </c>
      <c r="C6292" s="7" t="n">
        <v>500</v>
      </c>
    </row>
    <row r="6293" spans="1:18">
      <c r="A6293" t="s">
        <v>4</v>
      </c>
      <c r="B6293" s="4" t="s">
        <v>5</v>
      </c>
      <c r="C6293" s="4" t="s">
        <v>10</v>
      </c>
      <c r="D6293" s="4" t="s">
        <v>13</v>
      </c>
      <c r="E6293" s="4" t="s">
        <v>6</v>
      </c>
      <c r="F6293" s="4" t="s">
        <v>19</v>
      </c>
      <c r="G6293" s="4" t="s">
        <v>19</v>
      </c>
      <c r="H6293" s="4" t="s">
        <v>19</v>
      </c>
    </row>
    <row r="6294" spans="1:18">
      <c r="A6294" t="n">
        <v>55030</v>
      </c>
      <c r="B6294" s="35" t="n">
        <v>48</v>
      </c>
      <c r="C6294" s="7" t="n">
        <v>1615</v>
      </c>
      <c r="D6294" s="7" t="n">
        <v>0</v>
      </c>
      <c r="E6294" s="7" t="s">
        <v>452</v>
      </c>
      <c r="F6294" s="7" t="n">
        <v>-1</v>
      </c>
      <c r="G6294" s="7" t="n">
        <v>1</v>
      </c>
      <c r="H6294" s="7" t="n">
        <v>0</v>
      </c>
    </row>
    <row r="6295" spans="1:18">
      <c r="A6295" t="s">
        <v>4</v>
      </c>
      <c r="B6295" s="4" t="s">
        <v>5</v>
      </c>
      <c r="C6295" s="4" t="s">
        <v>13</v>
      </c>
      <c r="D6295" s="4" t="s">
        <v>10</v>
      </c>
      <c r="E6295" s="4" t="s">
        <v>10</v>
      </c>
      <c r="F6295" s="4" t="s">
        <v>10</v>
      </c>
      <c r="G6295" s="4" t="s">
        <v>10</v>
      </c>
      <c r="H6295" s="4" t="s">
        <v>10</v>
      </c>
      <c r="I6295" s="4" t="s">
        <v>6</v>
      </c>
      <c r="J6295" s="4" t="s">
        <v>19</v>
      </c>
      <c r="K6295" s="4" t="s">
        <v>19</v>
      </c>
      <c r="L6295" s="4" t="s">
        <v>19</v>
      </c>
      <c r="M6295" s="4" t="s">
        <v>9</v>
      </c>
      <c r="N6295" s="4" t="s">
        <v>9</v>
      </c>
      <c r="O6295" s="4" t="s">
        <v>19</v>
      </c>
      <c r="P6295" s="4" t="s">
        <v>19</v>
      </c>
      <c r="Q6295" s="4" t="s">
        <v>19</v>
      </c>
      <c r="R6295" s="4" t="s">
        <v>19</v>
      </c>
      <c r="S6295" s="4" t="s">
        <v>13</v>
      </c>
    </row>
    <row r="6296" spans="1:18">
      <c r="A6296" t="n">
        <v>55057</v>
      </c>
      <c r="B6296" s="68" t="n">
        <v>39</v>
      </c>
      <c r="C6296" s="7" t="n">
        <v>12</v>
      </c>
      <c r="D6296" s="7" t="n">
        <v>65533</v>
      </c>
      <c r="E6296" s="7" t="n">
        <v>204</v>
      </c>
      <c r="F6296" s="7" t="n">
        <v>0</v>
      </c>
      <c r="G6296" s="7" t="n">
        <v>1615</v>
      </c>
      <c r="H6296" s="7" t="n">
        <v>259</v>
      </c>
      <c r="I6296" s="7" t="s">
        <v>314</v>
      </c>
      <c r="J6296" s="7" t="n">
        <v>0</v>
      </c>
      <c r="K6296" s="7" t="n">
        <v>0</v>
      </c>
      <c r="L6296" s="7" t="n">
        <v>0</v>
      </c>
      <c r="M6296" s="7" t="n">
        <v>0</v>
      </c>
      <c r="N6296" s="7" t="n">
        <v>0</v>
      </c>
      <c r="O6296" s="7" t="n">
        <v>0</v>
      </c>
      <c r="P6296" s="7" t="n">
        <v>1</v>
      </c>
      <c r="Q6296" s="7" t="n">
        <v>1</v>
      </c>
      <c r="R6296" s="7" t="n">
        <v>1</v>
      </c>
      <c r="S6296" s="7" t="n">
        <v>255</v>
      </c>
    </row>
    <row r="6297" spans="1:18">
      <c r="A6297" t="s">
        <v>4</v>
      </c>
      <c r="B6297" s="4" t="s">
        <v>5</v>
      </c>
      <c r="C6297" s="4" t="s">
        <v>13</v>
      </c>
      <c r="D6297" s="4" t="s">
        <v>10</v>
      </c>
      <c r="E6297" s="4" t="s">
        <v>19</v>
      </c>
      <c r="F6297" s="4" t="s">
        <v>10</v>
      </c>
      <c r="G6297" s="4" t="s">
        <v>9</v>
      </c>
      <c r="H6297" s="4" t="s">
        <v>9</v>
      </c>
      <c r="I6297" s="4" t="s">
        <v>10</v>
      </c>
      <c r="J6297" s="4" t="s">
        <v>10</v>
      </c>
      <c r="K6297" s="4" t="s">
        <v>9</v>
      </c>
      <c r="L6297" s="4" t="s">
        <v>9</v>
      </c>
      <c r="M6297" s="4" t="s">
        <v>9</v>
      </c>
      <c r="N6297" s="4" t="s">
        <v>9</v>
      </c>
      <c r="O6297" s="4" t="s">
        <v>6</v>
      </c>
    </row>
    <row r="6298" spans="1:18">
      <c r="A6298" t="n">
        <v>55118</v>
      </c>
      <c r="B6298" s="14" t="n">
        <v>50</v>
      </c>
      <c r="C6298" s="7" t="n">
        <v>0</v>
      </c>
      <c r="D6298" s="7" t="n">
        <v>4283</v>
      </c>
      <c r="E6298" s="7" t="n">
        <v>0.800000011920929</v>
      </c>
      <c r="F6298" s="7" t="n">
        <v>0</v>
      </c>
      <c r="G6298" s="7" t="n">
        <v>0</v>
      </c>
      <c r="H6298" s="7" t="n">
        <v>0</v>
      </c>
      <c r="I6298" s="7" t="n">
        <v>0</v>
      </c>
      <c r="J6298" s="7" t="n">
        <v>65533</v>
      </c>
      <c r="K6298" s="7" t="n">
        <v>0</v>
      </c>
      <c r="L6298" s="7" t="n">
        <v>0</v>
      </c>
      <c r="M6298" s="7" t="n">
        <v>0</v>
      </c>
      <c r="N6298" s="7" t="n">
        <v>0</v>
      </c>
      <c r="O6298" s="7" t="s">
        <v>12</v>
      </c>
    </row>
    <row r="6299" spans="1:18">
      <c r="A6299" t="s">
        <v>4</v>
      </c>
      <c r="B6299" s="4" t="s">
        <v>5</v>
      </c>
      <c r="C6299" s="4" t="s">
        <v>13</v>
      </c>
      <c r="D6299" s="4" t="s">
        <v>10</v>
      </c>
      <c r="E6299" s="4" t="s">
        <v>19</v>
      </c>
      <c r="F6299" s="4" t="s">
        <v>10</v>
      </c>
      <c r="G6299" s="4" t="s">
        <v>9</v>
      </c>
      <c r="H6299" s="4" t="s">
        <v>9</v>
      </c>
      <c r="I6299" s="4" t="s">
        <v>10</v>
      </c>
      <c r="J6299" s="4" t="s">
        <v>10</v>
      </c>
      <c r="K6299" s="4" t="s">
        <v>9</v>
      </c>
      <c r="L6299" s="4" t="s">
        <v>9</v>
      </c>
      <c r="M6299" s="4" t="s">
        <v>9</v>
      </c>
      <c r="N6299" s="4" t="s">
        <v>9</v>
      </c>
      <c r="O6299" s="4" t="s">
        <v>6</v>
      </c>
    </row>
    <row r="6300" spans="1:18">
      <c r="A6300" t="n">
        <v>55157</v>
      </c>
      <c r="B6300" s="14" t="n">
        <v>50</v>
      </c>
      <c r="C6300" s="7" t="n">
        <v>0</v>
      </c>
      <c r="D6300" s="7" t="n">
        <v>4427</v>
      </c>
      <c r="E6300" s="7" t="n">
        <v>0.699999988079071</v>
      </c>
      <c r="F6300" s="7" t="n">
        <v>0</v>
      </c>
      <c r="G6300" s="7" t="n">
        <v>0</v>
      </c>
      <c r="H6300" s="7" t="n">
        <v>0</v>
      </c>
      <c r="I6300" s="7" t="n">
        <v>0</v>
      </c>
      <c r="J6300" s="7" t="n">
        <v>65533</v>
      </c>
      <c r="K6300" s="7" t="n">
        <v>0</v>
      </c>
      <c r="L6300" s="7" t="n">
        <v>0</v>
      </c>
      <c r="M6300" s="7" t="n">
        <v>0</v>
      </c>
      <c r="N6300" s="7" t="n">
        <v>0</v>
      </c>
      <c r="O6300" s="7" t="s">
        <v>12</v>
      </c>
    </row>
    <row r="6301" spans="1:18">
      <c r="A6301" t="s">
        <v>4</v>
      </c>
      <c r="B6301" s="4" t="s">
        <v>5</v>
      </c>
      <c r="C6301" s="4" t="s">
        <v>13</v>
      </c>
      <c r="D6301" s="4" t="s">
        <v>9</v>
      </c>
      <c r="E6301" s="4" t="s">
        <v>9</v>
      </c>
      <c r="F6301" s="4" t="s">
        <v>9</v>
      </c>
    </row>
    <row r="6302" spans="1:18">
      <c r="A6302" t="n">
        <v>55196</v>
      </c>
      <c r="B6302" s="14" t="n">
        <v>50</v>
      </c>
      <c r="C6302" s="7" t="n">
        <v>255</v>
      </c>
      <c r="D6302" s="7" t="n">
        <v>1050253722</v>
      </c>
      <c r="E6302" s="7" t="n">
        <v>1065353216</v>
      </c>
      <c r="F6302" s="7" t="n">
        <v>1050253722</v>
      </c>
    </row>
    <row r="6303" spans="1:18">
      <c r="A6303" t="s">
        <v>4</v>
      </c>
      <c r="B6303" s="4" t="s">
        <v>5</v>
      </c>
      <c r="C6303" s="4" t="s">
        <v>13</v>
      </c>
      <c r="D6303" s="4" t="s">
        <v>10</v>
      </c>
      <c r="E6303" s="4" t="s">
        <v>10</v>
      </c>
      <c r="F6303" s="4" t="s">
        <v>9</v>
      </c>
    </row>
    <row r="6304" spans="1:18">
      <c r="A6304" t="n">
        <v>55210</v>
      </c>
      <c r="B6304" s="76" t="n">
        <v>84</v>
      </c>
      <c r="C6304" s="7" t="n">
        <v>0</v>
      </c>
      <c r="D6304" s="7" t="n">
        <v>2</v>
      </c>
      <c r="E6304" s="7" t="n">
        <v>0</v>
      </c>
      <c r="F6304" s="7" t="n">
        <v>1056964608</v>
      </c>
    </row>
    <row r="6305" spans="1:19">
      <c r="A6305" t="s">
        <v>4</v>
      </c>
      <c r="B6305" s="4" t="s">
        <v>5</v>
      </c>
      <c r="C6305" s="4" t="s">
        <v>13</v>
      </c>
      <c r="D6305" s="4" t="s">
        <v>19</v>
      </c>
      <c r="E6305" s="4" t="s">
        <v>19</v>
      </c>
      <c r="F6305" s="4" t="s">
        <v>19</v>
      </c>
    </row>
    <row r="6306" spans="1:19">
      <c r="A6306" t="n">
        <v>55220</v>
      </c>
      <c r="B6306" s="48" t="n">
        <v>45</v>
      </c>
      <c r="C6306" s="7" t="n">
        <v>9</v>
      </c>
      <c r="D6306" s="7" t="n">
        <v>0.0199999995529652</v>
      </c>
      <c r="E6306" s="7" t="n">
        <v>0.0199999995529652</v>
      </c>
      <c r="F6306" s="7" t="n">
        <v>1</v>
      </c>
    </row>
    <row r="6307" spans="1:19">
      <c r="A6307" t="s">
        <v>4</v>
      </c>
      <c r="B6307" s="4" t="s">
        <v>5</v>
      </c>
      <c r="C6307" s="4" t="s">
        <v>13</v>
      </c>
      <c r="D6307" s="4" t="s">
        <v>13</v>
      </c>
      <c r="E6307" s="4" t="s">
        <v>19</v>
      </c>
      <c r="F6307" s="4" t="s">
        <v>10</v>
      </c>
    </row>
    <row r="6308" spans="1:19">
      <c r="A6308" t="n">
        <v>55234</v>
      </c>
      <c r="B6308" s="48" t="n">
        <v>45</v>
      </c>
      <c r="C6308" s="7" t="n">
        <v>5</v>
      </c>
      <c r="D6308" s="7" t="n">
        <v>3</v>
      </c>
      <c r="E6308" s="7" t="n">
        <v>22.8999996185303</v>
      </c>
      <c r="F6308" s="7" t="n">
        <v>500</v>
      </c>
    </row>
    <row r="6309" spans="1:19">
      <c r="A6309" t="s">
        <v>4</v>
      </c>
      <c r="B6309" s="4" t="s">
        <v>5</v>
      </c>
      <c r="C6309" s="4" t="s">
        <v>13</v>
      </c>
      <c r="D6309" s="4" t="s">
        <v>13</v>
      </c>
      <c r="E6309" s="4" t="s">
        <v>19</v>
      </c>
      <c r="F6309" s="4" t="s">
        <v>19</v>
      </c>
      <c r="G6309" s="4" t="s">
        <v>19</v>
      </c>
      <c r="H6309" s="4" t="s">
        <v>10</v>
      </c>
    </row>
    <row r="6310" spans="1:19">
      <c r="A6310" t="n">
        <v>55243</v>
      </c>
      <c r="B6310" s="48" t="n">
        <v>45</v>
      </c>
      <c r="C6310" s="7" t="n">
        <v>2</v>
      </c>
      <c r="D6310" s="7" t="n">
        <v>3</v>
      </c>
      <c r="E6310" s="7" t="n">
        <v>-0.25</v>
      </c>
      <c r="F6310" s="7" t="n">
        <v>9.01000022888184</v>
      </c>
      <c r="G6310" s="7" t="n">
        <v>-93.2600021362305</v>
      </c>
      <c r="H6310" s="7" t="n">
        <v>500</v>
      </c>
    </row>
    <row r="6311" spans="1:19">
      <c r="A6311" t="s">
        <v>4</v>
      </c>
      <c r="B6311" s="4" t="s">
        <v>5</v>
      </c>
      <c r="C6311" s="4" t="s">
        <v>10</v>
      </c>
    </row>
    <row r="6312" spans="1:19">
      <c r="A6312" t="n">
        <v>55260</v>
      </c>
      <c r="B6312" s="25" t="n">
        <v>16</v>
      </c>
      <c r="C6312" s="7" t="n">
        <v>500</v>
      </c>
    </row>
    <row r="6313" spans="1:19">
      <c r="A6313" t="s">
        <v>4</v>
      </c>
      <c r="B6313" s="4" t="s">
        <v>5</v>
      </c>
      <c r="C6313" s="4" t="s">
        <v>13</v>
      </c>
      <c r="D6313" s="4" t="s">
        <v>10</v>
      </c>
      <c r="E6313" s="4" t="s">
        <v>10</v>
      </c>
      <c r="F6313" s="4" t="s">
        <v>9</v>
      </c>
    </row>
    <row r="6314" spans="1:19">
      <c r="A6314" t="n">
        <v>55263</v>
      </c>
      <c r="B6314" s="76" t="n">
        <v>84</v>
      </c>
      <c r="C6314" s="7" t="n">
        <v>1</v>
      </c>
      <c r="D6314" s="7" t="n">
        <v>0</v>
      </c>
      <c r="E6314" s="7" t="n">
        <v>500</v>
      </c>
      <c r="F6314" s="7" t="n">
        <v>0</v>
      </c>
    </row>
    <row r="6315" spans="1:19">
      <c r="A6315" t="s">
        <v>4</v>
      </c>
      <c r="B6315" s="4" t="s">
        <v>5</v>
      </c>
      <c r="C6315" s="4" t="s">
        <v>10</v>
      </c>
    </row>
    <row r="6316" spans="1:19">
      <c r="A6316" t="n">
        <v>55273</v>
      </c>
      <c r="B6316" s="25" t="n">
        <v>16</v>
      </c>
      <c r="C6316" s="7" t="n">
        <v>2000</v>
      </c>
    </row>
    <row r="6317" spans="1:19">
      <c r="A6317" t="s">
        <v>4</v>
      </c>
      <c r="B6317" s="4" t="s">
        <v>5</v>
      </c>
      <c r="C6317" s="4" t="s">
        <v>13</v>
      </c>
      <c r="D6317" s="4" t="s">
        <v>10</v>
      </c>
      <c r="E6317" s="4" t="s">
        <v>19</v>
      </c>
      <c r="F6317" s="4" t="s">
        <v>10</v>
      </c>
      <c r="G6317" s="4" t="s">
        <v>9</v>
      </c>
      <c r="H6317" s="4" t="s">
        <v>9</v>
      </c>
      <c r="I6317" s="4" t="s">
        <v>10</v>
      </c>
      <c r="J6317" s="4" t="s">
        <v>10</v>
      </c>
      <c r="K6317" s="4" t="s">
        <v>9</v>
      </c>
      <c r="L6317" s="4" t="s">
        <v>9</v>
      </c>
      <c r="M6317" s="4" t="s">
        <v>9</v>
      </c>
      <c r="N6317" s="4" t="s">
        <v>9</v>
      </c>
      <c r="O6317" s="4" t="s">
        <v>6</v>
      </c>
    </row>
    <row r="6318" spans="1:19">
      <c r="A6318" t="n">
        <v>55276</v>
      </c>
      <c r="B6318" s="14" t="n">
        <v>50</v>
      </c>
      <c r="C6318" s="7" t="n">
        <v>0</v>
      </c>
      <c r="D6318" s="7" t="n">
        <v>4427</v>
      </c>
      <c r="E6318" s="7" t="n">
        <v>0.800000011920929</v>
      </c>
      <c r="F6318" s="7" t="n">
        <v>0</v>
      </c>
      <c r="G6318" s="7" t="n">
        <v>0</v>
      </c>
      <c r="H6318" s="7" t="n">
        <v>-1061158912</v>
      </c>
      <c r="I6318" s="7" t="n">
        <v>0</v>
      </c>
      <c r="J6318" s="7" t="n">
        <v>65533</v>
      </c>
      <c r="K6318" s="7" t="n">
        <v>0</v>
      </c>
      <c r="L6318" s="7" t="n">
        <v>0</v>
      </c>
      <c r="M6318" s="7" t="n">
        <v>0</v>
      </c>
      <c r="N6318" s="7" t="n">
        <v>0</v>
      </c>
      <c r="O6318" s="7" t="s">
        <v>12</v>
      </c>
    </row>
    <row r="6319" spans="1:19">
      <c r="A6319" t="s">
        <v>4</v>
      </c>
      <c r="B6319" s="4" t="s">
        <v>5</v>
      </c>
      <c r="C6319" s="4" t="s">
        <v>6</v>
      </c>
      <c r="D6319" s="4" t="s">
        <v>10</v>
      </c>
    </row>
    <row r="6320" spans="1:19">
      <c r="A6320" t="n">
        <v>55315</v>
      </c>
      <c r="B6320" s="58" t="n">
        <v>29</v>
      </c>
      <c r="C6320" s="7" t="s">
        <v>401</v>
      </c>
      <c r="D6320" s="7" t="n">
        <v>65533</v>
      </c>
    </row>
    <row r="6321" spans="1:15">
      <c r="A6321" t="s">
        <v>4</v>
      </c>
      <c r="B6321" s="4" t="s">
        <v>5</v>
      </c>
      <c r="C6321" s="4" t="s">
        <v>13</v>
      </c>
      <c r="D6321" s="4" t="s">
        <v>10</v>
      </c>
      <c r="E6321" s="4" t="s">
        <v>6</v>
      </c>
    </row>
    <row r="6322" spans="1:15">
      <c r="A6322" t="n">
        <v>55331</v>
      </c>
      <c r="B6322" s="37" t="n">
        <v>51</v>
      </c>
      <c r="C6322" s="7" t="n">
        <v>4</v>
      </c>
      <c r="D6322" s="7" t="n">
        <v>7033</v>
      </c>
      <c r="E6322" s="7" t="s">
        <v>465</v>
      </c>
    </row>
    <row r="6323" spans="1:15">
      <c r="A6323" t="s">
        <v>4</v>
      </c>
      <c r="B6323" s="4" t="s">
        <v>5</v>
      </c>
      <c r="C6323" s="4" t="s">
        <v>10</v>
      </c>
    </row>
    <row r="6324" spans="1:15">
      <c r="A6324" t="n">
        <v>55345</v>
      </c>
      <c r="B6324" s="25" t="n">
        <v>16</v>
      </c>
      <c r="C6324" s="7" t="n">
        <v>0</v>
      </c>
    </row>
    <row r="6325" spans="1:15">
      <c r="A6325" t="s">
        <v>4</v>
      </c>
      <c r="B6325" s="4" t="s">
        <v>5</v>
      </c>
      <c r="C6325" s="4" t="s">
        <v>10</v>
      </c>
      <c r="D6325" s="4" t="s">
        <v>13</v>
      </c>
      <c r="E6325" s="4" t="s">
        <v>9</v>
      </c>
      <c r="F6325" s="4" t="s">
        <v>28</v>
      </c>
      <c r="G6325" s="4" t="s">
        <v>13</v>
      </c>
      <c r="H6325" s="4" t="s">
        <v>13</v>
      </c>
    </row>
    <row r="6326" spans="1:15">
      <c r="A6326" t="n">
        <v>55348</v>
      </c>
      <c r="B6326" s="38" t="n">
        <v>26</v>
      </c>
      <c r="C6326" s="7" t="n">
        <v>7033</v>
      </c>
      <c r="D6326" s="7" t="n">
        <v>17</v>
      </c>
      <c r="E6326" s="7" t="n">
        <v>52873</v>
      </c>
      <c r="F6326" s="7" t="s">
        <v>466</v>
      </c>
      <c r="G6326" s="7" t="n">
        <v>2</v>
      </c>
      <c r="H6326" s="7" t="n">
        <v>0</v>
      </c>
    </row>
    <row r="6327" spans="1:15">
      <c r="A6327" t="s">
        <v>4</v>
      </c>
      <c r="B6327" s="4" t="s">
        <v>5</v>
      </c>
    </row>
    <row r="6328" spans="1:15">
      <c r="A6328" t="n">
        <v>55390</v>
      </c>
      <c r="B6328" s="23" t="n">
        <v>28</v>
      </c>
    </row>
    <row r="6329" spans="1:15">
      <c r="A6329" t="s">
        <v>4</v>
      </c>
      <c r="B6329" s="4" t="s">
        <v>5</v>
      </c>
      <c r="C6329" s="4" t="s">
        <v>6</v>
      </c>
      <c r="D6329" s="4" t="s">
        <v>10</v>
      </c>
    </row>
    <row r="6330" spans="1:15">
      <c r="A6330" t="n">
        <v>55391</v>
      </c>
      <c r="B6330" s="58" t="n">
        <v>29</v>
      </c>
      <c r="C6330" s="7" t="s">
        <v>12</v>
      </c>
      <c r="D6330" s="7" t="n">
        <v>65533</v>
      </c>
    </row>
    <row r="6331" spans="1:15">
      <c r="A6331" t="s">
        <v>4</v>
      </c>
      <c r="B6331" s="4" t="s">
        <v>5</v>
      </c>
      <c r="C6331" s="4" t="s">
        <v>13</v>
      </c>
      <c r="D6331" s="4" t="s">
        <v>10</v>
      </c>
      <c r="E6331" s="4" t="s">
        <v>10</v>
      </c>
      <c r="F6331" s="4" t="s">
        <v>13</v>
      </c>
    </row>
    <row r="6332" spans="1:15">
      <c r="A6332" t="n">
        <v>55395</v>
      </c>
      <c r="B6332" s="21" t="n">
        <v>25</v>
      </c>
      <c r="C6332" s="7" t="n">
        <v>1</v>
      </c>
      <c r="D6332" s="7" t="n">
        <v>60</v>
      </c>
      <c r="E6332" s="7" t="n">
        <v>280</v>
      </c>
      <c r="F6332" s="7" t="n">
        <v>1</v>
      </c>
    </row>
    <row r="6333" spans="1:15">
      <c r="A6333" t="s">
        <v>4</v>
      </c>
      <c r="B6333" s="4" t="s">
        <v>5</v>
      </c>
      <c r="C6333" s="4" t="s">
        <v>13</v>
      </c>
      <c r="D6333" s="4" t="s">
        <v>10</v>
      </c>
      <c r="E6333" s="4" t="s">
        <v>6</v>
      </c>
    </row>
    <row r="6334" spans="1:15">
      <c r="A6334" t="n">
        <v>55402</v>
      </c>
      <c r="B6334" s="37" t="n">
        <v>51</v>
      </c>
      <c r="C6334" s="7" t="n">
        <v>4</v>
      </c>
      <c r="D6334" s="7" t="n">
        <v>80</v>
      </c>
      <c r="E6334" s="7" t="s">
        <v>467</v>
      </c>
    </row>
    <row r="6335" spans="1:15">
      <c r="A6335" t="s">
        <v>4</v>
      </c>
      <c r="B6335" s="4" t="s">
        <v>5</v>
      </c>
      <c r="C6335" s="4" t="s">
        <v>10</v>
      </c>
    </row>
    <row r="6336" spans="1:15">
      <c r="A6336" t="n">
        <v>55430</v>
      </c>
      <c r="B6336" s="25" t="n">
        <v>16</v>
      </c>
      <c r="C6336" s="7" t="n">
        <v>0</v>
      </c>
    </row>
    <row r="6337" spans="1:8">
      <c r="A6337" t="s">
        <v>4</v>
      </c>
      <c r="B6337" s="4" t="s">
        <v>5</v>
      </c>
      <c r="C6337" s="4" t="s">
        <v>10</v>
      </c>
      <c r="D6337" s="4" t="s">
        <v>13</v>
      </c>
      <c r="E6337" s="4" t="s">
        <v>9</v>
      </c>
      <c r="F6337" s="4" t="s">
        <v>28</v>
      </c>
      <c r="G6337" s="4" t="s">
        <v>13</v>
      </c>
      <c r="H6337" s="4" t="s">
        <v>13</v>
      </c>
      <c r="I6337" s="4" t="s">
        <v>13</v>
      </c>
      <c r="J6337" s="4" t="s">
        <v>9</v>
      </c>
      <c r="K6337" s="4" t="s">
        <v>28</v>
      </c>
      <c r="L6337" s="4" t="s">
        <v>13</v>
      </c>
      <c r="M6337" s="4" t="s">
        <v>13</v>
      </c>
      <c r="N6337" s="4" t="s">
        <v>13</v>
      </c>
      <c r="O6337" s="4" t="s">
        <v>9</v>
      </c>
      <c r="P6337" s="4" t="s">
        <v>28</v>
      </c>
      <c r="Q6337" s="4" t="s">
        <v>13</v>
      </c>
      <c r="R6337" s="4" t="s">
        <v>13</v>
      </c>
    </row>
    <row r="6338" spans="1:8">
      <c r="A6338" t="n">
        <v>55433</v>
      </c>
      <c r="B6338" s="38" t="n">
        <v>26</v>
      </c>
      <c r="C6338" s="7" t="n">
        <v>80</v>
      </c>
      <c r="D6338" s="7" t="n">
        <v>17</v>
      </c>
      <c r="E6338" s="7" t="n">
        <v>25308</v>
      </c>
      <c r="F6338" s="7" t="s">
        <v>468</v>
      </c>
      <c r="G6338" s="7" t="n">
        <v>2</v>
      </c>
      <c r="H6338" s="7" t="n">
        <v>3</v>
      </c>
      <c r="I6338" s="7" t="n">
        <v>17</v>
      </c>
      <c r="J6338" s="7" t="n">
        <v>25309</v>
      </c>
      <c r="K6338" s="7" t="s">
        <v>469</v>
      </c>
      <c r="L6338" s="7" t="n">
        <v>2</v>
      </c>
      <c r="M6338" s="7" t="n">
        <v>3</v>
      </c>
      <c r="N6338" s="7" t="n">
        <v>17</v>
      </c>
      <c r="O6338" s="7" t="n">
        <v>25310</v>
      </c>
      <c r="P6338" s="7" t="s">
        <v>470</v>
      </c>
      <c r="Q6338" s="7" t="n">
        <v>2</v>
      </c>
      <c r="R6338" s="7" t="n">
        <v>0</v>
      </c>
    </row>
    <row r="6339" spans="1:8">
      <c r="A6339" t="s">
        <v>4</v>
      </c>
      <c r="B6339" s="4" t="s">
        <v>5</v>
      </c>
    </row>
    <row r="6340" spans="1:8">
      <c r="A6340" t="n">
        <v>55694</v>
      </c>
      <c r="B6340" s="23" t="n">
        <v>28</v>
      </c>
    </row>
    <row r="6341" spans="1:8">
      <c r="A6341" t="s">
        <v>4</v>
      </c>
      <c r="B6341" s="4" t="s">
        <v>5</v>
      </c>
      <c r="C6341" s="4" t="s">
        <v>13</v>
      </c>
      <c r="D6341" s="4" t="s">
        <v>10</v>
      </c>
      <c r="E6341" s="4" t="s">
        <v>10</v>
      </c>
      <c r="F6341" s="4" t="s">
        <v>13</v>
      </c>
    </row>
    <row r="6342" spans="1:8">
      <c r="A6342" t="n">
        <v>55695</v>
      </c>
      <c r="B6342" s="21" t="n">
        <v>25</v>
      </c>
      <c r="C6342" s="7" t="n">
        <v>1</v>
      </c>
      <c r="D6342" s="7" t="n">
        <v>65535</v>
      </c>
      <c r="E6342" s="7" t="n">
        <v>65535</v>
      </c>
      <c r="F6342" s="7" t="n">
        <v>0</v>
      </c>
    </row>
    <row r="6343" spans="1:8">
      <c r="A6343" t="s">
        <v>4</v>
      </c>
      <c r="B6343" s="4" t="s">
        <v>5</v>
      </c>
      <c r="C6343" s="4" t="s">
        <v>10</v>
      </c>
    </row>
    <row r="6344" spans="1:8">
      <c r="A6344" t="n">
        <v>55702</v>
      </c>
      <c r="B6344" s="25" t="n">
        <v>16</v>
      </c>
      <c r="C6344" s="7" t="n">
        <v>500</v>
      </c>
    </row>
    <row r="6345" spans="1:8">
      <c r="A6345" t="s">
        <v>4</v>
      </c>
      <c r="B6345" s="4" t="s">
        <v>5</v>
      </c>
      <c r="C6345" s="4" t="s">
        <v>13</v>
      </c>
      <c r="D6345" s="4" t="s">
        <v>19</v>
      </c>
      <c r="E6345" s="4" t="s">
        <v>19</v>
      </c>
      <c r="F6345" s="4" t="s">
        <v>19</v>
      </c>
    </row>
    <row r="6346" spans="1:8">
      <c r="A6346" t="n">
        <v>55705</v>
      </c>
      <c r="B6346" s="48" t="n">
        <v>45</v>
      </c>
      <c r="C6346" s="7" t="n">
        <v>9</v>
      </c>
      <c r="D6346" s="7" t="n">
        <v>0.0500000007450581</v>
      </c>
      <c r="E6346" s="7" t="n">
        <v>0.0500000007450581</v>
      </c>
      <c r="F6346" s="7" t="n">
        <v>0.200000002980232</v>
      </c>
    </row>
    <row r="6347" spans="1:8">
      <c r="A6347" t="s">
        <v>4</v>
      </c>
      <c r="B6347" s="4" t="s">
        <v>5</v>
      </c>
      <c r="C6347" s="4" t="s">
        <v>6</v>
      </c>
      <c r="D6347" s="4" t="s">
        <v>10</v>
      </c>
    </row>
    <row r="6348" spans="1:8">
      <c r="A6348" t="n">
        <v>55719</v>
      </c>
      <c r="B6348" s="58" t="n">
        <v>29</v>
      </c>
      <c r="C6348" s="7" t="s">
        <v>401</v>
      </c>
      <c r="D6348" s="7" t="n">
        <v>65533</v>
      </c>
    </row>
    <row r="6349" spans="1:8">
      <c r="A6349" t="s">
        <v>4</v>
      </c>
      <c r="B6349" s="4" t="s">
        <v>5</v>
      </c>
      <c r="C6349" s="4" t="s">
        <v>13</v>
      </c>
      <c r="D6349" s="4" t="s">
        <v>10</v>
      </c>
      <c r="E6349" s="4" t="s">
        <v>6</v>
      </c>
    </row>
    <row r="6350" spans="1:8">
      <c r="A6350" t="n">
        <v>55735</v>
      </c>
      <c r="B6350" s="37" t="n">
        <v>51</v>
      </c>
      <c r="C6350" s="7" t="n">
        <v>4</v>
      </c>
      <c r="D6350" s="7" t="n">
        <v>7033</v>
      </c>
      <c r="E6350" s="7" t="s">
        <v>465</v>
      </c>
    </row>
    <row r="6351" spans="1:8">
      <c r="A6351" t="s">
        <v>4</v>
      </c>
      <c r="B6351" s="4" t="s">
        <v>5</v>
      </c>
      <c r="C6351" s="4" t="s">
        <v>10</v>
      </c>
    </row>
    <row r="6352" spans="1:8">
      <c r="A6352" t="n">
        <v>55749</v>
      </c>
      <c r="B6352" s="25" t="n">
        <v>16</v>
      </c>
      <c r="C6352" s="7" t="n">
        <v>0</v>
      </c>
    </row>
    <row r="6353" spans="1:18">
      <c r="A6353" t="s">
        <v>4</v>
      </c>
      <c r="B6353" s="4" t="s">
        <v>5</v>
      </c>
      <c r="C6353" s="4" t="s">
        <v>10</v>
      </c>
      <c r="D6353" s="4" t="s">
        <v>13</v>
      </c>
      <c r="E6353" s="4" t="s">
        <v>9</v>
      </c>
      <c r="F6353" s="4" t="s">
        <v>28</v>
      </c>
      <c r="G6353" s="4" t="s">
        <v>13</v>
      </c>
      <c r="H6353" s="4" t="s">
        <v>13</v>
      </c>
    </row>
    <row r="6354" spans="1:18">
      <c r="A6354" t="n">
        <v>55752</v>
      </c>
      <c r="B6354" s="38" t="n">
        <v>26</v>
      </c>
      <c r="C6354" s="7" t="n">
        <v>7033</v>
      </c>
      <c r="D6354" s="7" t="n">
        <v>17</v>
      </c>
      <c r="E6354" s="7" t="n">
        <v>52874</v>
      </c>
      <c r="F6354" s="7" t="s">
        <v>471</v>
      </c>
      <c r="G6354" s="7" t="n">
        <v>2</v>
      </c>
      <c r="H6354" s="7" t="n">
        <v>0</v>
      </c>
    </row>
    <row r="6355" spans="1:18">
      <c r="A6355" t="s">
        <v>4</v>
      </c>
      <c r="B6355" s="4" t="s">
        <v>5</v>
      </c>
    </row>
    <row r="6356" spans="1:18">
      <c r="A6356" t="n">
        <v>55779</v>
      </c>
      <c r="B6356" s="23" t="n">
        <v>28</v>
      </c>
    </row>
    <row r="6357" spans="1:18">
      <c r="A6357" t="s">
        <v>4</v>
      </c>
      <c r="B6357" s="4" t="s">
        <v>5</v>
      </c>
      <c r="C6357" s="4" t="s">
        <v>6</v>
      </c>
      <c r="D6357" s="4" t="s">
        <v>10</v>
      </c>
    </row>
    <row r="6358" spans="1:18">
      <c r="A6358" t="n">
        <v>55780</v>
      </c>
      <c r="B6358" s="58" t="n">
        <v>29</v>
      </c>
      <c r="C6358" s="7" t="s">
        <v>12</v>
      </c>
      <c r="D6358" s="7" t="n">
        <v>65533</v>
      </c>
    </row>
    <row r="6359" spans="1:18">
      <c r="A6359" t="s">
        <v>4</v>
      </c>
      <c r="B6359" s="4" t="s">
        <v>5</v>
      </c>
      <c r="C6359" s="4" t="s">
        <v>10</v>
      </c>
      <c r="D6359" s="4" t="s">
        <v>13</v>
      </c>
    </row>
    <row r="6360" spans="1:18">
      <c r="A6360" t="n">
        <v>55784</v>
      </c>
      <c r="B6360" s="52" t="n">
        <v>89</v>
      </c>
      <c r="C6360" s="7" t="n">
        <v>65533</v>
      </c>
      <c r="D6360" s="7" t="n">
        <v>1</v>
      </c>
    </row>
    <row r="6361" spans="1:18">
      <c r="A6361" t="s">
        <v>4</v>
      </c>
      <c r="B6361" s="4" t="s">
        <v>5</v>
      </c>
      <c r="C6361" s="4" t="s">
        <v>13</v>
      </c>
      <c r="D6361" s="4" t="s">
        <v>10</v>
      </c>
      <c r="E6361" s="4" t="s">
        <v>13</v>
      </c>
    </row>
    <row r="6362" spans="1:18">
      <c r="A6362" t="n">
        <v>55788</v>
      </c>
      <c r="B6362" s="16" t="n">
        <v>49</v>
      </c>
      <c r="C6362" s="7" t="n">
        <v>1</v>
      </c>
      <c r="D6362" s="7" t="n">
        <v>4000</v>
      </c>
      <c r="E6362" s="7" t="n">
        <v>0</v>
      </c>
    </row>
    <row r="6363" spans="1:18">
      <c r="A6363" t="s">
        <v>4</v>
      </c>
      <c r="B6363" s="4" t="s">
        <v>5</v>
      </c>
      <c r="C6363" s="4" t="s">
        <v>13</v>
      </c>
      <c r="D6363" s="4" t="s">
        <v>10</v>
      </c>
      <c r="E6363" s="4" t="s">
        <v>19</v>
      </c>
    </row>
    <row r="6364" spans="1:18">
      <c r="A6364" t="n">
        <v>55793</v>
      </c>
      <c r="B6364" s="42" t="n">
        <v>58</v>
      </c>
      <c r="C6364" s="7" t="n">
        <v>101</v>
      </c>
      <c r="D6364" s="7" t="n">
        <v>500</v>
      </c>
      <c r="E6364" s="7" t="n">
        <v>1</v>
      </c>
    </row>
    <row r="6365" spans="1:18">
      <c r="A6365" t="s">
        <v>4</v>
      </c>
      <c r="B6365" s="4" t="s">
        <v>5</v>
      </c>
      <c r="C6365" s="4" t="s">
        <v>13</v>
      </c>
      <c r="D6365" s="4" t="s">
        <v>10</v>
      </c>
    </row>
    <row r="6366" spans="1:18">
      <c r="A6366" t="n">
        <v>55801</v>
      </c>
      <c r="B6366" s="42" t="n">
        <v>58</v>
      </c>
      <c r="C6366" s="7" t="n">
        <v>254</v>
      </c>
      <c r="D6366" s="7" t="n">
        <v>0</v>
      </c>
    </row>
    <row r="6367" spans="1:18">
      <c r="A6367" t="s">
        <v>4</v>
      </c>
      <c r="B6367" s="4" t="s">
        <v>5</v>
      </c>
      <c r="C6367" s="4" t="s">
        <v>10</v>
      </c>
      <c r="D6367" s="4" t="s">
        <v>9</v>
      </c>
    </row>
    <row r="6368" spans="1:18">
      <c r="A6368" t="n">
        <v>55805</v>
      </c>
      <c r="B6368" s="49" t="n">
        <v>44</v>
      </c>
      <c r="C6368" s="7" t="n">
        <v>1600</v>
      </c>
      <c r="D6368" s="7" t="n">
        <v>1</v>
      </c>
    </row>
    <row r="6369" spans="1:8">
      <c r="A6369" t="s">
        <v>4</v>
      </c>
      <c r="B6369" s="4" t="s">
        <v>5</v>
      </c>
      <c r="C6369" s="4" t="s">
        <v>10</v>
      </c>
      <c r="D6369" s="4" t="s">
        <v>9</v>
      </c>
    </row>
    <row r="6370" spans="1:8">
      <c r="A6370" t="n">
        <v>55812</v>
      </c>
      <c r="B6370" s="49" t="n">
        <v>44</v>
      </c>
      <c r="C6370" s="7" t="n">
        <v>1601</v>
      </c>
      <c r="D6370" s="7" t="n">
        <v>1</v>
      </c>
    </row>
    <row r="6371" spans="1:8">
      <c r="A6371" t="s">
        <v>4</v>
      </c>
      <c r="B6371" s="4" t="s">
        <v>5</v>
      </c>
      <c r="C6371" s="4" t="s">
        <v>10</v>
      </c>
      <c r="D6371" s="4" t="s">
        <v>9</v>
      </c>
    </row>
    <row r="6372" spans="1:8">
      <c r="A6372" t="n">
        <v>55819</v>
      </c>
      <c r="B6372" s="49" t="n">
        <v>44</v>
      </c>
      <c r="C6372" s="7" t="n">
        <v>1602</v>
      </c>
      <c r="D6372" s="7" t="n">
        <v>1</v>
      </c>
    </row>
    <row r="6373" spans="1:8">
      <c r="A6373" t="s">
        <v>4</v>
      </c>
      <c r="B6373" s="4" t="s">
        <v>5</v>
      </c>
      <c r="C6373" s="4" t="s">
        <v>10</v>
      </c>
      <c r="D6373" s="4" t="s">
        <v>9</v>
      </c>
    </row>
    <row r="6374" spans="1:8">
      <c r="A6374" t="n">
        <v>55826</v>
      </c>
      <c r="B6374" s="49" t="n">
        <v>44</v>
      </c>
      <c r="C6374" s="7" t="n">
        <v>1640</v>
      </c>
      <c r="D6374" s="7" t="n">
        <v>1</v>
      </c>
    </row>
    <row r="6375" spans="1:8">
      <c r="A6375" t="s">
        <v>4</v>
      </c>
      <c r="B6375" s="4" t="s">
        <v>5</v>
      </c>
      <c r="C6375" s="4" t="s">
        <v>10</v>
      </c>
      <c r="D6375" s="4" t="s">
        <v>9</v>
      </c>
    </row>
    <row r="6376" spans="1:8">
      <c r="A6376" t="n">
        <v>55833</v>
      </c>
      <c r="B6376" s="49" t="n">
        <v>44</v>
      </c>
      <c r="C6376" s="7" t="n">
        <v>1641</v>
      </c>
      <c r="D6376" s="7" t="n">
        <v>1</v>
      </c>
    </row>
    <row r="6377" spans="1:8">
      <c r="A6377" t="s">
        <v>4</v>
      </c>
      <c r="B6377" s="4" t="s">
        <v>5</v>
      </c>
      <c r="C6377" s="4" t="s">
        <v>13</v>
      </c>
    </row>
    <row r="6378" spans="1:8">
      <c r="A6378" t="n">
        <v>55840</v>
      </c>
      <c r="B6378" s="48" t="n">
        <v>45</v>
      </c>
      <c r="C6378" s="7" t="n">
        <v>0</v>
      </c>
    </row>
    <row r="6379" spans="1:8">
      <c r="A6379" t="s">
        <v>4</v>
      </c>
      <c r="B6379" s="4" t="s">
        <v>5</v>
      </c>
      <c r="C6379" s="4" t="s">
        <v>13</v>
      </c>
      <c r="D6379" s="4" t="s">
        <v>13</v>
      </c>
      <c r="E6379" s="4" t="s">
        <v>19</v>
      </c>
      <c r="F6379" s="4" t="s">
        <v>19</v>
      </c>
      <c r="G6379" s="4" t="s">
        <v>19</v>
      </c>
      <c r="H6379" s="4" t="s">
        <v>10</v>
      </c>
    </row>
    <row r="6380" spans="1:8">
      <c r="A6380" t="n">
        <v>55842</v>
      </c>
      <c r="B6380" s="48" t="n">
        <v>45</v>
      </c>
      <c r="C6380" s="7" t="n">
        <v>2</v>
      </c>
      <c r="D6380" s="7" t="n">
        <v>3</v>
      </c>
      <c r="E6380" s="7" t="n">
        <v>0.899999976158142</v>
      </c>
      <c r="F6380" s="7" t="n">
        <v>5.07000017166138</v>
      </c>
      <c r="G6380" s="7" t="n">
        <v>-78.5899963378906</v>
      </c>
      <c r="H6380" s="7" t="n">
        <v>0</v>
      </c>
    </row>
    <row r="6381" spans="1:8">
      <c r="A6381" t="s">
        <v>4</v>
      </c>
      <c r="B6381" s="4" t="s">
        <v>5</v>
      </c>
      <c r="C6381" s="4" t="s">
        <v>13</v>
      </c>
      <c r="D6381" s="4" t="s">
        <v>13</v>
      </c>
      <c r="E6381" s="4" t="s">
        <v>19</v>
      </c>
      <c r="F6381" s="4" t="s">
        <v>19</v>
      </c>
      <c r="G6381" s="4" t="s">
        <v>19</v>
      </c>
      <c r="H6381" s="4" t="s">
        <v>10</v>
      </c>
      <c r="I6381" s="4" t="s">
        <v>13</v>
      </c>
    </row>
    <row r="6382" spans="1:8">
      <c r="A6382" t="n">
        <v>55859</v>
      </c>
      <c r="B6382" s="48" t="n">
        <v>45</v>
      </c>
      <c r="C6382" s="7" t="n">
        <v>4</v>
      </c>
      <c r="D6382" s="7" t="n">
        <v>3</v>
      </c>
      <c r="E6382" s="7" t="n">
        <v>339.970001220703</v>
      </c>
      <c r="F6382" s="7" t="n">
        <v>147.360000610352</v>
      </c>
      <c r="G6382" s="7" t="n">
        <v>0</v>
      </c>
      <c r="H6382" s="7" t="n">
        <v>0</v>
      </c>
      <c r="I6382" s="7" t="n">
        <v>0</v>
      </c>
    </row>
    <row r="6383" spans="1:8">
      <c r="A6383" t="s">
        <v>4</v>
      </c>
      <c r="B6383" s="4" t="s">
        <v>5</v>
      </c>
      <c r="C6383" s="4" t="s">
        <v>13</v>
      </c>
      <c r="D6383" s="4" t="s">
        <v>13</v>
      </c>
      <c r="E6383" s="4" t="s">
        <v>19</v>
      </c>
      <c r="F6383" s="4" t="s">
        <v>10</v>
      </c>
    </row>
    <row r="6384" spans="1:8">
      <c r="A6384" t="n">
        <v>55877</v>
      </c>
      <c r="B6384" s="48" t="n">
        <v>45</v>
      </c>
      <c r="C6384" s="7" t="n">
        <v>5</v>
      </c>
      <c r="D6384" s="7" t="n">
        <v>3</v>
      </c>
      <c r="E6384" s="7" t="n">
        <v>4.90000009536743</v>
      </c>
      <c r="F6384" s="7" t="n">
        <v>0</v>
      </c>
    </row>
    <row r="6385" spans="1:9">
      <c r="A6385" t="s">
        <v>4</v>
      </c>
      <c r="B6385" s="4" t="s">
        <v>5</v>
      </c>
      <c r="C6385" s="4" t="s">
        <v>13</v>
      </c>
      <c r="D6385" s="4" t="s">
        <v>13</v>
      </c>
      <c r="E6385" s="4" t="s">
        <v>19</v>
      </c>
      <c r="F6385" s="4" t="s">
        <v>10</v>
      </c>
    </row>
    <row r="6386" spans="1:9">
      <c r="A6386" t="n">
        <v>55886</v>
      </c>
      <c r="B6386" s="48" t="n">
        <v>45</v>
      </c>
      <c r="C6386" s="7" t="n">
        <v>11</v>
      </c>
      <c r="D6386" s="7" t="n">
        <v>3</v>
      </c>
      <c r="E6386" s="7" t="n">
        <v>40</v>
      </c>
      <c r="F6386" s="7" t="n">
        <v>0</v>
      </c>
    </row>
    <row r="6387" spans="1:9">
      <c r="A6387" t="s">
        <v>4</v>
      </c>
      <c r="B6387" s="4" t="s">
        <v>5</v>
      </c>
      <c r="C6387" s="4" t="s">
        <v>13</v>
      </c>
      <c r="D6387" s="4" t="s">
        <v>13</v>
      </c>
      <c r="E6387" s="4" t="s">
        <v>19</v>
      </c>
      <c r="F6387" s="4" t="s">
        <v>10</v>
      </c>
    </row>
    <row r="6388" spans="1:9">
      <c r="A6388" t="n">
        <v>55895</v>
      </c>
      <c r="B6388" s="48" t="n">
        <v>45</v>
      </c>
      <c r="C6388" s="7" t="n">
        <v>5</v>
      </c>
      <c r="D6388" s="7" t="n">
        <v>3</v>
      </c>
      <c r="E6388" s="7" t="n">
        <v>3.29999995231628</v>
      </c>
      <c r="F6388" s="7" t="n">
        <v>3500</v>
      </c>
    </row>
    <row r="6389" spans="1:9">
      <c r="A6389" t="s">
        <v>4</v>
      </c>
      <c r="B6389" s="4" t="s">
        <v>5</v>
      </c>
      <c r="C6389" s="4" t="s">
        <v>13</v>
      </c>
      <c r="D6389" s="4" t="s">
        <v>10</v>
      </c>
      <c r="E6389" s="4" t="s">
        <v>9</v>
      </c>
      <c r="F6389" s="4" t="s">
        <v>10</v>
      </c>
    </row>
    <row r="6390" spans="1:9">
      <c r="A6390" t="n">
        <v>55904</v>
      </c>
      <c r="B6390" s="14" t="n">
        <v>50</v>
      </c>
      <c r="C6390" s="7" t="n">
        <v>3</v>
      </c>
      <c r="D6390" s="7" t="n">
        <v>4546</v>
      </c>
      <c r="E6390" s="7" t="n">
        <v>1031127695</v>
      </c>
      <c r="F6390" s="7" t="n">
        <v>500</v>
      </c>
    </row>
    <row r="6391" spans="1:9">
      <c r="A6391" t="s">
        <v>4</v>
      </c>
      <c r="B6391" s="4" t="s">
        <v>5</v>
      </c>
      <c r="C6391" s="4" t="s">
        <v>13</v>
      </c>
      <c r="D6391" s="4" t="s">
        <v>10</v>
      </c>
      <c r="E6391" s="4" t="s">
        <v>9</v>
      </c>
      <c r="F6391" s="4" t="s">
        <v>10</v>
      </c>
    </row>
    <row r="6392" spans="1:9">
      <c r="A6392" t="n">
        <v>55914</v>
      </c>
      <c r="B6392" s="14" t="n">
        <v>50</v>
      </c>
      <c r="C6392" s="7" t="n">
        <v>3</v>
      </c>
      <c r="D6392" s="7" t="n">
        <v>4522</v>
      </c>
      <c r="E6392" s="7" t="n">
        <v>1031127695</v>
      </c>
      <c r="F6392" s="7" t="n">
        <v>500</v>
      </c>
    </row>
    <row r="6393" spans="1:9">
      <c r="A6393" t="s">
        <v>4</v>
      </c>
      <c r="B6393" s="4" t="s">
        <v>5</v>
      </c>
      <c r="C6393" s="4" t="s">
        <v>10</v>
      </c>
    </row>
    <row r="6394" spans="1:9">
      <c r="A6394" t="n">
        <v>55924</v>
      </c>
      <c r="B6394" s="25" t="n">
        <v>16</v>
      </c>
      <c r="C6394" s="7" t="n">
        <v>300</v>
      </c>
    </row>
    <row r="6395" spans="1:9">
      <c r="A6395" t="s">
        <v>4</v>
      </c>
      <c r="B6395" s="4" t="s">
        <v>5</v>
      </c>
      <c r="C6395" s="4" t="s">
        <v>13</v>
      </c>
      <c r="D6395" s="4" t="s">
        <v>10</v>
      </c>
      <c r="E6395" s="4" t="s">
        <v>6</v>
      </c>
      <c r="F6395" s="4" t="s">
        <v>6</v>
      </c>
      <c r="G6395" s="4" t="s">
        <v>6</v>
      </c>
      <c r="H6395" s="4" t="s">
        <v>6</v>
      </c>
    </row>
    <row r="6396" spans="1:9">
      <c r="A6396" t="n">
        <v>55927</v>
      </c>
      <c r="B6396" s="37" t="n">
        <v>51</v>
      </c>
      <c r="C6396" s="7" t="n">
        <v>3</v>
      </c>
      <c r="D6396" s="7" t="n">
        <v>0</v>
      </c>
      <c r="E6396" s="7" t="s">
        <v>472</v>
      </c>
      <c r="F6396" s="7" t="s">
        <v>248</v>
      </c>
      <c r="G6396" s="7" t="s">
        <v>113</v>
      </c>
      <c r="H6396" s="7" t="s">
        <v>114</v>
      </c>
    </row>
    <row r="6397" spans="1:9">
      <c r="A6397" t="s">
        <v>4</v>
      </c>
      <c r="B6397" s="4" t="s">
        <v>5</v>
      </c>
      <c r="C6397" s="4" t="s">
        <v>13</v>
      </c>
      <c r="D6397" s="4" t="s">
        <v>13</v>
      </c>
      <c r="E6397" s="4" t="s">
        <v>19</v>
      </c>
    </row>
    <row r="6398" spans="1:9">
      <c r="A6398" t="n">
        <v>55940</v>
      </c>
      <c r="B6398" s="72" t="n">
        <v>178</v>
      </c>
      <c r="C6398" s="7" t="n">
        <v>3</v>
      </c>
      <c r="D6398" s="7" t="n">
        <v>0</v>
      </c>
      <c r="E6398" s="7" t="n">
        <v>0.25</v>
      </c>
    </row>
    <row r="6399" spans="1:9">
      <c r="A6399" t="s">
        <v>4</v>
      </c>
      <c r="B6399" s="4" t="s">
        <v>5</v>
      </c>
      <c r="C6399" s="4" t="s">
        <v>13</v>
      </c>
      <c r="D6399" s="4" t="s">
        <v>13</v>
      </c>
    </row>
    <row r="6400" spans="1:9">
      <c r="A6400" t="n">
        <v>55947</v>
      </c>
      <c r="B6400" s="72" t="n">
        <v>178</v>
      </c>
      <c r="C6400" s="7" t="n">
        <v>5</v>
      </c>
      <c r="D6400" s="7" t="n">
        <v>0</v>
      </c>
    </row>
    <row r="6401" spans="1:8">
      <c r="A6401" t="s">
        <v>4</v>
      </c>
      <c r="B6401" s="4" t="s">
        <v>5</v>
      </c>
      <c r="C6401" s="4" t="s">
        <v>13</v>
      </c>
      <c r="D6401" s="4" t="s">
        <v>10</v>
      </c>
    </row>
    <row r="6402" spans="1:8">
      <c r="A6402" t="n">
        <v>55950</v>
      </c>
      <c r="B6402" s="42" t="n">
        <v>58</v>
      </c>
      <c r="C6402" s="7" t="n">
        <v>255</v>
      </c>
      <c r="D6402" s="7" t="n">
        <v>0</v>
      </c>
    </row>
    <row r="6403" spans="1:8">
      <c r="A6403" t="s">
        <v>4</v>
      </c>
      <c r="B6403" s="4" t="s">
        <v>5</v>
      </c>
      <c r="C6403" s="4" t="s">
        <v>10</v>
      </c>
    </row>
    <row r="6404" spans="1:8">
      <c r="A6404" t="n">
        <v>55954</v>
      </c>
      <c r="B6404" s="25" t="n">
        <v>16</v>
      </c>
      <c r="C6404" s="7" t="n">
        <v>500</v>
      </c>
    </row>
    <row r="6405" spans="1:8">
      <c r="A6405" t="s">
        <v>4</v>
      </c>
      <c r="B6405" s="4" t="s">
        <v>5</v>
      </c>
      <c r="C6405" s="4" t="s">
        <v>13</v>
      </c>
      <c r="D6405" s="4" t="s">
        <v>13</v>
      </c>
      <c r="E6405" s="4" t="s">
        <v>13</v>
      </c>
      <c r="F6405" s="4" t="s">
        <v>13</v>
      </c>
    </row>
    <row r="6406" spans="1:8">
      <c r="A6406" t="n">
        <v>55957</v>
      </c>
      <c r="B6406" s="8" t="n">
        <v>14</v>
      </c>
      <c r="C6406" s="7" t="n">
        <v>0</v>
      </c>
      <c r="D6406" s="7" t="n">
        <v>128</v>
      </c>
      <c r="E6406" s="7" t="n">
        <v>0</v>
      </c>
      <c r="F6406" s="7" t="n">
        <v>0</v>
      </c>
    </row>
    <row r="6407" spans="1:8">
      <c r="A6407" t="s">
        <v>4</v>
      </c>
      <c r="B6407" s="4" t="s">
        <v>5</v>
      </c>
      <c r="C6407" s="4" t="s">
        <v>13</v>
      </c>
      <c r="D6407" s="4" t="s">
        <v>19</v>
      </c>
      <c r="E6407" s="4" t="s">
        <v>19</v>
      </c>
      <c r="F6407" s="4" t="s">
        <v>19</v>
      </c>
    </row>
    <row r="6408" spans="1:8">
      <c r="A6408" t="n">
        <v>55962</v>
      </c>
      <c r="B6408" s="48" t="n">
        <v>45</v>
      </c>
      <c r="C6408" s="7" t="n">
        <v>9</v>
      </c>
      <c r="D6408" s="7" t="n">
        <v>0.0500000007450581</v>
      </c>
      <c r="E6408" s="7" t="n">
        <v>0.0500000007450581</v>
      </c>
      <c r="F6408" s="7" t="n">
        <v>0.200000002980232</v>
      </c>
    </row>
    <row r="6409" spans="1:8">
      <c r="A6409" t="s">
        <v>4</v>
      </c>
      <c r="B6409" s="4" t="s">
        <v>5</v>
      </c>
      <c r="C6409" s="4" t="s">
        <v>13</v>
      </c>
      <c r="D6409" s="4" t="s">
        <v>10</v>
      </c>
      <c r="E6409" s="4" t="s">
        <v>10</v>
      </c>
      <c r="F6409" s="4" t="s">
        <v>13</v>
      </c>
    </row>
    <row r="6410" spans="1:8">
      <c r="A6410" t="n">
        <v>55976</v>
      </c>
      <c r="B6410" s="21" t="n">
        <v>25</v>
      </c>
      <c r="C6410" s="7" t="n">
        <v>1</v>
      </c>
      <c r="D6410" s="7" t="n">
        <v>40</v>
      </c>
      <c r="E6410" s="7" t="n">
        <v>270</v>
      </c>
      <c r="F6410" s="7" t="n">
        <v>3</v>
      </c>
    </row>
    <row r="6411" spans="1:8">
      <c r="A6411" t="s">
        <v>4</v>
      </c>
      <c r="B6411" s="4" t="s">
        <v>5</v>
      </c>
      <c r="C6411" s="4" t="s">
        <v>13</v>
      </c>
      <c r="D6411" s="4" t="s">
        <v>10</v>
      </c>
      <c r="E6411" s="4" t="s">
        <v>6</v>
      </c>
    </row>
    <row r="6412" spans="1:8">
      <c r="A6412" t="n">
        <v>55983</v>
      </c>
      <c r="B6412" s="37" t="n">
        <v>51</v>
      </c>
      <c r="C6412" s="7" t="n">
        <v>4</v>
      </c>
      <c r="D6412" s="7" t="n">
        <v>0</v>
      </c>
      <c r="E6412" s="7" t="s">
        <v>122</v>
      </c>
    </row>
    <row r="6413" spans="1:8">
      <c r="A6413" t="s">
        <v>4</v>
      </c>
      <c r="B6413" s="4" t="s">
        <v>5</v>
      </c>
      <c r="C6413" s="4" t="s">
        <v>10</v>
      </c>
    </row>
    <row r="6414" spans="1:8">
      <c r="A6414" t="n">
        <v>55996</v>
      </c>
      <c r="B6414" s="25" t="n">
        <v>16</v>
      </c>
      <c r="C6414" s="7" t="n">
        <v>0</v>
      </c>
    </row>
    <row r="6415" spans="1:8">
      <c r="A6415" t="s">
        <v>4</v>
      </c>
      <c r="B6415" s="4" t="s">
        <v>5</v>
      </c>
      <c r="C6415" s="4" t="s">
        <v>10</v>
      </c>
      <c r="D6415" s="4" t="s">
        <v>13</v>
      </c>
      <c r="E6415" s="4" t="s">
        <v>9</v>
      </c>
      <c r="F6415" s="4" t="s">
        <v>28</v>
      </c>
      <c r="G6415" s="4" t="s">
        <v>13</v>
      </c>
      <c r="H6415" s="4" t="s">
        <v>13</v>
      </c>
    </row>
    <row r="6416" spans="1:8">
      <c r="A6416" t="n">
        <v>55999</v>
      </c>
      <c r="B6416" s="38" t="n">
        <v>26</v>
      </c>
      <c r="C6416" s="7" t="n">
        <v>0</v>
      </c>
      <c r="D6416" s="7" t="n">
        <v>17</v>
      </c>
      <c r="E6416" s="7" t="n">
        <v>52875</v>
      </c>
      <c r="F6416" s="7" t="s">
        <v>473</v>
      </c>
      <c r="G6416" s="7" t="n">
        <v>2</v>
      </c>
      <c r="H6416" s="7" t="n">
        <v>0</v>
      </c>
    </row>
    <row r="6417" spans="1:8">
      <c r="A6417" t="s">
        <v>4</v>
      </c>
      <c r="B6417" s="4" t="s">
        <v>5</v>
      </c>
    </row>
    <row r="6418" spans="1:8">
      <c r="A6418" t="n">
        <v>56022</v>
      </c>
      <c r="B6418" s="23" t="n">
        <v>28</v>
      </c>
    </row>
    <row r="6419" spans="1:8">
      <c r="A6419" t="s">
        <v>4</v>
      </c>
      <c r="B6419" s="4" t="s">
        <v>5</v>
      </c>
      <c r="C6419" s="4" t="s">
        <v>13</v>
      </c>
      <c r="D6419" s="4" t="s">
        <v>10</v>
      </c>
      <c r="E6419" s="4" t="s">
        <v>6</v>
      </c>
    </row>
    <row r="6420" spans="1:8">
      <c r="A6420" t="n">
        <v>56023</v>
      </c>
      <c r="B6420" s="37" t="n">
        <v>51</v>
      </c>
      <c r="C6420" s="7" t="n">
        <v>4</v>
      </c>
      <c r="D6420" s="7" t="n">
        <v>0</v>
      </c>
      <c r="E6420" s="7" t="s">
        <v>474</v>
      </c>
    </row>
    <row r="6421" spans="1:8">
      <c r="A6421" t="s">
        <v>4</v>
      </c>
      <c r="B6421" s="4" t="s">
        <v>5</v>
      </c>
      <c r="C6421" s="4" t="s">
        <v>10</v>
      </c>
    </row>
    <row r="6422" spans="1:8">
      <c r="A6422" t="n">
        <v>56051</v>
      </c>
      <c r="B6422" s="25" t="n">
        <v>16</v>
      </c>
      <c r="C6422" s="7" t="n">
        <v>0</v>
      </c>
    </row>
    <row r="6423" spans="1:8">
      <c r="A6423" t="s">
        <v>4</v>
      </c>
      <c r="B6423" s="4" t="s">
        <v>5</v>
      </c>
      <c r="C6423" s="4" t="s">
        <v>10</v>
      </c>
      <c r="D6423" s="4" t="s">
        <v>13</v>
      </c>
      <c r="E6423" s="4" t="s">
        <v>9</v>
      </c>
      <c r="F6423" s="4" t="s">
        <v>28</v>
      </c>
      <c r="G6423" s="4" t="s">
        <v>13</v>
      </c>
      <c r="H6423" s="4" t="s">
        <v>13</v>
      </c>
    </row>
    <row r="6424" spans="1:8">
      <c r="A6424" t="n">
        <v>56054</v>
      </c>
      <c r="B6424" s="38" t="n">
        <v>26</v>
      </c>
      <c r="C6424" s="7" t="n">
        <v>0</v>
      </c>
      <c r="D6424" s="7" t="n">
        <v>17</v>
      </c>
      <c r="E6424" s="7" t="n">
        <v>52876</v>
      </c>
      <c r="F6424" s="7" t="s">
        <v>475</v>
      </c>
      <c r="G6424" s="7" t="n">
        <v>2</v>
      </c>
      <c r="H6424" s="7" t="n">
        <v>0</v>
      </c>
    </row>
    <row r="6425" spans="1:8">
      <c r="A6425" t="s">
        <v>4</v>
      </c>
      <c r="B6425" s="4" t="s">
        <v>5</v>
      </c>
    </row>
    <row r="6426" spans="1:8">
      <c r="A6426" t="n">
        <v>56128</v>
      </c>
      <c r="B6426" s="23" t="n">
        <v>28</v>
      </c>
    </row>
    <row r="6427" spans="1:8">
      <c r="A6427" t="s">
        <v>4</v>
      </c>
      <c r="B6427" s="4" t="s">
        <v>5</v>
      </c>
      <c r="C6427" s="4" t="s">
        <v>10</v>
      </c>
      <c r="D6427" s="4" t="s">
        <v>13</v>
      </c>
    </row>
    <row r="6428" spans="1:8">
      <c r="A6428" t="n">
        <v>56129</v>
      </c>
      <c r="B6428" s="52" t="n">
        <v>89</v>
      </c>
      <c r="C6428" s="7" t="n">
        <v>65533</v>
      </c>
      <c r="D6428" s="7" t="n">
        <v>1</v>
      </c>
    </row>
    <row r="6429" spans="1:8">
      <c r="A6429" t="s">
        <v>4</v>
      </c>
      <c r="B6429" s="4" t="s">
        <v>5</v>
      </c>
      <c r="C6429" s="4" t="s">
        <v>13</v>
      </c>
      <c r="D6429" s="4" t="s">
        <v>10</v>
      </c>
      <c r="E6429" s="4" t="s">
        <v>10</v>
      </c>
      <c r="F6429" s="4" t="s">
        <v>13</v>
      </c>
    </row>
    <row r="6430" spans="1:8">
      <c r="A6430" t="n">
        <v>56133</v>
      </c>
      <c r="B6430" s="21" t="n">
        <v>25</v>
      </c>
      <c r="C6430" s="7" t="n">
        <v>1</v>
      </c>
      <c r="D6430" s="7" t="n">
        <v>65535</v>
      </c>
      <c r="E6430" s="7" t="n">
        <v>65535</v>
      </c>
      <c r="F6430" s="7" t="n">
        <v>0</v>
      </c>
    </row>
    <row r="6431" spans="1:8">
      <c r="A6431" t="s">
        <v>4</v>
      </c>
      <c r="B6431" s="4" t="s">
        <v>5</v>
      </c>
      <c r="C6431" s="4" t="s">
        <v>13</v>
      </c>
      <c r="D6431" s="4" t="s">
        <v>10</v>
      </c>
      <c r="E6431" s="4" t="s">
        <v>19</v>
      </c>
    </row>
    <row r="6432" spans="1:8">
      <c r="A6432" t="n">
        <v>56140</v>
      </c>
      <c r="B6432" s="42" t="n">
        <v>58</v>
      </c>
      <c r="C6432" s="7" t="n">
        <v>101</v>
      </c>
      <c r="D6432" s="7" t="n">
        <v>500</v>
      </c>
      <c r="E6432" s="7" t="n">
        <v>1</v>
      </c>
    </row>
    <row r="6433" spans="1:8">
      <c r="A6433" t="s">
        <v>4</v>
      </c>
      <c r="B6433" s="4" t="s">
        <v>5</v>
      </c>
      <c r="C6433" s="4" t="s">
        <v>13</v>
      </c>
      <c r="D6433" s="4" t="s">
        <v>10</v>
      </c>
    </row>
    <row r="6434" spans="1:8">
      <c r="A6434" t="n">
        <v>56148</v>
      </c>
      <c r="B6434" s="42" t="n">
        <v>58</v>
      </c>
      <c r="C6434" s="7" t="n">
        <v>254</v>
      </c>
      <c r="D6434" s="7" t="n">
        <v>0</v>
      </c>
    </row>
    <row r="6435" spans="1:8">
      <c r="A6435" t="s">
        <v>4</v>
      </c>
      <c r="B6435" s="4" t="s">
        <v>5</v>
      </c>
      <c r="C6435" s="4" t="s">
        <v>13</v>
      </c>
      <c r="D6435" s="4" t="s">
        <v>13</v>
      </c>
      <c r="E6435" s="4" t="s">
        <v>19</v>
      </c>
      <c r="F6435" s="4" t="s">
        <v>19</v>
      </c>
      <c r="G6435" s="4" t="s">
        <v>19</v>
      </c>
      <c r="H6435" s="4" t="s">
        <v>10</v>
      </c>
    </row>
    <row r="6436" spans="1:8">
      <c r="A6436" t="n">
        <v>56152</v>
      </c>
      <c r="B6436" s="48" t="n">
        <v>45</v>
      </c>
      <c r="C6436" s="7" t="n">
        <v>2</v>
      </c>
      <c r="D6436" s="7" t="n">
        <v>3</v>
      </c>
      <c r="E6436" s="7" t="n">
        <v>0.0399999991059303</v>
      </c>
      <c r="F6436" s="7" t="n">
        <v>10.6800003051758</v>
      </c>
      <c r="G6436" s="7" t="n">
        <v>-95.1500015258789</v>
      </c>
      <c r="H6436" s="7" t="n">
        <v>0</v>
      </c>
    </row>
    <row r="6437" spans="1:8">
      <c r="A6437" t="s">
        <v>4</v>
      </c>
      <c r="B6437" s="4" t="s">
        <v>5</v>
      </c>
      <c r="C6437" s="4" t="s">
        <v>13</v>
      </c>
      <c r="D6437" s="4" t="s">
        <v>13</v>
      </c>
      <c r="E6437" s="4" t="s">
        <v>19</v>
      </c>
      <c r="F6437" s="4" t="s">
        <v>19</v>
      </c>
      <c r="G6437" s="4" t="s">
        <v>19</v>
      </c>
      <c r="H6437" s="4" t="s">
        <v>10</v>
      </c>
      <c r="I6437" s="4" t="s">
        <v>13</v>
      </c>
    </row>
    <row r="6438" spans="1:8">
      <c r="A6438" t="n">
        <v>56169</v>
      </c>
      <c r="B6438" s="48" t="n">
        <v>45</v>
      </c>
      <c r="C6438" s="7" t="n">
        <v>4</v>
      </c>
      <c r="D6438" s="7" t="n">
        <v>3</v>
      </c>
      <c r="E6438" s="7" t="n">
        <v>5.48999977111816</v>
      </c>
      <c r="F6438" s="7" t="n">
        <v>7.65000009536743</v>
      </c>
      <c r="G6438" s="7" t="n">
        <v>0</v>
      </c>
      <c r="H6438" s="7" t="n">
        <v>0</v>
      </c>
      <c r="I6438" s="7" t="n">
        <v>0</v>
      </c>
    </row>
    <row r="6439" spans="1:8">
      <c r="A6439" t="s">
        <v>4</v>
      </c>
      <c r="B6439" s="4" t="s">
        <v>5</v>
      </c>
      <c r="C6439" s="4" t="s">
        <v>13</v>
      </c>
      <c r="D6439" s="4" t="s">
        <v>13</v>
      </c>
      <c r="E6439" s="4" t="s">
        <v>19</v>
      </c>
      <c r="F6439" s="4" t="s">
        <v>10</v>
      </c>
    </row>
    <row r="6440" spans="1:8">
      <c r="A6440" t="n">
        <v>56187</v>
      </c>
      <c r="B6440" s="48" t="n">
        <v>45</v>
      </c>
      <c r="C6440" s="7" t="n">
        <v>5</v>
      </c>
      <c r="D6440" s="7" t="n">
        <v>3</v>
      </c>
      <c r="E6440" s="7" t="n">
        <v>6.59999990463257</v>
      </c>
      <c r="F6440" s="7" t="n">
        <v>0</v>
      </c>
    </row>
    <row r="6441" spans="1:8">
      <c r="A6441" t="s">
        <v>4</v>
      </c>
      <c r="B6441" s="4" t="s">
        <v>5</v>
      </c>
      <c r="C6441" s="4" t="s">
        <v>13</v>
      </c>
      <c r="D6441" s="4" t="s">
        <v>13</v>
      </c>
      <c r="E6441" s="4" t="s">
        <v>19</v>
      </c>
      <c r="F6441" s="4" t="s">
        <v>10</v>
      </c>
    </row>
    <row r="6442" spans="1:8">
      <c r="A6442" t="n">
        <v>56196</v>
      </c>
      <c r="B6442" s="48" t="n">
        <v>45</v>
      </c>
      <c r="C6442" s="7" t="n">
        <v>11</v>
      </c>
      <c r="D6442" s="7" t="n">
        <v>3</v>
      </c>
      <c r="E6442" s="7" t="n">
        <v>40</v>
      </c>
      <c r="F6442" s="7" t="n">
        <v>0</v>
      </c>
    </row>
    <row r="6443" spans="1:8">
      <c r="A6443" t="s">
        <v>4</v>
      </c>
      <c r="B6443" s="4" t="s">
        <v>5</v>
      </c>
      <c r="C6443" s="4" t="s">
        <v>13</v>
      </c>
      <c r="D6443" s="4" t="s">
        <v>13</v>
      </c>
      <c r="E6443" s="4" t="s">
        <v>19</v>
      </c>
      <c r="F6443" s="4" t="s">
        <v>19</v>
      </c>
      <c r="G6443" s="4" t="s">
        <v>19</v>
      </c>
      <c r="H6443" s="4" t="s">
        <v>10</v>
      </c>
      <c r="I6443" s="4" t="s">
        <v>13</v>
      </c>
    </row>
    <row r="6444" spans="1:8">
      <c r="A6444" t="n">
        <v>56205</v>
      </c>
      <c r="B6444" s="48" t="n">
        <v>45</v>
      </c>
      <c r="C6444" s="7" t="n">
        <v>4</v>
      </c>
      <c r="D6444" s="7" t="n">
        <v>3</v>
      </c>
      <c r="E6444" s="7" t="n">
        <v>349.970001220703</v>
      </c>
      <c r="F6444" s="7" t="n">
        <v>35.5699996948242</v>
      </c>
      <c r="G6444" s="7" t="n">
        <v>0</v>
      </c>
      <c r="H6444" s="7" t="n">
        <v>30000</v>
      </c>
      <c r="I6444" s="7" t="n">
        <v>1</v>
      </c>
    </row>
    <row r="6445" spans="1:8">
      <c r="A6445" t="s">
        <v>4</v>
      </c>
      <c r="B6445" s="4" t="s">
        <v>5</v>
      </c>
      <c r="C6445" s="4" t="s">
        <v>13</v>
      </c>
      <c r="D6445" s="4" t="s">
        <v>10</v>
      </c>
    </row>
    <row r="6446" spans="1:8">
      <c r="A6446" t="n">
        <v>56223</v>
      </c>
      <c r="B6446" s="42" t="n">
        <v>58</v>
      </c>
      <c r="C6446" s="7" t="n">
        <v>255</v>
      </c>
      <c r="D6446" s="7" t="n">
        <v>0</v>
      </c>
    </row>
    <row r="6447" spans="1:8">
      <c r="A6447" t="s">
        <v>4</v>
      </c>
      <c r="B6447" s="4" t="s">
        <v>5</v>
      </c>
      <c r="C6447" s="4" t="s">
        <v>10</v>
      </c>
    </row>
    <row r="6448" spans="1:8">
      <c r="A6448" t="n">
        <v>56227</v>
      </c>
      <c r="B6448" s="25" t="n">
        <v>16</v>
      </c>
      <c r="C6448" s="7" t="n">
        <v>300</v>
      </c>
    </row>
    <row r="6449" spans="1:9">
      <c r="A6449" t="s">
        <v>4</v>
      </c>
      <c r="B6449" s="4" t="s">
        <v>5</v>
      </c>
      <c r="C6449" s="4" t="s">
        <v>13</v>
      </c>
      <c r="D6449" s="4" t="s">
        <v>13</v>
      </c>
    </row>
    <row r="6450" spans="1:9">
      <c r="A6450" t="n">
        <v>56230</v>
      </c>
      <c r="B6450" s="16" t="n">
        <v>49</v>
      </c>
      <c r="C6450" s="7" t="n">
        <v>2</v>
      </c>
      <c r="D6450" s="7" t="n">
        <v>0</v>
      </c>
    </row>
    <row r="6451" spans="1:9">
      <c r="A6451" t="s">
        <v>4</v>
      </c>
      <c r="B6451" s="4" t="s">
        <v>5</v>
      </c>
      <c r="C6451" s="4" t="s">
        <v>13</v>
      </c>
      <c r="D6451" s="4" t="s">
        <v>10</v>
      </c>
      <c r="E6451" s="4" t="s">
        <v>9</v>
      </c>
      <c r="F6451" s="4" t="s">
        <v>10</v>
      </c>
      <c r="G6451" s="4" t="s">
        <v>9</v>
      </c>
      <c r="H6451" s="4" t="s">
        <v>13</v>
      </c>
    </row>
    <row r="6452" spans="1:9">
      <c r="A6452" t="n">
        <v>56233</v>
      </c>
      <c r="B6452" s="16" t="n">
        <v>49</v>
      </c>
      <c r="C6452" s="7" t="n">
        <v>0</v>
      </c>
      <c r="D6452" s="7" t="n">
        <v>515</v>
      </c>
      <c r="E6452" s="7" t="n">
        <v>1065353216</v>
      </c>
      <c r="F6452" s="7" t="n">
        <v>0</v>
      </c>
      <c r="G6452" s="7" t="n">
        <v>0</v>
      </c>
      <c r="H6452" s="7" t="n">
        <v>0</v>
      </c>
    </row>
    <row r="6453" spans="1:9">
      <c r="A6453" t="s">
        <v>4</v>
      </c>
      <c r="B6453" s="4" t="s">
        <v>5</v>
      </c>
      <c r="C6453" s="4" t="s">
        <v>10</v>
      </c>
    </row>
    <row r="6454" spans="1:9">
      <c r="A6454" t="n">
        <v>56248</v>
      </c>
      <c r="B6454" s="25" t="n">
        <v>16</v>
      </c>
      <c r="C6454" s="7" t="n">
        <v>300</v>
      </c>
    </row>
    <row r="6455" spans="1:9">
      <c r="A6455" t="s">
        <v>4</v>
      </c>
      <c r="B6455" s="4" t="s">
        <v>5</v>
      </c>
      <c r="C6455" s="4" t="s">
        <v>13</v>
      </c>
      <c r="D6455" s="4" t="s">
        <v>10</v>
      </c>
      <c r="E6455" s="4" t="s">
        <v>6</v>
      </c>
      <c r="F6455" s="4" t="s">
        <v>6</v>
      </c>
      <c r="G6455" s="4" t="s">
        <v>6</v>
      </c>
      <c r="H6455" s="4" t="s">
        <v>6</v>
      </c>
    </row>
    <row r="6456" spans="1:9">
      <c r="A6456" t="n">
        <v>56251</v>
      </c>
      <c r="B6456" s="37" t="n">
        <v>51</v>
      </c>
      <c r="C6456" s="7" t="n">
        <v>3</v>
      </c>
      <c r="D6456" s="7" t="n">
        <v>7003</v>
      </c>
      <c r="E6456" s="7" t="s">
        <v>476</v>
      </c>
      <c r="F6456" s="7" t="s">
        <v>248</v>
      </c>
      <c r="G6456" s="7" t="s">
        <v>113</v>
      </c>
      <c r="H6456" s="7" t="s">
        <v>114</v>
      </c>
    </row>
    <row r="6457" spans="1:9">
      <c r="A6457" t="s">
        <v>4</v>
      </c>
      <c r="B6457" s="4" t="s">
        <v>5</v>
      </c>
      <c r="C6457" s="4" t="s">
        <v>13</v>
      </c>
      <c r="D6457" s="4" t="s">
        <v>13</v>
      </c>
      <c r="E6457" s="4" t="s">
        <v>19</v>
      </c>
    </row>
    <row r="6458" spans="1:9">
      <c r="A6458" t="n">
        <v>56264</v>
      </c>
      <c r="B6458" s="72" t="n">
        <v>178</v>
      </c>
      <c r="C6458" s="7" t="n">
        <v>3</v>
      </c>
      <c r="D6458" s="7" t="n">
        <v>1</v>
      </c>
      <c r="E6458" s="7" t="n">
        <v>0.25</v>
      </c>
    </row>
    <row r="6459" spans="1:9">
      <c r="A6459" t="s">
        <v>4</v>
      </c>
      <c r="B6459" s="4" t="s">
        <v>5</v>
      </c>
      <c r="C6459" s="4" t="s">
        <v>13</v>
      </c>
      <c r="D6459" s="4" t="s">
        <v>13</v>
      </c>
    </row>
    <row r="6460" spans="1:9">
      <c r="A6460" t="n">
        <v>56271</v>
      </c>
      <c r="B6460" s="72" t="n">
        <v>178</v>
      </c>
      <c r="C6460" s="7" t="n">
        <v>5</v>
      </c>
      <c r="D6460" s="7" t="n">
        <v>1</v>
      </c>
    </row>
    <row r="6461" spans="1:9">
      <c r="A6461" t="s">
        <v>4</v>
      </c>
      <c r="B6461" s="4" t="s">
        <v>5</v>
      </c>
      <c r="C6461" s="4" t="s">
        <v>10</v>
      </c>
    </row>
    <row r="6462" spans="1:9">
      <c r="A6462" t="n">
        <v>56274</v>
      </c>
      <c r="B6462" s="25" t="n">
        <v>16</v>
      </c>
      <c r="C6462" s="7" t="n">
        <v>500</v>
      </c>
    </row>
    <row r="6463" spans="1:9">
      <c r="A6463" t="s">
        <v>4</v>
      </c>
      <c r="B6463" s="4" t="s">
        <v>5</v>
      </c>
      <c r="C6463" s="4" t="s">
        <v>13</v>
      </c>
      <c r="D6463" s="4" t="s">
        <v>10</v>
      </c>
      <c r="E6463" s="4" t="s">
        <v>10</v>
      </c>
      <c r="F6463" s="4" t="s">
        <v>13</v>
      </c>
    </row>
    <row r="6464" spans="1:9">
      <c r="A6464" t="n">
        <v>56277</v>
      </c>
      <c r="B6464" s="21" t="n">
        <v>25</v>
      </c>
      <c r="C6464" s="7" t="n">
        <v>1</v>
      </c>
      <c r="D6464" s="7" t="n">
        <v>50</v>
      </c>
      <c r="E6464" s="7" t="n">
        <v>300</v>
      </c>
      <c r="F6464" s="7" t="n">
        <v>4</v>
      </c>
    </row>
    <row r="6465" spans="1:8">
      <c r="A6465" t="s">
        <v>4</v>
      </c>
      <c r="B6465" s="4" t="s">
        <v>5</v>
      </c>
      <c r="C6465" s="4" t="s">
        <v>13</v>
      </c>
      <c r="D6465" s="4" t="s">
        <v>10</v>
      </c>
      <c r="E6465" s="4" t="s">
        <v>6</v>
      </c>
    </row>
    <row r="6466" spans="1:8">
      <c r="A6466" t="n">
        <v>56284</v>
      </c>
      <c r="B6466" s="37" t="n">
        <v>51</v>
      </c>
      <c r="C6466" s="7" t="n">
        <v>4</v>
      </c>
      <c r="D6466" s="7" t="n">
        <v>7003</v>
      </c>
      <c r="E6466" s="7" t="s">
        <v>106</v>
      </c>
    </row>
    <row r="6467" spans="1:8">
      <c r="A6467" t="s">
        <v>4</v>
      </c>
      <c r="B6467" s="4" t="s">
        <v>5</v>
      </c>
      <c r="C6467" s="4" t="s">
        <v>10</v>
      </c>
    </row>
    <row r="6468" spans="1:8">
      <c r="A6468" t="n">
        <v>56298</v>
      </c>
      <c r="B6468" s="25" t="n">
        <v>16</v>
      </c>
      <c r="C6468" s="7" t="n">
        <v>0</v>
      </c>
    </row>
    <row r="6469" spans="1:8">
      <c r="A6469" t="s">
        <v>4</v>
      </c>
      <c r="B6469" s="4" t="s">
        <v>5</v>
      </c>
      <c r="C6469" s="4" t="s">
        <v>10</v>
      </c>
      <c r="D6469" s="4" t="s">
        <v>13</v>
      </c>
      <c r="E6469" s="4" t="s">
        <v>9</v>
      </c>
      <c r="F6469" s="4" t="s">
        <v>28</v>
      </c>
      <c r="G6469" s="4" t="s">
        <v>13</v>
      </c>
      <c r="H6469" s="4" t="s">
        <v>13</v>
      </c>
      <c r="I6469" s="4" t="s">
        <v>13</v>
      </c>
      <c r="J6469" s="4" t="s">
        <v>9</v>
      </c>
      <c r="K6469" s="4" t="s">
        <v>28</v>
      </c>
      <c r="L6469" s="4" t="s">
        <v>13</v>
      </c>
      <c r="M6469" s="4" t="s">
        <v>13</v>
      </c>
      <c r="N6469" s="4" t="s">
        <v>13</v>
      </c>
      <c r="O6469" s="4" t="s">
        <v>9</v>
      </c>
      <c r="P6469" s="4" t="s">
        <v>28</v>
      </c>
      <c r="Q6469" s="4" t="s">
        <v>13</v>
      </c>
      <c r="R6469" s="4" t="s">
        <v>13</v>
      </c>
    </row>
    <row r="6470" spans="1:8">
      <c r="A6470" t="n">
        <v>56301</v>
      </c>
      <c r="B6470" s="38" t="n">
        <v>26</v>
      </c>
      <c r="C6470" s="7" t="n">
        <v>7003</v>
      </c>
      <c r="D6470" s="7" t="n">
        <v>17</v>
      </c>
      <c r="E6470" s="7" t="n">
        <v>63260</v>
      </c>
      <c r="F6470" s="7" t="s">
        <v>477</v>
      </c>
      <c r="G6470" s="7" t="n">
        <v>2</v>
      </c>
      <c r="H6470" s="7" t="n">
        <v>3</v>
      </c>
      <c r="I6470" s="7" t="n">
        <v>17</v>
      </c>
      <c r="J6470" s="7" t="n">
        <v>63261</v>
      </c>
      <c r="K6470" s="7" t="s">
        <v>478</v>
      </c>
      <c r="L6470" s="7" t="n">
        <v>2</v>
      </c>
      <c r="M6470" s="7" t="n">
        <v>3</v>
      </c>
      <c r="N6470" s="7" t="n">
        <v>17</v>
      </c>
      <c r="O6470" s="7" t="n">
        <v>63262</v>
      </c>
      <c r="P6470" s="7" t="s">
        <v>479</v>
      </c>
      <c r="Q6470" s="7" t="n">
        <v>2</v>
      </c>
      <c r="R6470" s="7" t="n">
        <v>0</v>
      </c>
    </row>
    <row r="6471" spans="1:8">
      <c r="A6471" t="s">
        <v>4</v>
      </c>
      <c r="B6471" s="4" t="s">
        <v>5</v>
      </c>
    </row>
    <row r="6472" spans="1:8">
      <c r="A6472" t="n">
        <v>56480</v>
      </c>
      <c r="B6472" s="23" t="n">
        <v>28</v>
      </c>
    </row>
    <row r="6473" spans="1:8">
      <c r="A6473" t="s">
        <v>4</v>
      </c>
      <c r="B6473" s="4" t="s">
        <v>5</v>
      </c>
      <c r="C6473" s="4" t="s">
        <v>13</v>
      </c>
      <c r="D6473" s="4" t="s">
        <v>10</v>
      </c>
      <c r="E6473" s="4" t="s">
        <v>10</v>
      </c>
      <c r="F6473" s="4" t="s">
        <v>13</v>
      </c>
    </row>
    <row r="6474" spans="1:8">
      <c r="A6474" t="n">
        <v>56481</v>
      </c>
      <c r="B6474" s="21" t="n">
        <v>25</v>
      </c>
      <c r="C6474" s="7" t="n">
        <v>1</v>
      </c>
      <c r="D6474" s="7" t="n">
        <v>65535</v>
      </c>
      <c r="E6474" s="7" t="n">
        <v>65535</v>
      </c>
      <c r="F6474" s="7" t="n">
        <v>0</v>
      </c>
    </row>
    <row r="6475" spans="1:8">
      <c r="A6475" t="s">
        <v>4</v>
      </c>
      <c r="B6475" s="4" t="s">
        <v>5</v>
      </c>
      <c r="C6475" s="4" t="s">
        <v>10</v>
      </c>
    </row>
    <row r="6476" spans="1:8">
      <c r="A6476" t="n">
        <v>56488</v>
      </c>
      <c r="B6476" s="25" t="n">
        <v>16</v>
      </c>
      <c r="C6476" s="7" t="n">
        <v>500</v>
      </c>
    </row>
    <row r="6477" spans="1:8">
      <c r="A6477" t="s">
        <v>4</v>
      </c>
      <c r="B6477" s="4" t="s">
        <v>5</v>
      </c>
      <c r="C6477" s="4" t="s">
        <v>13</v>
      </c>
      <c r="D6477" s="4" t="s">
        <v>19</v>
      </c>
      <c r="E6477" s="4" t="s">
        <v>19</v>
      </c>
      <c r="F6477" s="4" t="s">
        <v>19</v>
      </c>
    </row>
    <row r="6478" spans="1:8">
      <c r="A6478" t="n">
        <v>56491</v>
      </c>
      <c r="B6478" s="48" t="n">
        <v>45</v>
      </c>
      <c r="C6478" s="7" t="n">
        <v>9</v>
      </c>
      <c r="D6478" s="7" t="n">
        <v>0.0500000007450581</v>
      </c>
      <c r="E6478" s="7" t="n">
        <v>0.0500000007450581</v>
      </c>
      <c r="F6478" s="7" t="n">
        <v>0.200000002980232</v>
      </c>
    </row>
    <row r="6479" spans="1:8">
      <c r="A6479" t="s">
        <v>4</v>
      </c>
      <c r="B6479" s="4" t="s">
        <v>5</v>
      </c>
      <c r="C6479" s="4" t="s">
        <v>13</v>
      </c>
      <c r="D6479" s="4" t="s">
        <v>10</v>
      </c>
      <c r="E6479" s="4" t="s">
        <v>10</v>
      </c>
      <c r="F6479" s="4" t="s">
        <v>13</v>
      </c>
    </row>
    <row r="6480" spans="1:8">
      <c r="A6480" t="n">
        <v>56505</v>
      </c>
      <c r="B6480" s="21" t="n">
        <v>25</v>
      </c>
      <c r="C6480" s="7" t="n">
        <v>1</v>
      </c>
      <c r="D6480" s="7" t="n">
        <v>40</v>
      </c>
      <c r="E6480" s="7" t="n">
        <v>270</v>
      </c>
      <c r="F6480" s="7" t="n">
        <v>3</v>
      </c>
    </row>
    <row r="6481" spans="1:18">
      <c r="A6481" t="s">
        <v>4</v>
      </c>
      <c r="B6481" s="4" t="s">
        <v>5</v>
      </c>
      <c r="C6481" s="4" t="s">
        <v>13</v>
      </c>
      <c r="D6481" s="4" t="s">
        <v>10</v>
      </c>
      <c r="E6481" s="4" t="s">
        <v>6</v>
      </c>
    </row>
    <row r="6482" spans="1:18">
      <c r="A6482" t="n">
        <v>56512</v>
      </c>
      <c r="B6482" s="37" t="n">
        <v>51</v>
      </c>
      <c r="C6482" s="7" t="n">
        <v>4</v>
      </c>
      <c r="D6482" s="7" t="n">
        <v>0</v>
      </c>
      <c r="E6482" s="7" t="s">
        <v>120</v>
      </c>
    </row>
    <row r="6483" spans="1:18">
      <c r="A6483" t="s">
        <v>4</v>
      </c>
      <c r="B6483" s="4" t="s">
        <v>5</v>
      </c>
      <c r="C6483" s="4" t="s">
        <v>10</v>
      </c>
    </row>
    <row r="6484" spans="1:18">
      <c r="A6484" t="n">
        <v>56526</v>
      </c>
      <c r="B6484" s="25" t="n">
        <v>16</v>
      </c>
      <c r="C6484" s="7" t="n">
        <v>0</v>
      </c>
    </row>
    <row r="6485" spans="1:18">
      <c r="A6485" t="s">
        <v>4</v>
      </c>
      <c r="B6485" s="4" t="s">
        <v>5</v>
      </c>
      <c r="C6485" s="4" t="s">
        <v>10</v>
      </c>
      <c r="D6485" s="4" t="s">
        <v>13</v>
      </c>
      <c r="E6485" s="4" t="s">
        <v>9</v>
      </c>
      <c r="F6485" s="4" t="s">
        <v>28</v>
      </c>
      <c r="G6485" s="4" t="s">
        <v>13</v>
      </c>
      <c r="H6485" s="4" t="s">
        <v>13</v>
      </c>
    </row>
    <row r="6486" spans="1:18">
      <c r="A6486" t="n">
        <v>56529</v>
      </c>
      <c r="B6486" s="38" t="n">
        <v>26</v>
      </c>
      <c r="C6486" s="7" t="n">
        <v>0</v>
      </c>
      <c r="D6486" s="7" t="n">
        <v>17</v>
      </c>
      <c r="E6486" s="7" t="n">
        <v>52877</v>
      </c>
      <c r="F6486" s="7" t="s">
        <v>480</v>
      </c>
      <c r="G6486" s="7" t="n">
        <v>2</v>
      </c>
      <c r="H6486" s="7" t="n">
        <v>0</v>
      </c>
    </row>
    <row r="6487" spans="1:18">
      <c r="A6487" t="s">
        <v>4</v>
      </c>
      <c r="B6487" s="4" t="s">
        <v>5</v>
      </c>
    </row>
    <row r="6488" spans="1:18">
      <c r="A6488" t="n">
        <v>56563</v>
      </c>
      <c r="B6488" s="23" t="n">
        <v>28</v>
      </c>
    </row>
    <row r="6489" spans="1:18">
      <c r="A6489" t="s">
        <v>4</v>
      </c>
      <c r="B6489" s="4" t="s">
        <v>5</v>
      </c>
      <c r="C6489" s="4" t="s">
        <v>13</v>
      </c>
      <c r="D6489" s="4" t="s">
        <v>10</v>
      </c>
      <c r="E6489" s="4" t="s">
        <v>6</v>
      </c>
    </row>
    <row r="6490" spans="1:18">
      <c r="A6490" t="n">
        <v>56564</v>
      </c>
      <c r="B6490" s="37" t="n">
        <v>51</v>
      </c>
      <c r="C6490" s="7" t="n">
        <v>4</v>
      </c>
      <c r="D6490" s="7" t="n">
        <v>0</v>
      </c>
      <c r="E6490" s="7" t="s">
        <v>481</v>
      </c>
    </row>
    <row r="6491" spans="1:18">
      <c r="A6491" t="s">
        <v>4</v>
      </c>
      <c r="B6491" s="4" t="s">
        <v>5</v>
      </c>
      <c r="C6491" s="4" t="s">
        <v>10</v>
      </c>
    </row>
    <row r="6492" spans="1:18">
      <c r="A6492" t="n">
        <v>56578</v>
      </c>
      <c r="B6492" s="25" t="n">
        <v>16</v>
      </c>
      <c r="C6492" s="7" t="n">
        <v>0</v>
      </c>
    </row>
    <row r="6493" spans="1:18">
      <c r="A6493" t="s">
        <v>4</v>
      </c>
      <c r="B6493" s="4" t="s">
        <v>5</v>
      </c>
      <c r="C6493" s="4" t="s">
        <v>10</v>
      </c>
      <c r="D6493" s="4" t="s">
        <v>13</v>
      </c>
      <c r="E6493" s="4" t="s">
        <v>9</v>
      </c>
      <c r="F6493" s="4" t="s">
        <v>28</v>
      </c>
      <c r="G6493" s="4" t="s">
        <v>13</v>
      </c>
      <c r="H6493" s="4" t="s">
        <v>13</v>
      </c>
    </row>
    <row r="6494" spans="1:18">
      <c r="A6494" t="n">
        <v>56581</v>
      </c>
      <c r="B6494" s="38" t="n">
        <v>26</v>
      </c>
      <c r="C6494" s="7" t="n">
        <v>0</v>
      </c>
      <c r="D6494" s="7" t="n">
        <v>17</v>
      </c>
      <c r="E6494" s="7" t="n">
        <v>52878</v>
      </c>
      <c r="F6494" s="7" t="s">
        <v>482</v>
      </c>
      <c r="G6494" s="7" t="n">
        <v>2</v>
      </c>
      <c r="H6494" s="7" t="n">
        <v>0</v>
      </c>
    </row>
    <row r="6495" spans="1:18">
      <c r="A6495" t="s">
        <v>4</v>
      </c>
      <c r="B6495" s="4" t="s">
        <v>5</v>
      </c>
    </row>
    <row r="6496" spans="1:18">
      <c r="A6496" t="n">
        <v>56644</v>
      </c>
      <c r="B6496" s="23" t="n">
        <v>28</v>
      </c>
    </row>
    <row r="6497" spans="1:8">
      <c r="A6497" t="s">
        <v>4</v>
      </c>
      <c r="B6497" s="4" t="s">
        <v>5</v>
      </c>
      <c r="C6497" s="4" t="s">
        <v>10</v>
      </c>
      <c r="D6497" s="4" t="s">
        <v>13</v>
      </c>
    </row>
    <row r="6498" spans="1:8">
      <c r="A6498" t="n">
        <v>56645</v>
      </c>
      <c r="B6498" s="52" t="n">
        <v>89</v>
      </c>
      <c r="C6498" s="7" t="n">
        <v>65533</v>
      </c>
      <c r="D6498" s="7" t="n">
        <v>1</v>
      </c>
    </row>
    <row r="6499" spans="1:8">
      <c r="A6499" t="s">
        <v>4</v>
      </c>
      <c r="B6499" s="4" t="s">
        <v>5</v>
      </c>
      <c r="C6499" s="4" t="s">
        <v>13</v>
      </c>
      <c r="D6499" s="4" t="s">
        <v>10</v>
      </c>
      <c r="E6499" s="4" t="s">
        <v>10</v>
      </c>
      <c r="F6499" s="4" t="s">
        <v>13</v>
      </c>
    </row>
    <row r="6500" spans="1:8">
      <c r="A6500" t="n">
        <v>56649</v>
      </c>
      <c r="B6500" s="21" t="n">
        <v>25</v>
      </c>
      <c r="C6500" s="7" t="n">
        <v>1</v>
      </c>
      <c r="D6500" s="7" t="n">
        <v>65535</v>
      </c>
      <c r="E6500" s="7" t="n">
        <v>65535</v>
      </c>
      <c r="F6500" s="7" t="n">
        <v>0</v>
      </c>
    </row>
    <row r="6501" spans="1:8">
      <c r="A6501" t="s">
        <v>4</v>
      </c>
      <c r="B6501" s="4" t="s">
        <v>5</v>
      </c>
      <c r="C6501" s="4" t="s">
        <v>9</v>
      </c>
    </row>
    <row r="6502" spans="1:8">
      <c r="A6502" t="n">
        <v>56656</v>
      </c>
      <c r="B6502" s="74" t="n">
        <v>15</v>
      </c>
      <c r="C6502" s="7" t="n">
        <v>32768</v>
      </c>
    </row>
    <row r="6503" spans="1:8">
      <c r="A6503" t="s">
        <v>4</v>
      </c>
      <c r="B6503" s="4" t="s">
        <v>5</v>
      </c>
      <c r="C6503" s="4" t="s">
        <v>13</v>
      </c>
      <c r="D6503" s="4" t="s">
        <v>13</v>
      </c>
      <c r="E6503" s="4" t="s">
        <v>19</v>
      </c>
      <c r="F6503" s="4" t="s">
        <v>10</v>
      </c>
    </row>
    <row r="6504" spans="1:8">
      <c r="A6504" t="n">
        <v>56661</v>
      </c>
      <c r="B6504" s="48" t="n">
        <v>45</v>
      </c>
      <c r="C6504" s="7" t="n">
        <v>5</v>
      </c>
      <c r="D6504" s="7" t="n">
        <v>3</v>
      </c>
      <c r="E6504" s="7" t="n">
        <v>6</v>
      </c>
      <c r="F6504" s="7" t="n">
        <v>1500</v>
      </c>
    </row>
    <row r="6505" spans="1:8">
      <c r="A6505" t="s">
        <v>4</v>
      </c>
      <c r="B6505" s="4" t="s">
        <v>5</v>
      </c>
      <c r="C6505" s="4" t="s">
        <v>13</v>
      </c>
      <c r="D6505" s="4" t="s">
        <v>10</v>
      </c>
      <c r="E6505" s="4" t="s">
        <v>9</v>
      </c>
      <c r="F6505" s="4" t="s">
        <v>10</v>
      </c>
    </row>
    <row r="6506" spans="1:8">
      <c r="A6506" t="n">
        <v>56670</v>
      </c>
      <c r="B6506" s="14" t="n">
        <v>50</v>
      </c>
      <c r="C6506" s="7" t="n">
        <v>3</v>
      </c>
      <c r="D6506" s="7" t="n">
        <v>8060</v>
      </c>
      <c r="E6506" s="7" t="n">
        <v>0</v>
      </c>
      <c r="F6506" s="7" t="n">
        <v>1000</v>
      </c>
    </row>
    <row r="6507" spans="1:8">
      <c r="A6507" t="s">
        <v>4</v>
      </c>
      <c r="B6507" s="4" t="s">
        <v>5</v>
      </c>
      <c r="C6507" s="4" t="s">
        <v>13</v>
      </c>
      <c r="D6507" s="4" t="s">
        <v>10</v>
      </c>
      <c r="E6507" s="4" t="s">
        <v>19</v>
      </c>
    </row>
    <row r="6508" spans="1:8">
      <c r="A6508" t="n">
        <v>56680</v>
      </c>
      <c r="B6508" s="42" t="n">
        <v>58</v>
      </c>
      <c r="C6508" s="7" t="n">
        <v>0</v>
      </c>
      <c r="D6508" s="7" t="n">
        <v>1500</v>
      </c>
      <c r="E6508" s="7" t="n">
        <v>1</v>
      </c>
    </row>
    <row r="6509" spans="1:8">
      <c r="A6509" t="s">
        <v>4</v>
      </c>
      <c r="B6509" s="4" t="s">
        <v>5</v>
      </c>
      <c r="C6509" s="4" t="s">
        <v>13</v>
      </c>
      <c r="D6509" s="4" t="s">
        <v>10</v>
      </c>
    </row>
    <row r="6510" spans="1:8">
      <c r="A6510" t="n">
        <v>56688</v>
      </c>
      <c r="B6510" s="42" t="n">
        <v>58</v>
      </c>
      <c r="C6510" s="7" t="n">
        <v>255</v>
      </c>
      <c r="D6510" s="7" t="n">
        <v>0</v>
      </c>
    </row>
    <row r="6511" spans="1:8">
      <c r="A6511" t="s">
        <v>4</v>
      </c>
      <c r="B6511" s="4" t="s">
        <v>5</v>
      </c>
      <c r="C6511" s="4" t="s">
        <v>13</v>
      </c>
      <c r="D6511" s="4" t="s">
        <v>13</v>
      </c>
      <c r="E6511" s="4" t="s">
        <v>19</v>
      </c>
    </row>
    <row r="6512" spans="1:8">
      <c r="A6512" t="n">
        <v>56692</v>
      </c>
      <c r="B6512" s="72" t="n">
        <v>178</v>
      </c>
      <c r="C6512" s="7" t="n">
        <v>4</v>
      </c>
      <c r="D6512" s="7" t="n">
        <v>0</v>
      </c>
      <c r="E6512" s="7" t="n">
        <v>0.25</v>
      </c>
    </row>
    <row r="6513" spans="1:6">
      <c r="A6513" t="s">
        <v>4</v>
      </c>
      <c r="B6513" s="4" t="s">
        <v>5</v>
      </c>
      <c r="C6513" s="4" t="s">
        <v>13</v>
      </c>
      <c r="D6513" s="4" t="s">
        <v>13</v>
      </c>
      <c r="E6513" s="4" t="s">
        <v>19</v>
      </c>
    </row>
    <row r="6514" spans="1:6">
      <c r="A6514" t="n">
        <v>56699</v>
      </c>
      <c r="B6514" s="72" t="n">
        <v>178</v>
      </c>
      <c r="C6514" s="7" t="n">
        <v>4</v>
      </c>
      <c r="D6514" s="7" t="n">
        <v>1</v>
      </c>
      <c r="E6514" s="7" t="n">
        <v>0.25</v>
      </c>
    </row>
    <row r="6515" spans="1:6">
      <c r="A6515" t="s">
        <v>4</v>
      </c>
      <c r="B6515" s="4" t="s">
        <v>5</v>
      </c>
      <c r="C6515" s="4" t="s">
        <v>13</v>
      </c>
      <c r="D6515" s="4" t="s">
        <v>13</v>
      </c>
    </row>
    <row r="6516" spans="1:6">
      <c r="A6516" t="n">
        <v>56706</v>
      </c>
      <c r="B6516" s="72" t="n">
        <v>178</v>
      </c>
      <c r="C6516" s="7" t="n">
        <v>5</v>
      </c>
      <c r="D6516" s="7" t="n">
        <v>0</v>
      </c>
    </row>
    <row r="6517" spans="1:6">
      <c r="A6517" t="s">
        <v>4</v>
      </c>
      <c r="B6517" s="4" t="s">
        <v>5</v>
      </c>
      <c r="C6517" s="4" t="s">
        <v>13</v>
      </c>
      <c r="D6517" s="4" t="s">
        <v>13</v>
      </c>
    </row>
    <row r="6518" spans="1:6">
      <c r="A6518" t="n">
        <v>56709</v>
      </c>
      <c r="B6518" s="72" t="n">
        <v>178</v>
      </c>
      <c r="C6518" s="7" t="n">
        <v>5</v>
      </c>
      <c r="D6518" s="7" t="n">
        <v>1</v>
      </c>
    </row>
    <row r="6519" spans="1:6">
      <c r="A6519" t="s">
        <v>4</v>
      </c>
      <c r="B6519" s="4" t="s">
        <v>5</v>
      </c>
      <c r="C6519" s="4" t="s">
        <v>13</v>
      </c>
      <c r="D6519" s="4" t="s">
        <v>13</v>
      </c>
    </row>
    <row r="6520" spans="1:6">
      <c r="A6520" t="n">
        <v>56712</v>
      </c>
      <c r="B6520" s="72" t="n">
        <v>178</v>
      </c>
      <c r="C6520" s="7" t="n">
        <v>2</v>
      </c>
      <c r="D6520" s="7" t="n">
        <v>0</v>
      </c>
    </row>
    <row r="6521" spans="1:6">
      <c r="A6521" t="s">
        <v>4</v>
      </c>
      <c r="B6521" s="4" t="s">
        <v>5</v>
      </c>
      <c r="C6521" s="4" t="s">
        <v>13</v>
      </c>
      <c r="D6521" s="4" t="s">
        <v>13</v>
      </c>
    </row>
    <row r="6522" spans="1:6">
      <c r="A6522" t="n">
        <v>56715</v>
      </c>
      <c r="B6522" s="72" t="n">
        <v>178</v>
      </c>
      <c r="C6522" s="7" t="n">
        <v>2</v>
      </c>
      <c r="D6522" s="7" t="n">
        <v>1</v>
      </c>
    </row>
    <row r="6523" spans="1:6">
      <c r="A6523" t="s">
        <v>4</v>
      </c>
      <c r="B6523" s="4" t="s">
        <v>5</v>
      </c>
      <c r="C6523" s="4" t="s">
        <v>10</v>
      </c>
      <c r="D6523" s="4" t="s">
        <v>9</v>
      </c>
    </row>
    <row r="6524" spans="1:6">
      <c r="A6524" t="n">
        <v>56718</v>
      </c>
      <c r="B6524" s="34" t="n">
        <v>43</v>
      </c>
      <c r="C6524" s="7" t="n">
        <v>0</v>
      </c>
      <c r="D6524" s="7" t="n">
        <v>256</v>
      </c>
    </row>
    <row r="6525" spans="1:6">
      <c r="A6525" t="s">
        <v>4</v>
      </c>
      <c r="B6525" s="4" t="s">
        <v>5</v>
      </c>
      <c r="C6525" s="4" t="s">
        <v>10</v>
      </c>
      <c r="D6525" s="4" t="s">
        <v>9</v>
      </c>
    </row>
    <row r="6526" spans="1:6">
      <c r="A6526" t="n">
        <v>56725</v>
      </c>
      <c r="B6526" s="34" t="n">
        <v>43</v>
      </c>
      <c r="C6526" s="7" t="n">
        <v>7003</v>
      </c>
      <c r="D6526" s="7" t="n">
        <v>256</v>
      </c>
    </row>
    <row r="6527" spans="1:6">
      <c r="A6527" t="s">
        <v>4</v>
      </c>
      <c r="B6527" s="4" t="s">
        <v>5</v>
      </c>
      <c r="C6527" s="4" t="s">
        <v>13</v>
      </c>
      <c r="D6527" s="4" t="s">
        <v>10</v>
      </c>
      <c r="E6527" s="4" t="s">
        <v>6</v>
      </c>
      <c r="F6527" s="4" t="s">
        <v>6</v>
      </c>
      <c r="G6527" s="4" t="s">
        <v>9</v>
      </c>
      <c r="H6527" s="4" t="s">
        <v>9</v>
      </c>
      <c r="I6527" s="4" t="s">
        <v>9</v>
      </c>
      <c r="J6527" s="4" t="s">
        <v>9</v>
      </c>
      <c r="K6527" s="4" t="s">
        <v>9</v>
      </c>
      <c r="L6527" s="4" t="s">
        <v>9</v>
      </c>
      <c r="M6527" s="4" t="s">
        <v>9</v>
      </c>
      <c r="N6527" s="4" t="s">
        <v>9</v>
      </c>
      <c r="O6527" s="4" t="s">
        <v>9</v>
      </c>
    </row>
    <row r="6528" spans="1:6">
      <c r="A6528" t="n">
        <v>56732</v>
      </c>
      <c r="B6528" s="70" t="n">
        <v>37</v>
      </c>
      <c r="C6528" s="7" t="n">
        <v>1</v>
      </c>
      <c r="D6528" s="7" t="n">
        <v>7003</v>
      </c>
      <c r="E6528" s="7" t="s">
        <v>12</v>
      </c>
      <c r="F6528" s="7" t="s">
        <v>238</v>
      </c>
      <c r="G6528" s="7" t="n">
        <v>0</v>
      </c>
      <c r="H6528" s="7" t="n">
        <v>0</v>
      </c>
      <c r="I6528" s="7" t="n">
        <v>0</v>
      </c>
      <c r="J6528" s="7" t="n">
        <v>0</v>
      </c>
      <c r="K6528" s="7" t="n">
        <v>0</v>
      </c>
      <c r="L6528" s="7" t="n">
        <v>0</v>
      </c>
      <c r="M6528" s="7" t="n">
        <v>1065353216</v>
      </c>
      <c r="N6528" s="7" t="n">
        <v>1065353216</v>
      </c>
      <c r="O6528" s="7" t="n">
        <v>1065353216</v>
      </c>
    </row>
    <row r="6529" spans="1:15">
      <c r="A6529" t="s">
        <v>4</v>
      </c>
      <c r="B6529" s="4" t="s">
        <v>5</v>
      </c>
      <c r="C6529" s="4" t="s">
        <v>10</v>
      </c>
      <c r="D6529" s="4" t="s">
        <v>19</v>
      </c>
      <c r="E6529" s="4" t="s">
        <v>19</v>
      </c>
      <c r="F6529" s="4" t="s">
        <v>19</v>
      </c>
      <c r="G6529" s="4" t="s">
        <v>19</v>
      </c>
    </row>
    <row r="6530" spans="1:15">
      <c r="A6530" t="n">
        <v>56782</v>
      </c>
      <c r="B6530" s="31" t="n">
        <v>46</v>
      </c>
      <c r="C6530" s="7" t="n">
        <v>7003</v>
      </c>
      <c r="D6530" s="7" t="n">
        <v>200</v>
      </c>
      <c r="E6530" s="7" t="n">
        <v>0</v>
      </c>
      <c r="F6530" s="7" t="n">
        <v>200</v>
      </c>
      <c r="G6530" s="7" t="n">
        <v>0</v>
      </c>
    </row>
    <row r="6531" spans="1:15">
      <c r="A6531" t="s">
        <v>4</v>
      </c>
      <c r="B6531" s="4" t="s">
        <v>5</v>
      </c>
      <c r="C6531" s="4" t="s">
        <v>13</v>
      </c>
      <c r="D6531" s="4" t="s">
        <v>6</v>
      </c>
      <c r="E6531" s="4" t="s">
        <v>19</v>
      </c>
      <c r="F6531" s="4" t="s">
        <v>19</v>
      </c>
      <c r="G6531" s="4" t="s">
        <v>19</v>
      </c>
    </row>
    <row r="6532" spans="1:15">
      <c r="A6532" t="n">
        <v>56801</v>
      </c>
      <c r="B6532" s="18" t="n">
        <v>94</v>
      </c>
      <c r="C6532" s="7" t="n">
        <v>2</v>
      </c>
      <c r="D6532" s="7" t="s">
        <v>455</v>
      </c>
      <c r="E6532" s="7" t="n">
        <v>200</v>
      </c>
      <c r="F6532" s="7" t="n">
        <v>0</v>
      </c>
      <c r="G6532" s="7" t="n">
        <v>200.5</v>
      </c>
    </row>
    <row r="6533" spans="1:15">
      <c r="A6533" t="s">
        <v>4</v>
      </c>
      <c r="B6533" s="4" t="s">
        <v>5</v>
      </c>
      <c r="C6533" s="4" t="s">
        <v>13</v>
      </c>
      <c r="D6533" s="4" t="s">
        <v>13</v>
      </c>
      <c r="E6533" s="4" t="s">
        <v>19</v>
      </c>
      <c r="F6533" s="4" t="s">
        <v>19</v>
      </c>
      <c r="G6533" s="4" t="s">
        <v>19</v>
      </c>
      <c r="H6533" s="4" t="s">
        <v>10</v>
      </c>
    </row>
    <row r="6534" spans="1:15">
      <c r="A6534" t="n">
        <v>56823</v>
      </c>
      <c r="B6534" s="48" t="n">
        <v>45</v>
      </c>
      <c r="C6534" s="7" t="n">
        <v>2</v>
      </c>
      <c r="D6534" s="7" t="n">
        <v>3</v>
      </c>
      <c r="E6534" s="7" t="n">
        <v>200.039993286133</v>
      </c>
      <c r="F6534" s="7" t="n">
        <v>1.0900000333786</v>
      </c>
      <c r="G6534" s="7" t="n">
        <v>200.119995117188</v>
      </c>
      <c r="H6534" s="7" t="n">
        <v>0</v>
      </c>
    </row>
    <row r="6535" spans="1:15">
      <c r="A6535" t="s">
        <v>4</v>
      </c>
      <c r="B6535" s="4" t="s">
        <v>5</v>
      </c>
      <c r="C6535" s="4" t="s">
        <v>13</v>
      </c>
      <c r="D6535" s="4" t="s">
        <v>13</v>
      </c>
      <c r="E6535" s="4" t="s">
        <v>19</v>
      </c>
      <c r="F6535" s="4" t="s">
        <v>19</v>
      </c>
      <c r="G6535" s="4" t="s">
        <v>19</v>
      </c>
      <c r="H6535" s="4" t="s">
        <v>10</v>
      </c>
      <c r="I6535" s="4" t="s">
        <v>13</v>
      </c>
    </row>
    <row r="6536" spans="1:15">
      <c r="A6536" t="n">
        <v>56840</v>
      </c>
      <c r="B6536" s="48" t="n">
        <v>45</v>
      </c>
      <c r="C6536" s="7" t="n">
        <v>4</v>
      </c>
      <c r="D6536" s="7" t="n">
        <v>3</v>
      </c>
      <c r="E6536" s="7" t="n">
        <v>10.6000003814697</v>
      </c>
      <c r="F6536" s="7" t="n">
        <v>315.760009765625</v>
      </c>
      <c r="G6536" s="7" t="n">
        <v>338</v>
      </c>
      <c r="H6536" s="7" t="n">
        <v>0</v>
      </c>
      <c r="I6536" s="7" t="n">
        <v>1</v>
      </c>
    </row>
    <row r="6537" spans="1:15">
      <c r="A6537" t="s">
        <v>4</v>
      </c>
      <c r="B6537" s="4" t="s">
        <v>5</v>
      </c>
      <c r="C6537" s="4" t="s">
        <v>13</v>
      </c>
      <c r="D6537" s="4" t="s">
        <v>13</v>
      </c>
      <c r="E6537" s="4" t="s">
        <v>19</v>
      </c>
      <c r="F6537" s="4" t="s">
        <v>10</v>
      </c>
    </row>
    <row r="6538" spans="1:15">
      <c r="A6538" t="n">
        <v>56858</v>
      </c>
      <c r="B6538" s="48" t="n">
        <v>45</v>
      </c>
      <c r="C6538" s="7" t="n">
        <v>5</v>
      </c>
      <c r="D6538" s="7" t="n">
        <v>3</v>
      </c>
      <c r="E6538" s="7" t="n">
        <v>1.60000002384186</v>
      </c>
      <c r="F6538" s="7" t="n">
        <v>0</v>
      </c>
    </row>
    <row r="6539" spans="1:15">
      <c r="A6539" t="s">
        <v>4</v>
      </c>
      <c r="B6539" s="4" t="s">
        <v>5</v>
      </c>
      <c r="C6539" s="4" t="s">
        <v>13</v>
      </c>
      <c r="D6539" s="4" t="s">
        <v>13</v>
      </c>
      <c r="E6539" s="4" t="s">
        <v>19</v>
      </c>
      <c r="F6539" s="4" t="s">
        <v>10</v>
      </c>
    </row>
    <row r="6540" spans="1:15">
      <c r="A6540" t="n">
        <v>56867</v>
      </c>
      <c r="B6540" s="48" t="n">
        <v>45</v>
      </c>
      <c r="C6540" s="7" t="n">
        <v>11</v>
      </c>
      <c r="D6540" s="7" t="n">
        <v>3</v>
      </c>
      <c r="E6540" s="7" t="n">
        <v>43.4000015258789</v>
      </c>
      <c r="F6540" s="7" t="n">
        <v>0</v>
      </c>
    </row>
    <row r="6541" spans="1:15">
      <c r="A6541" t="s">
        <v>4</v>
      </c>
      <c r="B6541" s="4" t="s">
        <v>5</v>
      </c>
      <c r="C6541" s="4" t="s">
        <v>13</v>
      </c>
      <c r="D6541" s="4" t="s">
        <v>13</v>
      </c>
      <c r="E6541" s="4" t="s">
        <v>19</v>
      </c>
      <c r="F6541" s="4" t="s">
        <v>19</v>
      </c>
      <c r="G6541" s="4" t="s">
        <v>19</v>
      </c>
      <c r="H6541" s="4" t="s">
        <v>10</v>
      </c>
    </row>
    <row r="6542" spans="1:15">
      <c r="A6542" t="n">
        <v>56876</v>
      </c>
      <c r="B6542" s="48" t="n">
        <v>45</v>
      </c>
      <c r="C6542" s="7" t="n">
        <v>2</v>
      </c>
      <c r="D6542" s="7" t="n">
        <v>3</v>
      </c>
      <c r="E6542" s="7" t="n">
        <v>200.039993286133</v>
      </c>
      <c r="F6542" s="7" t="n">
        <v>1.0900000333786</v>
      </c>
      <c r="G6542" s="7" t="n">
        <v>200.119995117188</v>
      </c>
      <c r="H6542" s="7" t="n">
        <v>15000</v>
      </c>
    </row>
    <row r="6543" spans="1:15">
      <c r="A6543" t="s">
        <v>4</v>
      </c>
      <c r="B6543" s="4" t="s">
        <v>5</v>
      </c>
      <c r="C6543" s="4" t="s">
        <v>13</v>
      </c>
      <c r="D6543" s="4" t="s">
        <v>13</v>
      </c>
      <c r="E6543" s="4" t="s">
        <v>19</v>
      </c>
      <c r="F6543" s="4" t="s">
        <v>19</v>
      </c>
      <c r="G6543" s="4" t="s">
        <v>19</v>
      </c>
      <c r="H6543" s="4" t="s">
        <v>10</v>
      </c>
      <c r="I6543" s="4" t="s">
        <v>13</v>
      </c>
    </row>
    <row r="6544" spans="1:15">
      <c r="A6544" t="n">
        <v>56893</v>
      </c>
      <c r="B6544" s="48" t="n">
        <v>45</v>
      </c>
      <c r="C6544" s="7" t="n">
        <v>4</v>
      </c>
      <c r="D6544" s="7" t="n">
        <v>3</v>
      </c>
      <c r="E6544" s="7" t="n">
        <v>33.1300010681152</v>
      </c>
      <c r="F6544" s="7" t="n">
        <v>306.089996337891</v>
      </c>
      <c r="G6544" s="7" t="n">
        <v>338</v>
      </c>
      <c r="H6544" s="7" t="n">
        <v>15000</v>
      </c>
      <c r="I6544" s="7" t="n">
        <v>1</v>
      </c>
    </row>
    <row r="6545" spans="1:9">
      <c r="A6545" t="s">
        <v>4</v>
      </c>
      <c r="B6545" s="4" t="s">
        <v>5</v>
      </c>
      <c r="C6545" s="4" t="s">
        <v>13</v>
      </c>
      <c r="D6545" s="4" t="s">
        <v>13</v>
      </c>
      <c r="E6545" s="4" t="s">
        <v>19</v>
      </c>
      <c r="F6545" s="4" t="s">
        <v>10</v>
      </c>
    </row>
    <row r="6546" spans="1:9">
      <c r="A6546" t="n">
        <v>56911</v>
      </c>
      <c r="B6546" s="48" t="n">
        <v>45</v>
      </c>
      <c r="C6546" s="7" t="n">
        <v>5</v>
      </c>
      <c r="D6546" s="7" t="n">
        <v>3</v>
      </c>
      <c r="E6546" s="7" t="n">
        <v>1.70000004768372</v>
      </c>
      <c r="F6546" s="7" t="n">
        <v>15000</v>
      </c>
    </row>
    <row r="6547" spans="1:9">
      <c r="A6547" t="s">
        <v>4</v>
      </c>
      <c r="B6547" s="4" t="s">
        <v>5</v>
      </c>
      <c r="C6547" s="4" t="s">
        <v>13</v>
      </c>
      <c r="D6547" s="4" t="s">
        <v>13</v>
      </c>
      <c r="E6547" s="4" t="s">
        <v>19</v>
      </c>
      <c r="F6547" s="4" t="s">
        <v>10</v>
      </c>
    </row>
    <row r="6548" spans="1:9">
      <c r="A6548" t="n">
        <v>56920</v>
      </c>
      <c r="B6548" s="48" t="n">
        <v>45</v>
      </c>
      <c r="C6548" s="7" t="n">
        <v>11</v>
      </c>
      <c r="D6548" s="7" t="n">
        <v>3</v>
      </c>
      <c r="E6548" s="7" t="n">
        <v>43.4000015258789</v>
      </c>
      <c r="F6548" s="7" t="n">
        <v>15000</v>
      </c>
    </row>
    <row r="6549" spans="1:9">
      <c r="A6549" t="s">
        <v>4</v>
      </c>
      <c r="B6549" s="4" t="s">
        <v>5</v>
      </c>
      <c r="C6549" s="4" t="s">
        <v>13</v>
      </c>
      <c r="D6549" s="4" t="s">
        <v>10</v>
      </c>
      <c r="E6549" s="4" t="s">
        <v>10</v>
      </c>
      <c r="F6549" s="4" t="s">
        <v>9</v>
      </c>
    </row>
    <row r="6550" spans="1:9">
      <c r="A6550" t="n">
        <v>56929</v>
      </c>
      <c r="B6550" s="76" t="n">
        <v>84</v>
      </c>
      <c r="C6550" s="7" t="n">
        <v>0</v>
      </c>
      <c r="D6550" s="7" t="n">
        <v>0</v>
      </c>
      <c r="E6550" s="7" t="n">
        <v>0</v>
      </c>
      <c r="F6550" s="7" t="n">
        <v>1050253722</v>
      </c>
    </row>
    <row r="6551" spans="1:9">
      <c r="A6551" t="s">
        <v>4</v>
      </c>
      <c r="B6551" s="4" t="s">
        <v>5</v>
      </c>
      <c r="C6551" s="4" t="s">
        <v>13</v>
      </c>
      <c r="D6551" s="4" t="s">
        <v>13</v>
      </c>
      <c r="E6551" s="4" t="s">
        <v>9</v>
      </c>
      <c r="F6551" s="4" t="s">
        <v>13</v>
      </c>
      <c r="G6551" s="4" t="s">
        <v>13</v>
      </c>
    </row>
    <row r="6552" spans="1:9">
      <c r="A6552" t="n">
        <v>56939</v>
      </c>
      <c r="B6552" s="85" t="n">
        <v>8</v>
      </c>
      <c r="C6552" s="7" t="n">
        <v>5</v>
      </c>
      <c r="D6552" s="7" t="n">
        <v>0</v>
      </c>
      <c r="E6552" s="7" t="n">
        <v>7</v>
      </c>
      <c r="F6552" s="7" t="n">
        <v>19</v>
      </c>
      <c r="G6552" s="7" t="n">
        <v>1</v>
      </c>
    </row>
    <row r="6553" spans="1:9">
      <c r="A6553" t="s">
        <v>4</v>
      </c>
      <c r="B6553" s="4" t="s">
        <v>5</v>
      </c>
      <c r="C6553" s="4" t="s">
        <v>13</v>
      </c>
      <c r="D6553" s="4" t="s">
        <v>6</v>
      </c>
      <c r="E6553" s="4" t="s">
        <v>10</v>
      </c>
    </row>
    <row r="6554" spans="1:9">
      <c r="A6554" t="n">
        <v>56948</v>
      </c>
      <c r="B6554" s="18" t="n">
        <v>94</v>
      </c>
      <c r="C6554" s="7" t="n">
        <v>0</v>
      </c>
      <c r="D6554" s="7" t="s">
        <v>455</v>
      </c>
      <c r="E6554" s="7" t="n">
        <v>1</v>
      </c>
    </row>
    <row r="6555" spans="1:9">
      <c r="A6555" t="s">
        <v>4</v>
      </c>
      <c r="B6555" s="4" t="s">
        <v>5</v>
      </c>
      <c r="C6555" s="4" t="s">
        <v>13</v>
      </c>
      <c r="D6555" s="4" t="s">
        <v>6</v>
      </c>
      <c r="E6555" s="4" t="s">
        <v>10</v>
      </c>
    </row>
    <row r="6556" spans="1:9">
      <c r="A6556" t="n">
        <v>56960</v>
      </c>
      <c r="B6556" s="18" t="n">
        <v>94</v>
      </c>
      <c r="C6556" s="7" t="n">
        <v>0</v>
      </c>
      <c r="D6556" s="7" t="s">
        <v>455</v>
      </c>
      <c r="E6556" s="7" t="n">
        <v>2</v>
      </c>
    </row>
    <row r="6557" spans="1:9">
      <c r="A6557" t="s">
        <v>4</v>
      </c>
      <c r="B6557" s="4" t="s">
        <v>5</v>
      </c>
      <c r="C6557" s="4" t="s">
        <v>13</v>
      </c>
      <c r="D6557" s="4" t="s">
        <v>6</v>
      </c>
      <c r="E6557" s="4" t="s">
        <v>10</v>
      </c>
    </row>
    <row r="6558" spans="1:9">
      <c r="A6558" t="n">
        <v>56972</v>
      </c>
      <c r="B6558" s="18" t="n">
        <v>94</v>
      </c>
      <c r="C6558" s="7" t="n">
        <v>1</v>
      </c>
      <c r="D6558" s="7" t="s">
        <v>455</v>
      </c>
      <c r="E6558" s="7" t="n">
        <v>4</v>
      </c>
    </row>
    <row r="6559" spans="1:9">
      <c r="A6559" t="s">
        <v>4</v>
      </c>
      <c r="B6559" s="4" t="s">
        <v>5</v>
      </c>
      <c r="C6559" s="4" t="s">
        <v>13</v>
      </c>
      <c r="D6559" s="4" t="s">
        <v>6</v>
      </c>
      <c r="E6559" s="4" t="s">
        <v>10</v>
      </c>
    </row>
    <row r="6560" spans="1:9">
      <c r="A6560" t="n">
        <v>56984</v>
      </c>
      <c r="B6560" s="18" t="n">
        <v>94</v>
      </c>
      <c r="C6560" s="7" t="n">
        <v>1</v>
      </c>
      <c r="D6560" s="7" t="s">
        <v>483</v>
      </c>
      <c r="E6560" s="7" t="n">
        <v>1</v>
      </c>
    </row>
    <row r="6561" spans="1:7">
      <c r="A6561" t="s">
        <v>4</v>
      </c>
      <c r="B6561" s="4" t="s">
        <v>5</v>
      </c>
      <c r="C6561" s="4" t="s">
        <v>13</v>
      </c>
      <c r="D6561" s="4" t="s">
        <v>6</v>
      </c>
      <c r="E6561" s="4" t="s">
        <v>10</v>
      </c>
    </row>
    <row r="6562" spans="1:7">
      <c r="A6562" t="n">
        <v>57001</v>
      </c>
      <c r="B6562" s="18" t="n">
        <v>94</v>
      </c>
      <c r="C6562" s="7" t="n">
        <v>1</v>
      </c>
      <c r="D6562" s="7" t="s">
        <v>483</v>
      </c>
      <c r="E6562" s="7" t="n">
        <v>2</v>
      </c>
    </row>
    <row r="6563" spans="1:7">
      <c r="A6563" t="s">
        <v>4</v>
      </c>
      <c r="B6563" s="4" t="s">
        <v>5</v>
      </c>
      <c r="C6563" s="4" t="s">
        <v>13</v>
      </c>
      <c r="D6563" s="4" t="s">
        <v>6</v>
      </c>
      <c r="E6563" s="4" t="s">
        <v>10</v>
      </c>
    </row>
    <row r="6564" spans="1:7">
      <c r="A6564" t="n">
        <v>57018</v>
      </c>
      <c r="B6564" s="18" t="n">
        <v>94</v>
      </c>
      <c r="C6564" s="7" t="n">
        <v>0</v>
      </c>
      <c r="D6564" s="7" t="s">
        <v>483</v>
      </c>
      <c r="E6564" s="7" t="n">
        <v>4</v>
      </c>
    </row>
    <row r="6565" spans="1:7">
      <c r="A6565" t="s">
        <v>4</v>
      </c>
      <c r="B6565" s="4" t="s">
        <v>5</v>
      </c>
      <c r="C6565" s="4" t="s">
        <v>13</v>
      </c>
      <c r="D6565" s="4" t="s">
        <v>10</v>
      </c>
      <c r="E6565" s="4" t="s">
        <v>6</v>
      </c>
      <c r="F6565" s="4" t="s">
        <v>6</v>
      </c>
      <c r="G6565" s="4" t="s">
        <v>6</v>
      </c>
      <c r="H6565" s="4" t="s">
        <v>6</v>
      </c>
    </row>
    <row r="6566" spans="1:7">
      <c r="A6566" t="n">
        <v>57035</v>
      </c>
      <c r="B6566" s="37" t="n">
        <v>51</v>
      </c>
      <c r="C6566" s="7" t="n">
        <v>3</v>
      </c>
      <c r="D6566" s="7" t="n">
        <v>7003</v>
      </c>
      <c r="E6566" s="7" t="s">
        <v>484</v>
      </c>
      <c r="F6566" s="7" t="s">
        <v>114</v>
      </c>
      <c r="G6566" s="7" t="s">
        <v>113</v>
      </c>
      <c r="H6566" s="7" t="s">
        <v>114</v>
      </c>
    </row>
    <row r="6567" spans="1:7">
      <c r="A6567" t="s">
        <v>4</v>
      </c>
      <c r="B6567" s="4" t="s">
        <v>5</v>
      </c>
      <c r="C6567" s="4" t="s">
        <v>13</v>
      </c>
      <c r="D6567" s="4" t="s">
        <v>10</v>
      </c>
      <c r="E6567" s="4" t="s">
        <v>10</v>
      </c>
      <c r="F6567" s="4" t="s">
        <v>9</v>
      </c>
      <c r="G6567" s="4" t="s">
        <v>9</v>
      </c>
      <c r="H6567" s="4" t="s">
        <v>9</v>
      </c>
    </row>
    <row r="6568" spans="1:7">
      <c r="A6568" t="n">
        <v>57048</v>
      </c>
      <c r="B6568" s="86" t="n">
        <v>97</v>
      </c>
      <c r="C6568" s="7" t="n">
        <v>6</v>
      </c>
      <c r="D6568" s="7" t="n">
        <v>0</v>
      </c>
      <c r="E6568" s="7" t="n">
        <v>0</v>
      </c>
      <c r="F6568" s="7" t="n">
        <v>1087687885</v>
      </c>
      <c r="G6568" s="7" t="n">
        <v>1084751872</v>
      </c>
      <c r="H6568" s="7" t="n">
        <v>1074958172</v>
      </c>
    </row>
    <row r="6569" spans="1:7">
      <c r="A6569" t="s">
        <v>4</v>
      </c>
      <c r="B6569" s="4" t="s">
        <v>5</v>
      </c>
      <c r="C6569" s="4" t="s">
        <v>13</v>
      </c>
      <c r="D6569" s="4" t="s">
        <v>10</v>
      </c>
      <c r="E6569" s="4" t="s">
        <v>19</v>
      </c>
    </row>
    <row r="6570" spans="1:7">
      <c r="A6570" t="n">
        <v>57066</v>
      </c>
      <c r="B6570" s="42" t="n">
        <v>58</v>
      </c>
      <c r="C6570" s="7" t="n">
        <v>100</v>
      </c>
      <c r="D6570" s="7" t="n">
        <v>1500</v>
      </c>
      <c r="E6570" s="7" t="n">
        <v>1</v>
      </c>
    </row>
    <row r="6571" spans="1:7">
      <c r="A6571" t="s">
        <v>4</v>
      </c>
      <c r="B6571" s="4" t="s">
        <v>5</v>
      </c>
      <c r="C6571" s="4" t="s">
        <v>13</v>
      </c>
      <c r="D6571" s="4" t="s">
        <v>10</v>
      </c>
    </row>
    <row r="6572" spans="1:7">
      <c r="A6572" t="n">
        <v>57074</v>
      </c>
      <c r="B6572" s="42" t="n">
        <v>58</v>
      </c>
      <c r="C6572" s="7" t="n">
        <v>255</v>
      </c>
      <c r="D6572" s="7" t="n">
        <v>0</v>
      </c>
    </row>
    <row r="6573" spans="1:7">
      <c r="A6573" t="s">
        <v>4</v>
      </c>
      <c r="B6573" s="4" t="s">
        <v>5</v>
      </c>
      <c r="C6573" s="4" t="s">
        <v>13</v>
      </c>
      <c r="D6573" s="4" t="s">
        <v>10</v>
      </c>
      <c r="E6573" s="4" t="s">
        <v>6</v>
      </c>
    </row>
    <row r="6574" spans="1:7">
      <c r="A6574" t="n">
        <v>57078</v>
      </c>
      <c r="B6574" s="37" t="n">
        <v>51</v>
      </c>
      <c r="C6574" s="7" t="n">
        <v>4</v>
      </c>
      <c r="D6574" s="7" t="n">
        <v>7003</v>
      </c>
      <c r="E6574" s="7" t="s">
        <v>130</v>
      </c>
    </row>
    <row r="6575" spans="1:7">
      <c r="A6575" t="s">
        <v>4</v>
      </c>
      <c r="B6575" s="4" t="s">
        <v>5</v>
      </c>
      <c r="C6575" s="4" t="s">
        <v>10</v>
      </c>
    </row>
    <row r="6576" spans="1:7">
      <c r="A6576" t="n">
        <v>57092</v>
      </c>
      <c r="B6576" s="25" t="n">
        <v>16</v>
      </c>
      <c r="C6576" s="7" t="n">
        <v>0</v>
      </c>
    </row>
    <row r="6577" spans="1:8">
      <c r="A6577" t="s">
        <v>4</v>
      </c>
      <c r="B6577" s="4" t="s">
        <v>5</v>
      </c>
      <c r="C6577" s="4" t="s">
        <v>10</v>
      </c>
      <c r="D6577" s="4" t="s">
        <v>13</v>
      </c>
      <c r="E6577" s="4" t="s">
        <v>9</v>
      </c>
      <c r="F6577" s="4" t="s">
        <v>28</v>
      </c>
      <c r="G6577" s="4" t="s">
        <v>13</v>
      </c>
      <c r="H6577" s="4" t="s">
        <v>13</v>
      </c>
      <c r="I6577" s="4" t="s">
        <v>13</v>
      </c>
      <c r="J6577" s="4" t="s">
        <v>9</v>
      </c>
      <c r="K6577" s="4" t="s">
        <v>28</v>
      </c>
      <c r="L6577" s="4" t="s">
        <v>13</v>
      </c>
      <c r="M6577" s="4" t="s">
        <v>13</v>
      </c>
      <c r="N6577" s="4" t="s">
        <v>13</v>
      </c>
      <c r="O6577" s="4" t="s">
        <v>9</v>
      </c>
      <c r="P6577" s="4" t="s">
        <v>28</v>
      </c>
      <c r="Q6577" s="4" t="s">
        <v>13</v>
      </c>
      <c r="R6577" s="4" t="s">
        <v>13</v>
      </c>
    </row>
    <row r="6578" spans="1:8">
      <c r="A6578" t="n">
        <v>57095</v>
      </c>
      <c r="B6578" s="38" t="n">
        <v>26</v>
      </c>
      <c r="C6578" s="7" t="n">
        <v>7003</v>
      </c>
      <c r="D6578" s="7" t="n">
        <v>17</v>
      </c>
      <c r="E6578" s="7" t="n">
        <v>63263</v>
      </c>
      <c r="F6578" s="7" t="s">
        <v>485</v>
      </c>
      <c r="G6578" s="7" t="n">
        <v>2</v>
      </c>
      <c r="H6578" s="7" t="n">
        <v>3</v>
      </c>
      <c r="I6578" s="7" t="n">
        <v>17</v>
      </c>
      <c r="J6578" s="7" t="n">
        <v>63264</v>
      </c>
      <c r="K6578" s="7" t="s">
        <v>486</v>
      </c>
      <c r="L6578" s="7" t="n">
        <v>2</v>
      </c>
      <c r="M6578" s="7" t="n">
        <v>3</v>
      </c>
      <c r="N6578" s="7" t="n">
        <v>17</v>
      </c>
      <c r="O6578" s="7" t="n">
        <v>63265</v>
      </c>
      <c r="P6578" s="7" t="s">
        <v>487</v>
      </c>
      <c r="Q6578" s="7" t="n">
        <v>2</v>
      </c>
      <c r="R6578" s="7" t="n">
        <v>0</v>
      </c>
    </row>
    <row r="6579" spans="1:8">
      <c r="A6579" t="s">
        <v>4</v>
      </c>
      <c r="B6579" s="4" t="s">
        <v>5</v>
      </c>
    </row>
    <row r="6580" spans="1:8">
      <c r="A6580" t="n">
        <v>57304</v>
      </c>
      <c r="B6580" s="23" t="n">
        <v>28</v>
      </c>
    </row>
    <row r="6581" spans="1:8">
      <c r="A6581" t="s">
        <v>4</v>
      </c>
      <c r="B6581" s="4" t="s">
        <v>5</v>
      </c>
      <c r="C6581" s="4" t="s">
        <v>13</v>
      </c>
      <c r="D6581" s="4" t="s">
        <v>10</v>
      </c>
      <c r="E6581" s="4" t="s">
        <v>10</v>
      </c>
      <c r="F6581" s="4" t="s">
        <v>13</v>
      </c>
    </row>
    <row r="6582" spans="1:8">
      <c r="A6582" t="n">
        <v>57305</v>
      </c>
      <c r="B6582" s="21" t="n">
        <v>25</v>
      </c>
      <c r="C6582" s="7" t="n">
        <v>1</v>
      </c>
      <c r="D6582" s="7" t="n">
        <v>60</v>
      </c>
      <c r="E6582" s="7" t="n">
        <v>500</v>
      </c>
      <c r="F6582" s="7" t="n">
        <v>2</v>
      </c>
    </row>
    <row r="6583" spans="1:8">
      <c r="A6583" t="s">
        <v>4</v>
      </c>
      <c r="B6583" s="4" t="s">
        <v>5</v>
      </c>
      <c r="C6583" s="4" t="s">
        <v>6</v>
      </c>
      <c r="D6583" s="4" t="s">
        <v>10</v>
      </c>
    </row>
    <row r="6584" spans="1:8">
      <c r="A6584" t="n">
        <v>57312</v>
      </c>
      <c r="B6584" s="58" t="n">
        <v>29</v>
      </c>
      <c r="C6584" s="7" t="s">
        <v>401</v>
      </c>
      <c r="D6584" s="7" t="n">
        <v>65533</v>
      </c>
    </row>
    <row r="6585" spans="1:8">
      <c r="A6585" t="s">
        <v>4</v>
      </c>
      <c r="B6585" s="4" t="s">
        <v>5</v>
      </c>
      <c r="C6585" s="4" t="s">
        <v>13</v>
      </c>
      <c r="D6585" s="4" t="s">
        <v>10</v>
      </c>
      <c r="E6585" s="4" t="s">
        <v>6</v>
      </c>
    </row>
    <row r="6586" spans="1:8">
      <c r="A6586" t="n">
        <v>57328</v>
      </c>
      <c r="B6586" s="37" t="n">
        <v>51</v>
      </c>
      <c r="C6586" s="7" t="n">
        <v>4</v>
      </c>
      <c r="D6586" s="7" t="n">
        <v>0</v>
      </c>
      <c r="E6586" s="7" t="s">
        <v>311</v>
      </c>
    </row>
    <row r="6587" spans="1:8">
      <c r="A6587" t="s">
        <v>4</v>
      </c>
      <c r="B6587" s="4" t="s">
        <v>5</v>
      </c>
      <c r="C6587" s="4" t="s">
        <v>10</v>
      </c>
    </row>
    <row r="6588" spans="1:8">
      <c r="A6588" t="n">
        <v>57342</v>
      </c>
      <c r="B6588" s="25" t="n">
        <v>16</v>
      </c>
      <c r="C6588" s="7" t="n">
        <v>0</v>
      </c>
    </row>
    <row r="6589" spans="1:8">
      <c r="A6589" t="s">
        <v>4</v>
      </c>
      <c r="B6589" s="4" t="s">
        <v>5</v>
      </c>
      <c r="C6589" s="4" t="s">
        <v>10</v>
      </c>
      <c r="D6589" s="4" t="s">
        <v>13</v>
      </c>
      <c r="E6589" s="4" t="s">
        <v>9</v>
      </c>
      <c r="F6589" s="4" t="s">
        <v>28</v>
      </c>
      <c r="G6589" s="4" t="s">
        <v>13</v>
      </c>
      <c r="H6589" s="4" t="s">
        <v>13</v>
      </c>
    </row>
    <row r="6590" spans="1:8">
      <c r="A6590" t="n">
        <v>57345</v>
      </c>
      <c r="B6590" s="38" t="n">
        <v>26</v>
      </c>
      <c r="C6590" s="7" t="n">
        <v>0</v>
      </c>
      <c r="D6590" s="7" t="n">
        <v>17</v>
      </c>
      <c r="E6590" s="7" t="n">
        <v>52879</v>
      </c>
      <c r="F6590" s="7" t="s">
        <v>488</v>
      </c>
      <c r="G6590" s="7" t="n">
        <v>2</v>
      </c>
      <c r="H6590" s="7" t="n">
        <v>0</v>
      </c>
    </row>
    <row r="6591" spans="1:8">
      <c r="A6591" t="s">
        <v>4</v>
      </c>
      <c r="B6591" s="4" t="s">
        <v>5</v>
      </c>
    </row>
    <row r="6592" spans="1:8">
      <c r="A6592" t="n">
        <v>57368</v>
      </c>
      <c r="B6592" s="23" t="n">
        <v>28</v>
      </c>
    </row>
    <row r="6593" spans="1:18">
      <c r="A6593" t="s">
        <v>4</v>
      </c>
      <c r="B6593" s="4" t="s">
        <v>5</v>
      </c>
      <c r="C6593" s="4" t="s">
        <v>10</v>
      </c>
      <c r="D6593" s="4" t="s">
        <v>13</v>
      </c>
    </row>
    <row r="6594" spans="1:18">
      <c r="A6594" t="n">
        <v>57369</v>
      </c>
      <c r="B6594" s="52" t="n">
        <v>89</v>
      </c>
      <c r="C6594" s="7" t="n">
        <v>65533</v>
      </c>
      <c r="D6594" s="7" t="n">
        <v>1</v>
      </c>
    </row>
    <row r="6595" spans="1:18">
      <c r="A6595" t="s">
        <v>4</v>
      </c>
      <c r="B6595" s="4" t="s">
        <v>5</v>
      </c>
      <c r="C6595" s="4" t="s">
        <v>13</v>
      </c>
      <c r="D6595" s="4" t="s">
        <v>10</v>
      </c>
      <c r="E6595" s="4" t="s">
        <v>10</v>
      </c>
      <c r="F6595" s="4" t="s">
        <v>13</v>
      </c>
    </row>
    <row r="6596" spans="1:18">
      <c r="A6596" t="n">
        <v>57373</v>
      </c>
      <c r="B6596" s="21" t="n">
        <v>25</v>
      </c>
      <c r="C6596" s="7" t="n">
        <v>1</v>
      </c>
      <c r="D6596" s="7" t="n">
        <v>65535</v>
      </c>
      <c r="E6596" s="7" t="n">
        <v>65535</v>
      </c>
      <c r="F6596" s="7" t="n">
        <v>0</v>
      </c>
    </row>
    <row r="6597" spans="1:18">
      <c r="A6597" t="s">
        <v>4</v>
      </c>
      <c r="B6597" s="4" t="s">
        <v>5</v>
      </c>
      <c r="C6597" s="4" t="s">
        <v>6</v>
      </c>
      <c r="D6597" s="4" t="s">
        <v>10</v>
      </c>
    </row>
    <row r="6598" spans="1:18">
      <c r="A6598" t="n">
        <v>57380</v>
      </c>
      <c r="B6598" s="58" t="n">
        <v>29</v>
      </c>
      <c r="C6598" s="7" t="s">
        <v>12</v>
      </c>
      <c r="D6598" s="7" t="n">
        <v>65533</v>
      </c>
    </row>
    <row r="6599" spans="1:18">
      <c r="A6599" t="s">
        <v>4</v>
      </c>
      <c r="B6599" s="4" t="s">
        <v>5</v>
      </c>
      <c r="C6599" s="4" t="s">
        <v>13</v>
      </c>
      <c r="D6599" s="4" t="s">
        <v>10</v>
      </c>
      <c r="E6599" s="4" t="s">
        <v>19</v>
      </c>
    </row>
    <row r="6600" spans="1:18">
      <c r="A6600" t="n">
        <v>57384</v>
      </c>
      <c r="B6600" s="42" t="n">
        <v>58</v>
      </c>
      <c r="C6600" s="7" t="n">
        <v>101</v>
      </c>
      <c r="D6600" s="7" t="n">
        <v>300</v>
      </c>
      <c r="E6600" s="7" t="n">
        <v>1</v>
      </c>
    </row>
    <row r="6601" spans="1:18">
      <c r="A6601" t="s">
        <v>4</v>
      </c>
      <c r="B6601" s="4" t="s">
        <v>5</v>
      </c>
      <c r="C6601" s="4" t="s">
        <v>13</v>
      </c>
      <c r="D6601" s="4" t="s">
        <v>10</v>
      </c>
    </row>
    <row r="6602" spans="1:18">
      <c r="A6602" t="n">
        <v>57392</v>
      </c>
      <c r="B6602" s="42" t="n">
        <v>58</v>
      </c>
      <c r="C6602" s="7" t="n">
        <v>254</v>
      </c>
      <c r="D6602" s="7" t="n">
        <v>0</v>
      </c>
    </row>
    <row r="6603" spans="1:18">
      <c r="A6603" t="s">
        <v>4</v>
      </c>
      <c r="B6603" s="4" t="s">
        <v>5</v>
      </c>
      <c r="C6603" s="4" t="s">
        <v>13</v>
      </c>
      <c r="D6603" s="4" t="s">
        <v>13</v>
      </c>
      <c r="E6603" s="4" t="s">
        <v>19</v>
      </c>
      <c r="F6603" s="4" t="s">
        <v>19</v>
      </c>
      <c r="G6603" s="4" t="s">
        <v>19</v>
      </c>
      <c r="H6603" s="4" t="s">
        <v>10</v>
      </c>
    </row>
    <row r="6604" spans="1:18">
      <c r="A6604" t="n">
        <v>57396</v>
      </c>
      <c r="B6604" s="48" t="n">
        <v>45</v>
      </c>
      <c r="C6604" s="7" t="n">
        <v>2</v>
      </c>
      <c r="D6604" s="7" t="n">
        <v>3</v>
      </c>
      <c r="E6604" s="7" t="n">
        <v>200.039993286133</v>
      </c>
      <c r="F6604" s="7" t="n">
        <v>1.17999994754791</v>
      </c>
      <c r="G6604" s="7" t="n">
        <v>200.119995117188</v>
      </c>
      <c r="H6604" s="7" t="n">
        <v>0</v>
      </c>
    </row>
    <row r="6605" spans="1:18">
      <c r="A6605" t="s">
        <v>4</v>
      </c>
      <c r="B6605" s="4" t="s">
        <v>5</v>
      </c>
      <c r="C6605" s="4" t="s">
        <v>13</v>
      </c>
      <c r="D6605" s="4" t="s">
        <v>13</v>
      </c>
      <c r="E6605" s="4" t="s">
        <v>19</v>
      </c>
      <c r="F6605" s="4" t="s">
        <v>19</v>
      </c>
      <c r="G6605" s="4" t="s">
        <v>19</v>
      </c>
      <c r="H6605" s="4" t="s">
        <v>10</v>
      </c>
      <c r="I6605" s="4" t="s">
        <v>13</v>
      </c>
    </row>
    <row r="6606" spans="1:18">
      <c r="A6606" t="n">
        <v>57413</v>
      </c>
      <c r="B6606" s="48" t="n">
        <v>45</v>
      </c>
      <c r="C6606" s="7" t="n">
        <v>4</v>
      </c>
      <c r="D6606" s="7" t="n">
        <v>3</v>
      </c>
      <c r="E6606" s="7" t="n">
        <v>355.299987792969</v>
      </c>
      <c r="F6606" s="7" t="n">
        <v>5.51999998092651</v>
      </c>
      <c r="G6606" s="7" t="n">
        <v>30</v>
      </c>
      <c r="H6606" s="7" t="n">
        <v>0</v>
      </c>
      <c r="I6606" s="7" t="n">
        <v>1</v>
      </c>
    </row>
    <row r="6607" spans="1:18">
      <c r="A6607" t="s">
        <v>4</v>
      </c>
      <c r="B6607" s="4" t="s">
        <v>5</v>
      </c>
      <c r="C6607" s="4" t="s">
        <v>13</v>
      </c>
      <c r="D6607" s="4" t="s">
        <v>13</v>
      </c>
      <c r="E6607" s="4" t="s">
        <v>19</v>
      </c>
      <c r="F6607" s="4" t="s">
        <v>10</v>
      </c>
    </row>
    <row r="6608" spans="1:18">
      <c r="A6608" t="n">
        <v>57431</v>
      </c>
      <c r="B6608" s="48" t="n">
        <v>45</v>
      </c>
      <c r="C6608" s="7" t="n">
        <v>5</v>
      </c>
      <c r="D6608" s="7" t="n">
        <v>3</v>
      </c>
      <c r="E6608" s="7" t="n">
        <v>1</v>
      </c>
      <c r="F6608" s="7" t="n">
        <v>0</v>
      </c>
    </row>
    <row r="6609" spans="1:9">
      <c r="A6609" t="s">
        <v>4</v>
      </c>
      <c r="B6609" s="4" t="s">
        <v>5</v>
      </c>
      <c r="C6609" s="4" t="s">
        <v>13</v>
      </c>
      <c r="D6609" s="4" t="s">
        <v>13</v>
      </c>
      <c r="E6609" s="4" t="s">
        <v>19</v>
      </c>
      <c r="F6609" s="4" t="s">
        <v>10</v>
      </c>
    </row>
    <row r="6610" spans="1:9">
      <c r="A6610" t="n">
        <v>57440</v>
      </c>
      <c r="B6610" s="48" t="n">
        <v>45</v>
      </c>
      <c r="C6610" s="7" t="n">
        <v>11</v>
      </c>
      <c r="D6610" s="7" t="n">
        <v>3</v>
      </c>
      <c r="E6610" s="7" t="n">
        <v>45.7000007629395</v>
      </c>
      <c r="F6610" s="7" t="n">
        <v>0</v>
      </c>
    </row>
    <row r="6611" spans="1:9">
      <c r="A6611" t="s">
        <v>4</v>
      </c>
      <c r="B6611" s="4" t="s">
        <v>5</v>
      </c>
      <c r="C6611" s="4" t="s">
        <v>13</v>
      </c>
      <c r="D6611" s="4" t="s">
        <v>13</v>
      </c>
      <c r="E6611" s="4" t="s">
        <v>19</v>
      </c>
      <c r="F6611" s="4" t="s">
        <v>19</v>
      </c>
      <c r="G6611" s="4" t="s">
        <v>19</v>
      </c>
      <c r="H6611" s="4" t="s">
        <v>10</v>
      </c>
    </row>
    <row r="6612" spans="1:9">
      <c r="A6612" t="n">
        <v>57449</v>
      </c>
      <c r="B6612" s="48" t="n">
        <v>45</v>
      </c>
      <c r="C6612" s="7" t="n">
        <v>2</v>
      </c>
      <c r="D6612" s="7" t="n">
        <v>3</v>
      </c>
      <c r="E6612" s="7" t="n">
        <v>200.039993286133</v>
      </c>
      <c r="F6612" s="7" t="n">
        <v>1.17999994754791</v>
      </c>
      <c r="G6612" s="7" t="n">
        <v>200.119995117188</v>
      </c>
      <c r="H6612" s="7" t="n">
        <v>10000</v>
      </c>
    </row>
    <row r="6613" spans="1:9">
      <c r="A6613" t="s">
        <v>4</v>
      </c>
      <c r="B6613" s="4" t="s">
        <v>5</v>
      </c>
      <c r="C6613" s="4" t="s">
        <v>13</v>
      </c>
      <c r="D6613" s="4" t="s">
        <v>13</v>
      </c>
      <c r="E6613" s="4" t="s">
        <v>19</v>
      </c>
      <c r="F6613" s="4" t="s">
        <v>19</v>
      </c>
      <c r="G6613" s="4" t="s">
        <v>19</v>
      </c>
      <c r="H6613" s="4" t="s">
        <v>10</v>
      </c>
      <c r="I6613" s="4" t="s">
        <v>13</v>
      </c>
    </row>
    <row r="6614" spans="1:9">
      <c r="A6614" t="n">
        <v>57466</v>
      </c>
      <c r="B6614" s="48" t="n">
        <v>45</v>
      </c>
      <c r="C6614" s="7" t="n">
        <v>4</v>
      </c>
      <c r="D6614" s="7" t="n">
        <v>3</v>
      </c>
      <c r="E6614" s="7" t="n">
        <v>349.190002441406</v>
      </c>
      <c r="F6614" s="7" t="n">
        <v>27.1599998474121</v>
      </c>
      <c r="G6614" s="7" t="n">
        <v>30</v>
      </c>
      <c r="H6614" s="7" t="n">
        <v>10000</v>
      </c>
      <c r="I6614" s="7" t="n">
        <v>1</v>
      </c>
    </row>
    <row r="6615" spans="1:9">
      <c r="A6615" t="s">
        <v>4</v>
      </c>
      <c r="B6615" s="4" t="s">
        <v>5</v>
      </c>
      <c r="C6615" s="4" t="s">
        <v>13</v>
      </c>
      <c r="D6615" s="4" t="s">
        <v>13</v>
      </c>
      <c r="E6615" s="4" t="s">
        <v>19</v>
      </c>
      <c r="F6615" s="4" t="s">
        <v>10</v>
      </c>
    </row>
    <row r="6616" spans="1:9">
      <c r="A6616" t="n">
        <v>57484</v>
      </c>
      <c r="B6616" s="48" t="n">
        <v>45</v>
      </c>
      <c r="C6616" s="7" t="n">
        <v>5</v>
      </c>
      <c r="D6616" s="7" t="n">
        <v>3</v>
      </c>
      <c r="E6616" s="7" t="n">
        <v>1.10000002384186</v>
      </c>
      <c r="F6616" s="7" t="n">
        <v>10000</v>
      </c>
    </row>
    <row r="6617" spans="1:9">
      <c r="A6617" t="s">
        <v>4</v>
      </c>
      <c r="B6617" s="4" t="s">
        <v>5</v>
      </c>
      <c r="C6617" s="4" t="s">
        <v>13</v>
      </c>
      <c r="D6617" s="4" t="s">
        <v>13</v>
      </c>
      <c r="E6617" s="4" t="s">
        <v>19</v>
      </c>
      <c r="F6617" s="4" t="s">
        <v>10</v>
      </c>
    </row>
    <row r="6618" spans="1:9">
      <c r="A6618" t="n">
        <v>57493</v>
      </c>
      <c r="B6618" s="48" t="n">
        <v>45</v>
      </c>
      <c r="C6618" s="7" t="n">
        <v>11</v>
      </c>
      <c r="D6618" s="7" t="n">
        <v>3</v>
      </c>
      <c r="E6618" s="7" t="n">
        <v>45.7000007629395</v>
      </c>
      <c r="F6618" s="7" t="n">
        <v>10000</v>
      </c>
    </row>
    <row r="6619" spans="1:9">
      <c r="A6619" t="s">
        <v>4</v>
      </c>
      <c r="B6619" s="4" t="s">
        <v>5</v>
      </c>
      <c r="C6619" s="4" t="s">
        <v>13</v>
      </c>
      <c r="D6619" s="4" t="s">
        <v>10</v>
      </c>
    </row>
    <row r="6620" spans="1:9">
      <c r="A6620" t="n">
        <v>57502</v>
      </c>
      <c r="B6620" s="42" t="n">
        <v>58</v>
      </c>
      <c r="C6620" s="7" t="n">
        <v>255</v>
      </c>
      <c r="D6620" s="7" t="n">
        <v>0</v>
      </c>
    </row>
    <row r="6621" spans="1:9">
      <c r="A6621" t="s">
        <v>4</v>
      </c>
      <c r="B6621" s="4" t="s">
        <v>5</v>
      </c>
      <c r="C6621" s="4" t="s">
        <v>10</v>
      </c>
    </row>
    <row r="6622" spans="1:9">
      <c r="A6622" t="n">
        <v>57506</v>
      </c>
      <c r="B6622" s="25" t="n">
        <v>16</v>
      </c>
      <c r="C6622" s="7" t="n">
        <v>1500</v>
      </c>
    </row>
    <row r="6623" spans="1:9">
      <c r="A6623" t="s">
        <v>4</v>
      </c>
      <c r="B6623" s="4" t="s">
        <v>5</v>
      </c>
      <c r="C6623" s="4" t="s">
        <v>13</v>
      </c>
      <c r="D6623" s="4" t="s">
        <v>10</v>
      </c>
      <c r="E6623" s="4" t="s">
        <v>6</v>
      </c>
    </row>
    <row r="6624" spans="1:9">
      <c r="A6624" t="n">
        <v>57509</v>
      </c>
      <c r="B6624" s="37" t="n">
        <v>51</v>
      </c>
      <c r="C6624" s="7" t="n">
        <v>4</v>
      </c>
      <c r="D6624" s="7" t="n">
        <v>7003</v>
      </c>
      <c r="E6624" s="7" t="s">
        <v>44</v>
      </c>
    </row>
    <row r="6625" spans="1:9">
      <c r="A6625" t="s">
        <v>4</v>
      </c>
      <c r="B6625" s="4" t="s">
        <v>5</v>
      </c>
      <c r="C6625" s="4" t="s">
        <v>10</v>
      </c>
    </row>
    <row r="6626" spans="1:9">
      <c r="A6626" t="n">
        <v>57522</v>
      </c>
      <c r="B6626" s="25" t="n">
        <v>16</v>
      </c>
      <c r="C6626" s="7" t="n">
        <v>0</v>
      </c>
    </row>
    <row r="6627" spans="1:9">
      <c r="A6627" t="s">
        <v>4</v>
      </c>
      <c r="B6627" s="4" t="s">
        <v>5</v>
      </c>
      <c r="C6627" s="4" t="s">
        <v>10</v>
      </c>
      <c r="D6627" s="4" t="s">
        <v>13</v>
      </c>
      <c r="E6627" s="4" t="s">
        <v>9</v>
      </c>
      <c r="F6627" s="4" t="s">
        <v>28</v>
      </c>
      <c r="G6627" s="4" t="s">
        <v>13</v>
      </c>
      <c r="H6627" s="4" t="s">
        <v>13</v>
      </c>
      <c r="I6627" s="4" t="s">
        <v>13</v>
      </c>
      <c r="J6627" s="4" t="s">
        <v>9</v>
      </c>
      <c r="K6627" s="4" t="s">
        <v>28</v>
      </c>
      <c r="L6627" s="4" t="s">
        <v>13</v>
      </c>
      <c r="M6627" s="4" t="s">
        <v>13</v>
      </c>
    </row>
    <row r="6628" spans="1:9">
      <c r="A6628" t="n">
        <v>57525</v>
      </c>
      <c r="B6628" s="38" t="n">
        <v>26</v>
      </c>
      <c r="C6628" s="7" t="n">
        <v>7003</v>
      </c>
      <c r="D6628" s="7" t="n">
        <v>17</v>
      </c>
      <c r="E6628" s="7" t="n">
        <v>63266</v>
      </c>
      <c r="F6628" s="7" t="s">
        <v>489</v>
      </c>
      <c r="G6628" s="7" t="n">
        <v>2</v>
      </c>
      <c r="H6628" s="7" t="n">
        <v>3</v>
      </c>
      <c r="I6628" s="7" t="n">
        <v>17</v>
      </c>
      <c r="J6628" s="7" t="n">
        <v>63267</v>
      </c>
      <c r="K6628" s="7" t="s">
        <v>490</v>
      </c>
      <c r="L6628" s="7" t="n">
        <v>2</v>
      </c>
      <c r="M6628" s="7" t="n">
        <v>0</v>
      </c>
    </row>
    <row r="6629" spans="1:9">
      <c r="A6629" t="s">
        <v>4</v>
      </c>
      <c r="B6629" s="4" t="s">
        <v>5</v>
      </c>
    </row>
    <row r="6630" spans="1:9">
      <c r="A6630" t="n">
        <v>57678</v>
      </c>
      <c r="B6630" s="23" t="n">
        <v>28</v>
      </c>
    </row>
    <row r="6631" spans="1:9">
      <c r="A6631" t="s">
        <v>4</v>
      </c>
      <c r="B6631" s="4" t="s">
        <v>5</v>
      </c>
      <c r="C6631" s="4" t="s">
        <v>10</v>
      </c>
      <c r="D6631" s="4" t="s">
        <v>13</v>
      </c>
    </row>
    <row r="6632" spans="1:9">
      <c r="A6632" t="n">
        <v>57679</v>
      </c>
      <c r="B6632" s="52" t="n">
        <v>89</v>
      </c>
      <c r="C6632" s="7" t="n">
        <v>65533</v>
      </c>
      <c r="D6632" s="7" t="n">
        <v>1</v>
      </c>
    </row>
    <row r="6633" spans="1:9">
      <c r="A6633" t="s">
        <v>4</v>
      </c>
      <c r="B6633" s="4" t="s">
        <v>5</v>
      </c>
      <c r="C6633" s="4" t="s">
        <v>13</v>
      </c>
      <c r="D6633" s="4" t="s">
        <v>10</v>
      </c>
      <c r="E6633" s="4" t="s">
        <v>10</v>
      </c>
      <c r="F6633" s="4" t="s">
        <v>13</v>
      </c>
    </row>
    <row r="6634" spans="1:9">
      <c r="A6634" t="n">
        <v>57683</v>
      </c>
      <c r="B6634" s="21" t="n">
        <v>25</v>
      </c>
      <c r="C6634" s="7" t="n">
        <v>1</v>
      </c>
      <c r="D6634" s="7" t="n">
        <v>65535</v>
      </c>
      <c r="E6634" s="7" t="n">
        <v>65535</v>
      </c>
      <c r="F6634" s="7" t="n">
        <v>0</v>
      </c>
    </row>
    <row r="6635" spans="1:9">
      <c r="A6635" t="s">
        <v>4</v>
      </c>
      <c r="B6635" s="4" t="s">
        <v>5</v>
      </c>
      <c r="C6635" s="4" t="s">
        <v>13</v>
      </c>
      <c r="D6635" s="4" t="s">
        <v>13</v>
      </c>
      <c r="E6635" s="4" t="s">
        <v>19</v>
      </c>
      <c r="F6635" s="4" t="s">
        <v>10</v>
      </c>
    </row>
    <row r="6636" spans="1:9">
      <c r="A6636" t="n">
        <v>57690</v>
      </c>
      <c r="B6636" s="48" t="n">
        <v>45</v>
      </c>
      <c r="C6636" s="7" t="n">
        <v>5</v>
      </c>
      <c r="D6636" s="7" t="n">
        <v>3</v>
      </c>
      <c r="E6636" s="7" t="n">
        <v>1.29999995231628</v>
      </c>
      <c r="F6636" s="7" t="n">
        <v>1500</v>
      </c>
    </row>
    <row r="6637" spans="1:9">
      <c r="A6637" t="s">
        <v>4</v>
      </c>
      <c r="B6637" s="4" t="s">
        <v>5</v>
      </c>
      <c r="C6637" s="4" t="s">
        <v>13</v>
      </c>
      <c r="D6637" s="4" t="s">
        <v>10</v>
      </c>
      <c r="E6637" s="4" t="s">
        <v>10</v>
      </c>
      <c r="F6637" s="4" t="s">
        <v>9</v>
      </c>
    </row>
    <row r="6638" spans="1:9">
      <c r="A6638" t="n">
        <v>57699</v>
      </c>
      <c r="B6638" s="76" t="n">
        <v>84</v>
      </c>
      <c r="C6638" s="7" t="n">
        <v>1</v>
      </c>
      <c r="D6638" s="7" t="n">
        <v>0</v>
      </c>
      <c r="E6638" s="7" t="n">
        <v>1500</v>
      </c>
      <c r="F6638" s="7" t="n">
        <v>0</v>
      </c>
    </row>
    <row r="6639" spans="1:9">
      <c r="A6639" t="s">
        <v>4</v>
      </c>
      <c r="B6639" s="4" t="s">
        <v>5</v>
      </c>
      <c r="C6639" s="4" t="s">
        <v>13</v>
      </c>
      <c r="D6639" s="4" t="s">
        <v>10</v>
      </c>
      <c r="E6639" s="4" t="s">
        <v>19</v>
      </c>
    </row>
    <row r="6640" spans="1:9">
      <c r="A6640" t="n">
        <v>57709</v>
      </c>
      <c r="B6640" s="42" t="n">
        <v>58</v>
      </c>
      <c r="C6640" s="7" t="n">
        <v>0</v>
      </c>
      <c r="D6640" s="7" t="n">
        <v>1500</v>
      </c>
      <c r="E6640" s="7" t="n">
        <v>1</v>
      </c>
    </row>
    <row r="6641" spans="1:13">
      <c r="A6641" t="s">
        <v>4</v>
      </c>
      <c r="B6641" s="4" t="s">
        <v>5</v>
      </c>
      <c r="C6641" s="4" t="s">
        <v>13</v>
      </c>
      <c r="D6641" s="4" t="s">
        <v>10</v>
      </c>
    </row>
    <row r="6642" spans="1:13">
      <c r="A6642" t="n">
        <v>57717</v>
      </c>
      <c r="B6642" s="42" t="n">
        <v>58</v>
      </c>
      <c r="C6642" s="7" t="n">
        <v>255</v>
      </c>
      <c r="D6642" s="7" t="n">
        <v>0</v>
      </c>
    </row>
    <row r="6643" spans="1:13">
      <c r="A6643" t="s">
        <v>4</v>
      </c>
      <c r="B6643" s="4" t="s">
        <v>5</v>
      </c>
      <c r="C6643" s="4" t="s">
        <v>13</v>
      </c>
      <c r="D6643" s="4" t="s">
        <v>10</v>
      </c>
      <c r="E6643" s="4" t="s">
        <v>10</v>
      </c>
      <c r="F6643" s="4" t="s">
        <v>9</v>
      </c>
      <c r="G6643" s="4" t="s">
        <v>9</v>
      </c>
      <c r="H6643" s="4" t="s">
        <v>9</v>
      </c>
    </row>
    <row r="6644" spans="1:13">
      <c r="A6644" t="n">
        <v>57721</v>
      </c>
      <c r="B6644" s="86" t="n">
        <v>97</v>
      </c>
      <c r="C6644" s="7" t="n">
        <v>7</v>
      </c>
      <c r="D6644" s="7" t="n">
        <v>0</v>
      </c>
      <c r="E6644" s="7" t="n">
        <v>0</v>
      </c>
      <c r="F6644" s="7" t="n">
        <v>0</v>
      </c>
      <c r="G6644" s="7" t="n">
        <v>0</v>
      </c>
      <c r="H6644" s="7" t="n">
        <v>0</v>
      </c>
    </row>
    <row r="6645" spans="1:13">
      <c r="A6645" t="s">
        <v>4</v>
      </c>
      <c r="B6645" s="4" t="s">
        <v>5</v>
      </c>
      <c r="C6645" s="4" t="s">
        <v>13</v>
      </c>
      <c r="D6645" s="4" t="s">
        <v>13</v>
      </c>
      <c r="E6645" s="4" t="s">
        <v>9</v>
      </c>
      <c r="F6645" s="4" t="s">
        <v>13</v>
      </c>
      <c r="G6645" s="4" t="s">
        <v>13</v>
      </c>
    </row>
    <row r="6646" spans="1:13">
      <c r="A6646" t="n">
        <v>57739</v>
      </c>
      <c r="B6646" s="85" t="n">
        <v>8</v>
      </c>
      <c r="C6646" s="7" t="n">
        <v>5</v>
      </c>
      <c r="D6646" s="7" t="n">
        <v>0</v>
      </c>
      <c r="E6646" s="7" t="n">
        <v>0</v>
      </c>
      <c r="F6646" s="7" t="n">
        <v>19</v>
      </c>
      <c r="G6646" s="7" t="n">
        <v>1</v>
      </c>
    </row>
    <row r="6647" spans="1:13">
      <c r="A6647" t="s">
        <v>4</v>
      </c>
      <c r="B6647" s="4" t="s">
        <v>5</v>
      </c>
      <c r="C6647" s="4" t="s">
        <v>13</v>
      </c>
      <c r="D6647" s="4" t="s">
        <v>6</v>
      </c>
      <c r="E6647" s="4" t="s">
        <v>10</v>
      </c>
    </row>
    <row r="6648" spans="1:13">
      <c r="A6648" t="n">
        <v>57748</v>
      </c>
      <c r="B6648" s="18" t="n">
        <v>94</v>
      </c>
      <c r="C6648" s="7" t="n">
        <v>0</v>
      </c>
      <c r="D6648" s="7" t="s">
        <v>483</v>
      </c>
      <c r="E6648" s="7" t="n">
        <v>1</v>
      </c>
    </row>
    <row r="6649" spans="1:13">
      <c r="A6649" t="s">
        <v>4</v>
      </c>
      <c r="B6649" s="4" t="s">
        <v>5</v>
      </c>
      <c r="C6649" s="4" t="s">
        <v>13</v>
      </c>
      <c r="D6649" s="4" t="s">
        <v>6</v>
      </c>
      <c r="E6649" s="4" t="s">
        <v>10</v>
      </c>
    </row>
    <row r="6650" spans="1:13">
      <c r="A6650" t="n">
        <v>57765</v>
      </c>
      <c r="B6650" s="18" t="n">
        <v>94</v>
      </c>
      <c r="C6650" s="7" t="n">
        <v>0</v>
      </c>
      <c r="D6650" s="7" t="s">
        <v>483</v>
      </c>
      <c r="E6650" s="7" t="n">
        <v>2</v>
      </c>
    </row>
    <row r="6651" spans="1:13">
      <c r="A6651" t="s">
        <v>4</v>
      </c>
      <c r="B6651" s="4" t="s">
        <v>5</v>
      </c>
      <c r="C6651" s="4" t="s">
        <v>13</v>
      </c>
      <c r="D6651" s="4" t="s">
        <v>6</v>
      </c>
      <c r="E6651" s="4" t="s">
        <v>10</v>
      </c>
    </row>
    <row r="6652" spans="1:13">
      <c r="A6652" t="n">
        <v>57782</v>
      </c>
      <c r="B6652" s="18" t="n">
        <v>94</v>
      </c>
      <c r="C6652" s="7" t="n">
        <v>1</v>
      </c>
      <c r="D6652" s="7" t="s">
        <v>483</v>
      </c>
      <c r="E6652" s="7" t="n">
        <v>4</v>
      </c>
    </row>
    <row r="6653" spans="1:13">
      <c r="A6653" t="s">
        <v>4</v>
      </c>
      <c r="B6653" s="4" t="s">
        <v>5</v>
      </c>
      <c r="C6653" s="4" t="s">
        <v>10</v>
      </c>
      <c r="D6653" s="4" t="s">
        <v>9</v>
      </c>
    </row>
    <row r="6654" spans="1:13">
      <c r="A6654" t="n">
        <v>57799</v>
      </c>
      <c r="B6654" s="34" t="n">
        <v>43</v>
      </c>
      <c r="C6654" s="7" t="n">
        <v>1600</v>
      </c>
      <c r="D6654" s="7" t="n">
        <v>1</v>
      </c>
    </row>
    <row r="6655" spans="1:13">
      <c r="A6655" t="s">
        <v>4</v>
      </c>
      <c r="B6655" s="4" t="s">
        <v>5</v>
      </c>
      <c r="C6655" s="4" t="s">
        <v>10</v>
      </c>
      <c r="D6655" s="4" t="s">
        <v>9</v>
      </c>
    </row>
    <row r="6656" spans="1:13">
      <c r="A6656" t="n">
        <v>57806</v>
      </c>
      <c r="B6656" s="34" t="n">
        <v>43</v>
      </c>
      <c r="C6656" s="7" t="n">
        <v>1601</v>
      </c>
      <c r="D6656" s="7" t="n">
        <v>1</v>
      </c>
    </row>
    <row r="6657" spans="1:8">
      <c r="A6657" t="s">
        <v>4</v>
      </c>
      <c r="B6657" s="4" t="s">
        <v>5</v>
      </c>
      <c r="C6657" s="4" t="s">
        <v>10</v>
      </c>
      <c r="D6657" s="4" t="s">
        <v>9</v>
      </c>
    </row>
    <row r="6658" spans="1:8">
      <c r="A6658" t="n">
        <v>57813</v>
      </c>
      <c r="B6658" s="34" t="n">
        <v>43</v>
      </c>
      <c r="C6658" s="7" t="n">
        <v>1602</v>
      </c>
      <c r="D6658" s="7" t="n">
        <v>1</v>
      </c>
    </row>
    <row r="6659" spans="1:8">
      <c r="A6659" t="s">
        <v>4</v>
      </c>
      <c r="B6659" s="4" t="s">
        <v>5</v>
      </c>
      <c r="C6659" s="4" t="s">
        <v>10</v>
      </c>
      <c r="D6659" s="4" t="s">
        <v>9</v>
      </c>
    </row>
    <row r="6660" spans="1:8">
      <c r="A6660" t="n">
        <v>57820</v>
      </c>
      <c r="B6660" s="34" t="n">
        <v>43</v>
      </c>
      <c r="C6660" s="7" t="n">
        <v>1640</v>
      </c>
      <c r="D6660" s="7" t="n">
        <v>1</v>
      </c>
    </row>
    <row r="6661" spans="1:8">
      <c r="A6661" t="s">
        <v>4</v>
      </c>
      <c r="B6661" s="4" t="s">
        <v>5</v>
      </c>
      <c r="C6661" s="4" t="s">
        <v>10</v>
      </c>
      <c r="D6661" s="4" t="s">
        <v>9</v>
      </c>
    </row>
    <row r="6662" spans="1:8">
      <c r="A6662" t="n">
        <v>57827</v>
      </c>
      <c r="B6662" s="34" t="n">
        <v>43</v>
      </c>
      <c r="C6662" s="7" t="n">
        <v>1641</v>
      </c>
      <c r="D6662" s="7" t="n">
        <v>1</v>
      </c>
    </row>
    <row r="6663" spans="1:8">
      <c r="A6663" t="s">
        <v>4</v>
      </c>
      <c r="B6663" s="4" t="s">
        <v>5</v>
      </c>
      <c r="C6663" s="4" t="s">
        <v>10</v>
      </c>
      <c r="D6663" s="4" t="s">
        <v>19</v>
      </c>
      <c r="E6663" s="4" t="s">
        <v>19</v>
      </c>
      <c r="F6663" s="4" t="s">
        <v>19</v>
      </c>
      <c r="G6663" s="4" t="s">
        <v>19</v>
      </c>
    </row>
    <row r="6664" spans="1:8">
      <c r="A6664" t="n">
        <v>57834</v>
      </c>
      <c r="B6664" s="31" t="n">
        <v>46</v>
      </c>
      <c r="C6664" s="7" t="n">
        <v>7033</v>
      </c>
      <c r="D6664" s="7" t="n">
        <v>0</v>
      </c>
      <c r="E6664" s="7" t="n">
        <v>0.75</v>
      </c>
      <c r="F6664" s="7" t="n">
        <v>-80</v>
      </c>
      <c r="G6664" s="7" t="n">
        <v>180</v>
      </c>
    </row>
    <row r="6665" spans="1:8">
      <c r="A6665" t="s">
        <v>4</v>
      </c>
      <c r="B6665" s="4" t="s">
        <v>5</v>
      </c>
      <c r="C6665" s="4" t="s">
        <v>13</v>
      </c>
    </row>
    <row r="6666" spans="1:8">
      <c r="A6666" t="n">
        <v>57853</v>
      </c>
      <c r="B6666" s="48" t="n">
        <v>45</v>
      </c>
      <c r="C6666" s="7" t="n">
        <v>0</v>
      </c>
    </row>
    <row r="6667" spans="1:8">
      <c r="A6667" t="s">
        <v>4</v>
      </c>
      <c r="B6667" s="4" t="s">
        <v>5</v>
      </c>
      <c r="C6667" s="4" t="s">
        <v>13</v>
      </c>
      <c r="D6667" s="4" t="s">
        <v>13</v>
      </c>
      <c r="E6667" s="4" t="s">
        <v>19</v>
      </c>
      <c r="F6667" s="4" t="s">
        <v>19</v>
      </c>
      <c r="G6667" s="4" t="s">
        <v>19</v>
      </c>
      <c r="H6667" s="4" t="s">
        <v>10</v>
      </c>
    </row>
    <row r="6668" spans="1:8">
      <c r="A6668" t="n">
        <v>57855</v>
      </c>
      <c r="B6668" s="48" t="n">
        <v>45</v>
      </c>
      <c r="C6668" s="7" t="n">
        <v>2</v>
      </c>
      <c r="D6668" s="7" t="n">
        <v>3</v>
      </c>
      <c r="E6668" s="7" t="n">
        <v>0</v>
      </c>
      <c r="F6668" s="7" t="n">
        <v>7.34999990463257</v>
      </c>
      <c r="G6668" s="7" t="n">
        <v>-90.0999984741211</v>
      </c>
      <c r="H6668" s="7" t="n">
        <v>0</v>
      </c>
    </row>
    <row r="6669" spans="1:8">
      <c r="A6669" t="s">
        <v>4</v>
      </c>
      <c r="B6669" s="4" t="s">
        <v>5</v>
      </c>
      <c r="C6669" s="4" t="s">
        <v>13</v>
      </c>
      <c r="D6669" s="4" t="s">
        <v>13</v>
      </c>
      <c r="E6669" s="4" t="s">
        <v>19</v>
      </c>
      <c r="F6669" s="4" t="s">
        <v>19</v>
      </c>
      <c r="G6669" s="4" t="s">
        <v>19</v>
      </c>
      <c r="H6669" s="4" t="s">
        <v>10</v>
      </c>
      <c r="I6669" s="4" t="s">
        <v>13</v>
      </c>
    </row>
    <row r="6670" spans="1:8">
      <c r="A6670" t="n">
        <v>57872</v>
      </c>
      <c r="B6670" s="48" t="n">
        <v>45</v>
      </c>
      <c r="C6670" s="7" t="n">
        <v>4</v>
      </c>
      <c r="D6670" s="7" t="n">
        <v>3</v>
      </c>
      <c r="E6670" s="7" t="n">
        <v>357.959991455078</v>
      </c>
      <c r="F6670" s="7" t="n">
        <v>7.69000005722046</v>
      </c>
      <c r="G6670" s="7" t="n">
        <v>10</v>
      </c>
      <c r="H6670" s="7" t="n">
        <v>0</v>
      </c>
      <c r="I6670" s="7" t="n">
        <v>0</v>
      </c>
    </row>
    <row r="6671" spans="1:8">
      <c r="A6671" t="s">
        <v>4</v>
      </c>
      <c r="B6671" s="4" t="s">
        <v>5</v>
      </c>
      <c r="C6671" s="4" t="s">
        <v>13</v>
      </c>
      <c r="D6671" s="4" t="s">
        <v>13</v>
      </c>
      <c r="E6671" s="4" t="s">
        <v>19</v>
      </c>
      <c r="F6671" s="4" t="s">
        <v>10</v>
      </c>
    </row>
    <row r="6672" spans="1:8">
      <c r="A6672" t="n">
        <v>57890</v>
      </c>
      <c r="B6672" s="48" t="n">
        <v>45</v>
      </c>
      <c r="C6672" s="7" t="n">
        <v>5</v>
      </c>
      <c r="D6672" s="7" t="n">
        <v>3</v>
      </c>
      <c r="E6672" s="7" t="n">
        <v>11.3999996185303</v>
      </c>
      <c r="F6672" s="7" t="n">
        <v>0</v>
      </c>
    </row>
    <row r="6673" spans="1:9">
      <c r="A6673" t="s">
        <v>4</v>
      </c>
      <c r="B6673" s="4" t="s">
        <v>5</v>
      </c>
      <c r="C6673" s="4" t="s">
        <v>13</v>
      </c>
      <c r="D6673" s="4" t="s">
        <v>13</v>
      </c>
      <c r="E6673" s="4" t="s">
        <v>19</v>
      </c>
      <c r="F6673" s="4" t="s">
        <v>10</v>
      </c>
    </row>
    <row r="6674" spans="1:9">
      <c r="A6674" t="n">
        <v>57899</v>
      </c>
      <c r="B6674" s="48" t="n">
        <v>45</v>
      </c>
      <c r="C6674" s="7" t="n">
        <v>11</v>
      </c>
      <c r="D6674" s="7" t="n">
        <v>3</v>
      </c>
      <c r="E6674" s="7" t="n">
        <v>40</v>
      </c>
      <c r="F6674" s="7" t="n">
        <v>0</v>
      </c>
    </row>
    <row r="6675" spans="1:9">
      <c r="A6675" t="s">
        <v>4</v>
      </c>
      <c r="B6675" s="4" t="s">
        <v>5</v>
      </c>
      <c r="C6675" s="4" t="s">
        <v>13</v>
      </c>
      <c r="D6675" s="4" t="s">
        <v>13</v>
      </c>
      <c r="E6675" s="4" t="s">
        <v>19</v>
      </c>
      <c r="F6675" s="4" t="s">
        <v>10</v>
      </c>
    </row>
    <row r="6676" spans="1:9">
      <c r="A6676" t="n">
        <v>57908</v>
      </c>
      <c r="B6676" s="48" t="n">
        <v>45</v>
      </c>
      <c r="C6676" s="7" t="n">
        <v>5</v>
      </c>
      <c r="D6676" s="7" t="n">
        <v>3</v>
      </c>
      <c r="E6676" s="7" t="n">
        <v>14.8000001907349</v>
      </c>
      <c r="F6676" s="7" t="n">
        <v>3000</v>
      </c>
    </row>
    <row r="6677" spans="1:9">
      <c r="A6677" t="s">
        <v>4</v>
      </c>
      <c r="B6677" s="4" t="s">
        <v>5</v>
      </c>
      <c r="C6677" s="4" t="s">
        <v>13</v>
      </c>
      <c r="D6677" s="4" t="s">
        <v>10</v>
      </c>
      <c r="E6677" s="4" t="s">
        <v>9</v>
      </c>
      <c r="F6677" s="4" t="s">
        <v>10</v>
      </c>
    </row>
    <row r="6678" spans="1:9">
      <c r="A6678" t="n">
        <v>57917</v>
      </c>
      <c r="B6678" s="14" t="n">
        <v>50</v>
      </c>
      <c r="C6678" s="7" t="n">
        <v>3</v>
      </c>
      <c r="D6678" s="7" t="n">
        <v>8060</v>
      </c>
      <c r="E6678" s="7" t="n">
        <v>1053609165</v>
      </c>
      <c r="F6678" s="7" t="n">
        <v>1000</v>
      </c>
    </row>
    <row r="6679" spans="1:9">
      <c r="A6679" t="s">
        <v>4</v>
      </c>
      <c r="B6679" s="4" t="s">
        <v>5</v>
      </c>
      <c r="C6679" s="4" t="s">
        <v>13</v>
      </c>
      <c r="D6679" s="4" t="s">
        <v>10</v>
      </c>
      <c r="E6679" s="4" t="s">
        <v>19</v>
      </c>
    </row>
    <row r="6680" spans="1:9">
      <c r="A6680" t="n">
        <v>57927</v>
      </c>
      <c r="B6680" s="42" t="n">
        <v>58</v>
      </c>
      <c r="C6680" s="7" t="n">
        <v>100</v>
      </c>
      <c r="D6680" s="7" t="n">
        <v>1500</v>
      </c>
      <c r="E6680" s="7" t="n">
        <v>1</v>
      </c>
    </row>
    <row r="6681" spans="1:9">
      <c r="A6681" t="s">
        <v>4</v>
      </c>
      <c r="B6681" s="4" t="s">
        <v>5</v>
      </c>
      <c r="C6681" s="4" t="s">
        <v>13</v>
      </c>
      <c r="D6681" s="4" t="s">
        <v>10</v>
      </c>
      <c r="E6681" s="4" t="s">
        <v>10</v>
      </c>
    </row>
    <row r="6682" spans="1:9">
      <c r="A6682" t="n">
        <v>57935</v>
      </c>
      <c r="B6682" s="68" t="n">
        <v>39</v>
      </c>
      <c r="C6682" s="7" t="n">
        <v>16</v>
      </c>
      <c r="D6682" s="7" t="n">
        <v>65533</v>
      </c>
      <c r="E6682" s="7" t="n">
        <v>203</v>
      </c>
    </row>
    <row r="6683" spans="1:9">
      <c r="A6683" t="s">
        <v>4</v>
      </c>
      <c r="B6683" s="4" t="s">
        <v>5</v>
      </c>
      <c r="C6683" s="4" t="s">
        <v>13</v>
      </c>
      <c r="D6683" s="4" t="s">
        <v>10</v>
      </c>
      <c r="E6683" s="4" t="s">
        <v>10</v>
      </c>
      <c r="F6683" s="4" t="s">
        <v>10</v>
      </c>
      <c r="G6683" s="4" t="s">
        <v>10</v>
      </c>
      <c r="H6683" s="4" t="s">
        <v>10</v>
      </c>
      <c r="I6683" s="4" t="s">
        <v>6</v>
      </c>
      <c r="J6683" s="4" t="s">
        <v>19</v>
      </c>
      <c r="K6683" s="4" t="s">
        <v>19</v>
      </c>
      <c r="L6683" s="4" t="s">
        <v>19</v>
      </c>
      <c r="M6683" s="4" t="s">
        <v>9</v>
      </c>
      <c r="N6683" s="4" t="s">
        <v>9</v>
      </c>
      <c r="O6683" s="4" t="s">
        <v>19</v>
      </c>
      <c r="P6683" s="4" t="s">
        <v>19</v>
      </c>
      <c r="Q6683" s="4" t="s">
        <v>19</v>
      </c>
      <c r="R6683" s="4" t="s">
        <v>19</v>
      </c>
      <c r="S6683" s="4" t="s">
        <v>13</v>
      </c>
    </row>
    <row r="6684" spans="1:9">
      <c r="A6684" t="n">
        <v>57941</v>
      </c>
      <c r="B6684" s="68" t="n">
        <v>39</v>
      </c>
      <c r="C6684" s="7" t="n">
        <v>12</v>
      </c>
      <c r="D6684" s="7" t="n">
        <v>65533</v>
      </c>
      <c r="E6684" s="7" t="n">
        <v>205</v>
      </c>
      <c r="F6684" s="7" t="n">
        <v>0</v>
      </c>
      <c r="G6684" s="7" t="n">
        <v>1615</v>
      </c>
      <c r="H6684" s="7" t="n">
        <v>259</v>
      </c>
      <c r="I6684" s="7" t="s">
        <v>314</v>
      </c>
      <c r="J6684" s="7" t="n">
        <v>0</v>
      </c>
      <c r="K6684" s="7" t="n">
        <v>0</v>
      </c>
      <c r="L6684" s="7" t="n">
        <v>0</v>
      </c>
      <c r="M6684" s="7" t="n">
        <v>0</v>
      </c>
      <c r="N6684" s="7" t="n">
        <v>0</v>
      </c>
      <c r="O6684" s="7" t="n">
        <v>0</v>
      </c>
      <c r="P6684" s="7" t="n">
        <v>1</v>
      </c>
      <c r="Q6684" s="7" t="n">
        <v>1</v>
      </c>
      <c r="R6684" s="7" t="n">
        <v>1</v>
      </c>
      <c r="S6684" s="7" t="n">
        <v>255</v>
      </c>
    </row>
    <row r="6685" spans="1:9">
      <c r="A6685" t="s">
        <v>4</v>
      </c>
      <c r="B6685" s="4" t="s">
        <v>5</v>
      </c>
      <c r="C6685" s="4" t="s">
        <v>10</v>
      </c>
      <c r="D6685" s="4" t="s">
        <v>13</v>
      </c>
      <c r="E6685" s="4" t="s">
        <v>13</v>
      </c>
      <c r="F6685" s="4" t="s">
        <v>6</v>
      </c>
    </row>
    <row r="6686" spans="1:9">
      <c r="A6686" t="n">
        <v>58002</v>
      </c>
      <c r="B6686" s="36" t="n">
        <v>20</v>
      </c>
      <c r="C6686" s="7" t="n">
        <v>0</v>
      </c>
      <c r="D6686" s="7" t="n">
        <v>3</v>
      </c>
      <c r="E6686" s="7" t="n">
        <v>11</v>
      </c>
      <c r="F6686" s="7" t="s">
        <v>491</v>
      </c>
    </row>
    <row r="6687" spans="1:9">
      <c r="A6687" t="s">
        <v>4</v>
      </c>
      <c r="B6687" s="4" t="s">
        <v>5</v>
      </c>
      <c r="C6687" s="4" t="s">
        <v>13</v>
      </c>
      <c r="D6687" s="4" t="s">
        <v>10</v>
      </c>
      <c r="E6687" s="4" t="s">
        <v>9</v>
      </c>
      <c r="F6687" s="4" t="s">
        <v>10</v>
      </c>
    </row>
    <row r="6688" spans="1:9">
      <c r="A6688" t="n">
        <v>58029</v>
      </c>
      <c r="B6688" s="14" t="n">
        <v>50</v>
      </c>
      <c r="C6688" s="7" t="n">
        <v>3</v>
      </c>
      <c r="D6688" s="7" t="n">
        <v>4546</v>
      </c>
      <c r="E6688" s="7" t="n">
        <v>1053609165</v>
      </c>
      <c r="F6688" s="7" t="n">
        <v>500</v>
      </c>
    </row>
    <row r="6689" spans="1:19">
      <c r="A6689" t="s">
        <v>4</v>
      </c>
      <c r="B6689" s="4" t="s">
        <v>5</v>
      </c>
      <c r="C6689" s="4" t="s">
        <v>13</v>
      </c>
      <c r="D6689" s="4" t="s">
        <v>10</v>
      </c>
      <c r="E6689" s="4" t="s">
        <v>9</v>
      </c>
      <c r="F6689" s="4" t="s">
        <v>10</v>
      </c>
    </row>
    <row r="6690" spans="1:19">
      <c r="A6690" t="n">
        <v>58039</v>
      </c>
      <c r="B6690" s="14" t="n">
        <v>50</v>
      </c>
      <c r="C6690" s="7" t="n">
        <v>3</v>
      </c>
      <c r="D6690" s="7" t="n">
        <v>4522</v>
      </c>
      <c r="E6690" s="7" t="n">
        <v>1053609165</v>
      </c>
      <c r="F6690" s="7" t="n">
        <v>500</v>
      </c>
    </row>
    <row r="6691" spans="1:19">
      <c r="A6691" t="s">
        <v>4</v>
      </c>
      <c r="B6691" s="4" t="s">
        <v>5</v>
      </c>
      <c r="C6691" s="4" t="s">
        <v>13</v>
      </c>
      <c r="D6691" s="4" t="s">
        <v>10</v>
      </c>
    </row>
    <row r="6692" spans="1:19">
      <c r="A6692" t="n">
        <v>58049</v>
      </c>
      <c r="B6692" s="42" t="n">
        <v>58</v>
      </c>
      <c r="C6692" s="7" t="n">
        <v>255</v>
      </c>
      <c r="D6692" s="7" t="n">
        <v>0</v>
      </c>
    </row>
    <row r="6693" spans="1:19">
      <c r="A6693" t="s">
        <v>4</v>
      </c>
      <c r="B6693" s="4" t="s">
        <v>5</v>
      </c>
      <c r="C6693" s="4" t="s">
        <v>13</v>
      </c>
      <c r="D6693" s="4" t="s">
        <v>10</v>
      </c>
    </row>
    <row r="6694" spans="1:19">
      <c r="A6694" t="n">
        <v>58053</v>
      </c>
      <c r="B6694" s="48" t="n">
        <v>45</v>
      </c>
      <c r="C6694" s="7" t="n">
        <v>7</v>
      </c>
      <c r="D6694" s="7" t="n">
        <v>255</v>
      </c>
    </row>
    <row r="6695" spans="1:19">
      <c r="A6695" t="s">
        <v>4</v>
      </c>
      <c r="B6695" s="4" t="s">
        <v>5</v>
      </c>
      <c r="C6695" s="4" t="s">
        <v>13</v>
      </c>
      <c r="D6695" s="4" t="s">
        <v>19</v>
      </c>
      <c r="E6695" s="4" t="s">
        <v>19</v>
      </c>
      <c r="F6695" s="4" t="s">
        <v>19</v>
      </c>
    </row>
    <row r="6696" spans="1:19">
      <c r="A6696" t="n">
        <v>58057</v>
      </c>
      <c r="B6696" s="48" t="n">
        <v>45</v>
      </c>
      <c r="C6696" s="7" t="n">
        <v>9</v>
      </c>
      <c r="D6696" s="7" t="n">
        <v>0.0500000007450581</v>
      </c>
      <c r="E6696" s="7" t="n">
        <v>0.0500000007450581</v>
      </c>
      <c r="F6696" s="7" t="n">
        <v>0.200000002980232</v>
      </c>
    </row>
    <row r="6697" spans="1:19">
      <c r="A6697" t="s">
        <v>4</v>
      </c>
      <c r="B6697" s="4" t="s">
        <v>5</v>
      </c>
      <c r="C6697" s="4" t="s">
        <v>13</v>
      </c>
      <c r="D6697" s="4" t="s">
        <v>10</v>
      </c>
      <c r="E6697" s="4" t="s">
        <v>10</v>
      </c>
      <c r="F6697" s="4" t="s">
        <v>13</v>
      </c>
    </row>
    <row r="6698" spans="1:19">
      <c r="A6698" t="n">
        <v>58071</v>
      </c>
      <c r="B6698" s="21" t="n">
        <v>25</v>
      </c>
      <c r="C6698" s="7" t="n">
        <v>1</v>
      </c>
      <c r="D6698" s="7" t="n">
        <v>60</v>
      </c>
      <c r="E6698" s="7" t="n">
        <v>280</v>
      </c>
      <c r="F6698" s="7" t="n">
        <v>1</v>
      </c>
    </row>
    <row r="6699" spans="1:19">
      <c r="A6699" t="s">
        <v>4</v>
      </c>
      <c r="B6699" s="4" t="s">
        <v>5</v>
      </c>
      <c r="C6699" s="4" t="s">
        <v>13</v>
      </c>
      <c r="D6699" s="4" t="s">
        <v>10</v>
      </c>
      <c r="E6699" s="4" t="s">
        <v>6</v>
      </c>
    </row>
    <row r="6700" spans="1:19">
      <c r="A6700" t="n">
        <v>58078</v>
      </c>
      <c r="B6700" s="37" t="n">
        <v>51</v>
      </c>
      <c r="C6700" s="7" t="n">
        <v>4</v>
      </c>
      <c r="D6700" s="7" t="n">
        <v>11</v>
      </c>
      <c r="E6700" s="7" t="s">
        <v>492</v>
      </c>
    </row>
    <row r="6701" spans="1:19">
      <c r="A6701" t="s">
        <v>4</v>
      </c>
      <c r="B6701" s="4" t="s">
        <v>5</v>
      </c>
      <c r="C6701" s="4" t="s">
        <v>10</v>
      </c>
    </row>
    <row r="6702" spans="1:19">
      <c r="A6702" t="n">
        <v>58098</v>
      </c>
      <c r="B6702" s="25" t="n">
        <v>16</v>
      </c>
      <c r="C6702" s="7" t="n">
        <v>0</v>
      </c>
    </row>
    <row r="6703" spans="1:19">
      <c r="A6703" t="s">
        <v>4</v>
      </c>
      <c r="B6703" s="4" t="s">
        <v>5</v>
      </c>
      <c r="C6703" s="4" t="s">
        <v>10</v>
      </c>
      <c r="D6703" s="4" t="s">
        <v>13</v>
      </c>
      <c r="E6703" s="4" t="s">
        <v>9</v>
      </c>
      <c r="F6703" s="4" t="s">
        <v>28</v>
      </c>
      <c r="G6703" s="4" t="s">
        <v>13</v>
      </c>
      <c r="H6703" s="4" t="s">
        <v>13</v>
      </c>
      <c r="I6703" s="4" t="s">
        <v>13</v>
      </c>
    </row>
    <row r="6704" spans="1:19">
      <c r="A6704" t="n">
        <v>58101</v>
      </c>
      <c r="B6704" s="38" t="n">
        <v>26</v>
      </c>
      <c r="C6704" s="7" t="n">
        <v>11</v>
      </c>
      <c r="D6704" s="7" t="n">
        <v>17</v>
      </c>
      <c r="E6704" s="7" t="n">
        <v>10346</v>
      </c>
      <c r="F6704" s="7" t="s">
        <v>493</v>
      </c>
      <c r="G6704" s="7" t="n">
        <v>8</v>
      </c>
      <c r="H6704" s="7" t="n">
        <v>2</v>
      </c>
      <c r="I6704" s="7" t="n">
        <v>0</v>
      </c>
    </row>
    <row r="6705" spans="1:9">
      <c r="A6705" t="s">
        <v>4</v>
      </c>
      <c r="B6705" s="4" t="s">
        <v>5</v>
      </c>
      <c r="C6705" s="4" t="s">
        <v>10</v>
      </c>
    </row>
    <row r="6706" spans="1:9">
      <c r="A6706" t="n">
        <v>58146</v>
      </c>
      <c r="B6706" s="25" t="n">
        <v>16</v>
      </c>
      <c r="C6706" s="7" t="n">
        <v>1</v>
      </c>
    </row>
    <row r="6707" spans="1:9">
      <c r="A6707" t="s">
        <v>4</v>
      </c>
      <c r="B6707" s="4" t="s">
        <v>5</v>
      </c>
      <c r="C6707" s="4" t="s">
        <v>13</v>
      </c>
      <c r="D6707" s="4" t="s">
        <v>10</v>
      </c>
    </row>
    <row r="6708" spans="1:9">
      <c r="A6708" t="n">
        <v>58149</v>
      </c>
      <c r="B6708" s="14" t="n">
        <v>50</v>
      </c>
      <c r="C6708" s="7" t="n">
        <v>52</v>
      </c>
      <c r="D6708" s="7" t="n">
        <v>10346</v>
      </c>
    </row>
    <row r="6709" spans="1:9">
      <c r="A6709" t="s">
        <v>4</v>
      </c>
      <c r="B6709" s="4" t="s">
        <v>5</v>
      </c>
      <c r="C6709" s="4" t="s">
        <v>10</v>
      </c>
    </row>
    <row r="6710" spans="1:9">
      <c r="A6710" t="n">
        <v>58153</v>
      </c>
      <c r="B6710" s="25" t="n">
        <v>16</v>
      </c>
      <c r="C6710" s="7" t="n">
        <v>500</v>
      </c>
    </row>
    <row r="6711" spans="1:9">
      <c r="A6711" t="s">
        <v>4</v>
      </c>
      <c r="B6711" s="4" t="s">
        <v>5</v>
      </c>
      <c r="C6711" s="4" t="s">
        <v>10</v>
      </c>
      <c r="D6711" s="4" t="s">
        <v>13</v>
      </c>
    </row>
    <row r="6712" spans="1:9">
      <c r="A6712" t="n">
        <v>58156</v>
      </c>
      <c r="B6712" s="52" t="n">
        <v>89</v>
      </c>
      <c r="C6712" s="7" t="n">
        <v>65533</v>
      </c>
      <c r="D6712" s="7" t="n">
        <v>0</v>
      </c>
    </row>
    <row r="6713" spans="1:9">
      <c r="A6713" t="s">
        <v>4</v>
      </c>
      <c r="B6713" s="4" t="s">
        <v>5</v>
      </c>
      <c r="C6713" s="4" t="s">
        <v>10</v>
      </c>
      <c r="D6713" s="4" t="s">
        <v>13</v>
      </c>
    </row>
    <row r="6714" spans="1:9">
      <c r="A6714" t="n">
        <v>58160</v>
      </c>
      <c r="B6714" s="52" t="n">
        <v>89</v>
      </c>
      <c r="C6714" s="7" t="n">
        <v>65533</v>
      </c>
      <c r="D6714" s="7" t="n">
        <v>1</v>
      </c>
    </row>
    <row r="6715" spans="1:9">
      <c r="A6715" t="s">
        <v>4</v>
      </c>
      <c r="B6715" s="4" t="s">
        <v>5</v>
      </c>
      <c r="C6715" s="4" t="s">
        <v>13</v>
      </c>
      <c r="D6715" s="4" t="s">
        <v>10</v>
      </c>
      <c r="E6715" s="4" t="s">
        <v>10</v>
      </c>
      <c r="F6715" s="4" t="s">
        <v>13</v>
      </c>
    </row>
    <row r="6716" spans="1:9">
      <c r="A6716" t="n">
        <v>58164</v>
      </c>
      <c r="B6716" s="21" t="n">
        <v>25</v>
      </c>
      <c r="C6716" s="7" t="n">
        <v>1</v>
      </c>
      <c r="D6716" s="7" t="n">
        <v>65535</v>
      </c>
      <c r="E6716" s="7" t="n">
        <v>65535</v>
      </c>
      <c r="F6716" s="7" t="n">
        <v>0</v>
      </c>
    </row>
    <row r="6717" spans="1:9">
      <c r="A6717" t="s">
        <v>4</v>
      </c>
      <c r="B6717" s="4" t="s">
        <v>5</v>
      </c>
      <c r="C6717" s="4" t="s">
        <v>10</v>
      </c>
    </row>
    <row r="6718" spans="1:9">
      <c r="A6718" t="n">
        <v>58171</v>
      </c>
      <c r="B6718" s="25" t="n">
        <v>16</v>
      </c>
      <c r="C6718" s="7" t="n">
        <v>300</v>
      </c>
    </row>
    <row r="6719" spans="1:9">
      <c r="A6719" t="s">
        <v>4</v>
      </c>
      <c r="B6719" s="4" t="s">
        <v>5</v>
      </c>
      <c r="C6719" s="4" t="s">
        <v>13</v>
      </c>
      <c r="D6719" s="4" t="s">
        <v>19</v>
      </c>
      <c r="E6719" s="4" t="s">
        <v>19</v>
      </c>
      <c r="F6719" s="4" t="s">
        <v>19</v>
      </c>
    </row>
    <row r="6720" spans="1:9">
      <c r="A6720" t="n">
        <v>58174</v>
      </c>
      <c r="B6720" s="48" t="n">
        <v>45</v>
      </c>
      <c r="C6720" s="7" t="n">
        <v>9</v>
      </c>
      <c r="D6720" s="7" t="n">
        <v>0.0500000007450581</v>
      </c>
      <c r="E6720" s="7" t="n">
        <v>0.0500000007450581</v>
      </c>
      <c r="F6720" s="7" t="n">
        <v>0.200000002980232</v>
      </c>
    </row>
    <row r="6721" spans="1:6">
      <c r="A6721" t="s">
        <v>4</v>
      </c>
      <c r="B6721" s="4" t="s">
        <v>5</v>
      </c>
      <c r="C6721" s="4" t="s">
        <v>6</v>
      </c>
      <c r="D6721" s="4" t="s">
        <v>10</v>
      </c>
    </row>
    <row r="6722" spans="1:6">
      <c r="A6722" t="n">
        <v>58188</v>
      </c>
      <c r="B6722" s="58" t="n">
        <v>29</v>
      </c>
      <c r="C6722" s="7" t="s">
        <v>401</v>
      </c>
      <c r="D6722" s="7" t="n">
        <v>65533</v>
      </c>
    </row>
    <row r="6723" spans="1:6">
      <c r="A6723" t="s">
        <v>4</v>
      </c>
      <c r="B6723" s="4" t="s">
        <v>5</v>
      </c>
      <c r="C6723" s="4" t="s">
        <v>13</v>
      </c>
      <c r="D6723" s="4" t="s">
        <v>10</v>
      </c>
      <c r="E6723" s="4" t="s">
        <v>6</v>
      </c>
    </row>
    <row r="6724" spans="1:6">
      <c r="A6724" t="n">
        <v>58204</v>
      </c>
      <c r="B6724" s="37" t="n">
        <v>51</v>
      </c>
      <c r="C6724" s="7" t="n">
        <v>4</v>
      </c>
      <c r="D6724" s="7" t="n">
        <v>7033</v>
      </c>
      <c r="E6724" s="7" t="s">
        <v>120</v>
      </c>
    </row>
    <row r="6725" spans="1:6">
      <c r="A6725" t="s">
        <v>4</v>
      </c>
      <c r="B6725" s="4" t="s">
        <v>5</v>
      </c>
      <c r="C6725" s="4" t="s">
        <v>10</v>
      </c>
    </row>
    <row r="6726" spans="1:6">
      <c r="A6726" t="n">
        <v>58218</v>
      </c>
      <c r="B6726" s="25" t="n">
        <v>16</v>
      </c>
      <c r="C6726" s="7" t="n">
        <v>0</v>
      </c>
    </row>
    <row r="6727" spans="1:6">
      <c r="A6727" t="s">
        <v>4</v>
      </c>
      <c r="B6727" s="4" t="s">
        <v>5</v>
      </c>
      <c r="C6727" s="4" t="s">
        <v>10</v>
      </c>
      <c r="D6727" s="4" t="s">
        <v>13</v>
      </c>
      <c r="E6727" s="4" t="s">
        <v>9</v>
      </c>
      <c r="F6727" s="4" t="s">
        <v>28</v>
      </c>
      <c r="G6727" s="4" t="s">
        <v>13</v>
      </c>
      <c r="H6727" s="4" t="s">
        <v>13</v>
      </c>
      <c r="I6727" s="4" t="s">
        <v>13</v>
      </c>
    </row>
    <row r="6728" spans="1:6">
      <c r="A6728" t="n">
        <v>58221</v>
      </c>
      <c r="B6728" s="38" t="n">
        <v>26</v>
      </c>
      <c r="C6728" s="7" t="n">
        <v>7033</v>
      </c>
      <c r="D6728" s="7" t="n">
        <v>17</v>
      </c>
      <c r="E6728" s="7" t="n">
        <v>52880</v>
      </c>
      <c r="F6728" s="7" t="s">
        <v>494</v>
      </c>
      <c r="G6728" s="7" t="n">
        <v>8</v>
      </c>
      <c r="H6728" s="7" t="n">
        <v>2</v>
      </c>
      <c r="I6728" s="7" t="n">
        <v>0</v>
      </c>
    </row>
    <row r="6729" spans="1:6">
      <c r="A6729" t="s">
        <v>4</v>
      </c>
      <c r="B6729" s="4" t="s">
        <v>5</v>
      </c>
      <c r="C6729" s="4" t="s">
        <v>10</v>
      </c>
    </row>
    <row r="6730" spans="1:6">
      <c r="A6730" t="n">
        <v>58248</v>
      </c>
      <c r="B6730" s="25" t="n">
        <v>16</v>
      </c>
      <c r="C6730" s="7" t="n">
        <v>1</v>
      </c>
    </row>
    <row r="6731" spans="1:6">
      <c r="A6731" t="s">
        <v>4</v>
      </c>
      <c r="B6731" s="4" t="s">
        <v>5</v>
      </c>
      <c r="C6731" s="4" t="s">
        <v>13</v>
      </c>
      <c r="D6731" s="4" t="s">
        <v>10</v>
      </c>
    </row>
    <row r="6732" spans="1:6">
      <c r="A6732" t="n">
        <v>58251</v>
      </c>
      <c r="B6732" s="14" t="n">
        <v>50</v>
      </c>
      <c r="C6732" s="7" t="n">
        <v>52</v>
      </c>
      <c r="D6732" s="7" t="n">
        <v>52880</v>
      </c>
    </row>
    <row r="6733" spans="1:6">
      <c r="A6733" t="s">
        <v>4</v>
      </c>
      <c r="B6733" s="4" t="s">
        <v>5</v>
      </c>
      <c r="C6733" s="4" t="s">
        <v>10</v>
      </c>
    </row>
    <row r="6734" spans="1:6">
      <c r="A6734" t="n">
        <v>58255</v>
      </c>
      <c r="B6734" s="25" t="n">
        <v>16</v>
      </c>
      <c r="C6734" s="7" t="n">
        <v>500</v>
      </c>
    </row>
    <row r="6735" spans="1:6">
      <c r="A6735" t="s">
        <v>4</v>
      </c>
      <c r="B6735" s="4" t="s">
        <v>5</v>
      </c>
      <c r="C6735" s="4" t="s">
        <v>10</v>
      </c>
      <c r="D6735" s="4" t="s">
        <v>13</v>
      </c>
    </row>
    <row r="6736" spans="1:6">
      <c r="A6736" t="n">
        <v>58258</v>
      </c>
      <c r="B6736" s="52" t="n">
        <v>89</v>
      </c>
      <c r="C6736" s="7" t="n">
        <v>65533</v>
      </c>
      <c r="D6736" s="7" t="n">
        <v>0</v>
      </c>
    </row>
    <row r="6737" spans="1:9">
      <c r="A6737" t="s">
        <v>4</v>
      </c>
      <c r="B6737" s="4" t="s">
        <v>5</v>
      </c>
      <c r="C6737" s="4" t="s">
        <v>10</v>
      </c>
      <c r="D6737" s="4" t="s">
        <v>13</v>
      </c>
    </row>
    <row r="6738" spans="1:9">
      <c r="A6738" t="n">
        <v>58262</v>
      </c>
      <c r="B6738" s="52" t="n">
        <v>89</v>
      </c>
      <c r="C6738" s="7" t="n">
        <v>65533</v>
      </c>
      <c r="D6738" s="7" t="n">
        <v>1</v>
      </c>
    </row>
    <row r="6739" spans="1:9">
      <c r="A6739" t="s">
        <v>4</v>
      </c>
      <c r="B6739" s="4" t="s">
        <v>5</v>
      </c>
      <c r="C6739" s="4" t="s">
        <v>6</v>
      </c>
      <c r="D6739" s="4" t="s">
        <v>10</v>
      </c>
    </row>
    <row r="6740" spans="1:9">
      <c r="A6740" t="n">
        <v>58266</v>
      </c>
      <c r="B6740" s="58" t="n">
        <v>29</v>
      </c>
      <c r="C6740" s="7" t="s">
        <v>12</v>
      </c>
      <c r="D6740" s="7" t="n">
        <v>65533</v>
      </c>
    </row>
    <row r="6741" spans="1:9">
      <c r="A6741" t="s">
        <v>4</v>
      </c>
      <c r="B6741" s="4" t="s">
        <v>5</v>
      </c>
      <c r="C6741" s="4" t="s">
        <v>13</v>
      </c>
      <c r="D6741" s="4" t="s">
        <v>10</v>
      </c>
      <c r="E6741" s="4" t="s">
        <v>10</v>
      </c>
      <c r="F6741" s="4" t="s">
        <v>9</v>
      </c>
    </row>
    <row r="6742" spans="1:9">
      <c r="A6742" t="n">
        <v>58270</v>
      </c>
      <c r="B6742" s="76" t="n">
        <v>84</v>
      </c>
      <c r="C6742" s="7" t="n">
        <v>0</v>
      </c>
      <c r="D6742" s="7" t="n">
        <v>2</v>
      </c>
      <c r="E6742" s="7" t="n">
        <v>0</v>
      </c>
      <c r="F6742" s="7" t="n">
        <v>1045220557</v>
      </c>
    </row>
    <row r="6743" spans="1:9">
      <c r="A6743" t="s">
        <v>4</v>
      </c>
      <c r="B6743" s="4" t="s">
        <v>5</v>
      </c>
      <c r="C6743" s="4" t="s">
        <v>10</v>
      </c>
      <c r="D6743" s="4" t="s">
        <v>13</v>
      </c>
      <c r="E6743" s="4" t="s">
        <v>6</v>
      </c>
      <c r="F6743" s="4" t="s">
        <v>19</v>
      </c>
      <c r="G6743" s="4" t="s">
        <v>19</v>
      </c>
      <c r="H6743" s="4" t="s">
        <v>19</v>
      </c>
    </row>
    <row r="6744" spans="1:9">
      <c r="A6744" t="n">
        <v>58280</v>
      </c>
      <c r="B6744" s="35" t="n">
        <v>48</v>
      </c>
      <c r="C6744" s="7" t="n">
        <v>7033</v>
      </c>
      <c r="D6744" s="7" t="n">
        <v>0</v>
      </c>
      <c r="E6744" s="7" t="s">
        <v>450</v>
      </c>
      <c r="F6744" s="7" t="n">
        <v>-1</v>
      </c>
      <c r="G6744" s="7" t="n">
        <v>1</v>
      </c>
      <c r="H6744" s="7" t="n">
        <v>0</v>
      </c>
    </row>
    <row r="6745" spans="1:9">
      <c r="A6745" t="s">
        <v>4</v>
      </c>
      <c r="B6745" s="4" t="s">
        <v>5</v>
      </c>
      <c r="C6745" s="4" t="s">
        <v>13</v>
      </c>
      <c r="D6745" s="4" t="s">
        <v>10</v>
      </c>
      <c r="E6745" s="4" t="s">
        <v>19</v>
      </c>
      <c r="F6745" s="4" t="s">
        <v>10</v>
      </c>
      <c r="G6745" s="4" t="s">
        <v>9</v>
      </c>
      <c r="H6745" s="4" t="s">
        <v>9</v>
      </c>
      <c r="I6745" s="4" t="s">
        <v>10</v>
      </c>
      <c r="J6745" s="4" t="s">
        <v>10</v>
      </c>
      <c r="K6745" s="4" t="s">
        <v>9</v>
      </c>
      <c r="L6745" s="4" t="s">
        <v>9</v>
      </c>
      <c r="M6745" s="4" t="s">
        <v>9</v>
      </c>
      <c r="N6745" s="4" t="s">
        <v>9</v>
      </c>
      <c r="O6745" s="4" t="s">
        <v>6</v>
      </c>
    </row>
    <row r="6746" spans="1:9">
      <c r="A6746" t="n">
        <v>58307</v>
      </c>
      <c r="B6746" s="14" t="n">
        <v>50</v>
      </c>
      <c r="C6746" s="7" t="n">
        <v>0</v>
      </c>
      <c r="D6746" s="7" t="n">
        <v>4427</v>
      </c>
      <c r="E6746" s="7" t="n">
        <v>0.600000023841858</v>
      </c>
      <c r="F6746" s="7" t="n">
        <v>0</v>
      </c>
      <c r="G6746" s="7" t="n">
        <v>0</v>
      </c>
      <c r="H6746" s="7" t="n">
        <v>-1069547520</v>
      </c>
      <c r="I6746" s="7" t="n">
        <v>0</v>
      </c>
      <c r="J6746" s="7" t="n">
        <v>65533</v>
      </c>
      <c r="K6746" s="7" t="n">
        <v>0</v>
      </c>
      <c r="L6746" s="7" t="n">
        <v>0</v>
      </c>
      <c r="M6746" s="7" t="n">
        <v>0</v>
      </c>
      <c r="N6746" s="7" t="n">
        <v>0</v>
      </c>
      <c r="O6746" s="7" t="s">
        <v>12</v>
      </c>
    </row>
    <row r="6747" spans="1:9">
      <c r="A6747" t="s">
        <v>4</v>
      </c>
      <c r="B6747" s="4" t="s">
        <v>5</v>
      </c>
      <c r="C6747" s="4" t="s">
        <v>10</v>
      </c>
    </row>
    <row r="6748" spans="1:9">
      <c r="A6748" t="n">
        <v>58346</v>
      </c>
      <c r="B6748" s="25" t="n">
        <v>16</v>
      </c>
      <c r="C6748" s="7" t="n">
        <v>166</v>
      </c>
    </row>
    <row r="6749" spans="1:9">
      <c r="A6749" t="s">
        <v>4</v>
      </c>
      <c r="B6749" s="4" t="s">
        <v>5</v>
      </c>
      <c r="C6749" s="4" t="s">
        <v>10</v>
      </c>
      <c r="D6749" s="4" t="s">
        <v>10</v>
      </c>
      <c r="E6749" s="4" t="s">
        <v>19</v>
      </c>
      <c r="F6749" s="4" t="s">
        <v>19</v>
      </c>
      <c r="G6749" s="4" t="s">
        <v>19</v>
      </c>
      <c r="H6749" s="4" t="s">
        <v>19</v>
      </c>
      <c r="I6749" s="4" t="s">
        <v>19</v>
      </c>
      <c r="J6749" s="4" t="s">
        <v>13</v>
      </c>
      <c r="K6749" s="4" t="s">
        <v>10</v>
      </c>
    </row>
    <row r="6750" spans="1:9">
      <c r="A6750" t="n">
        <v>58349</v>
      </c>
      <c r="B6750" s="50" t="n">
        <v>55</v>
      </c>
      <c r="C6750" s="7" t="n">
        <v>7033</v>
      </c>
      <c r="D6750" s="7" t="n">
        <v>65026</v>
      </c>
      <c r="E6750" s="7" t="n">
        <v>0</v>
      </c>
      <c r="F6750" s="7" t="n">
        <v>0.75</v>
      </c>
      <c r="G6750" s="7" t="n">
        <v>-60</v>
      </c>
      <c r="H6750" s="7" t="n">
        <v>1</v>
      </c>
      <c r="I6750" s="7" t="n">
        <v>10</v>
      </c>
      <c r="J6750" s="7" t="n">
        <v>0</v>
      </c>
      <c r="K6750" s="7" t="n">
        <v>129</v>
      </c>
    </row>
    <row r="6751" spans="1:9">
      <c r="A6751" t="s">
        <v>4</v>
      </c>
      <c r="B6751" s="4" t="s">
        <v>5</v>
      </c>
      <c r="C6751" s="4" t="s">
        <v>13</v>
      </c>
      <c r="D6751" s="4" t="s">
        <v>10</v>
      </c>
      <c r="E6751" s="4" t="s">
        <v>19</v>
      </c>
      <c r="F6751" s="4" t="s">
        <v>10</v>
      </c>
      <c r="G6751" s="4" t="s">
        <v>9</v>
      </c>
      <c r="H6751" s="4" t="s">
        <v>9</v>
      </c>
      <c r="I6751" s="4" t="s">
        <v>10</v>
      </c>
      <c r="J6751" s="4" t="s">
        <v>10</v>
      </c>
      <c r="K6751" s="4" t="s">
        <v>9</v>
      </c>
      <c r="L6751" s="4" t="s">
        <v>9</v>
      </c>
      <c r="M6751" s="4" t="s">
        <v>9</v>
      </c>
      <c r="N6751" s="4" t="s">
        <v>9</v>
      </c>
      <c r="O6751" s="4" t="s">
        <v>6</v>
      </c>
    </row>
    <row r="6752" spans="1:9">
      <c r="A6752" t="n">
        <v>58377</v>
      </c>
      <c r="B6752" s="14" t="n">
        <v>50</v>
      </c>
      <c r="C6752" s="7" t="n">
        <v>0</v>
      </c>
      <c r="D6752" s="7" t="n">
        <v>4400</v>
      </c>
      <c r="E6752" s="7" t="n">
        <v>1</v>
      </c>
      <c r="F6752" s="7" t="n">
        <v>400</v>
      </c>
      <c r="G6752" s="7" t="n">
        <v>0</v>
      </c>
      <c r="H6752" s="7" t="n">
        <v>0</v>
      </c>
      <c r="I6752" s="7" t="n">
        <v>0</v>
      </c>
      <c r="J6752" s="7" t="n">
        <v>65533</v>
      </c>
      <c r="K6752" s="7" t="n">
        <v>0</v>
      </c>
      <c r="L6752" s="7" t="n">
        <v>0</v>
      </c>
      <c r="M6752" s="7" t="n">
        <v>0</v>
      </c>
      <c r="N6752" s="7" t="n">
        <v>0</v>
      </c>
      <c r="O6752" s="7" t="s">
        <v>12</v>
      </c>
    </row>
    <row r="6753" spans="1:15">
      <c r="A6753" t="s">
        <v>4</v>
      </c>
      <c r="B6753" s="4" t="s">
        <v>5</v>
      </c>
      <c r="C6753" s="4" t="s">
        <v>13</v>
      </c>
      <c r="D6753" s="4" t="s">
        <v>13</v>
      </c>
      <c r="E6753" s="4" t="s">
        <v>19</v>
      </c>
      <c r="F6753" s="4" t="s">
        <v>10</v>
      </c>
    </row>
    <row r="6754" spans="1:15">
      <c r="A6754" t="n">
        <v>58416</v>
      </c>
      <c r="B6754" s="48" t="n">
        <v>45</v>
      </c>
      <c r="C6754" s="7" t="n">
        <v>5</v>
      </c>
      <c r="D6754" s="7" t="n">
        <v>3</v>
      </c>
      <c r="E6754" s="7" t="n">
        <v>17.7999992370605</v>
      </c>
      <c r="F6754" s="7" t="n">
        <v>1000</v>
      </c>
    </row>
    <row r="6755" spans="1:15">
      <c r="A6755" t="s">
        <v>4</v>
      </c>
      <c r="B6755" s="4" t="s">
        <v>5</v>
      </c>
      <c r="C6755" s="4" t="s">
        <v>13</v>
      </c>
      <c r="D6755" s="4" t="s">
        <v>10</v>
      </c>
      <c r="E6755" s="4" t="s">
        <v>10</v>
      </c>
    </row>
    <row r="6756" spans="1:15">
      <c r="A6756" t="n">
        <v>58425</v>
      </c>
      <c r="B6756" s="68" t="n">
        <v>39</v>
      </c>
      <c r="C6756" s="7" t="n">
        <v>16</v>
      </c>
      <c r="D6756" s="7" t="n">
        <v>65533</v>
      </c>
      <c r="E6756" s="7" t="n">
        <v>205</v>
      </c>
    </row>
    <row r="6757" spans="1:15">
      <c r="A6757" t="s">
        <v>4</v>
      </c>
      <c r="B6757" s="4" t="s">
        <v>5</v>
      </c>
      <c r="C6757" s="4" t="s">
        <v>13</v>
      </c>
      <c r="D6757" s="4" t="s">
        <v>10</v>
      </c>
      <c r="E6757" s="4" t="s">
        <v>10</v>
      </c>
      <c r="F6757" s="4" t="s">
        <v>10</v>
      </c>
      <c r="G6757" s="4" t="s">
        <v>10</v>
      </c>
      <c r="H6757" s="4" t="s">
        <v>10</v>
      </c>
      <c r="I6757" s="4" t="s">
        <v>6</v>
      </c>
      <c r="J6757" s="4" t="s">
        <v>19</v>
      </c>
      <c r="K6757" s="4" t="s">
        <v>19</v>
      </c>
      <c r="L6757" s="4" t="s">
        <v>19</v>
      </c>
      <c r="M6757" s="4" t="s">
        <v>9</v>
      </c>
      <c r="N6757" s="4" t="s">
        <v>9</v>
      </c>
      <c r="O6757" s="4" t="s">
        <v>19</v>
      </c>
      <c r="P6757" s="4" t="s">
        <v>19</v>
      </c>
      <c r="Q6757" s="4" t="s">
        <v>19</v>
      </c>
      <c r="R6757" s="4" t="s">
        <v>19</v>
      </c>
      <c r="S6757" s="4" t="s">
        <v>13</v>
      </c>
    </row>
    <row r="6758" spans="1:15">
      <c r="A6758" t="n">
        <v>58431</v>
      </c>
      <c r="B6758" s="68" t="n">
        <v>39</v>
      </c>
      <c r="C6758" s="7" t="n">
        <v>12</v>
      </c>
      <c r="D6758" s="7" t="n">
        <v>65533</v>
      </c>
      <c r="E6758" s="7" t="n">
        <v>206</v>
      </c>
      <c r="F6758" s="7" t="n">
        <v>0</v>
      </c>
      <c r="G6758" s="7" t="n">
        <v>1615</v>
      </c>
      <c r="H6758" s="7" t="n">
        <v>259</v>
      </c>
      <c r="I6758" s="7" t="s">
        <v>314</v>
      </c>
      <c r="J6758" s="7" t="n">
        <v>0</v>
      </c>
      <c r="K6758" s="7" t="n">
        <v>0</v>
      </c>
      <c r="L6758" s="7" t="n">
        <v>0</v>
      </c>
      <c r="M6758" s="7" t="n">
        <v>0</v>
      </c>
      <c r="N6758" s="7" t="n">
        <v>0</v>
      </c>
      <c r="O6758" s="7" t="n">
        <v>0</v>
      </c>
      <c r="P6758" s="7" t="n">
        <v>1</v>
      </c>
      <c r="Q6758" s="7" t="n">
        <v>1</v>
      </c>
      <c r="R6758" s="7" t="n">
        <v>1</v>
      </c>
      <c r="S6758" s="7" t="n">
        <v>255</v>
      </c>
    </row>
    <row r="6759" spans="1:15">
      <c r="A6759" t="s">
        <v>4</v>
      </c>
      <c r="B6759" s="4" t="s">
        <v>5</v>
      </c>
      <c r="C6759" s="4" t="s">
        <v>13</v>
      </c>
      <c r="D6759" s="4" t="s">
        <v>10</v>
      </c>
      <c r="E6759" s="4" t="s">
        <v>19</v>
      </c>
      <c r="F6759" s="4" t="s">
        <v>10</v>
      </c>
      <c r="G6759" s="4" t="s">
        <v>9</v>
      </c>
      <c r="H6759" s="4" t="s">
        <v>9</v>
      </c>
      <c r="I6759" s="4" t="s">
        <v>10</v>
      </c>
      <c r="J6759" s="4" t="s">
        <v>10</v>
      </c>
      <c r="K6759" s="4" t="s">
        <v>9</v>
      </c>
      <c r="L6759" s="4" t="s">
        <v>9</v>
      </c>
      <c r="M6759" s="4" t="s">
        <v>9</v>
      </c>
      <c r="N6759" s="4" t="s">
        <v>9</v>
      </c>
      <c r="O6759" s="4" t="s">
        <v>6</v>
      </c>
    </row>
    <row r="6760" spans="1:15">
      <c r="A6760" t="n">
        <v>58492</v>
      </c>
      <c r="B6760" s="14" t="n">
        <v>50</v>
      </c>
      <c r="C6760" s="7" t="n">
        <v>0</v>
      </c>
      <c r="D6760" s="7" t="n">
        <v>4406</v>
      </c>
      <c r="E6760" s="7" t="n">
        <v>1</v>
      </c>
      <c r="F6760" s="7" t="n">
        <v>0</v>
      </c>
      <c r="G6760" s="7" t="n">
        <v>0</v>
      </c>
      <c r="H6760" s="7" t="n">
        <v>1065353216</v>
      </c>
      <c r="I6760" s="7" t="n">
        <v>0</v>
      </c>
      <c r="J6760" s="7" t="n">
        <v>65533</v>
      </c>
      <c r="K6760" s="7" t="n">
        <v>0</v>
      </c>
      <c r="L6760" s="7" t="n">
        <v>0</v>
      </c>
      <c r="M6760" s="7" t="n">
        <v>0</v>
      </c>
      <c r="N6760" s="7" t="n">
        <v>0</v>
      </c>
      <c r="O6760" s="7" t="s">
        <v>12</v>
      </c>
    </row>
    <row r="6761" spans="1:15">
      <c r="A6761" t="s">
        <v>4</v>
      </c>
      <c r="B6761" s="4" t="s">
        <v>5</v>
      </c>
      <c r="C6761" s="4" t="s">
        <v>13</v>
      </c>
      <c r="D6761" s="4" t="s">
        <v>10</v>
      </c>
      <c r="E6761" s="4" t="s">
        <v>10</v>
      </c>
    </row>
    <row r="6762" spans="1:15">
      <c r="A6762" t="n">
        <v>58531</v>
      </c>
      <c r="B6762" s="14" t="n">
        <v>50</v>
      </c>
      <c r="C6762" s="7" t="n">
        <v>1</v>
      </c>
      <c r="D6762" s="7" t="n">
        <v>4546</v>
      </c>
      <c r="E6762" s="7" t="n">
        <v>100</v>
      </c>
    </row>
    <row r="6763" spans="1:15">
      <c r="A6763" t="s">
        <v>4</v>
      </c>
      <c r="B6763" s="4" t="s">
        <v>5</v>
      </c>
      <c r="C6763" s="4" t="s">
        <v>13</v>
      </c>
      <c r="D6763" s="4" t="s">
        <v>10</v>
      </c>
      <c r="E6763" s="4" t="s">
        <v>10</v>
      </c>
    </row>
    <row r="6764" spans="1:15">
      <c r="A6764" t="n">
        <v>58537</v>
      </c>
      <c r="B6764" s="14" t="n">
        <v>50</v>
      </c>
      <c r="C6764" s="7" t="n">
        <v>1</v>
      </c>
      <c r="D6764" s="7" t="n">
        <v>4522</v>
      </c>
      <c r="E6764" s="7" t="n">
        <v>100</v>
      </c>
    </row>
    <row r="6765" spans="1:15">
      <c r="A6765" t="s">
        <v>4</v>
      </c>
      <c r="B6765" s="4" t="s">
        <v>5</v>
      </c>
      <c r="C6765" s="4" t="s">
        <v>10</v>
      </c>
    </row>
    <row r="6766" spans="1:15">
      <c r="A6766" t="n">
        <v>58543</v>
      </c>
      <c r="B6766" s="25" t="n">
        <v>16</v>
      </c>
      <c r="C6766" s="7" t="n">
        <v>1000</v>
      </c>
    </row>
    <row r="6767" spans="1:15">
      <c r="A6767" t="s">
        <v>4</v>
      </c>
      <c r="B6767" s="4" t="s">
        <v>5</v>
      </c>
      <c r="C6767" s="4" t="s">
        <v>13</v>
      </c>
      <c r="D6767" s="4" t="s">
        <v>10</v>
      </c>
      <c r="E6767" s="4" t="s">
        <v>19</v>
      </c>
      <c r="F6767" s="4" t="s">
        <v>10</v>
      </c>
      <c r="G6767" s="4" t="s">
        <v>9</v>
      </c>
      <c r="H6767" s="4" t="s">
        <v>9</v>
      </c>
      <c r="I6767" s="4" t="s">
        <v>10</v>
      </c>
      <c r="J6767" s="4" t="s">
        <v>10</v>
      </c>
      <c r="K6767" s="4" t="s">
        <v>9</v>
      </c>
      <c r="L6767" s="4" t="s">
        <v>9</v>
      </c>
      <c r="M6767" s="4" t="s">
        <v>9</v>
      </c>
      <c r="N6767" s="4" t="s">
        <v>9</v>
      </c>
      <c r="O6767" s="4" t="s">
        <v>6</v>
      </c>
    </row>
    <row r="6768" spans="1:15">
      <c r="A6768" t="n">
        <v>58546</v>
      </c>
      <c r="B6768" s="14" t="n">
        <v>50</v>
      </c>
      <c r="C6768" s="7" t="n">
        <v>0</v>
      </c>
      <c r="D6768" s="7" t="n">
        <v>4422</v>
      </c>
      <c r="E6768" s="7" t="n">
        <v>1</v>
      </c>
      <c r="F6768" s="7" t="n">
        <v>0</v>
      </c>
      <c r="G6768" s="7" t="n">
        <v>0</v>
      </c>
      <c r="H6768" s="7" t="n">
        <v>-1069547520</v>
      </c>
      <c r="I6768" s="7" t="n">
        <v>0</v>
      </c>
      <c r="J6768" s="7" t="n">
        <v>65533</v>
      </c>
      <c r="K6768" s="7" t="n">
        <v>0</v>
      </c>
      <c r="L6768" s="7" t="n">
        <v>0</v>
      </c>
      <c r="M6768" s="7" t="n">
        <v>0</v>
      </c>
      <c r="N6768" s="7" t="n">
        <v>0</v>
      </c>
      <c r="O6768" s="7" t="s">
        <v>12</v>
      </c>
    </row>
    <row r="6769" spans="1:19">
      <c r="A6769" t="s">
        <v>4</v>
      </c>
      <c r="B6769" s="4" t="s">
        <v>5</v>
      </c>
      <c r="C6769" s="4" t="s">
        <v>13</v>
      </c>
      <c r="D6769" s="4" t="s">
        <v>10</v>
      </c>
      <c r="E6769" s="4" t="s">
        <v>19</v>
      </c>
      <c r="F6769" s="4" t="s">
        <v>10</v>
      </c>
      <c r="G6769" s="4" t="s">
        <v>9</v>
      </c>
      <c r="H6769" s="4" t="s">
        <v>9</v>
      </c>
      <c r="I6769" s="4" t="s">
        <v>10</v>
      </c>
      <c r="J6769" s="4" t="s">
        <v>10</v>
      </c>
      <c r="K6769" s="4" t="s">
        <v>9</v>
      </c>
      <c r="L6769" s="4" t="s">
        <v>9</v>
      </c>
      <c r="M6769" s="4" t="s">
        <v>9</v>
      </c>
      <c r="N6769" s="4" t="s">
        <v>9</v>
      </c>
      <c r="O6769" s="4" t="s">
        <v>6</v>
      </c>
    </row>
    <row r="6770" spans="1:19">
      <c r="A6770" t="n">
        <v>58585</v>
      </c>
      <c r="B6770" s="14" t="n">
        <v>50</v>
      </c>
      <c r="C6770" s="7" t="n">
        <v>0</v>
      </c>
      <c r="D6770" s="7" t="n">
        <v>4538</v>
      </c>
      <c r="E6770" s="7" t="n">
        <v>0.800000011920929</v>
      </c>
      <c r="F6770" s="7" t="n">
        <v>100</v>
      </c>
      <c r="G6770" s="7" t="n">
        <v>0</v>
      </c>
      <c r="H6770" s="7" t="n">
        <v>-1069547520</v>
      </c>
      <c r="I6770" s="7" t="n">
        <v>0</v>
      </c>
      <c r="J6770" s="7" t="n">
        <v>65533</v>
      </c>
      <c r="K6770" s="7" t="n">
        <v>0</v>
      </c>
      <c r="L6770" s="7" t="n">
        <v>0</v>
      </c>
      <c r="M6770" s="7" t="n">
        <v>0</v>
      </c>
      <c r="N6770" s="7" t="n">
        <v>0</v>
      </c>
      <c r="O6770" s="7" t="s">
        <v>12</v>
      </c>
    </row>
    <row r="6771" spans="1:19">
      <c r="A6771" t="s">
        <v>4</v>
      </c>
      <c r="B6771" s="4" t="s">
        <v>5</v>
      </c>
      <c r="C6771" s="4" t="s">
        <v>13</v>
      </c>
      <c r="D6771" s="4" t="s">
        <v>9</v>
      </c>
      <c r="E6771" s="4" t="s">
        <v>9</v>
      </c>
      <c r="F6771" s="4" t="s">
        <v>9</v>
      </c>
    </row>
    <row r="6772" spans="1:19">
      <c r="A6772" t="n">
        <v>58624</v>
      </c>
      <c r="B6772" s="14" t="n">
        <v>50</v>
      </c>
      <c r="C6772" s="7" t="n">
        <v>255</v>
      </c>
      <c r="D6772" s="7" t="n">
        <v>1053609165</v>
      </c>
      <c r="E6772" s="7" t="n">
        <v>1065353216</v>
      </c>
      <c r="F6772" s="7" t="n">
        <v>1073741824</v>
      </c>
    </row>
    <row r="6773" spans="1:19">
      <c r="A6773" t="s">
        <v>4</v>
      </c>
      <c r="B6773" s="4" t="s">
        <v>5</v>
      </c>
      <c r="C6773" s="4" t="s">
        <v>13</v>
      </c>
      <c r="D6773" s="4" t="s">
        <v>10</v>
      </c>
      <c r="E6773" s="4" t="s">
        <v>10</v>
      </c>
      <c r="F6773" s="4" t="s">
        <v>9</v>
      </c>
    </row>
    <row r="6774" spans="1:19">
      <c r="A6774" t="n">
        <v>58638</v>
      </c>
      <c r="B6774" s="76" t="n">
        <v>84</v>
      </c>
      <c r="C6774" s="7" t="n">
        <v>0</v>
      </c>
      <c r="D6774" s="7" t="n">
        <v>2</v>
      </c>
      <c r="E6774" s="7" t="n">
        <v>0</v>
      </c>
      <c r="F6774" s="7" t="n">
        <v>1056964608</v>
      </c>
    </row>
    <row r="6775" spans="1:19">
      <c r="A6775" t="s">
        <v>4</v>
      </c>
      <c r="B6775" s="4" t="s">
        <v>5</v>
      </c>
      <c r="C6775" s="4" t="s">
        <v>10</v>
      </c>
      <c r="D6775" s="4" t="s">
        <v>13</v>
      </c>
    </row>
    <row r="6776" spans="1:19">
      <c r="A6776" t="n">
        <v>58648</v>
      </c>
      <c r="B6776" s="63" t="n">
        <v>21</v>
      </c>
      <c r="C6776" s="7" t="n">
        <v>0</v>
      </c>
      <c r="D6776" s="7" t="n">
        <v>3</v>
      </c>
    </row>
    <row r="6777" spans="1:19">
      <c r="A6777" t="s">
        <v>4</v>
      </c>
      <c r="B6777" s="4" t="s">
        <v>5</v>
      </c>
      <c r="C6777" s="4" t="s">
        <v>13</v>
      </c>
      <c r="D6777" s="4" t="s">
        <v>19</v>
      </c>
      <c r="E6777" s="4" t="s">
        <v>19</v>
      </c>
      <c r="F6777" s="4" t="s">
        <v>19</v>
      </c>
    </row>
    <row r="6778" spans="1:19">
      <c r="A6778" t="n">
        <v>58652</v>
      </c>
      <c r="B6778" s="48" t="n">
        <v>45</v>
      </c>
      <c r="C6778" s="7" t="n">
        <v>9</v>
      </c>
      <c r="D6778" s="7" t="n">
        <v>0.0299999993294477</v>
      </c>
      <c r="E6778" s="7" t="n">
        <v>0.0299999993294477</v>
      </c>
      <c r="F6778" s="7" t="n">
        <v>0.800000011920929</v>
      </c>
    </row>
    <row r="6779" spans="1:19">
      <c r="A6779" t="s">
        <v>4</v>
      </c>
      <c r="B6779" s="4" t="s">
        <v>5</v>
      </c>
      <c r="C6779" s="4" t="s">
        <v>13</v>
      </c>
      <c r="D6779" s="4" t="s">
        <v>13</v>
      </c>
      <c r="E6779" s="4" t="s">
        <v>19</v>
      </c>
      <c r="F6779" s="4" t="s">
        <v>10</v>
      </c>
    </row>
    <row r="6780" spans="1:19">
      <c r="A6780" t="n">
        <v>58666</v>
      </c>
      <c r="B6780" s="48" t="n">
        <v>45</v>
      </c>
      <c r="C6780" s="7" t="n">
        <v>5</v>
      </c>
      <c r="D6780" s="7" t="n">
        <v>3</v>
      </c>
      <c r="E6780" s="7" t="n">
        <v>25</v>
      </c>
      <c r="F6780" s="7" t="n">
        <v>1000</v>
      </c>
    </row>
    <row r="6781" spans="1:19">
      <c r="A6781" t="s">
        <v>4</v>
      </c>
      <c r="B6781" s="4" t="s">
        <v>5</v>
      </c>
      <c r="C6781" s="4" t="s">
        <v>13</v>
      </c>
      <c r="D6781" s="4" t="s">
        <v>10</v>
      </c>
      <c r="E6781" s="4" t="s">
        <v>19</v>
      </c>
    </row>
    <row r="6782" spans="1:19">
      <c r="A6782" t="n">
        <v>58675</v>
      </c>
      <c r="B6782" s="42" t="n">
        <v>58</v>
      </c>
      <c r="C6782" s="7" t="n">
        <v>3</v>
      </c>
      <c r="D6782" s="7" t="n">
        <v>2000</v>
      </c>
      <c r="E6782" s="7" t="n">
        <v>1</v>
      </c>
    </row>
    <row r="6783" spans="1:19">
      <c r="A6783" t="s">
        <v>4</v>
      </c>
      <c r="B6783" s="4" t="s">
        <v>5</v>
      </c>
      <c r="C6783" s="4" t="s">
        <v>10</v>
      </c>
    </row>
    <row r="6784" spans="1:19">
      <c r="A6784" t="n">
        <v>58683</v>
      </c>
      <c r="B6784" s="25" t="n">
        <v>16</v>
      </c>
      <c r="C6784" s="7" t="n">
        <v>500</v>
      </c>
    </row>
    <row r="6785" spans="1:15">
      <c r="A6785" t="s">
        <v>4</v>
      </c>
      <c r="B6785" s="4" t="s">
        <v>5</v>
      </c>
      <c r="C6785" s="4" t="s">
        <v>13</v>
      </c>
      <c r="D6785" s="4" t="s">
        <v>10</v>
      </c>
      <c r="E6785" s="4" t="s">
        <v>19</v>
      </c>
      <c r="F6785" s="4" t="s">
        <v>10</v>
      </c>
      <c r="G6785" s="4" t="s">
        <v>9</v>
      </c>
      <c r="H6785" s="4" t="s">
        <v>9</v>
      </c>
      <c r="I6785" s="4" t="s">
        <v>10</v>
      </c>
      <c r="J6785" s="4" t="s">
        <v>10</v>
      </c>
      <c r="K6785" s="4" t="s">
        <v>9</v>
      </c>
      <c r="L6785" s="4" t="s">
        <v>9</v>
      </c>
      <c r="M6785" s="4" t="s">
        <v>9</v>
      </c>
      <c r="N6785" s="4" t="s">
        <v>9</v>
      </c>
      <c r="O6785" s="4" t="s">
        <v>6</v>
      </c>
    </row>
    <row r="6786" spans="1:15">
      <c r="A6786" t="n">
        <v>58686</v>
      </c>
      <c r="B6786" s="14" t="n">
        <v>50</v>
      </c>
      <c r="C6786" s="7" t="n">
        <v>0</v>
      </c>
      <c r="D6786" s="7" t="n">
        <v>5306</v>
      </c>
      <c r="E6786" s="7" t="n">
        <v>0.800000011920929</v>
      </c>
      <c r="F6786" s="7" t="n">
        <v>1000</v>
      </c>
      <c r="G6786" s="7" t="n">
        <v>0</v>
      </c>
      <c r="H6786" s="7" t="n">
        <v>1077936128</v>
      </c>
      <c r="I6786" s="7" t="n">
        <v>0</v>
      </c>
      <c r="J6786" s="7" t="n">
        <v>65533</v>
      </c>
      <c r="K6786" s="7" t="n">
        <v>0</v>
      </c>
      <c r="L6786" s="7" t="n">
        <v>0</v>
      </c>
      <c r="M6786" s="7" t="n">
        <v>0</v>
      </c>
      <c r="N6786" s="7" t="n">
        <v>0</v>
      </c>
      <c r="O6786" s="7" t="s">
        <v>12</v>
      </c>
    </row>
    <row r="6787" spans="1:15">
      <c r="A6787" t="s">
        <v>4</v>
      </c>
      <c r="B6787" s="4" t="s">
        <v>5</v>
      </c>
      <c r="C6787" s="4" t="s">
        <v>13</v>
      </c>
      <c r="D6787" s="4" t="s">
        <v>10</v>
      </c>
      <c r="E6787" s="4" t="s">
        <v>10</v>
      </c>
    </row>
    <row r="6788" spans="1:15">
      <c r="A6788" t="n">
        <v>58725</v>
      </c>
      <c r="B6788" s="14" t="n">
        <v>50</v>
      </c>
      <c r="C6788" s="7" t="n">
        <v>1</v>
      </c>
      <c r="D6788" s="7" t="n">
        <v>4538</v>
      </c>
      <c r="E6788" s="7" t="n">
        <v>5000</v>
      </c>
    </row>
    <row r="6789" spans="1:15">
      <c r="A6789" t="s">
        <v>4</v>
      </c>
      <c r="B6789" s="4" t="s">
        <v>5</v>
      </c>
      <c r="C6789" s="4" t="s">
        <v>13</v>
      </c>
      <c r="D6789" s="4" t="s">
        <v>10</v>
      </c>
    </row>
    <row r="6790" spans="1:15">
      <c r="A6790" t="n">
        <v>58731</v>
      </c>
      <c r="B6790" s="42" t="n">
        <v>58</v>
      </c>
      <c r="C6790" s="7" t="n">
        <v>255</v>
      </c>
      <c r="D6790" s="7" t="n">
        <v>0</v>
      </c>
    </row>
    <row r="6791" spans="1:15">
      <c r="A6791" t="s">
        <v>4</v>
      </c>
      <c r="B6791" s="4" t="s">
        <v>5</v>
      </c>
      <c r="C6791" s="4" t="s">
        <v>13</v>
      </c>
      <c r="D6791" s="4" t="s">
        <v>10</v>
      </c>
      <c r="E6791" s="4" t="s">
        <v>10</v>
      </c>
      <c r="F6791" s="4" t="s">
        <v>9</v>
      </c>
    </row>
    <row r="6792" spans="1:15">
      <c r="A6792" t="n">
        <v>58735</v>
      </c>
      <c r="B6792" s="76" t="n">
        <v>84</v>
      </c>
      <c r="C6792" s="7" t="n">
        <v>1</v>
      </c>
      <c r="D6792" s="7" t="n">
        <v>0</v>
      </c>
      <c r="E6792" s="7" t="n">
        <v>0</v>
      </c>
      <c r="F6792" s="7" t="n">
        <v>0</v>
      </c>
    </row>
    <row r="6793" spans="1:15">
      <c r="A6793" t="s">
        <v>4</v>
      </c>
      <c r="B6793" s="4" t="s">
        <v>5</v>
      </c>
      <c r="C6793" s="4" t="s">
        <v>13</v>
      </c>
      <c r="D6793" s="4" t="s">
        <v>10</v>
      </c>
      <c r="E6793" s="4" t="s">
        <v>10</v>
      </c>
    </row>
    <row r="6794" spans="1:15">
      <c r="A6794" t="n">
        <v>58745</v>
      </c>
      <c r="B6794" s="68" t="n">
        <v>39</v>
      </c>
      <c r="C6794" s="7" t="n">
        <v>16</v>
      </c>
      <c r="D6794" s="7" t="n">
        <v>65533</v>
      </c>
      <c r="E6794" s="7" t="n">
        <v>206</v>
      </c>
    </row>
    <row r="6795" spans="1:15">
      <c r="A6795" t="s">
        <v>4</v>
      </c>
      <c r="B6795" s="4" t="s">
        <v>5</v>
      </c>
      <c r="C6795" s="4" t="s">
        <v>10</v>
      </c>
    </row>
    <row r="6796" spans="1:15">
      <c r="A6796" t="n">
        <v>58751</v>
      </c>
      <c r="B6796" s="25" t="n">
        <v>16</v>
      </c>
      <c r="C6796" s="7" t="n">
        <v>3000</v>
      </c>
    </row>
    <row r="6797" spans="1:15">
      <c r="A6797" t="s">
        <v>4</v>
      </c>
      <c r="B6797" s="4" t="s">
        <v>5</v>
      </c>
      <c r="C6797" s="4" t="s">
        <v>13</v>
      </c>
      <c r="D6797" s="4" t="s">
        <v>6</v>
      </c>
      <c r="E6797" s="4" t="s">
        <v>10</v>
      </c>
    </row>
    <row r="6798" spans="1:15">
      <c r="A6798" t="n">
        <v>58754</v>
      </c>
      <c r="B6798" s="18" t="n">
        <v>94</v>
      </c>
      <c r="C6798" s="7" t="n">
        <v>0</v>
      </c>
      <c r="D6798" s="7" t="s">
        <v>23</v>
      </c>
      <c r="E6798" s="7" t="n">
        <v>1</v>
      </c>
    </row>
    <row r="6799" spans="1:15">
      <c r="A6799" t="s">
        <v>4</v>
      </c>
      <c r="B6799" s="4" t="s">
        <v>5</v>
      </c>
      <c r="C6799" s="4" t="s">
        <v>13</v>
      </c>
      <c r="D6799" s="4" t="s">
        <v>6</v>
      </c>
      <c r="E6799" s="4" t="s">
        <v>10</v>
      </c>
    </row>
    <row r="6800" spans="1:15">
      <c r="A6800" t="n">
        <v>58769</v>
      </c>
      <c r="B6800" s="18" t="n">
        <v>94</v>
      </c>
      <c r="C6800" s="7" t="n">
        <v>0</v>
      </c>
      <c r="D6800" s="7" t="s">
        <v>23</v>
      </c>
      <c r="E6800" s="7" t="n">
        <v>2</v>
      </c>
    </row>
    <row r="6801" spans="1:15">
      <c r="A6801" t="s">
        <v>4</v>
      </c>
      <c r="B6801" s="4" t="s">
        <v>5</v>
      </c>
      <c r="C6801" s="4" t="s">
        <v>13</v>
      </c>
      <c r="D6801" s="4" t="s">
        <v>6</v>
      </c>
      <c r="E6801" s="4" t="s">
        <v>10</v>
      </c>
    </row>
    <row r="6802" spans="1:15">
      <c r="A6802" t="n">
        <v>58784</v>
      </c>
      <c r="B6802" s="18" t="n">
        <v>94</v>
      </c>
      <c r="C6802" s="7" t="n">
        <v>1</v>
      </c>
      <c r="D6802" s="7" t="s">
        <v>23</v>
      </c>
      <c r="E6802" s="7" t="n">
        <v>4</v>
      </c>
    </row>
    <row r="6803" spans="1:15">
      <c r="A6803" t="s">
        <v>4</v>
      </c>
      <c r="B6803" s="4" t="s">
        <v>5</v>
      </c>
      <c r="C6803" s="4" t="s">
        <v>13</v>
      </c>
      <c r="D6803" s="4" t="s">
        <v>10</v>
      </c>
      <c r="E6803" s="4" t="s">
        <v>10</v>
      </c>
      <c r="F6803" s="4" t="s">
        <v>10</v>
      </c>
      <c r="G6803" s="4" t="s">
        <v>10</v>
      </c>
      <c r="H6803" s="4" t="s">
        <v>10</v>
      </c>
      <c r="I6803" s="4" t="s">
        <v>6</v>
      </c>
      <c r="J6803" s="4" t="s">
        <v>19</v>
      </c>
      <c r="K6803" s="4" t="s">
        <v>19</v>
      </c>
      <c r="L6803" s="4" t="s">
        <v>19</v>
      </c>
      <c r="M6803" s="4" t="s">
        <v>9</v>
      </c>
      <c r="N6803" s="4" t="s">
        <v>9</v>
      </c>
      <c r="O6803" s="4" t="s">
        <v>19</v>
      </c>
      <c r="P6803" s="4" t="s">
        <v>19</v>
      </c>
      <c r="Q6803" s="4" t="s">
        <v>19</v>
      </c>
      <c r="R6803" s="4" t="s">
        <v>19</v>
      </c>
      <c r="S6803" s="4" t="s">
        <v>13</v>
      </c>
    </row>
    <row r="6804" spans="1:15">
      <c r="A6804" t="n">
        <v>58799</v>
      </c>
      <c r="B6804" s="68" t="n">
        <v>39</v>
      </c>
      <c r="C6804" s="7" t="n">
        <v>12</v>
      </c>
      <c r="D6804" s="7" t="n">
        <v>65533</v>
      </c>
      <c r="E6804" s="7" t="n">
        <v>207</v>
      </c>
      <c r="F6804" s="7" t="n">
        <v>0</v>
      </c>
      <c r="G6804" s="7" t="n">
        <v>65533</v>
      </c>
      <c r="H6804" s="7" t="n">
        <v>0</v>
      </c>
      <c r="I6804" s="7" t="s">
        <v>12</v>
      </c>
      <c r="J6804" s="7" t="n">
        <v>4.44999980926514</v>
      </c>
      <c r="K6804" s="7" t="n">
        <v>1</v>
      </c>
      <c r="L6804" s="7" t="n">
        <v>-90.5500030517578</v>
      </c>
      <c r="M6804" s="7" t="n">
        <v>0</v>
      </c>
      <c r="N6804" s="7" t="n">
        <v>0</v>
      </c>
      <c r="O6804" s="7" t="n">
        <v>0</v>
      </c>
      <c r="P6804" s="7" t="n">
        <v>0.800000011920929</v>
      </c>
      <c r="Q6804" s="7" t="n">
        <v>0.800000011920929</v>
      </c>
      <c r="R6804" s="7" t="n">
        <v>0.800000011920929</v>
      </c>
      <c r="S6804" s="7" t="n">
        <v>255</v>
      </c>
    </row>
    <row r="6805" spans="1:15">
      <c r="A6805" t="s">
        <v>4</v>
      </c>
      <c r="B6805" s="4" t="s">
        <v>5</v>
      </c>
      <c r="C6805" s="4" t="s">
        <v>13</v>
      </c>
      <c r="D6805" s="4" t="s">
        <v>10</v>
      </c>
      <c r="E6805" s="4" t="s">
        <v>10</v>
      </c>
      <c r="F6805" s="4" t="s">
        <v>10</v>
      </c>
      <c r="G6805" s="4" t="s">
        <v>10</v>
      </c>
      <c r="H6805" s="4" t="s">
        <v>10</v>
      </c>
      <c r="I6805" s="4" t="s">
        <v>6</v>
      </c>
      <c r="J6805" s="4" t="s">
        <v>19</v>
      </c>
      <c r="K6805" s="4" t="s">
        <v>19</v>
      </c>
      <c r="L6805" s="4" t="s">
        <v>19</v>
      </c>
      <c r="M6805" s="4" t="s">
        <v>9</v>
      </c>
      <c r="N6805" s="4" t="s">
        <v>9</v>
      </c>
      <c r="O6805" s="4" t="s">
        <v>19</v>
      </c>
      <c r="P6805" s="4" t="s">
        <v>19</v>
      </c>
      <c r="Q6805" s="4" t="s">
        <v>19</v>
      </c>
      <c r="R6805" s="4" t="s">
        <v>19</v>
      </c>
      <c r="S6805" s="4" t="s">
        <v>13</v>
      </c>
    </row>
    <row r="6806" spans="1:15">
      <c r="A6806" t="n">
        <v>58849</v>
      </c>
      <c r="B6806" s="68" t="n">
        <v>39</v>
      </c>
      <c r="C6806" s="7" t="n">
        <v>12</v>
      </c>
      <c r="D6806" s="7" t="n">
        <v>65533</v>
      </c>
      <c r="E6806" s="7" t="n">
        <v>207</v>
      </c>
      <c r="F6806" s="7" t="n">
        <v>0</v>
      </c>
      <c r="G6806" s="7" t="n">
        <v>65533</v>
      </c>
      <c r="H6806" s="7" t="n">
        <v>0</v>
      </c>
      <c r="I6806" s="7" t="s">
        <v>12</v>
      </c>
      <c r="J6806" s="7" t="n">
        <v>-7.34999990463257</v>
      </c>
      <c r="K6806" s="7" t="n">
        <v>1.60000002384186</v>
      </c>
      <c r="L6806" s="7" t="n">
        <v>-104.449996948242</v>
      </c>
      <c r="M6806" s="7" t="n">
        <v>0</v>
      </c>
      <c r="N6806" s="7" t="n">
        <v>0</v>
      </c>
      <c r="O6806" s="7" t="n">
        <v>0</v>
      </c>
      <c r="P6806" s="7" t="n">
        <v>0.800000011920929</v>
      </c>
      <c r="Q6806" s="7" t="n">
        <v>0.800000011920929</v>
      </c>
      <c r="R6806" s="7" t="n">
        <v>0.800000011920929</v>
      </c>
      <c r="S6806" s="7" t="n">
        <v>255</v>
      </c>
    </row>
    <row r="6807" spans="1:15">
      <c r="A6807" t="s">
        <v>4</v>
      </c>
      <c r="B6807" s="4" t="s">
        <v>5</v>
      </c>
      <c r="C6807" s="4" t="s">
        <v>13</v>
      </c>
      <c r="D6807" s="4" t="s">
        <v>10</v>
      </c>
      <c r="E6807" s="4" t="s">
        <v>10</v>
      </c>
      <c r="F6807" s="4" t="s">
        <v>10</v>
      </c>
      <c r="G6807" s="4" t="s">
        <v>10</v>
      </c>
      <c r="H6807" s="4" t="s">
        <v>10</v>
      </c>
      <c r="I6807" s="4" t="s">
        <v>6</v>
      </c>
      <c r="J6807" s="4" t="s">
        <v>19</v>
      </c>
      <c r="K6807" s="4" t="s">
        <v>19</v>
      </c>
      <c r="L6807" s="4" t="s">
        <v>19</v>
      </c>
      <c r="M6807" s="4" t="s">
        <v>9</v>
      </c>
      <c r="N6807" s="4" t="s">
        <v>9</v>
      </c>
      <c r="O6807" s="4" t="s">
        <v>19</v>
      </c>
      <c r="P6807" s="4" t="s">
        <v>19</v>
      </c>
      <c r="Q6807" s="4" t="s">
        <v>19</v>
      </c>
      <c r="R6807" s="4" t="s">
        <v>19</v>
      </c>
      <c r="S6807" s="4" t="s">
        <v>13</v>
      </c>
    </row>
    <row r="6808" spans="1:15">
      <c r="A6808" t="n">
        <v>58899</v>
      </c>
      <c r="B6808" s="68" t="n">
        <v>39</v>
      </c>
      <c r="C6808" s="7" t="n">
        <v>12</v>
      </c>
      <c r="D6808" s="7" t="n">
        <v>65533</v>
      </c>
      <c r="E6808" s="7" t="n">
        <v>207</v>
      </c>
      <c r="F6808" s="7" t="n">
        <v>0</v>
      </c>
      <c r="G6808" s="7" t="n">
        <v>65533</v>
      </c>
      <c r="H6808" s="7" t="n">
        <v>0</v>
      </c>
      <c r="I6808" s="7" t="s">
        <v>12</v>
      </c>
      <c r="J6808" s="7" t="n">
        <v>-8.14999961853027</v>
      </c>
      <c r="K6808" s="7" t="n">
        <v>1</v>
      </c>
      <c r="L6808" s="7" t="n">
        <v>-88</v>
      </c>
      <c r="M6808" s="7" t="n">
        <v>0</v>
      </c>
      <c r="N6808" s="7" t="n">
        <v>0</v>
      </c>
      <c r="O6808" s="7" t="n">
        <v>0</v>
      </c>
      <c r="P6808" s="7" t="n">
        <v>0.800000011920929</v>
      </c>
      <c r="Q6808" s="7" t="n">
        <v>0.800000011920929</v>
      </c>
      <c r="R6808" s="7" t="n">
        <v>0.800000011920929</v>
      </c>
      <c r="S6808" s="7" t="n">
        <v>255</v>
      </c>
    </row>
    <row r="6809" spans="1:15">
      <c r="A6809" t="s">
        <v>4</v>
      </c>
      <c r="B6809" s="4" t="s">
        <v>5</v>
      </c>
      <c r="C6809" s="4" t="s">
        <v>10</v>
      </c>
      <c r="D6809" s="4" t="s">
        <v>9</v>
      </c>
    </row>
    <row r="6810" spans="1:15">
      <c r="A6810" t="n">
        <v>58949</v>
      </c>
      <c r="B6810" s="34" t="n">
        <v>43</v>
      </c>
      <c r="C6810" s="7" t="n">
        <v>1615</v>
      </c>
      <c r="D6810" s="7" t="n">
        <v>1</v>
      </c>
    </row>
    <row r="6811" spans="1:15">
      <c r="A6811" t="s">
        <v>4</v>
      </c>
      <c r="B6811" s="4" t="s">
        <v>5</v>
      </c>
      <c r="C6811" s="4" t="s">
        <v>10</v>
      </c>
      <c r="D6811" s="4" t="s">
        <v>9</v>
      </c>
    </row>
    <row r="6812" spans="1:15">
      <c r="A6812" t="n">
        <v>58956</v>
      </c>
      <c r="B6812" s="49" t="n">
        <v>44</v>
      </c>
      <c r="C6812" s="7" t="n">
        <v>1600</v>
      </c>
      <c r="D6812" s="7" t="n">
        <v>1</v>
      </c>
    </row>
    <row r="6813" spans="1:15">
      <c r="A6813" t="s">
        <v>4</v>
      </c>
      <c r="B6813" s="4" t="s">
        <v>5</v>
      </c>
      <c r="C6813" s="4" t="s">
        <v>10</v>
      </c>
      <c r="D6813" s="4" t="s">
        <v>9</v>
      </c>
    </row>
    <row r="6814" spans="1:15">
      <c r="A6814" t="n">
        <v>58963</v>
      </c>
      <c r="B6814" s="49" t="n">
        <v>44</v>
      </c>
      <c r="C6814" s="7" t="n">
        <v>1601</v>
      </c>
      <c r="D6814" s="7" t="n">
        <v>1</v>
      </c>
    </row>
    <row r="6815" spans="1:15">
      <c r="A6815" t="s">
        <v>4</v>
      </c>
      <c r="B6815" s="4" t="s">
        <v>5</v>
      </c>
      <c r="C6815" s="4" t="s">
        <v>10</v>
      </c>
      <c r="D6815" s="4" t="s">
        <v>9</v>
      </c>
    </row>
    <row r="6816" spans="1:15">
      <c r="A6816" t="n">
        <v>58970</v>
      </c>
      <c r="B6816" s="49" t="n">
        <v>44</v>
      </c>
      <c r="C6816" s="7" t="n">
        <v>1602</v>
      </c>
      <c r="D6816" s="7" t="n">
        <v>1</v>
      </c>
    </row>
    <row r="6817" spans="1:19">
      <c r="A6817" t="s">
        <v>4</v>
      </c>
      <c r="B6817" s="4" t="s">
        <v>5</v>
      </c>
      <c r="C6817" s="4" t="s">
        <v>10</v>
      </c>
      <c r="D6817" s="4" t="s">
        <v>9</v>
      </c>
    </row>
    <row r="6818" spans="1:19">
      <c r="A6818" t="n">
        <v>58977</v>
      </c>
      <c r="B6818" s="49" t="n">
        <v>44</v>
      </c>
      <c r="C6818" s="7" t="n">
        <v>1640</v>
      </c>
      <c r="D6818" s="7" t="n">
        <v>1</v>
      </c>
    </row>
    <row r="6819" spans="1:19">
      <c r="A6819" t="s">
        <v>4</v>
      </c>
      <c r="B6819" s="4" t="s">
        <v>5</v>
      </c>
      <c r="C6819" s="4" t="s">
        <v>10</v>
      </c>
      <c r="D6819" s="4" t="s">
        <v>9</v>
      </c>
    </row>
    <row r="6820" spans="1:19">
      <c r="A6820" t="n">
        <v>58984</v>
      </c>
      <c r="B6820" s="49" t="n">
        <v>44</v>
      </c>
      <c r="C6820" s="7" t="n">
        <v>1641</v>
      </c>
      <c r="D6820" s="7" t="n">
        <v>1</v>
      </c>
    </row>
    <row r="6821" spans="1:19">
      <c r="A6821" t="s">
        <v>4</v>
      </c>
      <c r="B6821" s="4" t="s">
        <v>5</v>
      </c>
      <c r="C6821" s="4" t="s">
        <v>10</v>
      </c>
      <c r="D6821" s="4" t="s">
        <v>19</v>
      </c>
      <c r="E6821" s="4" t="s">
        <v>19</v>
      </c>
      <c r="F6821" s="4" t="s">
        <v>19</v>
      </c>
      <c r="G6821" s="4" t="s">
        <v>19</v>
      </c>
    </row>
    <row r="6822" spans="1:19">
      <c r="A6822" t="n">
        <v>58991</v>
      </c>
      <c r="B6822" s="31" t="n">
        <v>46</v>
      </c>
      <c r="C6822" s="7" t="n">
        <v>7033</v>
      </c>
      <c r="D6822" s="7" t="n">
        <v>0</v>
      </c>
      <c r="E6822" s="7" t="n">
        <v>0.75</v>
      </c>
      <c r="F6822" s="7" t="n">
        <v>-77.3000030517578</v>
      </c>
      <c r="G6822" s="7" t="n">
        <v>180</v>
      </c>
    </row>
    <row r="6823" spans="1:19">
      <c r="A6823" t="s">
        <v>4</v>
      </c>
      <c r="B6823" s="4" t="s">
        <v>5</v>
      </c>
      <c r="C6823" s="4" t="s">
        <v>13</v>
      </c>
      <c r="D6823" s="4" t="s">
        <v>13</v>
      </c>
      <c r="E6823" s="4" t="s">
        <v>19</v>
      </c>
      <c r="F6823" s="4" t="s">
        <v>19</v>
      </c>
      <c r="G6823" s="4" t="s">
        <v>19</v>
      </c>
      <c r="H6823" s="4" t="s">
        <v>10</v>
      </c>
    </row>
    <row r="6824" spans="1:19">
      <c r="A6824" t="n">
        <v>59010</v>
      </c>
      <c r="B6824" s="48" t="n">
        <v>45</v>
      </c>
      <c r="C6824" s="7" t="n">
        <v>2</v>
      </c>
      <c r="D6824" s="7" t="n">
        <v>3</v>
      </c>
      <c r="E6824" s="7" t="n">
        <v>-0.0399999991059303</v>
      </c>
      <c r="F6824" s="7" t="n">
        <v>5.09999990463257</v>
      </c>
      <c r="G6824" s="7" t="n">
        <v>-78.4800033569336</v>
      </c>
      <c r="H6824" s="7" t="n">
        <v>0</v>
      </c>
    </row>
    <row r="6825" spans="1:19">
      <c r="A6825" t="s">
        <v>4</v>
      </c>
      <c r="B6825" s="4" t="s">
        <v>5</v>
      </c>
      <c r="C6825" s="4" t="s">
        <v>13</v>
      </c>
      <c r="D6825" s="4" t="s">
        <v>13</v>
      </c>
      <c r="E6825" s="4" t="s">
        <v>19</v>
      </c>
      <c r="F6825" s="4" t="s">
        <v>19</v>
      </c>
      <c r="G6825" s="4" t="s">
        <v>19</v>
      </c>
      <c r="H6825" s="4" t="s">
        <v>10</v>
      </c>
      <c r="I6825" s="4" t="s">
        <v>13</v>
      </c>
    </row>
    <row r="6826" spans="1:19">
      <c r="A6826" t="n">
        <v>59027</v>
      </c>
      <c r="B6826" s="48" t="n">
        <v>45</v>
      </c>
      <c r="C6826" s="7" t="n">
        <v>4</v>
      </c>
      <c r="D6826" s="7" t="n">
        <v>3</v>
      </c>
      <c r="E6826" s="7" t="n">
        <v>355.970001220703</v>
      </c>
      <c r="F6826" s="7" t="n">
        <v>165.990005493164</v>
      </c>
      <c r="G6826" s="7" t="n">
        <v>10</v>
      </c>
      <c r="H6826" s="7" t="n">
        <v>0</v>
      </c>
      <c r="I6826" s="7" t="n">
        <v>0</v>
      </c>
    </row>
    <row r="6827" spans="1:19">
      <c r="A6827" t="s">
        <v>4</v>
      </c>
      <c r="B6827" s="4" t="s">
        <v>5</v>
      </c>
      <c r="C6827" s="4" t="s">
        <v>13</v>
      </c>
      <c r="D6827" s="4" t="s">
        <v>13</v>
      </c>
      <c r="E6827" s="4" t="s">
        <v>19</v>
      </c>
      <c r="F6827" s="4" t="s">
        <v>10</v>
      </c>
    </row>
    <row r="6828" spans="1:19">
      <c r="A6828" t="n">
        <v>59045</v>
      </c>
      <c r="B6828" s="48" t="n">
        <v>45</v>
      </c>
      <c r="C6828" s="7" t="n">
        <v>5</v>
      </c>
      <c r="D6828" s="7" t="n">
        <v>3</v>
      </c>
      <c r="E6828" s="7" t="n">
        <v>8</v>
      </c>
      <c r="F6828" s="7" t="n">
        <v>0</v>
      </c>
    </row>
    <row r="6829" spans="1:19">
      <c r="A6829" t="s">
        <v>4</v>
      </c>
      <c r="B6829" s="4" t="s">
        <v>5</v>
      </c>
      <c r="C6829" s="4" t="s">
        <v>13</v>
      </c>
      <c r="D6829" s="4" t="s">
        <v>13</v>
      </c>
      <c r="E6829" s="4" t="s">
        <v>19</v>
      </c>
      <c r="F6829" s="4" t="s">
        <v>10</v>
      </c>
    </row>
    <row r="6830" spans="1:19">
      <c r="A6830" t="n">
        <v>59054</v>
      </c>
      <c r="B6830" s="48" t="n">
        <v>45</v>
      </c>
      <c r="C6830" s="7" t="n">
        <v>11</v>
      </c>
      <c r="D6830" s="7" t="n">
        <v>3</v>
      </c>
      <c r="E6830" s="7" t="n">
        <v>40</v>
      </c>
      <c r="F6830" s="7" t="n">
        <v>0</v>
      </c>
    </row>
    <row r="6831" spans="1:19">
      <c r="A6831" t="s">
        <v>4</v>
      </c>
      <c r="B6831" s="4" t="s">
        <v>5</v>
      </c>
      <c r="C6831" s="4" t="s">
        <v>13</v>
      </c>
      <c r="D6831" s="4" t="s">
        <v>13</v>
      </c>
      <c r="E6831" s="4" t="s">
        <v>19</v>
      </c>
      <c r="F6831" s="4" t="s">
        <v>19</v>
      </c>
      <c r="G6831" s="4" t="s">
        <v>19</v>
      </c>
      <c r="H6831" s="4" t="s">
        <v>10</v>
      </c>
    </row>
    <row r="6832" spans="1:19">
      <c r="A6832" t="n">
        <v>59063</v>
      </c>
      <c r="B6832" s="48" t="n">
        <v>45</v>
      </c>
      <c r="C6832" s="7" t="n">
        <v>2</v>
      </c>
      <c r="D6832" s="7" t="n">
        <v>3</v>
      </c>
      <c r="E6832" s="7" t="n">
        <v>-0.0399999991059303</v>
      </c>
      <c r="F6832" s="7" t="n">
        <v>5.09999990463257</v>
      </c>
      <c r="G6832" s="7" t="n">
        <v>-75.4800033569336</v>
      </c>
      <c r="H6832" s="7" t="n">
        <v>3500</v>
      </c>
    </row>
    <row r="6833" spans="1:9">
      <c r="A6833" t="s">
        <v>4</v>
      </c>
      <c r="B6833" s="4" t="s">
        <v>5</v>
      </c>
      <c r="C6833" s="4" t="s">
        <v>10</v>
      </c>
      <c r="D6833" s="4" t="s">
        <v>13</v>
      </c>
      <c r="E6833" s="4" t="s">
        <v>6</v>
      </c>
      <c r="F6833" s="4" t="s">
        <v>19</v>
      </c>
      <c r="G6833" s="4" t="s">
        <v>19</v>
      </c>
      <c r="H6833" s="4" t="s">
        <v>19</v>
      </c>
    </row>
    <row r="6834" spans="1:9">
      <c r="A6834" t="n">
        <v>59080</v>
      </c>
      <c r="B6834" s="35" t="n">
        <v>48</v>
      </c>
      <c r="C6834" s="7" t="n">
        <v>7033</v>
      </c>
      <c r="D6834" s="7" t="n">
        <v>0</v>
      </c>
      <c r="E6834" s="7" t="s">
        <v>451</v>
      </c>
      <c r="F6834" s="7" t="n">
        <v>-1</v>
      </c>
      <c r="G6834" s="7" t="n">
        <v>1</v>
      </c>
      <c r="H6834" s="7" t="n">
        <v>0</v>
      </c>
    </row>
    <row r="6835" spans="1:9">
      <c r="A6835" t="s">
        <v>4</v>
      </c>
      <c r="B6835" s="4" t="s">
        <v>5</v>
      </c>
      <c r="C6835" s="4" t="s">
        <v>13</v>
      </c>
      <c r="D6835" s="4" t="s">
        <v>10</v>
      </c>
      <c r="E6835" s="4" t="s">
        <v>19</v>
      </c>
    </row>
    <row r="6836" spans="1:9">
      <c r="A6836" t="n">
        <v>59107</v>
      </c>
      <c r="B6836" s="42" t="n">
        <v>58</v>
      </c>
      <c r="C6836" s="7" t="n">
        <v>103</v>
      </c>
      <c r="D6836" s="7" t="n">
        <v>2000</v>
      </c>
      <c r="E6836" s="7" t="n">
        <v>1</v>
      </c>
    </row>
    <row r="6837" spans="1:9">
      <c r="A6837" t="s">
        <v>4</v>
      </c>
      <c r="B6837" s="4" t="s">
        <v>5</v>
      </c>
      <c r="C6837" s="4" t="s">
        <v>13</v>
      </c>
      <c r="D6837" s="4" t="s">
        <v>10</v>
      </c>
      <c r="E6837" s="4" t="s">
        <v>19</v>
      </c>
      <c r="F6837" s="4" t="s">
        <v>10</v>
      </c>
      <c r="G6837" s="4" t="s">
        <v>9</v>
      </c>
      <c r="H6837" s="4" t="s">
        <v>9</v>
      </c>
      <c r="I6837" s="4" t="s">
        <v>10</v>
      </c>
      <c r="J6837" s="4" t="s">
        <v>10</v>
      </c>
      <c r="K6837" s="4" t="s">
        <v>9</v>
      </c>
      <c r="L6837" s="4" t="s">
        <v>9</v>
      </c>
      <c r="M6837" s="4" t="s">
        <v>9</v>
      </c>
      <c r="N6837" s="4" t="s">
        <v>9</v>
      </c>
      <c r="O6837" s="4" t="s">
        <v>6</v>
      </c>
    </row>
    <row r="6838" spans="1:9">
      <c r="A6838" t="n">
        <v>59115</v>
      </c>
      <c r="B6838" s="14" t="n">
        <v>50</v>
      </c>
      <c r="C6838" s="7" t="n">
        <v>0</v>
      </c>
      <c r="D6838" s="7" t="n">
        <v>8100</v>
      </c>
      <c r="E6838" s="7" t="n">
        <v>0.400000005960464</v>
      </c>
      <c r="F6838" s="7" t="n">
        <v>1000</v>
      </c>
      <c r="G6838" s="7" t="n">
        <v>0</v>
      </c>
      <c r="H6838" s="7" t="n">
        <v>-1065353216</v>
      </c>
      <c r="I6838" s="7" t="n">
        <v>0</v>
      </c>
      <c r="J6838" s="7" t="n">
        <v>65533</v>
      </c>
      <c r="K6838" s="7" t="n">
        <v>0</v>
      </c>
      <c r="L6838" s="7" t="n">
        <v>0</v>
      </c>
      <c r="M6838" s="7" t="n">
        <v>0</v>
      </c>
      <c r="N6838" s="7" t="n">
        <v>0</v>
      </c>
      <c r="O6838" s="7" t="s">
        <v>12</v>
      </c>
    </row>
    <row r="6839" spans="1:9">
      <c r="A6839" t="s">
        <v>4</v>
      </c>
      <c r="B6839" s="4" t="s">
        <v>5</v>
      </c>
      <c r="C6839" s="4" t="s">
        <v>13</v>
      </c>
      <c r="D6839" s="4" t="s">
        <v>10</v>
      </c>
    </row>
    <row r="6840" spans="1:9">
      <c r="A6840" t="n">
        <v>59154</v>
      </c>
      <c r="B6840" s="42" t="n">
        <v>58</v>
      </c>
      <c r="C6840" s="7" t="n">
        <v>255</v>
      </c>
      <c r="D6840" s="7" t="n">
        <v>0</v>
      </c>
    </row>
    <row r="6841" spans="1:9">
      <c r="A6841" t="s">
        <v>4</v>
      </c>
      <c r="B6841" s="4" t="s">
        <v>5</v>
      </c>
      <c r="C6841" s="4" t="s">
        <v>13</v>
      </c>
      <c r="D6841" s="4" t="s">
        <v>10</v>
      </c>
      <c r="E6841" s="4" t="s">
        <v>19</v>
      </c>
      <c r="F6841" s="4" t="s">
        <v>10</v>
      </c>
      <c r="G6841" s="4" t="s">
        <v>9</v>
      </c>
      <c r="H6841" s="4" t="s">
        <v>9</v>
      </c>
      <c r="I6841" s="4" t="s">
        <v>10</v>
      </c>
      <c r="J6841" s="4" t="s">
        <v>10</v>
      </c>
      <c r="K6841" s="4" t="s">
        <v>9</v>
      </c>
      <c r="L6841" s="4" t="s">
        <v>9</v>
      </c>
      <c r="M6841" s="4" t="s">
        <v>9</v>
      </c>
      <c r="N6841" s="4" t="s">
        <v>9</v>
      </c>
      <c r="O6841" s="4" t="s">
        <v>6</v>
      </c>
    </row>
    <row r="6842" spans="1:9">
      <c r="A6842" t="n">
        <v>59158</v>
      </c>
      <c r="B6842" s="14" t="n">
        <v>50</v>
      </c>
      <c r="C6842" s="7" t="n">
        <v>0</v>
      </c>
      <c r="D6842" s="7" t="n">
        <v>4427</v>
      </c>
      <c r="E6842" s="7" t="n">
        <v>0.800000011920929</v>
      </c>
      <c r="F6842" s="7" t="n">
        <v>0</v>
      </c>
      <c r="G6842" s="7" t="n">
        <v>0</v>
      </c>
      <c r="H6842" s="7" t="n">
        <v>-1069547520</v>
      </c>
      <c r="I6842" s="7" t="n">
        <v>0</v>
      </c>
      <c r="J6842" s="7" t="n">
        <v>65533</v>
      </c>
      <c r="K6842" s="7" t="n">
        <v>0</v>
      </c>
      <c r="L6842" s="7" t="n">
        <v>0</v>
      </c>
      <c r="M6842" s="7" t="n">
        <v>0</v>
      </c>
      <c r="N6842" s="7" t="n">
        <v>0</v>
      </c>
      <c r="O6842" s="7" t="s">
        <v>12</v>
      </c>
    </row>
    <row r="6843" spans="1:9">
      <c r="A6843" t="s">
        <v>4</v>
      </c>
      <c r="B6843" s="4" t="s">
        <v>5</v>
      </c>
      <c r="C6843" s="4" t="s">
        <v>10</v>
      </c>
    </row>
    <row r="6844" spans="1:9">
      <c r="A6844" t="n">
        <v>59197</v>
      </c>
      <c r="B6844" s="25" t="n">
        <v>16</v>
      </c>
      <c r="C6844" s="7" t="n">
        <v>1200</v>
      </c>
    </row>
    <row r="6845" spans="1:9">
      <c r="A6845" t="s">
        <v>4</v>
      </c>
      <c r="B6845" s="4" t="s">
        <v>5</v>
      </c>
      <c r="C6845" s="4" t="s">
        <v>13</v>
      </c>
      <c r="D6845" s="4" t="s">
        <v>10</v>
      </c>
      <c r="E6845" s="4" t="s">
        <v>19</v>
      </c>
      <c r="F6845" s="4" t="s">
        <v>10</v>
      </c>
      <c r="G6845" s="4" t="s">
        <v>9</v>
      </c>
      <c r="H6845" s="4" t="s">
        <v>9</v>
      </c>
      <c r="I6845" s="4" t="s">
        <v>10</v>
      </c>
      <c r="J6845" s="4" t="s">
        <v>10</v>
      </c>
      <c r="K6845" s="4" t="s">
        <v>9</v>
      </c>
      <c r="L6845" s="4" t="s">
        <v>9</v>
      </c>
      <c r="M6845" s="4" t="s">
        <v>9</v>
      </c>
      <c r="N6845" s="4" t="s">
        <v>9</v>
      </c>
      <c r="O6845" s="4" t="s">
        <v>6</v>
      </c>
    </row>
    <row r="6846" spans="1:9">
      <c r="A6846" t="n">
        <v>59200</v>
      </c>
      <c r="B6846" s="14" t="n">
        <v>50</v>
      </c>
      <c r="C6846" s="7" t="n">
        <v>0</v>
      </c>
      <c r="D6846" s="7" t="n">
        <v>4427</v>
      </c>
      <c r="E6846" s="7" t="n">
        <v>0.800000011920929</v>
      </c>
      <c r="F6846" s="7" t="n">
        <v>0</v>
      </c>
      <c r="G6846" s="7" t="n">
        <v>0</v>
      </c>
      <c r="H6846" s="7" t="n">
        <v>-1069547520</v>
      </c>
      <c r="I6846" s="7" t="n">
        <v>0</v>
      </c>
      <c r="J6846" s="7" t="n">
        <v>65533</v>
      </c>
      <c r="K6846" s="7" t="n">
        <v>0</v>
      </c>
      <c r="L6846" s="7" t="n">
        <v>0</v>
      </c>
      <c r="M6846" s="7" t="n">
        <v>0</v>
      </c>
      <c r="N6846" s="7" t="n">
        <v>0</v>
      </c>
      <c r="O6846" s="7" t="s">
        <v>12</v>
      </c>
    </row>
    <row r="6847" spans="1:9">
      <c r="A6847" t="s">
        <v>4</v>
      </c>
      <c r="B6847" s="4" t="s">
        <v>5</v>
      </c>
      <c r="C6847" s="4" t="s">
        <v>10</v>
      </c>
    </row>
    <row r="6848" spans="1:9">
      <c r="A6848" t="n">
        <v>59239</v>
      </c>
      <c r="B6848" s="25" t="n">
        <v>16</v>
      </c>
      <c r="C6848" s="7" t="n">
        <v>2800</v>
      </c>
    </row>
    <row r="6849" spans="1:15">
      <c r="A6849" t="s">
        <v>4</v>
      </c>
      <c r="B6849" s="4" t="s">
        <v>5</v>
      </c>
      <c r="C6849" s="4" t="s">
        <v>13</v>
      </c>
      <c r="D6849" s="4" t="s">
        <v>10</v>
      </c>
      <c r="E6849" s="4" t="s">
        <v>19</v>
      </c>
    </row>
    <row r="6850" spans="1:15">
      <c r="A6850" t="n">
        <v>59242</v>
      </c>
      <c r="B6850" s="42" t="n">
        <v>58</v>
      </c>
      <c r="C6850" s="7" t="n">
        <v>101</v>
      </c>
      <c r="D6850" s="7" t="n">
        <v>500</v>
      </c>
      <c r="E6850" s="7" t="n">
        <v>1</v>
      </c>
    </row>
    <row r="6851" spans="1:15">
      <c r="A6851" t="s">
        <v>4</v>
      </c>
      <c r="B6851" s="4" t="s">
        <v>5</v>
      </c>
      <c r="C6851" s="4" t="s">
        <v>13</v>
      </c>
      <c r="D6851" s="4" t="s">
        <v>10</v>
      </c>
    </row>
    <row r="6852" spans="1:15">
      <c r="A6852" t="n">
        <v>59250</v>
      </c>
      <c r="B6852" s="42" t="n">
        <v>58</v>
      </c>
      <c r="C6852" s="7" t="n">
        <v>254</v>
      </c>
      <c r="D6852" s="7" t="n">
        <v>0</v>
      </c>
    </row>
    <row r="6853" spans="1:15">
      <c r="A6853" t="s">
        <v>4</v>
      </c>
      <c r="B6853" s="4" t="s">
        <v>5</v>
      </c>
      <c r="C6853" s="4" t="s">
        <v>13</v>
      </c>
      <c r="D6853" s="4" t="s">
        <v>13</v>
      </c>
      <c r="E6853" s="4" t="s">
        <v>19</v>
      </c>
      <c r="F6853" s="4" t="s">
        <v>19</v>
      </c>
      <c r="G6853" s="4" t="s">
        <v>19</v>
      </c>
      <c r="H6853" s="4" t="s">
        <v>10</v>
      </c>
    </row>
    <row r="6854" spans="1:15">
      <c r="A6854" t="n">
        <v>59254</v>
      </c>
      <c r="B6854" s="48" t="n">
        <v>45</v>
      </c>
      <c r="C6854" s="7" t="n">
        <v>2</v>
      </c>
      <c r="D6854" s="7" t="n">
        <v>3</v>
      </c>
      <c r="E6854" s="7" t="n">
        <v>1.50999999046326</v>
      </c>
      <c r="F6854" s="7" t="n">
        <v>2.44000005722046</v>
      </c>
      <c r="G6854" s="7" t="n">
        <v>-96.8000030517578</v>
      </c>
      <c r="H6854" s="7" t="n">
        <v>0</v>
      </c>
    </row>
    <row r="6855" spans="1:15">
      <c r="A6855" t="s">
        <v>4</v>
      </c>
      <c r="B6855" s="4" t="s">
        <v>5</v>
      </c>
      <c r="C6855" s="4" t="s">
        <v>13</v>
      </c>
      <c r="D6855" s="4" t="s">
        <v>13</v>
      </c>
      <c r="E6855" s="4" t="s">
        <v>19</v>
      </c>
      <c r="F6855" s="4" t="s">
        <v>19</v>
      </c>
      <c r="G6855" s="4" t="s">
        <v>19</v>
      </c>
      <c r="H6855" s="4" t="s">
        <v>10</v>
      </c>
      <c r="I6855" s="4" t="s">
        <v>13</v>
      </c>
    </row>
    <row r="6856" spans="1:15">
      <c r="A6856" t="n">
        <v>59271</v>
      </c>
      <c r="B6856" s="48" t="n">
        <v>45</v>
      </c>
      <c r="C6856" s="7" t="n">
        <v>4</v>
      </c>
      <c r="D6856" s="7" t="n">
        <v>3</v>
      </c>
      <c r="E6856" s="7" t="n">
        <v>28.4599990844727</v>
      </c>
      <c r="F6856" s="7" t="n">
        <v>93.0100021362305</v>
      </c>
      <c r="G6856" s="7" t="n">
        <v>0</v>
      </c>
      <c r="H6856" s="7" t="n">
        <v>0</v>
      </c>
      <c r="I6856" s="7" t="n">
        <v>0</v>
      </c>
    </row>
    <row r="6857" spans="1:15">
      <c r="A6857" t="s">
        <v>4</v>
      </c>
      <c r="B6857" s="4" t="s">
        <v>5</v>
      </c>
      <c r="C6857" s="4" t="s">
        <v>13</v>
      </c>
      <c r="D6857" s="4" t="s">
        <v>13</v>
      </c>
      <c r="E6857" s="4" t="s">
        <v>19</v>
      </c>
      <c r="F6857" s="4" t="s">
        <v>10</v>
      </c>
    </row>
    <row r="6858" spans="1:15">
      <c r="A6858" t="n">
        <v>59289</v>
      </c>
      <c r="B6858" s="48" t="n">
        <v>45</v>
      </c>
      <c r="C6858" s="7" t="n">
        <v>5</v>
      </c>
      <c r="D6858" s="7" t="n">
        <v>3</v>
      </c>
      <c r="E6858" s="7" t="n">
        <v>18.3999996185303</v>
      </c>
      <c r="F6858" s="7" t="n">
        <v>0</v>
      </c>
    </row>
    <row r="6859" spans="1:15">
      <c r="A6859" t="s">
        <v>4</v>
      </c>
      <c r="B6859" s="4" t="s">
        <v>5</v>
      </c>
      <c r="C6859" s="4" t="s">
        <v>13</v>
      </c>
      <c r="D6859" s="4" t="s">
        <v>13</v>
      </c>
      <c r="E6859" s="4" t="s">
        <v>19</v>
      </c>
      <c r="F6859" s="4" t="s">
        <v>10</v>
      </c>
    </row>
    <row r="6860" spans="1:15">
      <c r="A6860" t="n">
        <v>59298</v>
      </c>
      <c r="B6860" s="48" t="n">
        <v>45</v>
      </c>
      <c r="C6860" s="7" t="n">
        <v>11</v>
      </c>
      <c r="D6860" s="7" t="n">
        <v>3</v>
      </c>
      <c r="E6860" s="7" t="n">
        <v>40</v>
      </c>
      <c r="F6860" s="7" t="n">
        <v>0</v>
      </c>
    </row>
    <row r="6861" spans="1:15">
      <c r="A6861" t="s">
        <v>4</v>
      </c>
      <c r="B6861" s="4" t="s">
        <v>5</v>
      </c>
      <c r="C6861" s="4" t="s">
        <v>13</v>
      </c>
      <c r="D6861" s="4" t="s">
        <v>10</v>
      </c>
      <c r="E6861" s="4" t="s">
        <v>9</v>
      </c>
      <c r="F6861" s="4" t="s">
        <v>10</v>
      </c>
    </row>
    <row r="6862" spans="1:15">
      <c r="A6862" t="n">
        <v>59307</v>
      </c>
      <c r="B6862" s="14" t="n">
        <v>50</v>
      </c>
      <c r="C6862" s="7" t="n">
        <v>3</v>
      </c>
      <c r="D6862" s="7" t="n">
        <v>8100</v>
      </c>
      <c r="E6862" s="7" t="n">
        <v>1061997773</v>
      </c>
      <c r="F6862" s="7" t="n">
        <v>500</v>
      </c>
    </row>
    <row r="6863" spans="1:15">
      <c r="A6863" t="s">
        <v>4</v>
      </c>
      <c r="B6863" s="4" t="s">
        <v>5</v>
      </c>
      <c r="C6863" s="4" t="s">
        <v>13</v>
      </c>
      <c r="D6863" s="4" t="s">
        <v>13</v>
      </c>
      <c r="E6863" s="4" t="s">
        <v>19</v>
      </c>
      <c r="F6863" s="4" t="s">
        <v>19</v>
      </c>
      <c r="G6863" s="4" t="s">
        <v>19</v>
      </c>
      <c r="H6863" s="4" t="s">
        <v>10</v>
      </c>
    </row>
    <row r="6864" spans="1:15">
      <c r="A6864" t="n">
        <v>59317</v>
      </c>
      <c r="B6864" s="48" t="n">
        <v>45</v>
      </c>
      <c r="C6864" s="7" t="n">
        <v>2</v>
      </c>
      <c r="D6864" s="7" t="n">
        <v>3</v>
      </c>
      <c r="E6864" s="7" t="n">
        <v>-3.28999996185303</v>
      </c>
      <c r="F6864" s="7" t="n">
        <v>-0.699999988079071</v>
      </c>
      <c r="G6864" s="7" t="n">
        <v>-93.5599975585938</v>
      </c>
      <c r="H6864" s="7" t="n">
        <v>8000</v>
      </c>
    </row>
    <row r="6865" spans="1:9">
      <c r="A6865" t="s">
        <v>4</v>
      </c>
      <c r="B6865" s="4" t="s">
        <v>5</v>
      </c>
      <c r="C6865" s="4" t="s">
        <v>13</v>
      </c>
      <c r="D6865" s="4" t="s">
        <v>13</v>
      </c>
      <c r="E6865" s="4" t="s">
        <v>19</v>
      </c>
      <c r="F6865" s="4" t="s">
        <v>19</v>
      </c>
      <c r="G6865" s="4" t="s">
        <v>19</v>
      </c>
      <c r="H6865" s="4" t="s">
        <v>10</v>
      </c>
      <c r="I6865" s="4" t="s">
        <v>13</v>
      </c>
    </row>
    <row r="6866" spans="1:9">
      <c r="A6866" t="n">
        <v>59334</v>
      </c>
      <c r="B6866" s="48" t="n">
        <v>45</v>
      </c>
      <c r="C6866" s="7" t="n">
        <v>4</v>
      </c>
      <c r="D6866" s="7" t="n">
        <v>3</v>
      </c>
      <c r="E6866" s="7" t="n">
        <v>19.5200004577637</v>
      </c>
      <c r="F6866" s="7" t="n">
        <v>24.1900005340576</v>
      </c>
      <c r="G6866" s="7" t="n">
        <v>0</v>
      </c>
      <c r="H6866" s="7" t="n">
        <v>8000</v>
      </c>
      <c r="I6866" s="7" t="n">
        <v>1</v>
      </c>
    </row>
    <row r="6867" spans="1:9">
      <c r="A6867" t="s">
        <v>4</v>
      </c>
      <c r="B6867" s="4" t="s">
        <v>5</v>
      </c>
      <c r="C6867" s="4" t="s">
        <v>13</v>
      </c>
      <c r="D6867" s="4" t="s">
        <v>13</v>
      </c>
      <c r="E6867" s="4" t="s">
        <v>19</v>
      </c>
      <c r="F6867" s="4" t="s">
        <v>10</v>
      </c>
    </row>
    <row r="6868" spans="1:9">
      <c r="A6868" t="n">
        <v>59352</v>
      </c>
      <c r="B6868" s="48" t="n">
        <v>45</v>
      </c>
      <c r="C6868" s="7" t="n">
        <v>5</v>
      </c>
      <c r="D6868" s="7" t="n">
        <v>3</v>
      </c>
      <c r="E6868" s="7" t="n">
        <v>27.8999996185303</v>
      </c>
      <c r="F6868" s="7" t="n">
        <v>8000</v>
      </c>
    </row>
    <row r="6869" spans="1:9">
      <c r="A6869" t="s">
        <v>4</v>
      </c>
      <c r="B6869" s="4" t="s">
        <v>5</v>
      </c>
      <c r="C6869" s="4" t="s">
        <v>13</v>
      </c>
      <c r="D6869" s="4" t="s">
        <v>10</v>
      </c>
    </row>
    <row r="6870" spans="1:9">
      <c r="A6870" t="n">
        <v>59361</v>
      </c>
      <c r="B6870" s="42" t="n">
        <v>58</v>
      </c>
      <c r="C6870" s="7" t="n">
        <v>255</v>
      </c>
      <c r="D6870" s="7" t="n">
        <v>0</v>
      </c>
    </row>
    <row r="6871" spans="1:9">
      <c r="A6871" t="s">
        <v>4</v>
      </c>
      <c r="B6871" s="4" t="s">
        <v>5</v>
      </c>
      <c r="C6871" s="4" t="s">
        <v>13</v>
      </c>
      <c r="D6871" s="4" t="s">
        <v>10</v>
      </c>
    </row>
    <row r="6872" spans="1:9">
      <c r="A6872" t="n">
        <v>59365</v>
      </c>
      <c r="B6872" s="48" t="n">
        <v>45</v>
      </c>
      <c r="C6872" s="7" t="n">
        <v>7</v>
      </c>
      <c r="D6872" s="7" t="n">
        <v>255</v>
      </c>
    </row>
    <row r="6873" spans="1:9">
      <c r="A6873" t="s">
        <v>4</v>
      </c>
      <c r="B6873" s="4" t="s">
        <v>5</v>
      </c>
      <c r="C6873" s="4" t="s">
        <v>13</v>
      </c>
      <c r="D6873" s="4" t="s">
        <v>10</v>
      </c>
      <c r="E6873" s="4" t="s">
        <v>19</v>
      </c>
    </row>
    <row r="6874" spans="1:9">
      <c r="A6874" t="n">
        <v>59369</v>
      </c>
      <c r="B6874" s="42" t="n">
        <v>58</v>
      </c>
      <c r="C6874" s="7" t="n">
        <v>101</v>
      </c>
      <c r="D6874" s="7" t="n">
        <v>300</v>
      </c>
      <c r="E6874" s="7" t="n">
        <v>1</v>
      </c>
    </row>
    <row r="6875" spans="1:9">
      <c r="A6875" t="s">
        <v>4</v>
      </c>
      <c r="B6875" s="4" t="s">
        <v>5</v>
      </c>
      <c r="C6875" s="4" t="s">
        <v>13</v>
      </c>
      <c r="D6875" s="4" t="s">
        <v>10</v>
      </c>
    </row>
    <row r="6876" spans="1:9">
      <c r="A6876" t="n">
        <v>59377</v>
      </c>
      <c r="B6876" s="42" t="n">
        <v>58</v>
      </c>
      <c r="C6876" s="7" t="n">
        <v>254</v>
      </c>
      <c r="D6876" s="7" t="n">
        <v>0</v>
      </c>
    </row>
    <row r="6877" spans="1:9">
      <c r="A6877" t="s">
        <v>4</v>
      </c>
      <c r="B6877" s="4" t="s">
        <v>5</v>
      </c>
      <c r="C6877" s="4" t="s">
        <v>13</v>
      </c>
      <c r="D6877" s="4" t="s">
        <v>13</v>
      </c>
      <c r="E6877" s="4" t="s">
        <v>19</v>
      </c>
      <c r="F6877" s="4" t="s">
        <v>19</v>
      </c>
      <c r="G6877" s="4" t="s">
        <v>19</v>
      </c>
      <c r="H6877" s="4" t="s">
        <v>10</v>
      </c>
    </row>
    <row r="6878" spans="1:9">
      <c r="A6878" t="n">
        <v>59381</v>
      </c>
      <c r="B6878" s="48" t="n">
        <v>45</v>
      </c>
      <c r="C6878" s="7" t="n">
        <v>2</v>
      </c>
      <c r="D6878" s="7" t="n">
        <v>3</v>
      </c>
      <c r="E6878" s="7" t="n">
        <v>-0.0199999995529652</v>
      </c>
      <c r="F6878" s="7" t="n">
        <v>6.26999998092651</v>
      </c>
      <c r="G6878" s="7" t="n">
        <v>-76.0299987792969</v>
      </c>
      <c r="H6878" s="7" t="n">
        <v>0</v>
      </c>
    </row>
    <row r="6879" spans="1:9">
      <c r="A6879" t="s">
        <v>4</v>
      </c>
      <c r="B6879" s="4" t="s">
        <v>5</v>
      </c>
      <c r="C6879" s="4" t="s">
        <v>13</v>
      </c>
      <c r="D6879" s="4" t="s">
        <v>13</v>
      </c>
      <c r="E6879" s="4" t="s">
        <v>19</v>
      </c>
      <c r="F6879" s="4" t="s">
        <v>19</v>
      </c>
      <c r="G6879" s="4" t="s">
        <v>19</v>
      </c>
      <c r="H6879" s="4" t="s">
        <v>10</v>
      </c>
      <c r="I6879" s="4" t="s">
        <v>13</v>
      </c>
    </row>
    <row r="6880" spans="1:9">
      <c r="A6880" t="n">
        <v>59398</v>
      </c>
      <c r="B6880" s="48" t="n">
        <v>45</v>
      </c>
      <c r="C6880" s="7" t="n">
        <v>4</v>
      </c>
      <c r="D6880" s="7" t="n">
        <v>3</v>
      </c>
      <c r="E6880" s="7" t="n">
        <v>354.260009765625</v>
      </c>
      <c r="F6880" s="7" t="n">
        <v>179.839996337891</v>
      </c>
      <c r="G6880" s="7" t="n">
        <v>-5</v>
      </c>
      <c r="H6880" s="7" t="n">
        <v>0</v>
      </c>
      <c r="I6880" s="7" t="n">
        <v>0</v>
      </c>
    </row>
    <row r="6881" spans="1:9">
      <c r="A6881" t="s">
        <v>4</v>
      </c>
      <c r="B6881" s="4" t="s">
        <v>5</v>
      </c>
      <c r="C6881" s="4" t="s">
        <v>13</v>
      </c>
      <c r="D6881" s="4" t="s">
        <v>13</v>
      </c>
      <c r="E6881" s="4" t="s">
        <v>19</v>
      </c>
      <c r="F6881" s="4" t="s">
        <v>10</v>
      </c>
    </row>
    <row r="6882" spans="1:9">
      <c r="A6882" t="n">
        <v>59416</v>
      </c>
      <c r="B6882" s="48" t="n">
        <v>45</v>
      </c>
      <c r="C6882" s="7" t="n">
        <v>5</v>
      </c>
      <c r="D6882" s="7" t="n">
        <v>3</v>
      </c>
      <c r="E6882" s="7" t="n">
        <v>37.2000007629395</v>
      </c>
      <c r="F6882" s="7" t="n">
        <v>0</v>
      </c>
    </row>
    <row r="6883" spans="1:9">
      <c r="A6883" t="s">
        <v>4</v>
      </c>
      <c r="B6883" s="4" t="s">
        <v>5</v>
      </c>
      <c r="C6883" s="4" t="s">
        <v>13</v>
      </c>
      <c r="D6883" s="4" t="s">
        <v>13</v>
      </c>
      <c r="E6883" s="4" t="s">
        <v>19</v>
      </c>
      <c r="F6883" s="4" t="s">
        <v>10</v>
      </c>
    </row>
    <row r="6884" spans="1:9">
      <c r="A6884" t="n">
        <v>59425</v>
      </c>
      <c r="B6884" s="48" t="n">
        <v>45</v>
      </c>
      <c r="C6884" s="7" t="n">
        <v>11</v>
      </c>
      <c r="D6884" s="7" t="n">
        <v>3</v>
      </c>
      <c r="E6884" s="7" t="n">
        <v>40</v>
      </c>
      <c r="F6884" s="7" t="n">
        <v>0</v>
      </c>
    </row>
    <row r="6885" spans="1:9">
      <c r="A6885" t="s">
        <v>4</v>
      </c>
      <c r="B6885" s="4" t="s">
        <v>5</v>
      </c>
      <c r="C6885" s="4" t="s">
        <v>13</v>
      </c>
      <c r="D6885" s="4" t="s">
        <v>13</v>
      </c>
      <c r="E6885" s="4" t="s">
        <v>19</v>
      </c>
      <c r="F6885" s="4" t="s">
        <v>19</v>
      </c>
      <c r="G6885" s="4" t="s">
        <v>19</v>
      </c>
      <c r="H6885" s="4" t="s">
        <v>10</v>
      </c>
    </row>
    <row r="6886" spans="1:9">
      <c r="A6886" t="n">
        <v>59434</v>
      </c>
      <c r="B6886" s="48" t="n">
        <v>45</v>
      </c>
      <c r="C6886" s="7" t="n">
        <v>2</v>
      </c>
      <c r="D6886" s="7" t="n">
        <v>3</v>
      </c>
      <c r="E6886" s="7" t="n">
        <v>-0.0399999991059303</v>
      </c>
      <c r="F6886" s="7" t="n">
        <v>6.26999998092651</v>
      </c>
      <c r="G6886" s="7" t="n">
        <v>-75.6900024414063</v>
      </c>
      <c r="H6886" s="7" t="n">
        <v>7000</v>
      </c>
    </row>
    <row r="6887" spans="1:9">
      <c r="A6887" t="s">
        <v>4</v>
      </c>
      <c r="B6887" s="4" t="s">
        <v>5</v>
      </c>
      <c r="C6887" s="4" t="s">
        <v>13</v>
      </c>
      <c r="D6887" s="4" t="s">
        <v>13</v>
      </c>
      <c r="E6887" s="4" t="s">
        <v>19</v>
      </c>
      <c r="F6887" s="4" t="s">
        <v>19</v>
      </c>
      <c r="G6887" s="4" t="s">
        <v>19</v>
      </c>
      <c r="H6887" s="4" t="s">
        <v>10</v>
      </c>
      <c r="I6887" s="4" t="s">
        <v>13</v>
      </c>
    </row>
    <row r="6888" spans="1:9">
      <c r="A6888" t="n">
        <v>59451</v>
      </c>
      <c r="B6888" s="48" t="n">
        <v>45</v>
      </c>
      <c r="C6888" s="7" t="n">
        <v>4</v>
      </c>
      <c r="D6888" s="7" t="n">
        <v>3</v>
      </c>
      <c r="E6888" s="7" t="n">
        <v>337.809997558594</v>
      </c>
      <c r="F6888" s="7" t="n">
        <v>185.889999389648</v>
      </c>
      <c r="G6888" s="7" t="n">
        <v>5</v>
      </c>
      <c r="H6888" s="7" t="n">
        <v>7000</v>
      </c>
      <c r="I6888" s="7" t="n">
        <v>0</v>
      </c>
    </row>
    <row r="6889" spans="1:9">
      <c r="A6889" t="s">
        <v>4</v>
      </c>
      <c r="B6889" s="4" t="s">
        <v>5</v>
      </c>
      <c r="C6889" s="4" t="s">
        <v>13</v>
      </c>
      <c r="D6889" s="4" t="s">
        <v>13</v>
      </c>
      <c r="E6889" s="4" t="s">
        <v>19</v>
      </c>
      <c r="F6889" s="4" t="s">
        <v>10</v>
      </c>
    </row>
    <row r="6890" spans="1:9">
      <c r="A6890" t="n">
        <v>59469</v>
      </c>
      <c r="B6890" s="48" t="n">
        <v>45</v>
      </c>
      <c r="C6890" s="7" t="n">
        <v>5</v>
      </c>
      <c r="D6890" s="7" t="n">
        <v>3</v>
      </c>
      <c r="E6890" s="7" t="n">
        <v>4</v>
      </c>
      <c r="F6890" s="7" t="n">
        <v>7000</v>
      </c>
    </row>
    <row r="6891" spans="1:9">
      <c r="A6891" t="s">
        <v>4</v>
      </c>
      <c r="B6891" s="4" t="s">
        <v>5</v>
      </c>
      <c r="C6891" s="4" t="s">
        <v>13</v>
      </c>
      <c r="D6891" s="4" t="s">
        <v>10</v>
      </c>
    </row>
    <row r="6892" spans="1:9">
      <c r="A6892" t="n">
        <v>59478</v>
      </c>
      <c r="B6892" s="42" t="n">
        <v>58</v>
      </c>
      <c r="C6892" s="7" t="n">
        <v>255</v>
      </c>
      <c r="D6892" s="7" t="n">
        <v>0</v>
      </c>
    </row>
    <row r="6893" spans="1:9">
      <c r="A6893" t="s">
        <v>4</v>
      </c>
      <c r="B6893" s="4" t="s">
        <v>5</v>
      </c>
      <c r="C6893" s="4" t="s">
        <v>13</v>
      </c>
      <c r="D6893" s="4" t="s">
        <v>10</v>
      </c>
    </row>
    <row r="6894" spans="1:9">
      <c r="A6894" t="n">
        <v>59482</v>
      </c>
      <c r="B6894" s="48" t="n">
        <v>45</v>
      </c>
      <c r="C6894" s="7" t="n">
        <v>7</v>
      </c>
      <c r="D6894" s="7" t="n">
        <v>255</v>
      </c>
    </row>
    <row r="6895" spans="1:9">
      <c r="A6895" t="s">
        <v>4</v>
      </c>
      <c r="B6895" s="4" t="s">
        <v>5</v>
      </c>
      <c r="C6895" s="4" t="s">
        <v>13</v>
      </c>
      <c r="D6895" s="4" t="s">
        <v>19</v>
      </c>
      <c r="E6895" s="4" t="s">
        <v>19</v>
      </c>
      <c r="F6895" s="4" t="s">
        <v>19</v>
      </c>
    </row>
    <row r="6896" spans="1:9">
      <c r="A6896" t="n">
        <v>59486</v>
      </c>
      <c r="B6896" s="48" t="n">
        <v>45</v>
      </c>
      <c r="C6896" s="7" t="n">
        <v>9</v>
      </c>
      <c r="D6896" s="7" t="n">
        <v>0.0500000007450581</v>
      </c>
      <c r="E6896" s="7" t="n">
        <v>0.0500000007450581</v>
      </c>
      <c r="F6896" s="7" t="n">
        <v>0.300000011920929</v>
      </c>
    </row>
    <row r="6897" spans="1:9">
      <c r="A6897" t="s">
        <v>4</v>
      </c>
      <c r="B6897" s="4" t="s">
        <v>5</v>
      </c>
      <c r="C6897" s="4" t="s">
        <v>6</v>
      </c>
      <c r="D6897" s="4" t="s">
        <v>10</v>
      </c>
    </row>
    <row r="6898" spans="1:9">
      <c r="A6898" t="n">
        <v>59500</v>
      </c>
      <c r="B6898" s="58" t="n">
        <v>29</v>
      </c>
      <c r="C6898" s="7" t="s">
        <v>401</v>
      </c>
      <c r="D6898" s="7" t="n">
        <v>65533</v>
      </c>
    </row>
    <row r="6899" spans="1:9">
      <c r="A6899" t="s">
        <v>4</v>
      </c>
      <c r="B6899" s="4" t="s">
        <v>5</v>
      </c>
      <c r="C6899" s="4" t="s">
        <v>13</v>
      </c>
      <c r="D6899" s="4" t="s">
        <v>10</v>
      </c>
      <c r="E6899" s="4" t="s">
        <v>6</v>
      </c>
    </row>
    <row r="6900" spans="1:9">
      <c r="A6900" t="n">
        <v>59516</v>
      </c>
      <c r="B6900" s="37" t="n">
        <v>51</v>
      </c>
      <c r="C6900" s="7" t="n">
        <v>4</v>
      </c>
      <c r="D6900" s="7" t="n">
        <v>7033</v>
      </c>
      <c r="E6900" s="7" t="s">
        <v>495</v>
      </c>
    </row>
    <row r="6901" spans="1:9">
      <c r="A6901" t="s">
        <v>4</v>
      </c>
      <c r="B6901" s="4" t="s">
        <v>5</v>
      </c>
      <c r="C6901" s="4" t="s">
        <v>10</v>
      </c>
    </row>
    <row r="6902" spans="1:9">
      <c r="A6902" t="n">
        <v>59530</v>
      </c>
      <c r="B6902" s="25" t="n">
        <v>16</v>
      </c>
      <c r="C6902" s="7" t="n">
        <v>0</v>
      </c>
    </row>
    <row r="6903" spans="1:9">
      <c r="A6903" t="s">
        <v>4</v>
      </c>
      <c r="B6903" s="4" t="s">
        <v>5</v>
      </c>
      <c r="C6903" s="4" t="s">
        <v>10</v>
      </c>
      <c r="D6903" s="4" t="s">
        <v>13</v>
      </c>
      <c r="E6903" s="4" t="s">
        <v>9</v>
      </c>
      <c r="F6903" s="4" t="s">
        <v>28</v>
      </c>
      <c r="G6903" s="4" t="s">
        <v>13</v>
      </c>
      <c r="H6903" s="4" t="s">
        <v>13</v>
      </c>
      <c r="I6903" s="4" t="s">
        <v>13</v>
      </c>
    </row>
    <row r="6904" spans="1:9">
      <c r="A6904" t="n">
        <v>59533</v>
      </c>
      <c r="B6904" s="38" t="n">
        <v>26</v>
      </c>
      <c r="C6904" s="7" t="n">
        <v>7033</v>
      </c>
      <c r="D6904" s="7" t="n">
        <v>17</v>
      </c>
      <c r="E6904" s="7" t="n">
        <v>53696</v>
      </c>
      <c r="F6904" s="7" t="s">
        <v>496</v>
      </c>
      <c r="G6904" s="7" t="n">
        <v>8</v>
      </c>
      <c r="H6904" s="7" t="n">
        <v>2</v>
      </c>
      <c r="I6904" s="7" t="n">
        <v>0</v>
      </c>
    </row>
    <row r="6905" spans="1:9">
      <c r="A6905" t="s">
        <v>4</v>
      </c>
      <c r="B6905" s="4" t="s">
        <v>5</v>
      </c>
      <c r="C6905" s="4" t="s">
        <v>10</v>
      </c>
    </row>
    <row r="6906" spans="1:9">
      <c r="A6906" t="n">
        <v>59561</v>
      </c>
      <c r="B6906" s="25" t="n">
        <v>16</v>
      </c>
      <c r="C6906" s="7" t="n">
        <v>2000</v>
      </c>
    </row>
    <row r="6907" spans="1:9">
      <c r="A6907" t="s">
        <v>4</v>
      </c>
      <c r="B6907" s="4" t="s">
        <v>5</v>
      </c>
      <c r="C6907" s="4" t="s">
        <v>10</v>
      </c>
      <c r="D6907" s="4" t="s">
        <v>13</v>
      </c>
    </row>
    <row r="6908" spans="1:9">
      <c r="A6908" t="n">
        <v>59564</v>
      </c>
      <c r="B6908" s="52" t="n">
        <v>89</v>
      </c>
      <c r="C6908" s="7" t="n">
        <v>65533</v>
      </c>
      <c r="D6908" s="7" t="n">
        <v>0</v>
      </c>
    </row>
    <row r="6909" spans="1:9">
      <c r="A6909" t="s">
        <v>4</v>
      </c>
      <c r="B6909" s="4" t="s">
        <v>5</v>
      </c>
      <c r="C6909" s="4" t="s">
        <v>10</v>
      </c>
      <c r="D6909" s="4" t="s">
        <v>13</v>
      </c>
    </row>
    <row r="6910" spans="1:9">
      <c r="A6910" t="n">
        <v>59568</v>
      </c>
      <c r="B6910" s="52" t="n">
        <v>89</v>
      </c>
      <c r="C6910" s="7" t="n">
        <v>65533</v>
      </c>
      <c r="D6910" s="7" t="n">
        <v>1</v>
      </c>
    </row>
    <row r="6911" spans="1:9">
      <c r="A6911" t="s">
        <v>4</v>
      </c>
      <c r="B6911" s="4" t="s">
        <v>5</v>
      </c>
      <c r="C6911" s="4" t="s">
        <v>13</v>
      </c>
      <c r="D6911" s="4" t="s">
        <v>10</v>
      </c>
    </row>
    <row r="6912" spans="1:9">
      <c r="A6912" t="n">
        <v>59572</v>
      </c>
      <c r="B6912" s="48" t="n">
        <v>45</v>
      </c>
      <c r="C6912" s="7" t="n">
        <v>7</v>
      </c>
      <c r="D6912" s="7" t="n">
        <v>255</v>
      </c>
    </row>
    <row r="6913" spans="1:9">
      <c r="A6913" t="s">
        <v>4</v>
      </c>
      <c r="B6913" s="4" t="s">
        <v>5</v>
      </c>
      <c r="C6913" s="4" t="s">
        <v>13</v>
      </c>
      <c r="D6913" s="4" t="s">
        <v>10</v>
      </c>
      <c r="E6913" s="4" t="s">
        <v>19</v>
      </c>
    </row>
    <row r="6914" spans="1:9">
      <c r="A6914" t="n">
        <v>59576</v>
      </c>
      <c r="B6914" s="42" t="n">
        <v>58</v>
      </c>
      <c r="C6914" s="7" t="n">
        <v>101</v>
      </c>
      <c r="D6914" s="7" t="n">
        <v>300</v>
      </c>
      <c r="E6914" s="7" t="n">
        <v>1</v>
      </c>
    </row>
    <row r="6915" spans="1:9">
      <c r="A6915" t="s">
        <v>4</v>
      </c>
      <c r="B6915" s="4" t="s">
        <v>5</v>
      </c>
      <c r="C6915" s="4" t="s">
        <v>13</v>
      </c>
      <c r="D6915" s="4" t="s">
        <v>10</v>
      </c>
    </row>
    <row r="6916" spans="1:9">
      <c r="A6916" t="n">
        <v>59584</v>
      </c>
      <c r="B6916" s="42" t="n">
        <v>58</v>
      </c>
      <c r="C6916" s="7" t="n">
        <v>254</v>
      </c>
      <c r="D6916" s="7" t="n">
        <v>0</v>
      </c>
    </row>
    <row r="6917" spans="1:9">
      <c r="A6917" t="s">
        <v>4</v>
      </c>
      <c r="B6917" s="4" t="s">
        <v>5</v>
      </c>
      <c r="C6917" s="4" t="s">
        <v>13</v>
      </c>
      <c r="D6917" s="4" t="s">
        <v>13</v>
      </c>
      <c r="E6917" s="4" t="s">
        <v>19</v>
      </c>
      <c r="F6917" s="4" t="s">
        <v>19</v>
      </c>
      <c r="G6917" s="4" t="s">
        <v>19</v>
      </c>
      <c r="H6917" s="4" t="s">
        <v>10</v>
      </c>
    </row>
    <row r="6918" spans="1:9">
      <c r="A6918" t="n">
        <v>59588</v>
      </c>
      <c r="B6918" s="48" t="n">
        <v>45</v>
      </c>
      <c r="C6918" s="7" t="n">
        <v>2</v>
      </c>
      <c r="D6918" s="7" t="n">
        <v>3</v>
      </c>
      <c r="E6918" s="7" t="n">
        <v>-0.00999999977648258</v>
      </c>
      <c r="F6918" s="7" t="n">
        <v>6.73000001907349</v>
      </c>
      <c r="G6918" s="7" t="n">
        <v>-75.4899978637695</v>
      </c>
      <c r="H6918" s="7" t="n">
        <v>0</v>
      </c>
    </row>
    <row r="6919" spans="1:9">
      <c r="A6919" t="s">
        <v>4</v>
      </c>
      <c r="B6919" s="4" t="s">
        <v>5</v>
      </c>
      <c r="C6919" s="4" t="s">
        <v>13</v>
      </c>
      <c r="D6919" s="4" t="s">
        <v>13</v>
      </c>
      <c r="E6919" s="4" t="s">
        <v>19</v>
      </c>
      <c r="F6919" s="4" t="s">
        <v>19</v>
      </c>
      <c r="G6919" s="4" t="s">
        <v>19</v>
      </c>
      <c r="H6919" s="4" t="s">
        <v>10</v>
      </c>
      <c r="I6919" s="4" t="s">
        <v>13</v>
      </c>
    </row>
    <row r="6920" spans="1:9">
      <c r="A6920" t="n">
        <v>59605</v>
      </c>
      <c r="B6920" s="48" t="n">
        <v>45</v>
      </c>
      <c r="C6920" s="7" t="n">
        <v>4</v>
      </c>
      <c r="D6920" s="7" t="n">
        <v>3</v>
      </c>
      <c r="E6920" s="7" t="n">
        <v>19.3400001525879</v>
      </c>
      <c r="F6920" s="7" t="n">
        <v>188.5</v>
      </c>
      <c r="G6920" s="7" t="n">
        <v>5</v>
      </c>
      <c r="H6920" s="7" t="n">
        <v>0</v>
      </c>
      <c r="I6920" s="7" t="n">
        <v>0</v>
      </c>
    </row>
    <row r="6921" spans="1:9">
      <c r="A6921" t="s">
        <v>4</v>
      </c>
      <c r="B6921" s="4" t="s">
        <v>5</v>
      </c>
      <c r="C6921" s="4" t="s">
        <v>13</v>
      </c>
      <c r="D6921" s="4" t="s">
        <v>13</v>
      </c>
      <c r="E6921" s="4" t="s">
        <v>19</v>
      </c>
      <c r="F6921" s="4" t="s">
        <v>10</v>
      </c>
    </row>
    <row r="6922" spans="1:9">
      <c r="A6922" t="n">
        <v>59623</v>
      </c>
      <c r="B6922" s="48" t="n">
        <v>45</v>
      </c>
      <c r="C6922" s="7" t="n">
        <v>5</v>
      </c>
      <c r="D6922" s="7" t="n">
        <v>3</v>
      </c>
      <c r="E6922" s="7" t="n">
        <v>1.89999997615814</v>
      </c>
      <c r="F6922" s="7" t="n">
        <v>0</v>
      </c>
    </row>
    <row r="6923" spans="1:9">
      <c r="A6923" t="s">
        <v>4</v>
      </c>
      <c r="B6923" s="4" t="s">
        <v>5</v>
      </c>
      <c r="C6923" s="4" t="s">
        <v>13</v>
      </c>
      <c r="D6923" s="4" t="s">
        <v>13</v>
      </c>
      <c r="E6923" s="4" t="s">
        <v>19</v>
      </c>
      <c r="F6923" s="4" t="s">
        <v>10</v>
      </c>
    </row>
    <row r="6924" spans="1:9">
      <c r="A6924" t="n">
        <v>59632</v>
      </c>
      <c r="B6924" s="48" t="n">
        <v>45</v>
      </c>
      <c r="C6924" s="7" t="n">
        <v>11</v>
      </c>
      <c r="D6924" s="7" t="n">
        <v>3</v>
      </c>
      <c r="E6924" s="7" t="n">
        <v>40</v>
      </c>
      <c r="F6924" s="7" t="n">
        <v>0</v>
      </c>
    </row>
    <row r="6925" spans="1:9">
      <c r="A6925" t="s">
        <v>4</v>
      </c>
      <c r="B6925" s="4" t="s">
        <v>5</v>
      </c>
      <c r="C6925" s="4" t="s">
        <v>13</v>
      </c>
      <c r="D6925" s="4" t="s">
        <v>10</v>
      </c>
    </row>
    <row r="6926" spans="1:9">
      <c r="A6926" t="n">
        <v>59641</v>
      </c>
      <c r="B6926" s="42" t="n">
        <v>58</v>
      </c>
      <c r="C6926" s="7" t="n">
        <v>255</v>
      </c>
      <c r="D6926" s="7" t="n">
        <v>0</v>
      </c>
    </row>
    <row r="6927" spans="1:9">
      <c r="A6927" t="s">
        <v>4</v>
      </c>
      <c r="B6927" s="4" t="s">
        <v>5</v>
      </c>
      <c r="C6927" s="4" t="s">
        <v>10</v>
      </c>
      <c r="D6927" s="4" t="s">
        <v>19</v>
      </c>
      <c r="E6927" s="4" t="s">
        <v>19</v>
      </c>
      <c r="F6927" s="4" t="s">
        <v>19</v>
      </c>
      <c r="G6927" s="4" t="s">
        <v>10</v>
      </c>
      <c r="H6927" s="4" t="s">
        <v>10</v>
      </c>
    </row>
    <row r="6928" spans="1:9">
      <c r="A6928" t="n">
        <v>59645</v>
      </c>
      <c r="B6928" s="81" t="n">
        <v>60</v>
      </c>
      <c r="C6928" s="7" t="n">
        <v>7033</v>
      </c>
      <c r="D6928" s="7" t="n">
        <v>0</v>
      </c>
      <c r="E6928" s="7" t="n">
        <v>30</v>
      </c>
      <c r="F6928" s="7" t="n">
        <v>1.40129846432482e-42</v>
      </c>
      <c r="G6928" s="7" t="n">
        <v>300</v>
      </c>
      <c r="H6928" s="7" t="n">
        <v>0</v>
      </c>
    </row>
    <row r="6929" spans="1:9">
      <c r="A6929" t="s">
        <v>4</v>
      </c>
      <c r="B6929" s="4" t="s">
        <v>5</v>
      </c>
      <c r="C6929" s="4" t="s">
        <v>13</v>
      </c>
      <c r="D6929" s="4" t="s">
        <v>10</v>
      </c>
      <c r="E6929" s="4" t="s">
        <v>10</v>
      </c>
      <c r="F6929" s="4" t="s">
        <v>9</v>
      </c>
    </row>
    <row r="6930" spans="1:9">
      <c r="A6930" t="n">
        <v>59664</v>
      </c>
      <c r="B6930" s="76" t="n">
        <v>84</v>
      </c>
      <c r="C6930" s="7" t="n">
        <v>0</v>
      </c>
      <c r="D6930" s="7" t="n">
        <v>2</v>
      </c>
      <c r="E6930" s="7" t="n">
        <v>0</v>
      </c>
      <c r="F6930" s="7" t="n">
        <v>1056964608</v>
      </c>
    </row>
    <row r="6931" spans="1:9">
      <c r="A6931" t="s">
        <v>4</v>
      </c>
      <c r="B6931" s="4" t="s">
        <v>5</v>
      </c>
      <c r="C6931" s="4" t="s">
        <v>13</v>
      </c>
      <c r="D6931" s="4" t="s">
        <v>13</v>
      </c>
      <c r="E6931" s="4" t="s">
        <v>19</v>
      </c>
      <c r="F6931" s="4" t="s">
        <v>10</v>
      </c>
    </row>
    <row r="6932" spans="1:9">
      <c r="A6932" t="n">
        <v>59674</v>
      </c>
      <c r="B6932" s="48" t="n">
        <v>45</v>
      </c>
      <c r="C6932" s="7" t="n">
        <v>5</v>
      </c>
      <c r="D6932" s="7" t="n">
        <v>3</v>
      </c>
      <c r="E6932" s="7" t="n">
        <v>4.90000009536743</v>
      </c>
      <c r="F6932" s="7" t="n">
        <v>5000</v>
      </c>
    </row>
    <row r="6933" spans="1:9">
      <c r="A6933" t="s">
        <v>4</v>
      </c>
      <c r="B6933" s="4" t="s">
        <v>5</v>
      </c>
      <c r="C6933" s="4" t="s">
        <v>13</v>
      </c>
      <c r="D6933" s="4" t="s">
        <v>19</v>
      </c>
      <c r="E6933" s="4" t="s">
        <v>19</v>
      </c>
      <c r="F6933" s="4" t="s">
        <v>19</v>
      </c>
    </row>
    <row r="6934" spans="1:9">
      <c r="A6934" t="n">
        <v>59683</v>
      </c>
      <c r="B6934" s="48" t="n">
        <v>45</v>
      </c>
      <c r="C6934" s="7" t="n">
        <v>9</v>
      </c>
      <c r="D6934" s="7" t="n">
        <v>0.0199999995529652</v>
      </c>
      <c r="E6934" s="7" t="n">
        <v>0.0199999995529652</v>
      </c>
      <c r="F6934" s="7" t="n">
        <v>5</v>
      </c>
    </row>
    <row r="6935" spans="1:9">
      <c r="A6935" t="s">
        <v>4</v>
      </c>
      <c r="B6935" s="4" t="s">
        <v>5</v>
      </c>
      <c r="C6935" s="4" t="s">
        <v>13</v>
      </c>
      <c r="D6935" s="4" t="s">
        <v>10</v>
      </c>
      <c r="E6935" s="4" t="s">
        <v>6</v>
      </c>
    </row>
    <row r="6936" spans="1:9">
      <c r="A6936" t="n">
        <v>59697</v>
      </c>
      <c r="B6936" s="37" t="n">
        <v>51</v>
      </c>
      <c r="C6936" s="7" t="n">
        <v>4</v>
      </c>
      <c r="D6936" s="7" t="n">
        <v>7033</v>
      </c>
      <c r="E6936" s="7" t="s">
        <v>120</v>
      </c>
    </row>
    <row r="6937" spans="1:9">
      <c r="A6937" t="s">
        <v>4</v>
      </c>
      <c r="B6937" s="4" t="s">
        <v>5</v>
      </c>
      <c r="C6937" s="4" t="s">
        <v>10</v>
      </c>
    </row>
    <row r="6938" spans="1:9">
      <c r="A6938" t="n">
        <v>59711</v>
      </c>
      <c r="B6938" s="25" t="n">
        <v>16</v>
      </c>
      <c r="C6938" s="7" t="n">
        <v>0</v>
      </c>
    </row>
    <row r="6939" spans="1:9">
      <c r="A6939" t="s">
        <v>4</v>
      </c>
      <c r="B6939" s="4" t="s">
        <v>5</v>
      </c>
      <c r="C6939" s="4" t="s">
        <v>10</v>
      </c>
      <c r="D6939" s="4" t="s">
        <v>13</v>
      </c>
      <c r="E6939" s="4" t="s">
        <v>9</v>
      </c>
      <c r="F6939" s="4" t="s">
        <v>28</v>
      </c>
      <c r="G6939" s="4" t="s">
        <v>13</v>
      </c>
      <c r="H6939" s="4" t="s">
        <v>13</v>
      </c>
      <c r="I6939" s="4" t="s">
        <v>13</v>
      </c>
    </row>
    <row r="6940" spans="1:9">
      <c r="A6940" t="n">
        <v>59714</v>
      </c>
      <c r="B6940" s="38" t="n">
        <v>26</v>
      </c>
      <c r="C6940" s="7" t="n">
        <v>7033</v>
      </c>
      <c r="D6940" s="7" t="n">
        <v>17</v>
      </c>
      <c r="E6940" s="7" t="n">
        <v>52881</v>
      </c>
      <c r="F6940" s="7" t="s">
        <v>497</v>
      </c>
      <c r="G6940" s="7" t="n">
        <v>8</v>
      </c>
      <c r="H6940" s="7" t="n">
        <v>2</v>
      </c>
      <c r="I6940" s="7" t="n">
        <v>0</v>
      </c>
    </row>
    <row r="6941" spans="1:9">
      <c r="A6941" t="s">
        <v>4</v>
      </c>
      <c r="B6941" s="4" t="s">
        <v>5</v>
      </c>
      <c r="C6941" s="4" t="s">
        <v>13</v>
      </c>
      <c r="D6941" s="4" t="s">
        <v>10</v>
      </c>
      <c r="E6941" s="4" t="s">
        <v>19</v>
      </c>
      <c r="F6941" s="4" t="s">
        <v>10</v>
      </c>
      <c r="G6941" s="4" t="s">
        <v>9</v>
      </c>
      <c r="H6941" s="4" t="s">
        <v>9</v>
      </c>
      <c r="I6941" s="4" t="s">
        <v>10</v>
      </c>
      <c r="J6941" s="4" t="s">
        <v>10</v>
      </c>
      <c r="K6941" s="4" t="s">
        <v>9</v>
      </c>
      <c r="L6941" s="4" t="s">
        <v>9</v>
      </c>
      <c r="M6941" s="4" t="s">
        <v>9</v>
      </c>
      <c r="N6941" s="4" t="s">
        <v>9</v>
      </c>
      <c r="O6941" s="4" t="s">
        <v>6</v>
      </c>
    </row>
    <row r="6942" spans="1:9">
      <c r="A6942" t="n">
        <v>59753</v>
      </c>
      <c r="B6942" s="14" t="n">
        <v>50</v>
      </c>
      <c r="C6942" s="7" t="n">
        <v>0</v>
      </c>
      <c r="D6942" s="7" t="n">
        <v>4400</v>
      </c>
      <c r="E6942" s="7" t="n">
        <v>0.800000011920929</v>
      </c>
      <c r="F6942" s="7" t="n">
        <v>1000</v>
      </c>
      <c r="G6942" s="7" t="n">
        <v>0</v>
      </c>
      <c r="H6942" s="7" t="n">
        <v>-1082130432</v>
      </c>
      <c r="I6942" s="7" t="n">
        <v>0</v>
      </c>
      <c r="J6942" s="7" t="n">
        <v>65533</v>
      </c>
      <c r="K6942" s="7" t="n">
        <v>0</v>
      </c>
      <c r="L6942" s="7" t="n">
        <v>0</v>
      </c>
      <c r="M6942" s="7" t="n">
        <v>0</v>
      </c>
      <c r="N6942" s="7" t="n">
        <v>0</v>
      </c>
      <c r="O6942" s="7" t="s">
        <v>12</v>
      </c>
    </row>
    <row r="6943" spans="1:9">
      <c r="A6943" t="s">
        <v>4</v>
      </c>
      <c r="B6943" s="4" t="s">
        <v>5</v>
      </c>
      <c r="C6943" s="4" t="s">
        <v>10</v>
      </c>
    </row>
    <row r="6944" spans="1:9">
      <c r="A6944" t="n">
        <v>59792</v>
      </c>
      <c r="B6944" s="25" t="n">
        <v>16</v>
      </c>
      <c r="C6944" s="7" t="n">
        <v>5000</v>
      </c>
    </row>
    <row r="6945" spans="1:15">
      <c r="A6945" t="s">
        <v>4</v>
      </c>
      <c r="B6945" s="4" t="s">
        <v>5</v>
      </c>
      <c r="C6945" s="4" t="s">
        <v>10</v>
      </c>
      <c r="D6945" s="4" t="s">
        <v>13</v>
      </c>
    </row>
    <row r="6946" spans="1:15">
      <c r="A6946" t="n">
        <v>59795</v>
      </c>
      <c r="B6946" s="52" t="n">
        <v>89</v>
      </c>
      <c r="C6946" s="7" t="n">
        <v>65533</v>
      </c>
      <c r="D6946" s="7" t="n">
        <v>0</v>
      </c>
    </row>
    <row r="6947" spans="1:15">
      <c r="A6947" t="s">
        <v>4</v>
      </c>
      <c r="B6947" s="4" t="s">
        <v>5</v>
      </c>
      <c r="C6947" s="4" t="s">
        <v>10</v>
      </c>
      <c r="D6947" s="4" t="s">
        <v>13</v>
      </c>
    </row>
    <row r="6948" spans="1:15">
      <c r="A6948" t="n">
        <v>59799</v>
      </c>
      <c r="B6948" s="52" t="n">
        <v>89</v>
      </c>
      <c r="C6948" s="7" t="n">
        <v>65533</v>
      </c>
      <c r="D6948" s="7" t="n">
        <v>1</v>
      </c>
    </row>
    <row r="6949" spans="1:15">
      <c r="A6949" t="s">
        <v>4</v>
      </c>
      <c r="B6949" s="4" t="s">
        <v>5</v>
      </c>
      <c r="C6949" s="4" t="s">
        <v>6</v>
      </c>
      <c r="D6949" s="4" t="s">
        <v>10</v>
      </c>
    </row>
    <row r="6950" spans="1:15">
      <c r="A6950" t="n">
        <v>59803</v>
      </c>
      <c r="B6950" s="58" t="n">
        <v>29</v>
      </c>
      <c r="C6950" s="7" t="s">
        <v>12</v>
      </c>
      <c r="D6950" s="7" t="n">
        <v>65533</v>
      </c>
    </row>
    <row r="6951" spans="1:15">
      <c r="A6951" t="s">
        <v>4</v>
      </c>
      <c r="B6951" s="4" t="s">
        <v>5</v>
      </c>
      <c r="C6951" s="4" t="s">
        <v>13</v>
      </c>
      <c r="D6951" s="4" t="s">
        <v>10</v>
      </c>
    </row>
    <row r="6952" spans="1:15">
      <c r="A6952" t="n">
        <v>59807</v>
      </c>
      <c r="B6952" s="48" t="n">
        <v>45</v>
      </c>
      <c r="C6952" s="7" t="n">
        <v>7</v>
      </c>
      <c r="D6952" s="7" t="n">
        <v>255</v>
      </c>
    </row>
    <row r="6953" spans="1:15">
      <c r="A6953" t="s">
        <v>4</v>
      </c>
      <c r="B6953" s="4" t="s">
        <v>5</v>
      </c>
      <c r="C6953" s="4" t="s">
        <v>13</v>
      </c>
      <c r="D6953" s="4" t="s">
        <v>10</v>
      </c>
      <c r="E6953" s="4" t="s">
        <v>19</v>
      </c>
    </row>
    <row r="6954" spans="1:15">
      <c r="A6954" t="n">
        <v>59811</v>
      </c>
      <c r="B6954" s="42" t="n">
        <v>58</v>
      </c>
      <c r="C6954" s="7" t="n">
        <v>101</v>
      </c>
      <c r="D6954" s="7" t="n">
        <v>500</v>
      </c>
      <c r="E6954" s="7" t="n">
        <v>1</v>
      </c>
    </row>
    <row r="6955" spans="1:15">
      <c r="A6955" t="s">
        <v>4</v>
      </c>
      <c r="B6955" s="4" t="s">
        <v>5</v>
      </c>
      <c r="C6955" s="4" t="s">
        <v>13</v>
      </c>
      <c r="D6955" s="4" t="s">
        <v>10</v>
      </c>
    </row>
    <row r="6956" spans="1:15">
      <c r="A6956" t="n">
        <v>59819</v>
      </c>
      <c r="B6956" s="42" t="n">
        <v>58</v>
      </c>
      <c r="C6956" s="7" t="n">
        <v>254</v>
      </c>
      <c r="D6956" s="7" t="n">
        <v>0</v>
      </c>
    </row>
    <row r="6957" spans="1:15">
      <c r="A6957" t="s">
        <v>4</v>
      </c>
      <c r="B6957" s="4" t="s">
        <v>5</v>
      </c>
      <c r="C6957" s="4" t="s">
        <v>13</v>
      </c>
      <c r="D6957" s="4" t="s">
        <v>10</v>
      </c>
      <c r="E6957" s="4" t="s">
        <v>10</v>
      </c>
      <c r="F6957" s="4" t="s">
        <v>9</v>
      </c>
    </row>
    <row r="6958" spans="1:15">
      <c r="A6958" t="n">
        <v>59823</v>
      </c>
      <c r="B6958" s="76" t="n">
        <v>84</v>
      </c>
      <c r="C6958" s="7" t="n">
        <v>1</v>
      </c>
      <c r="D6958" s="7" t="n">
        <v>0</v>
      </c>
      <c r="E6958" s="7" t="n">
        <v>0</v>
      </c>
      <c r="F6958" s="7" t="n">
        <v>0</v>
      </c>
    </row>
    <row r="6959" spans="1:15">
      <c r="A6959" t="s">
        <v>4</v>
      </c>
      <c r="B6959" s="4" t="s">
        <v>5</v>
      </c>
      <c r="C6959" s="4" t="s">
        <v>13</v>
      </c>
      <c r="D6959" s="4" t="s">
        <v>6</v>
      </c>
      <c r="E6959" s="4" t="s">
        <v>19</v>
      </c>
      <c r="F6959" s="4" t="s">
        <v>19</v>
      </c>
      <c r="G6959" s="4" t="s">
        <v>19</v>
      </c>
    </row>
    <row r="6960" spans="1:15">
      <c r="A6960" t="n">
        <v>59833</v>
      </c>
      <c r="B6960" s="18" t="n">
        <v>94</v>
      </c>
      <c r="C6960" s="7" t="n">
        <v>2</v>
      </c>
      <c r="D6960" s="7" t="s">
        <v>23</v>
      </c>
      <c r="E6960" s="7" t="n">
        <v>0</v>
      </c>
      <c r="F6960" s="7" t="n">
        <v>0.851000010967255</v>
      </c>
      <c r="G6960" s="7" t="n">
        <v>-96.5</v>
      </c>
    </row>
    <row r="6961" spans="1:7">
      <c r="A6961" t="s">
        <v>4</v>
      </c>
      <c r="B6961" s="4" t="s">
        <v>5</v>
      </c>
      <c r="C6961" s="4" t="s">
        <v>10</v>
      </c>
      <c r="D6961" s="4" t="s">
        <v>9</v>
      </c>
    </row>
    <row r="6962" spans="1:7">
      <c r="A6962" t="n">
        <v>59858</v>
      </c>
      <c r="B6962" s="49" t="n">
        <v>44</v>
      </c>
      <c r="C6962" s="7" t="n">
        <v>1600</v>
      </c>
      <c r="D6962" s="7" t="n">
        <v>1</v>
      </c>
    </row>
    <row r="6963" spans="1:7">
      <c r="A6963" t="s">
        <v>4</v>
      </c>
      <c r="B6963" s="4" t="s">
        <v>5</v>
      </c>
      <c r="C6963" s="4" t="s">
        <v>10</v>
      </c>
      <c r="D6963" s="4" t="s">
        <v>9</v>
      </c>
    </row>
    <row r="6964" spans="1:7">
      <c r="A6964" t="n">
        <v>59865</v>
      </c>
      <c r="B6964" s="49" t="n">
        <v>44</v>
      </c>
      <c r="C6964" s="7" t="n">
        <v>1601</v>
      </c>
      <c r="D6964" s="7" t="n">
        <v>1</v>
      </c>
    </row>
    <row r="6965" spans="1:7">
      <c r="A6965" t="s">
        <v>4</v>
      </c>
      <c r="B6965" s="4" t="s">
        <v>5</v>
      </c>
      <c r="C6965" s="4" t="s">
        <v>10</v>
      </c>
      <c r="D6965" s="4" t="s">
        <v>9</v>
      </c>
    </row>
    <row r="6966" spans="1:7">
      <c r="A6966" t="n">
        <v>59872</v>
      </c>
      <c r="B6966" s="49" t="n">
        <v>44</v>
      </c>
      <c r="C6966" s="7" t="n">
        <v>1602</v>
      </c>
      <c r="D6966" s="7" t="n">
        <v>1</v>
      </c>
    </row>
    <row r="6967" spans="1:7">
      <c r="A6967" t="s">
        <v>4</v>
      </c>
      <c r="B6967" s="4" t="s">
        <v>5</v>
      </c>
      <c r="C6967" s="4" t="s">
        <v>10</v>
      </c>
      <c r="D6967" s="4" t="s">
        <v>9</v>
      </c>
    </row>
    <row r="6968" spans="1:7">
      <c r="A6968" t="n">
        <v>59879</v>
      </c>
      <c r="B6968" s="49" t="n">
        <v>44</v>
      </c>
      <c r="C6968" s="7" t="n">
        <v>1640</v>
      </c>
      <c r="D6968" s="7" t="n">
        <v>1</v>
      </c>
    </row>
    <row r="6969" spans="1:7">
      <c r="A6969" t="s">
        <v>4</v>
      </c>
      <c r="B6969" s="4" t="s">
        <v>5</v>
      </c>
      <c r="C6969" s="4" t="s">
        <v>10</v>
      </c>
      <c r="D6969" s="4" t="s">
        <v>9</v>
      </c>
    </row>
    <row r="6970" spans="1:7">
      <c r="A6970" t="n">
        <v>59886</v>
      </c>
      <c r="B6970" s="49" t="n">
        <v>44</v>
      </c>
      <c r="C6970" s="7" t="n">
        <v>1641</v>
      </c>
      <c r="D6970" s="7" t="n">
        <v>1</v>
      </c>
    </row>
    <row r="6971" spans="1:7">
      <c r="A6971" t="s">
        <v>4</v>
      </c>
      <c r="B6971" s="4" t="s">
        <v>5</v>
      </c>
      <c r="C6971" s="4" t="s">
        <v>13</v>
      </c>
    </row>
    <row r="6972" spans="1:7">
      <c r="A6972" t="n">
        <v>59893</v>
      </c>
      <c r="B6972" s="53" t="n">
        <v>116</v>
      </c>
      <c r="C6972" s="7" t="n">
        <v>0</v>
      </c>
    </row>
    <row r="6973" spans="1:7">
      <c r="A6973" t="s">
        <v>4</v>
      </c>
      <c r="B6973" s="4" t="s">
        <v>5</v>
      </c>
      <c r="C6973" s="4" t="s">
        <v>13</v>
      </c>
      <c r="D6973" s="4" t="s">
        <v>10</v>
      </c>
    </row>
    <row r="6974" spans="1:7">
      <c r="A6974" t="n">
        <v>59895</v>
      </c>
      <c r="B6974" s="53" t="n">
        <v>116</v>
      </c>
      <c r="C6974" s="7" t="n">
        <v>2</v>
      </c>
      <c r="D6974" s="7" t="n">
        <v>1</v>
      </c>
    </row>
    <row r="6975" spans="1:7">
      <c r="A6975" t="s">
        <v>4</v>
      </c>
      <c r="B6975" s="4" t="s">
        <v>5</v>
      </c>
      <c r="C6975" s="4" t="s">
        <v>13</v>
      </c>
      <c r="D6975" s="4" t="s">
        <v>9</v>
      </c>
    </row>
    <row r="6976" spans="1:7">
      <c r="A6976" t="n">
        <v>59899</v>
      </c>
      <c r="B6976" s="53" t="n">
        <v>116</v>
      </c>
      <c r="C6976" s="7" t="n">
        <v>5</v>
      </c>
      <c r="D6976" s="7" t="n">
        <v>1125515264</v>
      </c>
    </row>
    <row r="6977" spans="1:4">
      <c r="A6977" t="s">
        <v>4</v>
      </c>
      <c r="B6977" s="4" t="s">
        <v>5</v>
      </c>
      <c r="C6977" s="4" t="s">
        <v>13</v>
      </c>
      <c r="D6977" s="4" t="s">
        <v>10</v>
      </c>
    </row>
    <row r="6978" spans="1:4">
      <c r="A6978" t="n">
        <v>59905</v>
      </c>
      <c r="B6978" s="53" t="n">
        <v>116</v>
      </c>
      <c r="C6978" s="7" t="n">
        <v>6</v>
      </c>
      <c r="D6978" s="7" t="n">
        <v>1</v>
      </c>
    </row>
    <row r="6979" spans="1:4">
      <c r="A6979" t="s">
        <v>4</v>
      </c>
      <c r="B6979" s="4" t="s">
        <v>5</v>
      </c>
      <c r="C6979" s="4" t="s">
        <v>13</v>
      </c>
      <c r="D6979" s="4" t="s">
        <v>13</v>
      </c>
      <c r="E6979" s="4" t="s">
        <v>19</v>
      </c>
      <c r="F6979" s="4" t="s">
        <v>19</v>
      </c>
      <c r="G6979" s="4" t="s">
        <v>19</v>
      </c>
      <c r="H6979" s="4" t="s">
        <v>10</v>
      </c>
    </row>
    <row r="6980" spans="1:4">
      <c r="A6980" t="n">
        <v>59909</v>
      </c>
      <c r="B6980" s="48" t="n">
        <v>45</v>
      </c>
      <c r="C6980" s="7" t="n">
        <v>2</v>
      </c>
      <c r="D6980" s="7" t="n">
        <v>3</v>
      </c>
      <c r="E6980" s="7" t="n">
        <v>-0.889999985694885</v>
      </c>
      <c r="F6980" s="7" t="n">
        <v>60.4599990844727</v>
      </c>
      <c r="G6980" s="7" t="n">
        <v>-12.960000038147</v>
      </c>
      <c r="H6980" s="7" t="n">
        <v>0</v>
      </c>
    </row>
    <row r="6981" spans="1:4">
      <c r="A6981" t="s">
        <v>4</v>
      </c>
      <c r="B6981" s="4" t="s">
        <v>5</v>
      </c>
      <c r="C6981" s="4" t="s">
        <v>13</v>
      </c>
      <c r="D6981" s="4" t="s">
        <v>13</v>
      </c>
      <c r="E6981" s="4" t="s">
        <v>19</v>
      </c>
      <c r="F6981" s="4" t="s">
        <v>19</v>
      </c>
      <c r="G6981" s="4" t="s">
        <v>19</v>
      </c>
      <c r="H6981" s="4" t="s">
        <v>10</v>
      </c>
      <c r="I6981" s="4" t="s">
        <v>13</v>
      </c>
    </row>
    <row r="6982" spans="1:4">
      <c r="A6982" t="n">
        <v>59926</v>
      </c>
      <c r="B6982" s="48" t="n">
        <v>45</v>
      </c>
      <c r="C6982" s="7" t="n">
        <v>4</v>
      </c>
      <c r="D6982" s="7" t="n">
        <v>3</v>
      </c>
      <c r="E6982" s="7" t="n">
        <v>44.7000007629395</v>
      </c>
      <c r="F6982" s="7" t="n">
        <v>352.829986572266</v>
      </c>
      <c r="G6982" s="7" t="n">
        <v>0</v>
      </c>
      <c r="H6982" s="7" t="n">
        <v>0</v>
      </c>
      <c r="I6982" s="7" t="n">
        <v>0</v>
      </c>
    </row>
    <row r="6983" spans="1:4">
      <c r="A6983" t="s">
        <v>4</v>
      </c>
      <c r="B6983" s="4" t="s">
        <v>5</v>
      </c>
      <c r="C6983" s="4" t="s">
        <v>13</v>
      </c>
      <c r="D6983" s="4" t="s">
        <v>13</v>
      </c>
      <c r="E6983" s="4" t="s">
        <v>19</v>
      </c>
      <c r="F6983" s="4" t="s">
        <v>10</v>
      </c>
    </row>
    <row r="6984" spans="1:4">
      <c r="A6984" t="n">
        <v>59944</v>
      </c>
      <c r="B6984" s="48" t="n">
        <v>45</v>
      </c>
      <c r="C6984" s="7" t="n">
        <v>5</v>
      </c>
      <c r="D6984" s="7" t="n">
        <v>3</v>
      </c>
      <c r="E6984" s="7" t="n">
        <v>5.19999980926514</v>
      </c>
      <c r="F6984" s="7" t="n">
        <v>0</v>
      </c>
    </row>
    <row r="6985" spans="1:4">
      <c r="A6985" t="s">
        <v>4</v>
      </c>
      <c r="B6985" s="4" t="s">
        <v>5</v>
      </c>
      <c r="C6985" s="4" t="s">
        <v>13</v>
      </c>
      <c r="D6985" s="4" t="s">
        <v>13</v>
      </c>
      <c r="E6985" s="4" t="s">
        <v>19</v>
      </c>
      <c r="F6985" s="4" t="s">
        <v>10</v>
      </c>
    </row>
    <row r="6986" spans="1:4">
      <c r="A6986" t="n">
        <v>59953</v>
      </c>
      <c r="B6986" s="48" t="n">
        <v>45</v>
      </c>
      <c r="C6986" s="7" t="n">
        <v>11</v>
      </c>
      <c r="D6986" s="7" t="n">
        <v>3</v>
      </c>
      <c r="E6986" s="7" t="n">
        <v>40.5</v>
      </c>
      <c r="F6986" s="7" t="n">
        <v>0</v>
      </c>
    </row>
    <row r="6987" spans="1:4">
      <c r="A6987" t="s">
        <v>4</v>
      </c>
      <c r="B6987" s="4" t="s">
        <v>5</v>
      </c>
      <c r="C6987" s="4" t="s">
        <v>13</v>
      </c>
      <c r="D6987" s="4" t="s">
        <v>13</v>
      </c>
      <c r="E6987" s="4" t="s">
        <v>19</v>
      </c>
      <c r="F6987" s="4" t="s">
        <v>10</v>
      </c>
    </row>
    <row r="6988" spans="1:4">
      <c r="A6988" t="n">
        <v>59962</v>
      </c>
      <c r="B6988" s="48" t="n">
        <v>45</v>
      </c>
      <c r="C6988" s="7" t="n">
        <v>5</v>
      </c>
      <c r="D6988" s="7" t="n">
        <v>3</v>
      </c>
      <c r="E6988" s="7" t="n">
        <v>4</v>
      </c>
      <c r="F6988" s="7" t="n">
        <v>20000</v>
      </c>
    </row>
    <row r="6989" spans="1:4">
      <c r="A6989" t="s">
        <v>4</v>
      </c>
      <c r="B6989" s="4" t="s">
        <v>5</v>
      </c>
      <c r="C6989" s="4" t="s">
        <v>13</v>
      </c>
      <c r="D6989" s="4" t="s">
        <v>10</v>
      </c>
      <c r="E6989" s="4" t="s">
        <v>9</v>
      </c>
      <c r="F6989" s="4" t="s">
        <v>10</v>
      </c>
    </row>
    <row r="6990" spans="1:4">
      <c r="A6990" t="n">
        <v>59971</v>
      </c>
      <c r="B6990" s="14" t="n">
        <v>50</v>
      </c>
      <c r="C6990" s="7" t="n">
        <v>3</v>
      </c>
      <c r="D6990" s="7" t="n">
        <v>8100</v>
      </c>
      <c r="E6990" s="7" t="n">
        <v>1045220557</v>
      </c>
      <c r="F6990" s="7" t="n">
        <v>500</v>
      </c>
    </row>
    <row r="6991" spans="1:4">
      <c r="A6991" t="s">
        <v>4</v>
      </c>
      <c r="B6991" s="4" t="s">
        <v>5</v>
      </c>
      <c r="C6991" s="4" t="s">
        <v>13</v>
      </c>
      <c r="D6991" s="4" t="s">
        <v>10</v>
      </c>
    </row>
    <row r="6992" spans="1:4">
      <c r="A6992" t="n">
        <v>59981</v>
      </c>
      <c r="B6992" s="42" t="n">
        <v>58</v>
      </c>
      <c r="C6992" s="7" t="n">
        <v>255</v>
      </c>
      <c r="D6992" s="7" t="n">
        <v>0</v>
      </c>
    </row>
    <row r="6993" spans="1:9">
      <c r="A6993" t="s">
        <v>4</v>
      </c>
      <c r="B6993" s="4" t="s">
        <v>5</v>
      </c>
      <c r="C6993" s="4" t="s">
        <v>13</v>
      </c>
      <c r="D6993" s="4" t="s">
        <v>10</v>
      </c>
      <c r="E6993" s="4" t="s">
        <v>6</v>
      </c>
    </row>
    <row r="6994" spans="1:9">
      <c r="A6994" t="n">
        <v>59985</v>
      </c>
      <c r="B6994" s="37" t="n">
        <v>51</v>
      </c>
      <c r="C6994" s="7" t="n">
        <v>4</v>
      </c>
      <c r="D6994" s="7" t="n">
        <v>5</v>
      </c>
      <c r="E6994" s="7" t="s">
        <v>498</v>
      </c>
    </row>
    <row r="6995" spans="1:9">
      <c r="A6995" t="s">
        <v>4</v>
      </c>
      <c r="B6995" s="4" t="s">
        <v>5</v>
      </c>
      <c r="C6995" s="4" t="s">
        <v>10</v>
      </c>
    </row>
    <row r="6996" spans="1:9">
      <c r="A6996" t="n">
        <v>59999</v>
      </c>
      <c r="B6996" s="25" t="n">
        <v>16</v>
      </c>
      <c r="C6996" s="7" t="n">
        <v>0</v>
      </c>
    </row>
    <row r="6997" spans="1:9">
      <c r="A6997" t="s">
        <v>4</v>
      </c>
      <c r="B6997" s="4" t="s">
        <v>5</v>
      </c>
      <c r="C6997" s="4" t="s">
        <v>10</v>
      </c>
      <c r="D6997" s="4" t="s">
        <v>13</v>
      </c>
      <c r="E6997" s="4" t="s">
        <v>9</v>
      </c>
      <c r="F6997" s="4" t="s">
        <v>28</v>
      </c>
      <c r="G6997" s="4" t="s">
        <v>13</v>
      </c>
      <c r="H6997" s="4" t="s">
        <v>13</v>
      </c>
    </row>
    <row r="6998" spans="1:9">
      <c r="A6998" t="n">
        <v>60002</v>
      </c>
      <c r="B6998" s="38" t="n">
        <v>26</v>
      </c>
      <c r="C6998" s="7" t="n">
        <v>5</v>
      </c>
      <c r="D6998" s="7" t="n">
        <v>17</v>
      </c>
      <c r="E6998" s="7" t="n">
        <v>3384</v>
      </c>
      <c r="F6998" s="7" t="s">
        <v>499</v>
      </c>
      <c r="G6998" s="7" t="n">
        <v>2</v>
      </c>
      <c r="H6998" s="7" t="n">
        <v>0</v>
      </c>
    </row>
    <row r="6999" spans="1:9">
      <c r="A6999" t="s">
        <v>4</v>
      </c>
      <c r="B6999" s="4" t="s">
        <v>5</v>
      </c>
    </row>
    <row r="7000" spans="1:9">
      <c r="A7000" t="n">
        <v>60022</v>
      </c>
      <c r="B7000" s="23" t="n">
        <v>28</v>
      </c>
    </row>
    <row r="7001" spans="1:9">
      <c r="A7001" t="s">
        <v>4</v>
      </c>
      <c r="B7001" s="4" t="s">
        <v>5</v>
      </c>
      <c r="C7001" s="4" t="s">
        <v>13</v>
      </c>
      <c r="D7001" s="4" t="s">
        <v>10</v>
      </c>
      <c r="E7001" s="4" t="s">
        <v>6</v>
      </c>
    </row>
    <row r="7002" spans="1:9">
      <c r="A7002" t="n">
        <v>60023</v>
      </c>
      <c r="B7002" s="37" t="n">
        <v>51</v>
      </c>
      <c r="C7002" s="7" t="n">
        <v>4</v>
      </c>
      <c r="D7002" s="7" t="n">
        <v>4</v>
      </c>
      <c r="E7002" s="7" t="s">
        <v>398</v>
      </c>
    </row>
    <row r="7003" spans="1:9">
      <c r="A7003" t="s">
        <v>4</v>
      </c>
      <c r="B7003" s="4" t="s">
        <v>5</v>
      </c>
      <c r="C7003" s="4" t="s">
        <v>10</v>
      </c>
    </row>
    <row r="7004" spans="1:9">
      <c r="A7004" t="n">
        <v>60036</v>
      </c>
      <c r="B7004" s="25" t="n">
        <v>16</v>
      </c>
      <c r="C7004" s="7" t="n">
        <v>0</v>
      </c>
    </row>
    <row r="7005" spans="1:9">
      <c r="A7005" t="s">
        <v>4</v>
      </c>
      <c r="B7005" s="4" t="s">
        <v>5</v>
      </c>
      <c r="C7005" s="4" t="s">
        <v>10</v>
      </c>
      <c r="D7005" s="4" t="s">
        <v>13</v>
      </c>
      <c r="E7005" s="4" t="s">
        <v>9</v>
      </c>
      <c r="F7005" s="4" t="s">
        <v>28</v>
      </c>
      <c r="G7005" s="4" t="s">
        <v>13</v>
      </c>
      <c r="H7005" s="4" t="s">
        <v>13</v>
      </c>
      <c r="I7005" s="4" t="s">
        <v>13</v>
      </c>
      <c r="J7005" s="4" t="s">
        <v>9</v>
      </c>
      <c r="K7005" s="4" t="s">
        <v>28</v>
      </c>
      <c r="L7005" s="4" t="s">
        <v>13</v>
      </c>
      <c r="M7005" s="4" t="s">
        <v>13</v>
      </c>
    </row>
    <row r="7006" spans="1:9">
      <c r="A7006" t="n">
        <v>60039</v>
      </c>
      <c r="B7006" s="38" t="n">
        <v>26</v>
      </c>
      <c r="C7006" s="7" t="n">
        <v>4</v>
      </c>
      <c r="D7006" s="7" t="n">
        <v>17</v>
      </c>
      <c r="E7006" s="7" t="n">
        <v>7399</v>
      </c>
      <c r="F7006" s="7" t="s">
        <v>500</v>
      </c>
      <c r="G7006" s="7" t="n">
        <v>2</v>
      </c>
      <c r="H7006" s="7" t="n">
        <v>3</v>
      </c>
      <c r="I7006" s="7" t="n">
        <v>17</v>
      </c>
      <c r="J7006" s="7" t="n">
        <v>7400</v>
      </c>
      <c r="K7006" s="7" t="s">
        <v>501</v>
      </c>
      <c r="L7006" s="7" t="n">
        <v>2</v>
      </c>
      <c r="M7006" s="7" t="n">
        <v>0</v>
      </c>
    </row>
    <row r="7007" spans="1:9">
      <c r="A7007" t="s">
        <v>4</v>
      </c>
      <c r="B7007" s="4" t="s">
        <v>5</v>
      </c>
    </row>
    <row r="7008" spans="1:9">
      <c r="A7008" t="n">
        <v>60113</v>
      </c>
      <c r="B7008" s="23" t="n">
        <v>28</v>
      </c>
    </row>
    <row r="7009" spans="1:13">
      <c r="A7009" t="s">
        <v>4</v>
      </c>
      <c r="B7009" s="4" t="s">
        <v>5</v>
      </c>
      <c r="C7009" s="4" t="s">
        <v>13</v>
      </c>
      <c r="D7009" s="4" t="s">
        <v>10</v>
      </c>
      <c r="E7009" s="4" t="s">
        <v>6</v>
      </c>
    </row>
    <row r="7010" spans="1:13">
      <c r="A7010" t="n">
        <v>60114</v>
      </c>
      <c r="B7010" s="37" t="n">
        <v>51</v>
      </c>
      <c r="C7010" s="7" t="n">
        <v>4</v>
      </c>
      <c r="D7010" s="7" t="n">
        <v>1</v>
      </c>
      <c r="E7010" s="7" t="s">
        <v>502</v>
      </c>
    </row>
    <row r="7011" spans="1:13">
      <c r="A7011" t="s">
        <v>4</v>
      </c>
      <c r="B7011" s="4" t="s">
        <v>5</v>
      </c>
      <c r="C7011" s="4" t="s">
        <v>10</v>
      </c>
    </row>
    <row r="7012" spans="1:13">
      <c r="A7012" t="n">
        <v>60128</v>
      </c>
      <c r="B7012" s="25" t="n">
        <v>16</v>
      </c>
      <c r="C7012" s="7" t="n">
        <v>0</v>
      </c>
    </row>
    <row r="7013" spans="1:13">
      <c r="A7013" t="s">
        <v>4</v>
      </c>
      <c r="B7013" s="4" t="s">
        <v>5</v>
      </c>
      <c r="C7013" s="4" t="s">
        <v>10</v>
      </c>
      <c r="D7013" s="4" t="s">
        <v>13</v>
      </c>
      <c r="E7013" s="4" t="s">
        <v>9</v>
      </c>
      <c r="F7013" s="4" t="s">
        <v>28</v>
      </c>
      <c r="G7013" s="4" t="s">
        <v>13</v>
      </c>
      <c r="H7013" s="4" t="s">
        <v>13</v>
      </c>
    </row>
    <row r="7014" spans="1:13">
      <c r="A7014" t="n">
        <v>60131</v>
      </c>
      <c r="B7014" s="38" t="n">
        <v>26</v>
      </c>
      <c r="C7014" s="7" t="n">
        <v>1</v>
      </c>
      <c r="D7014" s="7" t="n">
        <v>17</v>
      </c>
      <c r="E7014" s="7" t="n">
        <v>1407</v>
      </c>
      <c r="F7014" s="7" t="s">
        <v>503</v>
      </c>
      <c r="G7014" s="7" t="n">
        <v>2</v>
      </c>
      <c r="H7014" s="7" t="n">
        <v>0</v>
      </c>
    </row>
    <row r="7015" spans="1:13">
      <c r="A7015" t="s">
        <v>4</v>
      </c>
      <c r="B7015" s="4" t="s">
        <v>5</v>
      </c>
    </row>
    <row r="7016" spans="1:13">
      <c r="A7016" t="n">
        <v>60169</v>
      </c>
      <c r="B7016" s="23" t="n">
        <v>28</v>
      </c>
    </row>
    <row r="7017" spans="1:13">
      <c r="A7017" t="s">
        <v>4</v>
      </c>
      <c r="B7017" s="4" t="s">
        <v>5</v>
      </c>
      <c r="C7017" s="4" t="s">
        <v>13</v>
      </c>
      <c r="D7017" s="4" t="s">
        <v>10</v>
      </c>
      <c r="E7017" s="4" t="s">
        <v>6</v>
      </c>
    </row>
    <row r="7018" spans="1:13">
      <c r="A7018" t="n">
        <v>60170</v>
      </c>
      <c r="B7018" s="37" t="n">
        <v>51</v>
      </c>
      <c r="C7018" s="7" t="n">
        <v>4</v>
      </c>
      <c r="D7018" s="7" t="n">
        <v>7</v>
      </c>
      <c r="E7018" s="7" t="s">
        <v>504</v>
      </c>
    </row>
    <row r="7019" spans="1:13">
      <c r="A7019" t="s">
        <v>4</v>
      </c>
      <c r="B7019" s="4" t="s">
        <v>5</v>
      </c>
      <c r="C7019" s="4" t="s">
        <v>10</v>
      </c>
    </row>
    <row r="7020" spans="1:13">
      <c r="A7020" t="n">
        <v>60185</v>
      </c>
      <c r="B7020" s="25" t="n">
        <v>16</v>
      </c>
      <c r="C7020" s="7" t="n">
        <v>0</v>
      </c>
    </row>
    <row r="7021" spans="1:13">
      <c r="A7021" t="s">
        <v>4</v>
      </c>
      <c r="B7021" s="4" t="s">
        <v>5</v>
      </c>
      <c r="C7021" s="4" t="s">
        <v>10</v>
      </c>
      <c r="D7021" s="4" t="s">
        <v>13</v>
      </c>
      <c r="E7021" s="4" t="s">
        <v>9</v>
      </c>
      <c r="F7021" s="4" t="s">
        <v>28</v>
      </c>
      <c r="G7021" s="4" t="s">
        <v>13</v>
      </c>
      <c r="H7021" s="4" t="s">
        <v>13</v>
      </c>
    </row>
    <row r="7022" spans="1:13">
      <c r="A7022" t="n">
        <v>60188</v>
      </c>
      <c r="B7022" s="38" t="n">
        <v>26</v>
      </c>
      <c r="C7022" s="7" t="n">
        <v>7</v>
      </c>
      <c r="D7022" s="7" t="n">
        <v>17</v>
      </c>
      <c r="E7022" s="7" t="n">
        <v>4954</v>
      </c>
      <c r="F7022" s="7" t="s">
        <v>505</v>
      </c>
      <c r="G7022" s="7" t="n">
        <v>2</v>
      </c>
      <c r="H7022" s="7" t="n">
        <v>0</v>
      </c>
    </row>
    <row r="7023" spans="1:13">
      <c r="A7023" t="s">
        <v>4</v>
      </c>
      <c r="B7023" s="4" t="s">
        <v>5</v>
      </c>
    </row>
    <row r="7024" spans="1:13">
      <c r="A7024" t="n">
        <v>60206</v>
      </c>
      <c r="B7024" s="23" t="n">
        <v>28</v>
      </c>
    </row>
    <row r="7025" spans="1:8">
      <c r="A7025" t="s">
        <v>4</v>
      </c>
      <c r="B7025" s="4" t="s">
        <v>5</v>
      </c>
      <c r="C7025" s="4" t="s">
        <v>10</v>
      </c>
      <c r="D7025" s="4" t="s">
        <v>13</v>
      </c>
    </row>
    <row r="7026" spans="1:8">
      <c r="A7026" t="n">
        <v>60207</v>
      </c>
      <c r="B7026" s="52" t="n">
        <v>89</v>
      </c>
      <c r="C7026" s="7" t="n">
        <v>65533</v>
      </c>
      <c r="D7026" s="7" t="n">
        <v>1</v>
      </c>
    </row>
    <row r="7027" spans="1:8">
      <c r="A7027" t="s">
        <v>4</v>
      </c>
      <c r="B7027" s="4" t="s">
        <v>5</v>
      </c>
      <c r="C7027" s="4" t="s">
        <v>13</v>
      </c>
      <c r="D7027" s="4" t="s">
        <v>10</v>
      </c>
      <c r="E7027" s="4" t="s">
        <v>19</v>
      </c>
    </row>
    <row r="7028" spans="1:8">
      <c r="A7028" t="n">
        <v>60211</v>
      </c>
      <c r="B7028" s="42" t="n">
        <v>58</v>
      </c>
      <c r="C7028" s="7" t="n">
        <v>101</v>
      </c>
      <c r="D7028" s="7" t="n">
        <v>1000</v>
      </c>
      <c r="E7028" s="7" t="n">
        <v>1</v>
      </c>
    </row>
    <row r="7029" spans="1:8">
      <c r="A7029" t="s">
        <v>4</v>
      </c>
      <c r="B7029" s="4" t="s">
        <v>5</v>
      </c>
      <c r="C7029" s="4" t="s">
        <v>13</v>
      </c>
      <c r="D7029" s="4" t="s">
        <v>10</v>
      </c>
    </row>
    <row r="7030" spans="1:8">
      <c r="A7030" t="n">
        <v>60219</v>
      </c>
      <c r="B7030" s="42" t="n">
        <v>58</v>
      </c>
      <c r="C7030" s="7" t="n">
        <v>254</v>
      </c>
      <c r="D7030" s="7" t="n">
        <v>0</v>
      </c>
    </row>
    <row r="7031" spans="1:8">
      <c r="A7031" t="s">
        <v>4</v>
      </c>
      <c r="B7031" s="4" t="s">
        <v>5</v>
      </c>
      <c r="C7031" s="4" t="s">
        <v>13</v>
      </c>
      <c r="D7031" s="4" t="s">
        <v>6</v>
      </c>
      <c r="E7031" s="4" t="s">
        <v>19</v>
      </c>
      <c r="F7031" s="4" t="s">
        <v>19</v>
      </c>
      <c r="G7031" s="4" t="s">
        <v>19</v>
      </c>
    </row>
    <row r="7032" spans="1:8">
      <c r="A7032" t="n">
        <v>60223</v>
      </c>
      <c r="B7032" s="18" t="n">
        <v>94</v>
      </c>
      <c r="C7032" s="7" t="n">
        <v>2</v>
      </c>
      <c r="D7032" s="7" t="s">
        <v>23</v>
      </c>
      <c r="E7032" s="7" t="n">
        <v>0</v>
      </c>
      <c r="F7032" s="7" t="n">
        <v>0.750999987125397</v>
      </c>
      <c r="G7032" s="7" t="n">
        <v>-96.5</v>
      </c>
    </row>
    <row r="7033" spans="1:8">
      <c r="A7033" t="s">
        <v>4</v>
      </c>
      <c r="B7033" s="4" t="s">
        <v>5</v>
      </c>
      <c r="C7033" s="4" t="s">
        <v>13</v>
      </c>
    </row>
    <row r="7034" spans="1:8">
      <c r="A7034" t="n">
        <v>60248</v>
      </c>
      <c r="B7034" s="53" t="n">
        <v>116</v>
      </c>
      <c r="C7034" s="7" t="n">
        <v>0</v>
      </c>
    </row>
    <row r="7035" spans="1:8">
      <c r="A7035" t="s">
        <v>4</v>
      </c>
      <c r="B7035" s="4" t="s">
        <v>5</v>
      </c>
      <c r="C7035" s="4" t="s">
        <v>13</v>
      </c>
      <c r="D7035" s="4" t="s">
        <v>10</v>
      </c>
    </row>
    <row r="7036" spans="1:8">
      <c r="A7036" t="n">
        <v>60250</v>
      </c>
      <c r="B7036" s="53" t="n">
        <v>116</v>
      </c>
      <c r="C7036" s="7" t="n">
        <v>2</v>
      </c>
      <c r="D7036" s="7" t="n">
        <v>1</v>
      </c>
    </row>
    <row r="7037" spans="1:8">
      <c r="A7037" t="s">
        <v>4</v>
      </c>
      <c r="B7037" s="4" t="s">
        <v>5</v>
      </c>
      <c r="C7037" s="4" t="s">
        <v>13</v>
      </c>
      <c r="D7037" s="4" t="s">
        <v>9</v>
      </c>
    </row>
    <row r="7038" spans="1:8">
      <c r="A7038" t="n">
        <v>60254</v>
      </c>
      <c r="B7038" s="53" t="n">
        <v>116</v>
      </c>
      <c r="C7038" s="7" t="n">
        <v>5</v>
      </c>
      <c r="D7038" s="7" t="n">
        <v>1120403456</v>
      </c>
    </row>
    <row r="7039" spans="1:8">
      <c r="A7039" t="s">
        <v>4</v>
      </c>
      <c r="B7039" s="4" t="s">
        <v>5</v>
      </c>
      <c r="C7039" s="4" t="s">
        <v>13</v>
      </c>
      <c r="D7039" s="4" t="s">
        <v>10</v>
      </c>
    </row>
    <row r="7040" spans="1:8">
      <c r="A7040" t="n">
        <v>60260</v>
      </c>
      <c r="B7040" s="53" t="n">
        <v>116</v>
      </c>
      <c r="C7040" s="7" t="n">
        <v>6</v>
      </c>
      <c r="D7040" s="7" t="n">
        <v>1</v>
      </c>
    </row>
    <row r="7041" spans="1:7">
      <c r="A7041" t="s">
        <v>4</v>
      </c>
      <c r="B7041" s="4" t="s">
        <v>5</v>
      </c>
      <c r="C7041" s="4" t="s">
        <v>10</v>
      </c>
      <c r="D7041" s="4" t="s">
        <v>9</v>
      </c>
    </row>
    <row r="7042" spans="1:7">
      <c r="A7042" t="n">
        <v>60264</v>
      </c>
      <c r="B7042" s="49" t="n">
        <v>44</v>
      </c>
      <c r="C7042" s="7" t="n">
        <v>12</v>
      </c>
      <c r="D7042" s="7" t="n">
        <v>1</v>
      </c>
    </row>
    <row r="7043" spans="1:7">
      <c r="A7043" t="s">
        <v>4</v>
      </c>
      <c r="B7043" s="4" t="s">
        <v>5</v>
      </c>
      <c r="C7043" s="4" t="s">
        <v>10</v>
      </c>
      <c r="D7043" s="4" t="s">
        <v>9</v>
      </c>
    </row>
    <row r="7044" spans="1:7">
      <c r="A7044" t="n">
        <v>60271</v>
      </c>
      <c r="B7044" s="49" t="n">
        <v>44</v>
      </c>
      <c r="C7044" s="7" t="n">
        <v>7042</v>
      </c>
      <c r="D7044" s="7" t="n">
        <v>1</v>
      </c>
    </row>
    <row r="7045" spans="1:7">
      <c r="A7045" t="s">
        <v>4</v>
      </c>
      <c r="B7045" s="4" t="s">
        <v>5</v>
      </c>
      <c r="C7045" s="4" t="s">
        <v>10</v>
      </c>
      <c r="D7045" s="4" t="s">
        <v>9</v>
      </c>
    </row>
    <row r="7046" spans="1:7">
      <c r="A7046" t="n">
        <v>60278</v>
      </c>
      <c r="B7046" s="34" t="n">
        <v>43</v>
      </c>
      <c r="C7046" s="7" t="n">
        <v>1610</v>
      </c>
      <c r="D7046" s="7" t="n">
        <v>1</v>
      </c>
    </row>
    <row r="7047" spans="1:7">
      <c r="A7047" t="s">
        <v>4</v>
      </c>
      <c r="B7047" s="4" t="s">
        <v>5</v>
      </c>
      <c r="C7047" s="4" t="s">
        <v>10</v>
      </c>
      <c r="D7047" s="4" t="s">
        <v>9</v>
      </c>
    </row>
    <row r="7048" spans="1:7">
      <c r="A7048" t="n">
        <v>60285</v>
      </c>
      <c r="B7048" s="34" t="n">
        <v>43</v>
      </c>
      <c r="C7048" s="7" t="n">
        <v>1611</v>
      </c>
      <c r="D7048" s="7" t="n">
        <v>1</v>
      </c>
    </row>
    <row r="7049" spans="1:7">
      <c r="A7049" t="s">
        <v>4</v>
      </c>
      <c r="B7049" s="4" t="s">
        <v>5</v>
      </c>
      <c r="C7049" s="4" t="s">
        <v>10</v>
      </c>
      <c r="D7049" s="4" t="s">
        <v>9</v>
      </c>
    </row>
    <row r="7050" spans="1:7">
      <c r="A7050" t="n">
        <v>60292</v>
      </c>
      <c r="B7050" s="34" t="n">
        <v>43</v>
      </c>
      <c r="C7050" s="7" t="n">
        <v>1612</v>
      </c>
      <c r="D7050" s="7" t="n">
        <v>1</v>
      </c>
    </row>
    <row r="7051" spans="1:7">
      <c r="A7051" t="s">
        <v>4</v>
      </c>
      <c r="B7051" s="4" t="s">
        <v>5</v>
      </c>
      <c r="C7051" s="4" t="s">
        <v>10</v>
      </c>
      <c r="D7051" s="4" t="s">
        <v>9</v>
      </c>
    </row>
    <row r="7052" spans="1:7">
      <c r="A7052" t="n">
        <v>60299</v>
      </c>
      <c r="B7052" s="34" t="n">
        <v>43</v>
      </c>
      <c r="C7052" s="7" t="n">
        <v>1613</v>
      </c>
      <c r="D7052" s="7" t="n">
        <v>1</v>
      </c>
    </row>
    <row r="7053" spans="1:7">
      <c r="A7053" t="s">
        <v>4</v>
      </c>
      <c r="B7053" s="4" t="s">
        <v>5</v>
      </c>
      <c r="C7053" s="4" t="s">
        <v>13</v>
      </c>
      <c r="D7053" s="4" t="s">
        <v>13</v>
      </c>
      <c r="E7053" s="4" t="s">
        <v>19</v>
      </c>
      <c r="F7053" s="4" t="s">
        <v>19</v>
      </c>
      <c r="G7053" s="4" t="s">
        <v>19</v>
      </c>
      <c r="H7053" s="4" t="s">
        <v>10</v>
      </c>
    </row>
    <row r="7054" spans="1:7">
      <c r="A7054" t="n">
        <v>60306</v>
      </c>
      <c r="B7054" s="48" t="n">
        <v>45</v>
      </c>
      <c r="C7054" s="7" t="n">
        <v>2</v>
      </c>
      <c r="D7054" s="7" t="n">
        <v>3</v>
      </c>
      <c r="E7054" s="7" t="n">
        <v>-12.039999961853</v>
      </c>
      <c r="F7054" s="7" t="n">
        <v>3.9300000667572</v>
      </c>
      <c r="G7054" s="7" t="n">
        <v>-118.519996643066</v>
      </c>
      <c r="H7054" s="7" t="n">
        <v>0</v>
      </c>
    </row>
    <row r="7055" spans="1:7">
      <c r="A7055" t="s">
        <v>4</v>
      </c>
      <c r="B7055" s="4" t="s">
        <v>5</v>
      </c>
      <c r="C7055" s="4" t="s">
        <v>13</v>
      </c>
      <c r="D7055" s="4" t="s">
        <v>13</v>
      </c>
      <c r="E7055" s="4" t="s">
        <v>19</v>
      </c>
      <c r="F7055" s="4" t="s">
        <v>19</v>
      </c>
      <c r="G7055" s="4" t="s">
        <v>19</v>
      </c>
      <c r="H7055" s="4" t="s">
        <v>10</v>
      </c>
      <c r="I7055" s="4" t="s">
        <v>13</v>
      </c>
    </row>
    <row r="7056" spans="1:7">
      <c r="A7056" t="n">
        <v>60323</v>
      </c>
      <c r="B7056" s="48" t="n">
        <v>45</v>
      </c>
      <c r="C7056" s="7" t="n">
        <v>4</v>
      </c>
      <c r="D7056" s="7" t="n">
        <v>3</v>
      </c>
      <c r="E7056" s="7" t="n">
        <v>5</v>
      </c>
      <c r="F7056" s="7" t="n">
        <v>184.669998168945</v>
      </c>
      <c r="G7056" s="7" t="n">
        <v>0</v>
      </c>
      <c r="H7056" s="7" t="n">
        <v>0</v>
      </c>
      <c r="I7056" s="7" t="n">
        <v>0</v>
      </c>
    </row>
    <row r="7057" spans="1:9">
      <c r="A7057" t="s">
        <v>4</v>
      </c>
      <c r="B7057" s="4" t="s">
        <v>5</v>
      </c>
      <c r="C7057" s="4" t="s">
        <v>13</v>
      </c>
      <c r="D7057" s="4" t="s">
        <v>13</v>
      </c>
      <c r="E7057" s="4" t="s">
        <v>19</v>
      </c>
      <c r="F7057" s="4" t="s">
        <v>10</v>
      </c>
    </row>
    <row r="7058" spans="1:9">
      <c r="A7058" t="n">
        <v>60341</v>
      </c>
      <c r="B7058" s="48" t="n">
        <v>45</v>
      </c>
      <c r="C7058" s="7" t="n">
        <v>5</v>
      </c>
      <c r="D7058" s="7" t="n">
        <v>3</v>
      </c>
      <c r="E7058" s="7" t="n">
        <v>2.70000004768372</v>
      </c>
      <c r="F7058" s="7" t="n">
        <v>0</v>
      </c>
    </row>
    <row r="7059" spans="1:9">
      <c r="A7059" t="s">
        <v>4</v>
      </c>
      <c r="B7059" s="4" t="s">
        <v>5</v>
      </c>
      <c r="C7059" s="4" t="s">
        <v>13</v>
      </c>
      <c r="D7059" s="4" t="s">
        <v>13</v>
      </c>
      <c r="E7059" s="4" t="s">
        <v>19</v>
      </c>
      <c r="F7059" s="4" t="s">
        <v>10</v>
      </c>
    </row>
    <row r="7060" spans="1:9">
      <c r="A7060" t="n">
        <v>60350</v>
      </c>
      <c r="B7060" s="48" t="n">
        <v>45</v>
      </c>
      <c r="C7060" s="7" t="n">
        <v>11</v>
      </c>
      <c r="D7060" s="7" t="n">
        <v>3</v>
      </c>
      <c r="E7060" s="7" t="n">
        <v>40.5999984741211</v>
      </c>
      <c r="F7060" s="7" t="n">
        <v>0</v>
      </c>
    </row>
    <row r="7061" spans="1:9">
      <c r="A7061" t="s">
        <v>4</v>
      </c>
      <c r="B7061" s="4" t="s">
        <v>5</v>
      </c>
      <c r="C7061" s="4" t="s">
        <v>13</v>
      </c>
      <c r="D7061" s="4" t="s">
        <v>13</v>
      </c>
      <c r="E7061" s="4" t="s">
        <v>19</v>
      </c>
      <c r="F7061" s="4" t="s">
        <v>19</v>
      </c>
      <c r="G7061" s="4" t="s">
        <v>19</v>
      </c>
      <c r="H7061" s="4" t="s">
        <v>10</v>
      </c>
    </row>
    <row r="7062" spans="1:9">
      <c r="A7062" t="n">
        <v>60359</v>
      </c>
      <c r="B7062" s="48" t="n">
        <v>45</v>
      </c>
      <c r="C7062" s="7" t="n">
        <v>2</v>
      </c>
      <c r="D7062" s="7" t="n">
        <v>3</v>
      </c>
      <c r="E7062" s="7" t="n">
        <v>-12.039999961853</v>
      </c>
      <c r="F7062" s="7" t="n">
        <v>1.92999994754791</v>
      </c>
      <c r="G7062" s="7" t="n">
        <v>-118.519996643066</v>
      </c>
      <c r="H7062" s="7" t="n">
        <v>5000</v>
      </c>
    </row>
    <row r="7063" spans="1:9">
      <c r="A7063" t="s">
        <v>4</v>
      </c>
      <c r="B7063" s="4" t="s">
        <v>5</v>
      </c>
      <c r="C7063" s="4" t="s">
        <v>13</v>
      </c>
      <c r="D7063" s="4" t="s">
        <v>10</v>
      </c>
    </row>
    <row r="7064" spans="1:9">
      <c r="A7064" t="n">
        <v>60376</v>
      </c>
      <c r="B7064" s="42" t="n">
        <v>58</v>
      </c>
      <c r="C7064" s="7" t="n">
        <v>255</v>
      </c>
      <c r="D7064" s="7" t="n">
        <v>0</v>
      </c>
    </row>
    <row r="7065" spans="1:9">
      <c r="A7065" t="s">
        <v>4</v>
      </c>
      <c r="B7065" s="4" t="s">
        <v>5</v>
      </c>
      <c r="C7065" s="4" t="s">
        <v>13</v>
      </c>
      <c r="D7065" s="4" t="s">
        <v>10</v>
      </c>
      <c r="E7065" s="4" t="s">
        <v>9</v>
      </c>
      <c r="F7065" s="4" t="s">
        <v>10</v>
      </c>
    </row>
    <row r="7066" spans="1:9">
      <c r="A7066" t="n">
        <v>60380</v>
      </c>
      <c r="B7066" s="14" t="n">
        <v>50</v>
      </c>
      <c r="C7066" s="7" t="n">
        <v>3</v>
      </c>
      <c r="D7066" s="7" t="n">
        <v>8100</v>
      </c>
      <c r="E7066" s="7" t="n">
        <v>1058642330</v>
      </c>
      <c r="F7066" s="7" t="n">
        <v>500</v>
      </c>
    </row>
    <row r="7067" spans="1:9">
      <c r="A7067" t="s">
        <v>4</v>
      </c>
      <c r="B7067" s="4" t="s">
        <v>5</v>
      </c>
      <c r="C7067" s="4" t="s">
        <v>10</v>
      </c>
    </row>
    <row r="7068" spans="1:9">
      <c r="A7068" t="n">
        <v>60390</v>
      </c>
      <c r="B7068" s="25" t="n">
        <v>16</v>
      </c>
      <c r="C7068" s="7" t="n">
        <v>2500</v>
      </c>
    </row>
    <row r="7069" spans="1:9">
      <c r="A7069" t="s">
        <v>4</v>
      </c>
      <c r="B7069" s="4" t="s">
        <v>5</v>
      </c>
      <c r="C7069" s="4" t="s">
        <v>10</v>
      </c>
      <c r="D7069" s="4" t="s">
        <v>13</v>
      </c>
      <c r="E7069" s="4" t="s">
        <v>6</v>
      </c>
      <c r="F7069" s="4" t="s">
        <v>19</v>
      </c>
      <c r="G7069" s="4" t="s">
        <v>19</v>
      </c>
      <c r="H7069" s="4" t="s">
        <v>19</v>
      </c>
    </row>
    <row r="7070" spans="1:9">
      <c r="A7070" t="n">
        <v>60393</v>
      </c>
      <c r="B7070" s="35" t="n">
        <v>48</v>
      </c>
      <c r="C7070" s="7" t="n">
        <v>7042</v>
      </c>
      <c r="D7070" s="7" t="n">
        <v>0</v>
      </c>
      <c r="E7070" s="7" t="s">
        <v>454</v>
      </c>
      <c r="F7070" s="7" t="n">
        <v>-1</v>
      </c>
      <c r="G7070" s="7" t="n">
        <v>1</v>
      </c>
      <c r="H7070" s="7" t="n">
        <v>2.80259692864963e-45</v>
      </c>
    </row>
    <row r="7071" spans="1:9">
      <c r="A7071" t="s">
        <v>4</v>
      </c>
      <c r="B7071" s="4" t="s">
        <v>5</v>
      </c>
      <c r="C7071" s="4" t="s">
        <v>13</v>
      </c>
      <c r="D7071" s="4" t="s">
        <v>10</v>
      </c>
      <c r="E7071" s="4" t="s">
        <v>19</v>
      </c>
      <c r="F7071" s="4" t="s">
        <v>10</v>
      </c>
      <c r="G7071" s="4" t="s">
        <v>9</v>
      </c>
      <c r="H7071" s="4" t="s">
        <v>9</v>
      </c>
      <c r="I7071" s="4" t="s">
        <v>10</v>
      </c>
      <c r="J7071" s="4" t="s">
        <v>10</v>
      </c>
      <c r="K7071" s="4" t="s">
        <v>9</v>
      </c>
      <c r="L7071" s="4" t="s">
        <v>9</v>
      </c>
      <c r="M7071" s="4" t="s">
        <v>9</v>
      </c>
      <c r="N7071" s="4" t="s">
        <v>9</v>
      </c>
      <c r="O7071" s="4" t="s">
        <v>6</v>
      </c>
    </row>
    <row r="7072" spans="1:9">
      <c r="A7072" t="n">
        <v>60422</v>
      </c>
      <c r="B7072" s="14" t="n">
        <v>50</v>
      </c>
      <c r="C7072" s="7" t="n">
        <v>0</v>
      </c>
      <c r="D7072" s="7" t="n">
        <v>2000</v>
      </c>
      <c r="E7072" s="7" t="n">
        <v>0.800000011920929</v>
      </c>
      <c r="F7072" s="7" t="n">
        <v>0</v>
      </c>
      <c r="G7072" s="7" t="n">
        <v>0</v>
      </c>
      <c r="H7072" s="7" t="n">
        <v>-1069547520</v>
      </c>
      <c r="I7072" s="7" t="n">
        <v>0</v>
      </c>
      <c r="J7072" s="7" t="n">
        <v>65533</v>
      </c>
      <c r="K7072" s="7" t="n">
        <v>0</v>
      </c>
      <c r="L7072" s="7" t="n">
        <v>0</v>
      </c>
      <c r="M7072" s="7" t="n">
        <v>0</v>
      </c>
      <c r="N7072" s="7" t="n">
        <v>0</v>
      </c>
      <c r="O7072" s="7" t="s">
        <v>12</v>
      </c>
    </row>
    <row r="7073" spans="1:15">
      <c r="A7073" t="s">
        <v>4</v>
      </c>
      <c r="B7073" s="4" t="s">
        <v>5</v>
      </c>
      <c r="C7073" s="4" t="s">
        <v>13</v>
      </c>
      <c r="D7073" s="4" t="s">
        <v>10</v>
      </c>
    </row>
    <row r="7074" spans="1:15">
      <c r="A7074" t="n">
        <v>60461</v>
      </c>
      <c r="B7074" s="48" t="n">
        <v>45</v>
      </c>
      <c r="C7074" s="7" t="n">
        <v>7</v>
      </c>
      <c r="D7074" s="7" t="n">
        <v>255</v>
      </c>
    </row>
    <row r="7075" spans="1:15">
      <c r="A7075" t="s">
        <v>4</v>
      </c>
      <c r="B7075" s="4" t="s">
        <v>5</v>
      </c>
      <c r="C7075" s="4" t="s">
        <v>13</v>
      </c>
      <c r="D7075" s="4" t="s">
        <v>10</v>
      </c>
      <c r="E7075" s="4" t="s">
        <v>19</v>
      </c>
    </row>
    <row r="7076" spans="1:15">
      <c r="A7076" t="n">
        <v>60465</v>
      </c>
      <c r="B7076" s="42" t="n">
        <v>58</v>
      </c>
      <c r="C7076" s="7" t="n">
        <v>101</v>
      </c>
      <c r="D7076" s="7" t="n">
        <v>500</v>
      </c>
      <c r="E7076" s="7" t="n">
        <v>1</v>
      </c>
    </row>
    <row r="7077" spans="1:15">
      <c r="A7077" t="s">
        <v>4</v>
      </c>
      <c r="B7077" s="4" t="s">
        <v>5</v>
      </c>
      <c r="C7077" s="4" t="s">
        <v>13</v>
      </c>
      <c r="D7077" s="4" t="s">
        <v>10</v>
      </c>
    </row>
    <row r="7078" spans="1:15">
      <c r="A7078" t="n">
        <v>60473</v>
      </c>
      <c r="B7078" s="42" t="n">
        <v>58</v>
      </c>
      <c r="C7078" s="7" t="n">
        <v>254</v>
      </c>
      <c r="D7078" s="7" t="n">
        <v>0</v>
      </c>
    </row>
    <row r="7079" spans="1:15">
      <c r="A7079" t="s">
        <v>4</v>
      </c>
      <c r="B7079" s="4" t="s">
        <v>5</v>
      </c>
      <c r="C7079" s="4" t="s">
        <v>10</v>
      </c>
      <c r="D7079" s="4" t="s">
        <v>9</v>
      </c>
    </row>
    <row r="7080" spans="1:15">
      <c r="A7080" t="n">
        <v>60477</v>
      </c>
      <c r="B7080" s="49" t="n">
        <v>44</v>
      </c>
      <c r="C7080" s="7" t="n">
        <v>1610</v>
      </c>
      <c r="D7080" s="7" t="n">
        <v>1</v>
      </c>
    </row>
    <row r="7081" spans="1:15">
      <c r="A7081" t="s">
        <v>4</v>
      </c>
      <c r="B7081" s="4" t="s">
        <v>5</v>
      </c>
      <c r="C7081" s="4" t="s">
        <v>10</v>
      </c>
      <c r="D7081" s="4" t="s">
        <v>9</v>
      </c>
    </row>
    <row r="7082" spans="1:15">
      <c r="A7082" t="n">
        <v>60484</v>
      </c>
      <c r="B7082" s="49" t="n">
        <v>44</v>
      </c>
      <c r="C7082" s="7" t="n">
        <v>1611</v>
      </c>
      <c r="D7082" s="7" t="n">
        <v>1</v>
      </c>
    </row>
    <row r="7083" spans="1:15">
      <c r="A7083" t="s">
        <v>4</v>
      </c>
      <c r="B7083" s="4" t="s">
        <v>5</v>
      </c>
      <c r="C7083" s="4" t="s">
        <v>10</v>
      </c>
      <c r="D7083" s="4" t="s">
        <v>9</v>
      </c>
    </row>
    <row r="7084" spans="1:15">
      <c r="A7084" t="n">
        <v>60491</v>
      </c>
      <c r="B7084" s="49" t="n">
        <v>44</v>
      </c>
      <c r="C7084" s="7" t="n">
        <v>1612</v>
      </c>
      <c r="D7084" s="7" t="n">
        <v>1</v>
      </c>
    </row>
    <row r="7085" spans="1:15">
      <c r="A7085" t="s">
        <v>4</v>
      </c>
      <c r="B7085" s="4" t="s">
        <v>5</v>
      </c>
      <c r="C7085" s="4" t="s">
        <v>10</v>
      </c>
      <c r="D7085" s="4" t="s">
        <v>9</v>
      </c>
    </row>
    <row r="7086" spans="1:15">
      <c r="A7086" t="n">
        <v>60498</v>
      </c>
      <c r="B7086" s="49" t="n">
        <v>44</v>
      </c>
      <c r="C7086" s="7" t="n">
        <v>1613</v>
      </c>
      <c r="D7086" s="7" t="n">
        <v>1</v>
      </c>
    </row>
    <row r="7087" spans="1:15">
      <c r="A7087" t="s">
        <v>4</v>
      </c>
      <c r="B7087" s="4" t="s">
        <v>5</v>
      </c>
      <c r="C7087" s="4" t="s">
        <v>10</v>
      </c>
      <c r="D7087" s="4" t="s">
        <v>9</v>
      </c>
    </row>
    <row r="7088" spans="1:15">
      <c r="A7088" t="n">
        <v>60505</v>
      </c>
      <c r="B7088" s="34" t="n">
        <v>43</v>
      </c>
      <c r="C7088" s="7" t="n">
        <v>1600</v>
      </c>
      <c r="D7088" s="7" t="n">
        <v>1</v>
      </c>
    </row>
    <row r="7089" spans="1:5">
      <c r="A7089" t="s">
        <v>4</v>
      </c>
      <c r="B7089" s="4" t="s">
        <v>5</v>
      </c>
      <c r="C7089" s="4" t="s">
        <v>10</v>
      </c>
      <c r="D7089" s="4" t="s">
        <v>9</v>
      </c>
    </row>
    <row r="7090" spans="1:5">
      <c r="A7090" t="n">
        <v>60512</v>
      </c>
      <c r="B7090" s="34" t="n">
        <v>43</v>
      </c>
      <c r="C7090" s="7" t="n">
        <v>1601</v>
      </c>
      <c r="D7090" s="7" t="n">
        <v>1</v>
      </c>
    </row>
    <row r="7091" spans="1:5">
      <c r="A7091" t="s">
        <v>4</v>
      </c>
      <c r="B7091" s="4" t="s">
        <v>5</v>
      </c>
      <c r="C7091" s="4" t="s">
        <v>13</v>
      </c>
      <c r="D7091" s="4" t="s">
        <v>13</v>
      </c>
      <c r="E7091" s="4" t="s">
        <v>19</v>
      </c>
      <c r="F7091" s="4" t="s">
        <v>19</v>
      </c>
      <c r="G7091" s="4" t="s">
        <v>19</v>
      </c>
      <c r="H7091" s="4" t="s">
        <v>10</v>
      </c>
    </row>
    <row r="7092" spans="1:5">
      <c r="A7092" t="n">
        <v>60519</v>
      </c>
      <c r="B7092" s="48" t="n">
        <v>45</v>
      </c>
      <c r="C7092" s="7" t="n">
        <v>2</v>
      </c>
      <c r="D7092" s="7" t="n">
        <v>3</v>
      </c>
      <c r="E7092" s="7" t="n">
        <v>-11.5799999237061</v>
      </c>
      <c r="F7092" s="7" t="n">
        <v>2.73000001907349</v>
      </c>
      <c r="G7092" s="7" t="n">
        <v>-63</v>
      </c>
      <c r="H7092" s="7" t="n">
        <v>0</v>
      </c>
    </row>
    <row r="7093" spans="1:5">
      <c r="A7093" t="s">
        <v>4</v>
      </c>
      <c r="B7093" s="4" t="s">
        <v>5</v>
      </c>
      <c r="C7093" s="4" t="s">
        <v>13</v>
      </c>
      <c r="D7093" s="4" t="s">
        <v>13</v>
      </c>
      <c r="E7093" s="4" t="s">
        <v>19</v>
      </c>
      <c r="F7093" s="4" t="s">
        <v>19</v>
      </c>
      <c r="G7093" s="4" t="s">
        <v>19</v>
      </c>
      <c r="H7093" s="4" t="s">
        <v>10</v>
      </c>
      <c r="I7093" s="4" t="s">
        <v>13</v>
      </c>
    </row>
    <row r="7094" spans="1:5">
      <c r="A7094" t="n">
        <v>60536</v>
      </c>
      <c r="B7094" s="48" t="n">
        <v>45</v>
      </c>
      <c r="C7094" s="7" t="n">
        <v>4</v>
      </c>
      <c r="D7094" s="7" t="n">
        <v>3</v>
      </c>
      <c r="E7094" s="7" t="n">
        <v>16.1100006103516</v>
      </c>
      <c r="F7094" s="7" t="n">
        <v>21.0499992370605</v>
      </c>
      <c r="G7094" s="7" t="n">
        <v>0</v>
      </c>
      <c r="H7094" s="7" t="n">
        <v>0</v>
      </c>
      <c r="I7094" s="7" t="n">
        <v>0</v>
      </c>
    </row>
    <row r="7095" spans="1:5">
      <c r="A7095" t="s">
        <v>4</v>
      </c>
      <c r="B7095" s="4" t="s">
        <v>5</v>
      </c>
      <c r="C7095" s="4" t="s">
        <v>13</v>
      </c>
      <c r="D7095" s="4" t="s">
        <v>13</v>
      </c>
      <c r="E7095" s="4" t="s">
        <v>19</v>
      </c>
      <c r="F7095" s="4" t="s">
        <v>10</v>
      </c>
    </row>
    <row r="7096" spans="1:5">
      <c r="A7096" t="n">
        <v>60554</v>
      </c>
      <c r="B7096" s="48" t="n">
        <v>45</v>
      </c>
      <c r="C7096" s="7" t="n">
        <v>5</v>
      </c>
      <c r="D7096" s="7" t="n">
        <v>3</v>
      </c>
      <c r="E7096" s="7" t="n">
        <v>2.29999995231628</v>
      </c>
      <c r="F7096" s="7" t="n">
        <v>0</v>
      </c>
    </row>
    <row r="7097" spans="1:5">
      <c r="A7097" t="s">
        <v>4</v>
      </c>
      <c r="B7097" s="4" t="s">
        <v>5</v>
      </c>
      <c r="C7097" s="4" t="s">
        <v>13</v>
      </c>
      <c r="D7097" s="4" t="s">
        <v>13</v>
      </c>
      <c r="E7097" s="4" t="s">
        <v>19</v>
      </c>
      <c r="F7097" s="4" t="s">
        <v>10</v>
      </c>
    </row>
    <row r="7098" spans="1:5">
      <c r="A7098" t="n">
        <v>60563</v>
      </c>
      <c r="B7098" s="48" t="n">
        <v>45</v>
      </c>
      <c r="C7098" s="7" t="n">
        <v>11</v>
      </c>
      <c r="D7098" s="7" t="n">
        <v>3</v>
      </c>
      <c r="E7098" s="7" t="n">
        <v>40</v>
      </c>
      <c r="F7098" s="7" t="n">
        <v>0</v>
      </c>
    </row>
    <row r="7099" spans="1:5">
      <c r="A7099" t="s">
        <v>4</v>
      </c>
      <c r="B7099" s="4" t="s">
        <v>5</v>
      </c>
      <c r="C7099" s="4" t="s">
        <v>13</v>
      </c>
      <c r="D7099" s="4" t="s">
        <v>13</v>
      </c>
      <c r="E7099" s="4" t="s">
        <v>19</v>
      </c>
      <c r="F7099" s="4" t="s">
        <v>19</v>
      </c>
      <c r="G7099" s="4" t="s">
        <v>19</v>
      </c>
      <c r="H7099" s="4" t="s">
        <v>10</v>
      </c>
    </row>
    <row r="7100" spans="1:5">
      <c r="A7100" t="n">
        <v>60572</v>
      </c>
      <c r="B7100" s="48" t="n">
        <v>45</v>
      </c>
      <c r="C7100" s="7" t="n">
        <v>2</v>
      </c>
      <c r="D7100" s="7" t="n">
        <v>3</v>
      </c>
      <c r="E7100" s="7" t="n">
        <v>-9.57999992370605</v>
      </c>
      <c r="F7100" s="7" t="n">
        <v>2.00999999046326</v>
      </c>
      <c r="G7100" s="7" t="n">
        <v>-65.2900009155273</v>
      </c>
      <c r="H7100" s="7" t="n">
        <v>5000</v>
      </c>
    </row>
    <row r="7101" spans="1:5">
      <c r="A7101" t="s">
        <v>4</v>
      </c>
      <c r="B7101" s="4" t="s">
        <v>5</v>
      </c>
      <c r="C7101" s="4" t="s">
        <v>13</v>
      </c>
      <c r="D7101" s="4" t="s">
        <v>13</v>
      </c>
      <c r="E7101" s="4" t="s">
        <v>19</v>
      </c>
      <c r="F7101" s="4" t="s">
        <v>19</v>
      </c>
      <c r="G7101" s="4" t="s">
        <v>19</v>
      </c>
      <c r="H7101" s="4" t="s">
        <v>10</v>
      </c>
      <c r="I7101" s="4" t="s">
        <v>13</v>
      </c>
    </row>
    <row r="7102" spans="1:5">
      <c r="A7102" t="n">
        <v>60589</v>
      </c>
      <c r="B7102" s="48" t="n">
        <v>45</v>
      </c>
      <c r="C7102" s="7" t="n">
        <v>4</v>
      </c>
      <c r="D7102" s="7" t="n">
        <v>3</v>
      </c>
      <c r="E7102" s="7" t="n">
        <v>359.489990234375</v>
      </c>
      <c r="F7102" s="7" t="n">
        <v>354.700012207031</v>
      </c>
      <c r="G7102" s="7" t="n">
        <v>0</v>
      </c>
      <c r="H7102" s="7" t="n">
        <v>5000</v>
      </c>
      <c r="I7102" s="7" t="n">
        <v>1</v>
      </c>
    </row>
    <row r="7103" spans="1:5">
      <c r="A7103" t="s">
        <v>4</v>
      </c>
      <c r="B7103" s="4" t="s">
        <v>5</v>
      </c>
      <c r="C7103" s="4" t="s">
        <v>13</v>
      </c>
      <c r="D7103" s="4" t="s">
        <v>10</v>
      </c>
    </row>
    <row r="7104" spans="1:5">
      <c r="A7104" t="n">
        <v>60607</v>
      </c>
      <c r="B7104" s="42" t="n">
        <v>58</v>
      </c>
      <c r="C7104" s="7" t="n">
        <v>255</v>
      </c>
      <c r="D7104" s="7" t="n">
        <v>0</v>
      </c>
    </row>
    <row r="7105" spans="1:9">
      <c r="A7105" t="s">
        <v>4</v>
      </c>
      <c r="B7105" s="4" t="s">
        <v>5</v>
      </c>
      <c r="C7105" s="4" t="s">
        <v>10</v>
      </c>
    </row>
    <row r="7106" spans="1:9">
      <c r="A7106" t="n">
        <v>60611</v>
      </c>
      <c r="B7106" s="25" t="n">
        <v>16</v>
      </c>
      <c r="C7106" s="7" t="n">
        <v>1000</v>
      </c>
    </row>
    <row r="7107" spans="1:9">
      <c r="A7107" t="s">
        <v>4</v>
      </c>
      <c r="B7107" s="4" t="s">
        <v>5</v>
      </c>
      <c r="C7107" s="4" t="s">
        <v>10</v>
      </c>
      <c r="D7107" s="4" t="s">
        <v>9</v>
      </c>
    </row>
    <row r="7108" spans="1:9">
      <c r="A7108" t="n">
        <v>60614</v>
      </c>
      <c r="B7108" s="34" t="n">
        <v>43</v>
      </c>
      <c r="C7108" s="7" t="n">
        <v>12</v>
      </c>
      <c r="D7108" s="7" t="n">
        <v>32768</v>
      </c>
    </row>
    <row r="7109" spans="1:9">
      <c r="A7109" t="s">
        <v>4</v>
      </c>
      <c r="B7109" s="4" t="s">
        <v>5</v>
      </c>
      <c r="C7109" s="4" t="s">
        <v>10</v>
      </c>
      <c r="D7109" s="4" t="s">
        <v>13</v>
      </c>
      <c r="E7109" s="4" t="s">
        <v>6</v>
      </c>
      <c r="F7109" s="4" t="s">
        <v>19</v>
      </c>
      <c r="G7109" s="4" t="s">
        <v>19</v>
      </c>
      <c r="H7109" s="4" t="s">
        <v>19</v>
      </c>
    </row>
    <row r="7110" spans="1:9">
      <c r="A7110" t="n">
        <v>60621</v>
      </c>
      <c r="B7110" s="35" t="n">
        <v>48</v>
      </c>
      <c r="C7110" s="7" t="n">
        <v>12</v>
      </c>
      <c r="D7110" s="7" t="n">
        <v>0</v>
      </c>
      <c r="E7110" s="7" t="s">
        <v>454</v>
      </c>
      <c r="F7110" s="7" t="n">
        <v>-1</v>
      </c>
      <c r="G7110" s="7" t="n">
        <v>1</v>
      </c>
      <c r="H7110" s="7" t="n">
        <v>2.80259692864963e-45</v>
      </c>
    </row>
    <row r="7111" spans="1:9">
      <c r="A7111" t="s">
        <v>4</v>
      </c>
      <c r="B7111" s="4" t="s">
        <v>5</v>
      </c>
      <c r="C7111" s="4" t="s">
        <v>13</v>
      </c>
      <c r="D7111" s="4" t="s">
        <v>10</v>
      </c>
      <c r="E7111" s="4" t="s">
        <v>19</v>
      </c>
      <c r="F7111" s="4" t="s">
        <v>10</v>
      </c>
      <c r="G7111" s="4" t="s">
        <v>9</v>
      </c>
      <c r="H7111" s="4" t="s">
        <v>9</v>
      </c>
      <c r="I7111" s="4" t="s">
        <v>10</v>
      </c>
      <c r="J7111" s="4" t="s">
        <v>10</v>
      </c>
      <c r="K7111" s="4" t="s">
        <v>9</v>
      </c>
      <c r="L7111" s="4" t="s">
        <v>9</v>
      </c>
      <c r="M7111" s="4" t="s">
        <v>9</v>
      </c>
      <c r="N7111" s="4" t="s">
        <v>9</v>
      </c>
      <c r="O7111" s="4" t="s">
        <v>6</v>
      </c>
    </row>
    <row r="7112" spans="1:9">
      <c r="A7112" t="n">
        <v>60650</v>
      </c>
      <c r="B7112" s="14" t="n">
        <v>50</v>
      </c>
      <c r="C7112" s="7" t="n">
        <v>0</v>
      </c>
      <c r="D7112" s="7" t="n">
        <v>2000</v>
      </c>
      <c r="E7112" s="7" t="n">
        <v>0.800000011920929</v>
      </c>
      <c r="F7112" s="7" t="n">
        <v>0</v>
      </c>
      <c r="G7112" s="7" t="n">
        <v>0</v>
      </c>
      <c r="H7112" s="7" t="n">
        <v>-1069547520</v>
      </c>
      <c r="I7112" s="7" t="n">
        <v>0</v>
      </c>
      <c r="J7112" s="7" t="n">
        <v>65533</v>
      </c>
      <c r="K7112" s="7" t="n">
        <v>0</v>
      </c>
      <c r="L7112" s="7" t="n">
        <v>0</v>
      </c>
      <c r="M7112" s="7" t="n">
        <v>0</v>
      </c>
      <c r="N7112" s="7" t="n">
        <v>0</v>
      </c>
      <c r="O7112" s="7" t="s">
        <v>12</v>
      </c>
    </row>
    <row r="7113" spans="1:9">
      <c r="A7113" t="s">
        <v>4</v>
      </c>
      <c r="B7113" s="4" t="s">
        <v>5</v>
      </c>
      <c r="C7113" s="4" t="s">
        <v>13</v>
      </c>
      <c r="D7113" s="4" t="s">
        <v>10</v>
      </c>
    </row>
    <row r="7114" spans="1:9">
      <c r="A7114" t="n">
        <v>60689</v>
      </c>
      <c r="B7114" s="48" t="n">
        <v>45</v>
      </c>
      <c r="C7114" s="7" t="n">
        <v>7</v>
      </c>
      <c r="D7114" s="7" t="n">
        <v>255</v>
      </c>
    </row>
    <row r="7115" spans="1:9">
      <c r="A7115" t="s">
        <v>4</v>
      </c>
      <c r="B7115" s="4" t="s">
        <v>5</v>
      </c>
      <c r="C7115" s="4" t="s">
        <v>13</v>
      </c>
      <c r="D7115" s="4" t="s">
        <v>10</v>
      </c>
      <c r="E7115" s="4" t="s">
        <v>13</v>
      </c>
    </row>
    <row r="7116" spans="1:9">
      <c r="A7116" t="n">
        <v>60693</v>
      </c>
      <c r="B7116" s="16" t="n">
        <v>49</v>
      </c>
      <c r="C7116" s="7" t="n">
        <v>1</v>
      </c>
      <c r="D7116" s="7" t="n">
        <v>4000</v>
      </c>
      <c r="E7116" s="7" t="n">
        <v>0</v>
      </c>
    </row>
    <row r="7117" spans="1:9">
      <c r="A7117" t="s">
        <v>4</v>
      </c>
      <c r="B7117" s="4" t="s">
        <v>5</v>
      </c>
      <c r="C7117" s="4" t="s">
        <v>13</v>
      </c>
      <c r="D7117" s="4" t="s">
        <v>10</v>
      </c>
      <c r="E7117" s="4" t="s">
        <v>10</v>
      </c>
    </row>
    <row r="7118" spans="1:9">
      <c r="A7118" t="n">
        <v>60698</v>
      </c>
      <c r="B7118" s="14" t="n">
        <v>50</v>
      </c>
      <c r="C7118" s="7" t="n">
        <v>1</v>
      </c>
      <c r="D7118" s="7" t="n">
        <v>8100</v>
      </c>
      <c r="E7118" s="7" t="n">
        <v>2000</v>
      </c>
    </row>
    <row r="7119" spans="1:9">
      <c r="A7119" t="s">
        <v>4</v>
      </c>
      <c r="B7119" s="4" t="s">
        <v>5</v>
      </c>
      <c r="C7119" s="4" t="s">
        <v>13</v>
      </c>
      <c r="D7119" s="4" t="s">
        <v>10</v>
      </c>
      <c r="E7119" s="4" t="s">
        <v>10</v>
      </c>
    </row>
    <row r="7120" spans="1:9">
      <c r="A7120" t="n">
        <v>60704</v>
      </c>
      <c r="B7120" s="14" t="n">
        <v>50</v>
      </c>
      <c r="C7120" s="7" t="n">
        <v>1</v>
      </c>
      <c r="D7120" s="7" t="n">
        <v>8022</v>
      </c>
      <c r="E7120" s="7" t="n">
        <v>2000</v>
      </c>
    </row>
    <row r="7121" spans="1:15">
      <c r="A7121" t="s">
        <v>4</v>
      </c>
      <c r="B7121" s="4" t="s">
        <v>5</v>
      </c>
      <c r="C7121" s="4" t="s">
        <v>13</v>
      </c>
      <c r="D7121" s="4" t="s">
        <v>10</v>
      </c>
      <c r="E7121" s="4" t="s">
        <v>10</v>
      </c>
    </row>
    <row r="7122" spans="1:15">
      <c r="A7122" t="n">
        <v>60710</v>
      </c>
      <c r="B7122" s="14" t="n">
        <v>50</v>
      </c>
      <c r="C7122" s="7" t="n">
        <v>1</v>
      </c>
      <c r="D7122" s="7" t="n">
        <v>8060</v>
      </c>
      <c r="E7122" s="7" t="n">
        <v>2000</v>
      </c>
    </row>
    <row r="7123" spans="1:15">
      <c r="A7123" t="s">
        <v>4</v>
      </c>
      <c r="B7123" s="4" t="s">
        <v>5</v>
      </c>
      <c r="C7123" s="4" t="s">
        <v>13</v>
      </c>
      <c r="D7123" s="4" t="s">
        <v>10</v>
      </c>
      <c r="E7123" s="4" t="s">
        <v>19</v>
      </c>
    </row>
    <row r="7124" spans="1:15">
      <c r="A7124" t="n">
        <v>60716</v>
      </c>
      <c r="B7124" s="42" t="n">
        <v>58</v>
      </c>
      <c r="C7124" s="7" t="n">
        <v>0</v>
      </c>
      <c r="D7124" s="7" t="n">
        <v>2000</v>
      </c>
      <c r="E7124" s="7" t="n">
        <v>1</v>
      </c>
    </row>
    <row r="7125" spans="1:15">
      <c r="A7125" t="s">
        <v>4</v>
      </c>
      <c r="B7125" s="4" t="s">
        <v>5</v>
      </c>
      <c r="C7125" s="4" t="s">
        <v>13</v>
      </c>
      <c r="D7125" s="4" t="s">
        <v>10</v>
      </c>
    </row>
    <row r="7126" spans="1:15">
      <c r="A7126" t="n">
        <v>60724</v>
      </c>
      <c r="B7126" s="42" t="n">
        <v>58</v>
      </c>
      <c r="C7126" s="7" t="n">
        <v>255</v>
      </c>
      <c r="D7126" s="7" t="n">
        <v>0</v>
      </c>
    </row>
    <row r="7127" spans="1:15">
      <c r="A7127" t="s">
        <v>4</v>
      </c>
      <c r="B7127" s="4" t="s">
        <v>5</v>
      </c>
      <c r="C7127" s="4" t="s">
        <v>10</v>
      </c>
      <c r="D7127" s="4" t="s">
        <v>9</v>
      </c>
    </row>
    <row r="7128" spans="1:15">
      <c r="A7128" t="n">
        <v>60728</v>
      </c>
      <c r="B7128" s="49" t="n">
        <v>44</v>
      </c>
      <c r="C7128" s="7" t="n">
        <v>12</v>
      </c>
      <c r="D7128" s="7" t="n">
        <v>32768</v>
      </c>
    </row>
    <row r="7129" spans="1:15">
      <c r="A7129" t="s">
        <v>4</v>
      </c>
      <c r="B7129" s="4" t="s">
        <v>5</v>
      </c>
      <c r="C7129" s="4" t="s">
        <v>13</v>
      </c>
      <c r="D7129" s="4" t="s">
        <v>13</v>
      </c>
    </row>
    <row r="7130" spans="1:15">
      <c r="A7130" t="n">
        <v>60735</v>
      </c>
      <c r="B7130" s="16" t="n">
        <v>49</v>
      </c>
      <c r="C7130" s="7" t="n">
        <v>2</v>
      </c>
      <c r="D7130" s="7" t="n">
        <v>0</v>
      </c>
    </row>
    <row r="7131" spans="1:15">
      <c r="A7131" t="s">
        <v>4</v>
      </c>
      <c r="B7131" s="4" t="s">
        <v>5</v>
      </c>
      <c r="C7131" s="4" t="s">
        <v>13</v>
      </c>
      <c r="D7131" s="4" t="s">
        <v>10</v>
      </c>
      <c r="E7131" s="4" t="s">
        <v>13</v>
      </c>
    </row>
    <row r="7132" spans="1:15">
      <c r="A7132" t="n">
        <v>60738</v>
      </c>
      <c r="B7132" s="68" t="n">
        <v>39</v>
      </c>
      <c r="C7132" s="7" t="n">
        <v>11</v>
      </c>
      <c r="D7132" s="7" t="n">
        <v>65533</v>
      </c>
      <c r="E7132" s="7" t="n">
        <v>203</v>
      </c>
    </row>
    <row r="7133" spans="1:15">
      <c r="A7133" t="s">
        <v>4</v>
      </c>
      <c r="B7133" s="4" t="s">
        <v>5</v>
      </c>
      <c r="C7133" s="4" t="s">
        <v>13</v>
      </c>
      <c r="D7133" s="4" t="s">
        <v>10</v>
      </c>
      <c r="E7133" s="4" t="s">
        <v>13</v>
      </c>
    </row>
    <row r="7134" spans="1:15">
      <c r="A7134" t="n">
        <v>60743</v>
      </c>
      <c r="B7134" s="68" t="n">
        <v>39</v>
      </c>
      <c r="C7134" s="7" t="n">
        <v>11</v>
      </c>
      <c r="D7134" s="7" t="n">
        <v>65533</v>
      </c>
      <c r="E7134" s="7" t="n">
        <v>204</v>
      </c>
    </row>
    <row r="7135" spans="1:15">
      <c r="A7135" t="s">
        <v>4</v>
      </c>
      <c r="B7135" s="4" t="s">
        <v>5</v>
      </c>
      <c r="C7135" s="4" t="s">
        <v>13</v>
      </c>
      <c r="D7135" s="4" t="s">
        <v>10</v>
      </c>
      <c r="E7135" s="4" t="s">
        <v>13</v>
      </c>
    </row>
    <row r="7136" spans="1:15">
      <c r="A7136" t="n">
        <v>60748</v>
      </c>
      <c r="B7136" s="68" t="n">
        <v>39</v>
      </c>
      <c r="C7136" s="7" t="n">
        <v>11</v>
      </c>
      <c r="D7136" s="7" t="n">
        <v>65533</v>
      </c>
      <c r="E7136" s="7" t="n">
        <v>205</v>
      </c>
    </row>
    <row r="7137" spans="1:5">
      <c r="A7137" t="s">
        <v>4</v>
      </c>
      <c r="B7137" s="4" t="s">
        <v>5</v>
      </c>
      <c r="C7137" s="4" t="s">
        <v>13</v>
      </c>
      <c r="D7137" s="4" t="s">
        <v>10</v>
      </c>
      <c r="E7137" s="4" t="s">
        <v>13</v>
      </c>
    </row>
    <row r="7138" spans="1:5">
      <c r="A7138" t="n">
        <v>60753</v>
      </c>
      <c r="B7138" s="68" t="n">
        <v>39</v>
      </c>
      <c r="C7138" s="7" t="n">
        <v>11</v>
      </c>
      <c r="D7138" s="7" t="n">
        <v>65533</v>
      </c>
      <c r="E7138" s="7" t="n">
        <v>206</v>
      </c>
    </row>
    <row r="7139" spans="1:5">
      <c r="A7139" t="s">
        <v>4</v>
      </c>
      <c r="B7139" s="4" t="s">
        <v>5</v>
      </c>
      <c r="C7139" s="4" t="s">
        <v>13</v>
      </c>
      <c r="D7139" s="4" t="s">
        <v>10</v>
      </c>
      <c r="E7139" s="4" t="s">
        <v>13</v>
      </c>
    </row>
    <row r="7140" spans="1:5">
      <c r="A7140" t="n">
        <v>60758</v>
      </c>
      <c r="B7140" s="68" t="n">
        <v>39</v>
      </c>
      <c r="C7140" s="7" t="n">
        <v>11</v>
      </c>
      <c r="D7140" s="7" t="n">
        <v>65533</v>
      </c>
      <c r="E7140" s="7" t="n">
        <v>207</v>
      </c>
    </row>
    <row r="7141" spans="1:5">
      <c r="A7141" t="s">
        <v>4</v>
      </c>
      <c r="B7141" s="4" t="s">
        <v>5</v>
      </c>
      <c r="C7141" s="4" t="s">
        <v>10</v>
      </c>
    </row>
    <row r="7142" spans="1:5">
      <c r="A7142" t="n">
        <v>60763</v>
      </c>
      <c r="B7142" s="39" t="n">
        <v>12</v>
      </c>
      <c r="C7142" s="7" t="n">
        <v>6766</v>
      </c>
    </row>
    <row r="7143" spans="1:5">
      <c r="A7143" t="s">
        <v>4</v>
      </c>
      <c r="B7143" s="4" t="s">
        <v>5</v>
      </c>
      <c r="C7143" s="4" t="s">
        <v>9</v>
      </c>
    </row>
    <row r="7144" spans="1:5">
      <c r="A7144" t="n">
        <v>60766</v>
      </c>
      <c r="B7144" s="74" t="n">
        <v>15</v>
      </c>
      <c r="C7144" s="7" t="n">
        <v>2097152</v>
      </c>
    </row>
    <row r="7145" spans="1:5">
      <c r="A7145" t="s">
        <v>4</v>
      </c>
      <c r="B7145" s="4" t="s">
        <v>5</v>
      </c>
      <c r="C7145" s="4" t="s">
        <v>13</v>
      </c>
      <c r="D7145" s="4" t="s">
        <v>10</v>
      </c>
      <c r="E7145" s="4" t="s">
        <v>13</v>
      </c>
    </row>
    <row r="7146" spans="1:5">
      <c r="A7146" t="n">
        <v>60771</v>
      </c>
      <c r="B7146" s="32" t="n">
        <v>36</v>
      </c>
      <c r="C7146" s="7" t="n">
        <v>9</v>
      </c>
      <c r="D7146" s="7" t="n">
        <v>0</v>
      </c>
      <c r="E7146" s="7" t="n">
        <v>0</v>
      </c>
    </row>
    <row r="7147" spans="1:5">
      <c r="A7147" t="s">
        <v>4</v>
      </c>
      <c r="B7147" s="4" t="s">
        <v>5</v>
      </c>
      <c r="C7147" s="4" t="s">
        <v>13</v>
      </c>
      <c r="D7147" s="4" t="s">
        <v>10</v>
      </c>
      <c r="E7147" s="4" t="s">
        <v>13</v>
      </c>
    </row>
    <row r="7148" spans="1:5">
      <c r="A7148" t="n">
        <v>60776</v>
      </c>
      <c r="B7148" s="32" t="n">
        <v>36</v>
      </c>
      <c r="C7148" s="7" t="n">
        <v>9</v>
      </c>
      <c r="D7148" s="7" t="n">
        <v>7033</v>
      </c>
      <c r="E7148" s="7" t="n">
        <v>0</v>
      </c>
    </row>
    <row r="7149" spans="1:5">
      <c r="A7149" t="s">
        <v>4</v>
      </c>
      <c r="B7149" s="4" t="s">
        <v>5</v>
      </c>
      <c r="C7149" s="4" t="s">
        <v>13</v>
      </c>
      <c r="D7149" s="4" t="s">
        <v>10</v>
      </c>
      <c r="E7149" s="4" t="s">
        <v>13</v>
      </c>
    </row>
    <row r="7150" spans="1:5">
      <c r="A7150" t="n">
        <v>60781</v>
      </c>
      <c r="B7150" s="32" t="n">
        <v>36</v>
      </c>
      <c r="C7150" s="7" t="n">
        <v>9</v>
      </c>
      <c r="D7150" s="7" t="n">
        <v>1602</v>
      </c>
      <c r="E7150" s="7" t="n">
        <v>0</v>
      </c>
    </row>
    <row r="7151" spans="1:5">
      <c r="A7151" t="s">
        <v>4</v>
      </c>
      <c r="B7151" s="4" t="s">
        <v>5</v>
      </c>
      <c r="C7151" s="4" t="s">
        <v>13</v>
      </c>
      <c r="D7151" s="4" t="s">
        <v>10</v>
      </c>
      <c r="E7151" s="4" t="s">
        <v>13</v>
      </c>
    </row>
    <row r="7152" spans="1:5">
      <c r="A7152" t="n">
        <v>60786</v>
      </c>
      <c r="B7152" s="32" t="n">
        <v>36</v>
      </c>
      <c r="C7152" s="7" t="n">
        <v>9</v>
      </c>
      <c r="D7152" s="7" t="n">
        <v>7003</v>
      </c>
      <c r="E7152" s="7" t="n">
        <v>0</v>
      </c>
    </row>
    <row r="7153" spans="1:5">
      <c r="A7153" t="s">
        <v>4</v>
      </c>
      <c r="B7153" s="4" t="s">
        <v>5</v>
      </c>
      <c r="C7153" s="4" t="s">
        <v>13</v>
      </c>
      <c r="D7153" s="4" t="s">
        <v>10</v>
      </c>
      <c r="E7153" s="4" t="s">
        <v>13</v>
      </c>
    </row>
    <row r="7154" spans="1:5">
      <c r="A7154" t="n">
        <v>60791</v>
      </c>
      <c r="B7154" s="32" t="n">
        <v>36</v>
      </c>
      <c r="C7154" s="7" t="n">
        <v>9</v>
      </c>
      <c r="D7154" s="7" t="n">
        <v>1614</v>
      </c>
      <c r="E7154" s="7" t="n">
        <v>0</v>
      </c>
    </row>
    <row r="7155" spans="1:5">
      <c r="A7155" t="s">
        <v>4</v>
      </c>
      <c r="B7155" s="4" t="s">
        <v>5</v>
      </c>
      <c r="C7155" s="4" t="s">
        <v>13</v>
      </c>
      <c r="D7155" s="4" t="s">
        <v>10</v>
      </c>
      <c r="E7155" s="4" t="s">
        <v>13</v>
      </c>
    </row>
    <row r="7156" spans="1:5">
      <c r="A7156" t="n">
        <v>60796</v>
      </c>
      <c r="B7156" s="32" t="n">
        <v>36</v>
      </c>
      <c r="C7156" s="7" t="n">
        <v>9</v>
      </c>
      <c r="D7156" s="7" t="n">
        <v>1615</v>
      </c>
      <c r="E7156" s="7" t="n">
        <v>0</v>
      </c>
    </row>
    <row r="7157" spans="1:5">
      <c r="A7157" t="s">
        <v>4</v>
      </c>
      <c r="B7157" s="4" t="s">
        <v>5</v>
      </c>
      <c r="C7157" s="4" t="s">
        <v>10</v>
      </c>
      <c r="D7157" s="4" t="s">
        <v>13</v>
      </c>
      <c r="E7157" s="4" t="s">
        <v>6</v>
      </c>
      <c r="F7157" s="4" t="s">
        <v>19</v>
      </c>
      <c r="G7157" s="4" t="s">
        <v>19</v>
      </c>
      <c r="H7157" s="4" t="s">
        <v>19</v>
      </c>
    </row>
    <row r="7158" spans="1:5">
      <c r="A7158" t="n">
        <v>60801</v>
      </c>
      <c r="B7158" s="35" t="n">
        <v>48</v>
      </c>
      <c r="C7158" s="7" t="n">
        <v>7033</v>
      </c>
      <c r="D7158" s="7" t="n">
        <v>0</v>
      </c>
      <c r="E7158" s="7" t="s">
        <v>506</v>
      </c>
      <c r="F7158" s="7" t="n">
        <v>-1</v>
      </c>
      <c r="G7158" s="7" t="n">
        <v>1</v>
      </c>
      <c r="H7158" s="7" t="n">
        <v>0</v>
      </c>
    </row>
    <row r="7159" spans="1:5">
      <c r="A7159" t="s">
        <v>4</v>
      </c>
      <c r="B7159" s="4" t="s">
        <v>5</v>
      </c>
      <c r="C7159" s="4" t="s">
        <v>10</v>
      </c>
      <c r="D7159" s="4" t="s">
        <v>13</v>
      </c>
      <c r="E7159" s="4" t="s">
        <v>6</v>
      </c>
    </row>
    <row r="7160" spans="1:5">
      <c r="A7160" t="n">
        <v>60833</v>
      </c>
      <c r="B7160" s="77" t="n">
        <v>86</v>
      </c>
      <c r="C7160" s="7" t="n">
        <v>7033</v>
      </c>
      <c r="D7160" s="7" t="n">
        <v>0</v>
      </c>
      <c r="E7160" s="7" t="s">
        <v>12</v>
      </c>
    </row>
    <row r="7161" spans="1:5">
      <c r="A7161" t="s">
        <v>4</v>
      </c>
      <c r="B7161" s="4" t="s">
        <v>5</v>
      </c>
      <c r="C7161" s="4" t="s">
        <v>13</v>
      </c>
      <c r="D7161" s="4" t="s">
        <v>10</v>
      </c>
      <c r="E7161" s="4" t="s">
        <v>6</v>
      </c>
      <c r="F7161" s="4" t="s">
        <v>6</v>
      </c>
      <c r="G7161" s="4" t="s">
        <v>9</v>
      </c>
      <c r="H7161" s="4" t="s">
        <v>9</v>
      </c>
      <c r="I7161" s="4" t="s">
        <v>9</v>
      </c>
      <c r="J7161" s="4" t="s">
        <v>9</v>
      </c>
      <c r="K7161" s="4" t="s">
        <v>9</v>
      </c>
      <c r="L7161" s="4" t="s">
        <v>9</v>
      </c>
      <c r="M7161" s="4" t="s">
        <v>9</v>
      </c>
      <c r="N7161" s="4" t="s">
        <v>9</v>
      </c>
      <c r="O7161" s="4" t="s">
        <v>9</v>
      </c>
    </row>
    <row r="7162" spans="1:5">
      <c r="A7162" t="n">
        <v>60838</v>
      </c>
      <c r="B7162" s="70" t="n">
        <v>37</v>
      </c>
      <c r="C7162" s="7" t="n">
        <v>1</v>
      </c>
      <c r="D7162" s="7" t="n">
        <v>0</v>
      </c>
      <c r="E7162" s="7" t="s">
        <v>12</v>
      </c>
      <c r="F7162" s="7" t="s">
        <v>238</v>
      </c>
      <c r="G7162" s="7" t="n">
        <v>0</v>
      </c>
      <c r="H7162" s="7" t="n">
        <v>0</v>
      </c>
      <c r="I7162" s="7" t="n">
        <v>0</v>
      </c>
      <c r="J7162" s="7" t="n">
        <v>0</v>
      </c>
      <c r="K7162" s="7" t="n">
        <v>0</v>
      </c>
      <c r="L7162" s="7" t="n">
        <v>0</v>
      </c>
      <c r="M7162" s="7" t="n">
        <v>1065353216</v>
      </c>
      <c r="N7162" s="7" t="n">
        <v>1065353216</v>
      </c>
      <c r="O7162" s="7" t="n">
        <v>1065353216</v>
      </c>
    </row>
    <row r="7163" spans="1:5">
      <c r="A7163" t="s">
        <v>4</v>
      </c>
      <c r="B7163" s="4" t="s">
        <v>5</v>
      </c>
      <c r="C7163" s="4" t="s">
        <v>13</v>
      </c>
      <c r="D7163" s="4" t="s">
        <v>6</v>
      </c>
    </row>
    <row r="7164" spans="1:5">
      <c r="A7164" t="n">
        <v>60888</v>
      </c>
      <c r="B7164" s="69" t="n">
        <v>38</v>
      </c>
      <c r="C7164" s="7" t="n">
        <v>1</v>
      </c>
      <c r="D7164" s="7" t="s">
        <v>240</v>
      </c>
    </row>
    <row r="7165" spans="1:5">
      <c r="A7165" t="s">
        <v>4</v>
      </c>
      <c r="B7165" s="4" t="s">
        <v>5</v>
      </c>
      <c r="C7165" s="4" t="s">
        <v>13</v>
      </c>
      <c r="D7165" s="4" t="s">
        <v>10</v>
      </c>
      <c r="E7165" s="4" t="s">
        <v>6</v>
      </c>
      <c r="F7165" s="4" t="s">
        <v>6</v>
      </c>
      <c r="G7165" s="4" t="s">
        <v>9</v>
      </c>
      <c r="H7165" s="4" t="s">
        <v>9</v>
      </c>
      <c r="I7165" s="4" t="s">
        <v>9</v>
      </c>
      <c r="J7165" s="4" t="s">
        <v>9</v>
      </c>
      <c r="K7165" s="4" t="s">
        <v>9</v>
      </c>
      <c r="L7165" s="4" t="s">
        <v>9</v>
      </c>
      <c r="M7165" s="4" t="s">
        <v>9</v>
      </c>
      <c r="N7165" s="4" t="s">
        <v>9</v>
      </c>
      <c r="O7165" s="4" t="s">
        <v>9</v>
      </c>
    </row>
    <row r="7166" spans="1:5">
      <c r="A7166" t="n">
        <v>60898</v>
      </c>
      <c r="B7166" s="70" t="n">
        <v>37</v>
      </c>
      <c r="C7166" s="7" t="n">
        <v>1</v>
      </c>
      <c r="D7166" s="7" t="n">
        <v>7003</v>
      </c>
      <c r="E7166" s="7" t="s">
        <v>12</v>
      </c>
      <c r="F7166" s="7" t="s">
        <v>238</v>
      </c>
      <c r="G7166" s="7" t="n">
        <v>0</v>
      </c>
      <c r="H7166" s="7" t="n">
        <v>0</v>
      </c>
      <c r="I7166" s="7" t="n">
        <v>0</v>
      </c>
      <c r="J7166" s="7" t="n">
        <v>0</v>
      </c>
      <c r="K7166" s="7" t="n">
        <v>0</v>
      </c>
      <c r="L7166" s="7" t="n">
        <v>0</v>
      </c>
      <c r="M7166" s="7" t="n">
        <v>1065353216</v>
      </c>
      <c r="N7166" s="7" t="n">
        <v>1065353216</v>
      </c>
      <c r="O7166" s="7" t="n">
        <v>1065353216</v>
      </c>
    </row>
    <row r="7167" spans="1:5">
      <c r="A7167" t="s">
        <v>4</v>
      </c>
      <c r="B7167" s="4" t="s">
        <v>5</v>
      </c>
      <c r="C7167" s="4" t="s">
        <v>13</v>
      </c>
      <c r="D7167" s="4" t="s">
        <v>6</v>
      </c>
    </row>
    <row r="7168" spans="1:5">
      <c r="A7168" t="n">
        <v>60948</v>
      </c>
      <c r="B7168" s="69" t="n">
        <v>38</v>
      </c>
      <c r="C7168" s="7" t="n">
        <v>1</v>
      </c>
      <c r="D7168" s="7" t="s">
        <v>237</v>
      </c>
    </row>
    <row r="7169" spans="1:15">
      <c r="A7169" t="s">
        <v>4</v>
      </c>
      <c r="B7169" s="4" t="s">
        <v>5</v>
      </c>
      <c r="C7169" s="4" t="s">
        <v>10</v>
      </c>
      <c r="D7169" s="4" t="s">
        <v>9</v>
      </c>
    </row>
    <row r="7170" spans="1:15">
      <c r="A7170" t="n">
        <v>60958</v>
      </c>
      <c r="B7170" s="34" t="n">
        <v>43</v>
      </c>
      <c r="C7170" s="7" t="n">
        <v>7033</v>
      </c>
      <c r="D7170" s="7" t="n">
        <v>1</v>
      </c>
    </row>
    <row r="7171" spans="1:15">
      <c r="A7171" t="s">
        <v>4</v>
      </c>
      <c r="B7171" s="4" t="s">
        <v>5</v>
      </c>
      <c r="C7171" s="4" t="s">
        <v>10</v>
      </c>
      <c r="D7171" s="4" t="s">
        <v>9</v>
      </c>
    </row>
    <row r="7172" spans="1:15">
      <c r="A7172" t="n">
        <v>60965</v>
      </c>
      <c r="B7172" s="34" t="n">
        <v>43</v>
      </c>
      <c r="C7172" s="7" t="n">
        <v>7036</v>
      </c>
      <c r="D7172" s="7" t="n">
        <v>1</v>
      </c>
    </row>
    <row r="7173" spans="1:15">
      <c r="A7173" t="s">
        <v>4</v>
      </c>
      <c r="B7173" s="4" t="s">
        <v>5</v>
      </c>
      <c r="C7173" s="4" t="s">
        <v>10</v>
      </c>
      <c r="D7173" s="4" t="s">
        <v>9</v>
      </c>
    </row>
    <row r="7174" spans="1:15">
      <c r="A7174" t="n">
        <v>60972</v>
      </c>
      <c r="B7174" s="34" t="n">
        <v>43</v>
      </c>
      <c r="C7174" s="7" t="n">
        <v>1600</v>
      </c>
      <c r="D7174" s="7" t="n">
        <v>1</v>
      </c>
    </row>
    <row r="7175" spans="1:15">
      <c r="A7175" t="s">
        <v>4</v>
      </c>
      <c r="B7175" s="4" t="s">
        <v>5</v>
      </c>
      <c r="C7175" s="4" t="s">
        <v>10</v>
      </c>
      <c r="D7175" s="4" t="s">
        <v>9</v>
      </c>
    </row>
    <row r="7176" spans="1:15">
      <c r="A7176" t="n">
        <v>60979</v>
      </c>
      <c r="B7176" s="34" t="n">
        <v>43</v>
      </c>
      <c r="C7176" s="7" t="n">
        <v>1601</v>
      </c>
      <c r="D7176" s="7" t="n">
        <v>1</v>
      </c>
    </row>
    <row r="7177" spans="1:15">
      <c r="A7177" t="s">
        <v>4</v>
      </c>
      <c r="B7177" s="4" t="s">
        <v>5</v>
      </c>
      <c r="C7177" s="4" t="s">
        <v>10</v>
      </c>
      <c r="D7177" s="4" t="s">
        <v>9</v>
      </c>
    </row>
    <row r="7178" spans="1:15">
      <c r="A7178" t="n">
        <v>60986</v>
      </c>
      <c r="B7178" s="34" t="n">
        <v>43</v>
      </c>
      <c r="C7178" s="7" t="n">
        <v>1602</v>
      </c>
      <c r="D7178" s="7" t="n">
        <v>1</v>
      </c>
    </row>
    <row r="7179" spans="1:15">
      <c r="A7179" t="s">
        <v>4</v>
      </c>
      <c r="B7179" s="4" t="s">
        <v>5</v>
      </c>
      <c r="C7179" s="4" t="s">
        <v>10</v>
      </c>
      <c r="D7179" s="4" t="s">
        <v>9</v>
      </c>
    </row>
    <row r="7180" spans="1:15">
      <c r="A7180" t="n">
        <v>60993</v>
      </c>
      <c r="B7180" s="34" t="n">
        <v>43</v>
      </c>
      <c r="C7180" s="7" t="n">
        <v>1640</v>
      </c>
      <c r="D7180" s="7" t="n">
        <v>1</v>
      </c>
    </row>
    <row r="7181" spans="1:15">
      <c r="A7181" t="s">
        <v>4</v>
      </c>
      <c r="B7181" s="4" t="s">
        <v>5</v>
      </c>
      <c r="C7181" s="4" t="s">
        <v>10</v>
      </c>
      <c r="D7181" s="4" t="s">
        <v>9</v>
      </c>
    </row>
    <row r="7182" spans="1:15">
      <c r="A7182" t="n">
        <v>61000</v>
      </c>
      <c r="B7182" s="34" t="n">
        <v>43</v>
      </c>
      <c r="C7182" s="7" t="n">
        <v>1641</v>
      </c>
      <c r="D7182" s="7" t="n">
        <v>1</v>
      </c>
    </row>
    <row r="7183" spans="1:15">
      <c r="A7183" t="s">
        <v>4</v>
      </c>
      <c r="B7183" s="4" t="s">
        <v>5</v>
      </c>
      <c r="C7183" s="4" t="s">
        <v>10</v>
      </c>
      <c r="D7183" s="4" t="s">
        <v>9</v>
      </c>
    </row>
    <row r="7184" spans="1:15">
      <c r="A7184" t="n">
        <v>61007</v>
      </c>
      <c r="B7184" s="34" t="n">
        <v>43</v>
      </c>
      <c r="C7184" s="7" t="n">
        <v>7003</v>
      </c>
      <c r="D7184" s="7" t="n">
        <v>1</v>
      </c>
    </row>
    <row r="7185" spans="1:4">
      <c r="A7185" t="s">
        <v>4</v>
      </c>
      <c r="B7185" s="4" t="s">
        <v>5</v>
      </c>
      <c r="C7185" s="4" t="s">
        <v>10</v>
      </c>
      <c r="D7185" s="4" t="s">
        <v>9</v>
      </c>
    </row>
    <row r="7186" spans="1:4">
      <c r="A7186" t="n">
        <v>61014</v>
      </c>
      <c r="B7186" s="34" t="n">
        <v>43</v>
      </c>
      <c r="C7186" s="7" t="n">
        <v>1610</v>
      </c>
      <c r="D7186" s="7" t="n">
        <v>1</v>
      </c>
    </row>
    <row r="7187" spans="1:4">
      <c r="A7187" t="s">
        <v>4</v>
      </c>
      <c r="B7187" s="4" t="s">
        <v>5</v>
      </c>
      <c r="C7187" s="4" t="s">
        <v>10</v>
      </c>
      <c r="D7187" s="4" t="s">
        <v>9</v>
      </c>
    </row>
    <row r="7188" spans="1:4">
      <c r="A7188" t="n">
        <v>61021</v>
      </c>
      <c r="B7188" s="34" t="n">
        <v>43</v>
      </c>
      <c r="C7188" s="7" t="n">
        <v>1611</v>
      </c>
      <c r="D7188" s="7" t="n">
        <v>1</v>
      </c>
    </row>
    <row r="7189" spans="1:4">
      <c r="A7189" t="s">
        <v>4</v>
      </c>
      <c r="B7189" s="4" t="s">
        <v>5</v>
      </c>
      <c r="C7189" s="4" t="s">
        <v>10</v>
      </c>
      <c r="D7189" s="4" t="s">
        <v>9</v>
      </c>
    </row>
    <row r="7190" spans="1:4">
      <c r="A7190" t="n">
        <v>61028</v>
      </c>
      <c r="B7190" s="34" t="n">
        <v>43</v>
      </c>
      <c r="C7190" s="7" t="n">
        <v>1612</v>
      </c>
      <c r="D7190" s="7" t="n">
        <v>1</v>
      </c>
    </row>
    <row r="7191" spans="1:4">
      <c r="A7191" t="s">
        <v>4</v>
      </c>
      <c r="B7191" s="4" t="s">
        <v>5</v>
      </c>
      <c r="C7191" s="4" t="s">
        <v>10</v>
      </c>
      <c r="D7191" s="4" t="s">
        <v>9</v>
      </c>
    </row>
    <row r="7192" spans="1:4">
      <c r="A7192" t="n">
        <v>61035</v>
      </c>
      <c r="B7192" s="34" t="n">
        <v>43</v>
      </c>
      <c r="C7192" s="7" t="n">
        <v>1613</v>
      </c>
      <c r="D7192" s="7" t="n">
        <v>1</v>
      </c>
    </row>
    <row r="7193" spans="1:4">
      <c r="A7193" t="s">
        <v>4</v>
      </c>
      <c r="B7193" s="4" t="s">
        <v>5</v>
      </c>
      <c r="C7193" s="4" t="s">
        <v>10</v>
      </c>
      <c r="D7193" s="4" t="s">
        <v>9</v>
      </c>
    </row>
    <row r="7194" spans="1:4">
      <c r="A7194" t="n">
        <v>61042</v>
      </c>
      <c r="B7194" s="34" t="n">
        <v>43</v>
      </c>
      <c r="C7194" s="7" t="n">
        <v>1614</v>
      </c>
      <c r="D7194" s="7" t="n">
        <v>1</v>
      </c>
    </row>
    <row r="7195" spans="1:4">
      <c r="A7195" t="s">
        <v>4</v>
      </c>
      <c r="B7195" s="4" t="s">
        <v>5</v>
      </c>
      <c r="C7195" s="4" t="s">
        <v>10</v>
      </c>
      <c r="D7195" s="4" t="s">
        <v>9</v>
      </c>
    </row>
    <row r="7196" spans="1:4">
      <c r="A7196" t="n">
        <v>61049</v>
      </c>
      <c r="B7196" s="34" t="n">
        <v>43</v>
      </c>
      <c r="C7196" s="7" t="n">
        <v>1615</v>
      </c>
      <c r="D7196" s="7" t="n">
        <v>1</v>
      </c>
    </row>
    <row r="7197" spans="1:4">
      <c r="A7197" t="s">
        <v>4</v>
      </c>
      <c r="B7197" s="4" t="s">
        <v>5</v>
      </c>
      <c r="C7197" s="4" t="s">
        <v>10</v>
      </c>
      <c r="D7197" s="4" t="s">
        <v>9</v>
      </c>
    </row>
    <row r="7198" spans="1:4">
      <c r="A7198" t="n">
        <v>61056</v>
      </c>
      <c r="B7198" s="34" t="n">
        <v>43</v>
      </c>
      <c r="C7198" s="7" t="n">
        <v>1645</v>
      </c>
      <c r="D7198" s="7" t="n">
        <v>1</v>
      </c>
    </row>
    <row r="7199" spans="1:4">
      <c r="A7199" t="s">
        <v>4</v>
      </c>
      <c r="B7199" s="4" t="s">
        <v>5</v>
      </c>
      <c r="C7199" s="4" t="s">
        <v>10</v>
      </c>
      <c r="D7199" s="4" t="s">
        <v>9</v>
      </c>
    </row>
    <row r="7200" spans="1:4">
      <c r="A7200" t="n">
        <v>61063</v>
      </c>
      <c r="B7200" s="34" t="n">
        <v>43</v>
      </c>
      <c r="C7200" s="7" t="n">
        <v>1646</v>
      </c>
      <c r="D7200" s="7" t="n">
        <v>1</v>
      </c>
    </row>
    <row r="7201" spans="1:4">
      <c r="A7201" t="s">
        <v>4</v>
      </c>
      <c r="B7201" s="4" t="s">
        <v>5</v>
      </c>
      <c r="C7201" s="4" t="s">
        <v>10</v>
      </c>
      <c r="D7201" s="4" t="s">
        <v>9</v>
      </c>
    </row>
    <row r="7202" spans="1:4">
      <c r="A7202" t="n">
        <v>61070</v>
      </c>
      <c r="B7202" s="34" t="n">
        <v>43</v>
      </c>
      <c r="C7202" s="7" t="n">
        <v>1647</v>
      </c>
      <c r="D7202" s="7" t="n">
        <v>1</v>
      </c>
    </row>
    <row r="7203" spans="1:4">
      <c r="A7203" t="s">
        <v>4</v>
      </c>
      <c r="B7203" s="4" t="s">
        <v>5</v>
      </c>
      <c r="C7203" s="4" t="s">
        <v>10</v>
      </c>
      <c r="D7203" s="4" t="s">
        <v>9</v>
      </c>
    </row>
    <row r="7204" spans="1:4">
      <c r="A7204" t="n">
        <v>61077</v>
      </c>
      <c r="B7204" s="34" t="n">
        <v>43</v>
      </c>
      <c r="C7204" s="7" t="n">
        <v>1648</v>
      </c>
      <c r="D7204" s="7" t="n">
        <v>1</v>
      </c>
    </row>
    <row r="7205" spans="1:4">
      <c r="A7205" t="s">
        <v>4</v>
      </c>
      <c r="B7205" s="4" t="s">
        <v>5</v>
      </c>
      <c r="C7205" s="4" t="s">
        <v>13</v>
      </c>
      <c r="D7205" s="4" t="s">
        <v>6</v>
      </c>
      <c r="E7205" s="4" t="s">
        <v>10</v>
      </c>
    </row>
    <row r="7206" spans="1:4">
      <c r="A7206" t="n">
        <v>61084</v>
      </c>
      <c r="B7206" s="18" t="n">
        <v>94</v>
      </c>
      <c r="C7206" s="7" t="n">
        <v>1</v>
      </c>
      <c r="D7206" s="7" t="s">
        <v>23</v>
      </c>
      <c r="E7206" s="7" t="n">
        <v>1</v>
      </c>
    </row>
    <row r="7207" spans="1:4">
      <c r="A7207" t="s">
        <v>4</v>
      </c>
      <c r="B7207" s="4" t="s">
        <v>5</v>
      </c>
      <c r="C7207" s="4" t="s">
        <v>13</v>
      </c>
      <c r="D7207" s="4" t="s">
        <v>6</v>
      </c>
      <c r="E7207" s="4" t="s">
        <v>10</v>
      </c>
    </row>
    <row r="7208" spans="1:4">
      <c r="A7208" t="n">
        <v>61099</v>
      </c>
      <c r="B7208" s="18" t="n">
        <v>94</v>
      </c>
      <c r="C7208" s="7" t="n">
        <v>1</v>
      </c>
      <c r="D7208" s="7" t="s">
        <v>23</v>
      </c>
      <c r="E7208" s="7" t="n">
        <v>2</v>
      </c>
    </row>
    <row r="7209" spans="1:4">
      <c r="A7209" t="s">
        <v>4</v>
      </c>
      <c r="B7209" s="4" t="s">
        <v>5</v>
      </c>
      <c r="C7209" s="4" t="s">
        <v>13</v>
      </c>
      <c r="D7209" s="4" t="s">
        <v>6</v>
      </c>
      <c r="E7209" s="4" t="s">
        <v>10</v>
      </c>
    </row>
    <row r="7210" spans="1:4">
      <c r="A7210" t="n">
        <v>61114</v>
      </c>
      <c r="B7210" s="18" t="n">
        <v>94</v>
      </c>
      <c r="C7210" s="7" t="n">
        <v>0</v>
      </c>
      <c r="D7210" s="7" t="s">
        <v>23</v>
      </c>
      <c r="E7210" s="7" t="n">
        <v>4</v>
      </c>
    </row>
    <row r="7211" spans="1:4">
      <c r="A7211" t="s">
        <v>4</v>
      </c>
      <c r="B7211" s="4" t="s">
        <v>5</v>
      </c>
      <c r="C7211" s="4" t="s">
        <v>13</v>
      </c>
      <c r="D7211" s="4" t="s">
        <v>10</v>
      </c>
    </row>
    <row r="7212" spans="1:4">
      <c r="A7212" t="n">
        <v>61129</v>
      </c>
      <c r="B7212" s="10" t="n">
        <v>162</v>
      </c>
      <c r="C7212" s="7" t="n">
        <v>1</v>
      </c>
      <c r="D7212" s="7" t="n">
        <v>0</v>
      </c>
    </row>
    <row r="7213" spans="1:4">
      <c r="A7213" t="s">
        <v>4</v>
      </c>
      <c r="B7213" s="4" t="s">
        <v>5</v>
      </c>
    </row>
    <row r="7214" spans="1:4">
      <c r="A7214" t="n">
        <v>61133</v>
      </c>
      <c r="B7214" s="5" t="n">
        <v>1</v>
      </c>
    </row>
    <row r="7215" spans="1:4" s="3" customFormat="1" customHeight="0">
      <c r="A7215" s="3" t="s">
        <v>2</v>
      </c>
      <c r="B7215" s="3" t="s">
        <v>507</v>
      </c>
    </row>
    <row r="7216" spans="1:4">
      <c r="A7216" t="s">
        <v>4</v>
      </c>
      <c r="B7216" s="4" t="s">
        <v>5</v>
      </c>
      <c r="C7216" s="4" t="s">
        <v>13</v>
      </c>
      <c r="D7216" s="4" t="s">
        <v>9</v>
      </c>
      <c r="E7216" s="4" t="s">
        <v>13</v>
      </c>
      <c r="F7216" s="4" t="s">
        <v>18</v>
      </c>
    </row>
    <row r="7217" spans="1:6">
      <c r="A7217" t="n">
        <v>61136</v>
      </c>
      <c r="B7217" s="11" t="n">
        <v>5</v>
      </c>
      <c r="C7217" s="7" t="n">
        <v>0</v>
      </c>
      <c r="D7217" s="7" t="n">
        <v>1</v>
      </c>
      <c r="E7217" s="7" t="n">
        <v>1</v>
      </c>
      <c r="F7217" s="12" t="n">
        <f t="normal" ca="1">A7227</f>
        <v>0</v>
      </c>
    </row>
    <row r="7218" spans="1:6">
      <c r="A7218" t="s">
        <v>4</v>
      </c>
      <c r="B7218" s="4" t="s">
        <v>5</v>
      </c>
      <c r="C7218" s="4" t="s">
        <v>13</v>
      </c>
      <c r="D7218" s="4" t="s">
        <v>19</v>
      </c>
      <c r="E7218" s="4" t="s">
        <v>19</v>
      </c>
      <c r="F7218" s="4" t="s">
        <v>19</v>
      </c>
    </row>
    <row r="7219" spans="1:6">
      <c r="A7219" t="n">
        <v>61147</v>
      </c>
      <c r="B7219" s="48" t="n">
        <v>45</v>
      </c>
      <c r="C7219" s="7" t="n">
        <v>9</v>
      </c>
      <c r="D7219" s="7" t="n">
        <v>0.00999999977648258</v>
      </c>
      <c r="E7219" s="7" t="n">
        <v>0.00999999977648258</v>
      </c>
      <c r="F7219" s="7" t="n">
        <v>0.5</v>
      </c>
    </row>
    <row r="7220" spans="1:6">
      <c r="A7220" t="s">
        <v>4</v>
      </c>
      <c r="B7220" s="4" t="s">
        <v>5</v>
      </c>
      <c r="C7220" s="4" t="s">
        <v>13</v>
      </c>
      <c r="D7220" s="4" t="s">
        <v>10</v>
      </c>
      <c r="E7220" s="4" t="s">
        <v>19</v>
      </c>
      <c r="F7220" s="4" t="s">
        <v>10</v>
      </c>
      <c r="G7220" s="4" t="s">
        <v>9</v>
      </c>
      <c r="H7220" s="4" t="s">
        <v>9</v>
      </c>
      <c r="I7220" s="4" t="s">
        <v>10</v>
      </c>
      <c r="J7220" s="4" t="s">
        <v>10</v>
      </c>
      <c r="K7220" s="4" t="s">
        <v>9</v>
      </c>
      <c r="L7220" s="4" t="s">
        <v>9</v>
      </c>
      <c r="M7220" s="4" t="s">
        <v>9</v>
      </c>
      <c r="N7220" s="4" t="s">
        <v>9</v>
      </c>
      <c r="O7220" s="4" t="s">
        <v>6</v>
      </c>
    </row>
    <row r="7221" spans="1:6">
      <c r="A7221" t="n">
        <v>61161</v>
      </c>
      <c r="B7221" s="14" t="n">
        <v>50</v>
      </c>
      <c r="C7221" s="7" t="n">
        <v>0</v>
      </c>
      <c r="D7221" s="7" t="n">
        <v>4283</v>
      </c>
      <c r="E7221" s="7" t="n">
        <v>0.5</v>
      </c>
      <c r="F7221" s="7" t="n">
        <v>10</v>
      </c>
      <c r="G7221" s="7" t="n">
        <v>0</v>
      </c>
      <c r="H7221" s="7" t="n">
        <v>1065353216</v>
      </c>
      <c r="I7221" s="7" t="n">
        <v>0</v>
      </c>
      <c r="J7221" s="7" t="n">
        <v>65533</v>
      </c>
      <c r="K7221" s="7" t="n">
        <v>0</v>
      </c>
      <c r="L7221" s="7" t="n">
        <v>0</v>
      </c>
      <c r="M7221" s="7" t="n">
        <v>0</v>
      </c>
      <c r="N7221" s="7" t="n">
        <v>0</v>
      </c>
      <c r="O7221" s="7" t="s">
        <v>12</v>
      </c>
    </row>
    <row r="7222" spans="1:6">
      <c r="A7222" t="s">
        <v>4</v>
      </c>
      <c r="B7222" s="4" t="s">
        <v>5</v>
      </c>
      <c r="C7222" s="4" t="s">
        <v>10</v>
      </c>
    </row>
    <row r="7223" spans="1:6">
      <c r="A7223" t="n">
        <v>61200</v>
      </c>
      <c r="B7223" s="25" t="n">
        <v>16</v>
      </c>
      <c r="C7223" s="7" t="n">
        <v>700</v>
      </c>
    </row>
    <row r="7224" spans="1:6">
      <c r="A7224" t="s">
        <v>4</v>
      </c>
      <c r="B7224" s="4" t="s">
        <v>5</v>
      </c>
      <c r="C7224" s="4" t="s">
        <v>18</v>
      </c>
    </row>
    <row r="7225" spans="1:6">
      <c r="A7225" t="n">
        <v>61203</v>
      </c>
      <c r="B7225" s="15" t="n">
        <v>3</v>
      </c>
      <c r="C7225" s="12" t="n">
        <f t="normal" ca="1">A7217</f>
        <v>0</v>
      </c>
    </row>
    <row r="7226" spans="1:6">
      <c r="A7226" t="s">
        <v>4</v>
      </c>
      <c r="B7226" s="4" t="s">
        <v>5</v>
      </c>
    </row>
    <row r="7227" spans="1:6">
      <c r="A7227" t="n">
        <v>61208</v>
      </c>
      <c r="B7227" s="5" t="n">
        <v>1</v>
      </c>
    </row>
    <row r="7228" spans="1:6" s="3" customFormat="1" customHeight="0">
      <c r="A7228" s="3" t="s">
        <v>2</v>
      </c>
      <c r="B7228" s="3" t="s">
        <v>508</v>
      </c>
    </row>
    <row r="7229" spans="1:6">
      <c r="A7229" t="s">
        <v>4</v>
      </c>
      <c r="B7229" s="4" t="s">
        <v>5</v>
      </c>
      <c r="C7229" s="4" t="s">
        <v>13</v>
      </c>
      <c r="D7229" s="4" t="s">
        <v>13</v>
      </c>
      <c r="E7229" s="4" t="s">
        <v>13</v>
      </c>
      <c r="F7229" s="4" t="s">
        <v>13</v>
      </c>
    </row>
    <row r="7230" spans="1:6">
      <c r="A7230" t="n">
        <v>61212</v>
      </c>
      <c r="B7230" s="8" t="n">
        <v>14</v>
      </c>
      <c r="C7230" s="7" t="n">
        <v>2</v>
      </c>
      <c r="D7230" s="7" t="n">
        <v>0</v>
      </c>
      <c r="E7230" s="7" t="n">
        <v>0</v>
      </c>
      <c r="F7230" s="7" t="n">
        <v>0</v>
      </c>
    </row>
    <row r="7231" spans="1:6">
      <c r="A7231" t="s">
        <v>4</v>
      </c>
      <c r="B7231" s="4" t="s">
        <v>5</v>
      </c>
      <c r="C7231" s="4" t="s">
        <v>13</v>
      </c>
      <c r="D7231" s="41" t="s">
        <v>88</v>
      </c>
      <c r="E7231" s="4" t="s">
        <v>5</v>
      </c>
      <c r="F7231" s="4" t="s">
        <v>13</v>
      </c>
      <c r="G7231" s="4" t="s">
        <v>10</v>
      </c>
      <c r="H7231" s="41" t="s">
        <v>89</v>
      </c>
      <c r="I7231" s="4" t="s">
        <v>13</v>
      </c>
      <c r="J7231" s="4" t="s">
        <v>9</v>
      </c>
      <c r="K7231" s="4" t="s">
        <v>13</v>
      </c>
      <c r="L7231" s="4" t="s">
        <v>13</v>
      </c>
      <c r="M7231" s="41" t="s">
        <v>88</v>
      </c>
      <c r="N7231" s="4" t="s">
        <v>5</v>
      </c>
      <c r="O7231" s="4" t="s">
        <v>13</v>
      </c>
      <c r="P7231" s="4" t="s">
        <v>10</v>
      </c>
      <c r="Q7231" s="41" t="s">
        <v>89</v>
      </c>
      <c r="R7231" s="4" t="s">
        <v>13</v>
      </c>
      <c r="S7231" s="4" t="s">
        <v>9</v>
      </c>
      <c r="T7231" s="4" t="s">
        <v>13</v>
      </c>
      <c r="U7231" s="4" t="s">
        <v>13</v>
      </c>
      <c r="V7231" s="4" t="s">
        <v>13</v>
      </c>
      <c r="W7231" s="4" t="s">
        <v>18</v>
      </c>
    </row>
    <row r="7232" spans="1:6">
      <c r="A7232" t="n">
        <v>61217</v>
      </c>
      <c r="B7232" s="11" t="n">
        <v>5</v>
      </c>
      <c r="C7232" s="7" t="n">
        <v>28</v>
      </c>
      <c r="D7232" s="41" t="s">
        <v>3</v>
      </c>
      <c r="E7232" s="10" t="n">
        <v>162</v>
      </c>
      <c r="F7232" s="7" t="n">
        <v>3</v>
      </c>
      <c r="G7232" s="7" t="n">
        <v>12342</v>
      </c>
      <c r="H7232" s="41" t="s">
        <v>3</v>
      </c>
      <c r="I7232" s="7" t="n">
        <v>0</v>
      </c>
      <c r="J7232" s="7" t="n">
        <v>1</v>
      </c>
      <c r="K7232" s="7" t="n">
        <v>2</v>
      </c>
      <c r="L7232" s="7" t="n">
        <v>28</v>
      </c>
      <c r="M7232" s="41" t="s">
        <v>3</v>
      </c>
      <c r="N7232" s="10" t="n">
        <v>162</v>
      </c>
      <c r="O7232" s="7" t="n">
        <v>3</v>
      </c>
      <c r="P7232" s="7" t="n">
        <v>12342</v>
      </c>
      <c r="Q7232" s="41" t="s">
        <v>3</v>
      </c>
      <c r="R7232" s="7" t="n">
        <v>0</v>
      </c>
      <c r="S7232" s="7" t="n">
        <v>2</v>
      </c>
      <c r="T7232" s="7" t="n">
        <v>2</v>
      </c>
      <c r="U7232" s="7" t="n">
        <v>11</v>
      </c>
      <c r="V7232" s="7" t="n">
        <v>1</v>
      </c>
      <c r="W7232" s="12" t="n">
        <f t="normal" ca="1">A7236</f>
        <v>0</v>
      </c>
    </row>
    <row r="7233" spans="1:23">
      <c r="A7233" t="s">
        <v>4</v>
      </c>
      <c r="B7233" s="4" t="s">
        <v>5</v>
      </c>
      <c r="C7233" s="4" t="s">
        <v>13</v>
      </c>
      <c r="D7233" s="4" t="s">
        <v>10</v>
      </c>
      <c r="E7233" s="4" t="s">
        <v>19</v>
      </c>
    </row>
    <row r="7234" spans="1:23">
      <c r="A7234" t="n">
        <v>61246</v>
      </c>
      <c r="B7234" s="42" t="n">
        <v>58</v>
      </c>
      <c r="C7234" s="7" t="n">
        <v>0</v>
      </c>
      <c r="D7234" s="7" t="n">
        <v>0</v>
      </c>
      <c r="E7234" s="7" t="n">
        <v>1</v>
      </c>
    </row>
    <row r="7235" spans="1:23">
      <c r="A7235" t="s">
        <v>4</v>
      </c>
      <c r="B7235" s="4" t="s">
        <v>5</v>
      </c>
      <c r="C7235" s="4" t="s">
        <v>13</v>
      </c>
      <c r="D7235" s="41" t="s">
        <v>88</v>
      </c>
      <c r="E7235" s="4" t="s">
        <v>5</v>
      </c>
      <c r="F7235" s="4" t="s">
        <v>13</v>
      </c>
      <c r="G7235" s="4" t="s">
        <v>10</v>
      </c>
      <c r="H7235" s="41" t="s">
        <v>89</v>
      </c>
      <c r="I7235" s="4" t="s">
        <v>13</v>
      </c>
      <c r="J7235" s="4" t="s">
        <v>9</v>
      </c>
      <c r="K7235" s="4" t="s">
        <v>13</v>
      </c>
      <c r="L7235" s="4" t="s">
        <v>13</v>
      </c>
      <c r="M7235" s="41" t="s">
        <v>88</v>
      </c>
      <c r="N7235" s="4" t="s">
        <v>5</v>
      </c>
      <c r="O7235" s="4" t="s">
        <v>13</v>
      </c>
      <c r="P7235" s="4" t="s">
        <v>10</v>
      </c>
      <c r="Q7235" s="41" t="s">
        <v>89</v>
      </c>
      <c r="R7235" s="4" t="s">
        <v>13</v>
      </c>
      <c r="S7235" s="4" t="s">
        <v>9</v>
      </c>
      <c r="T7235" s="4" t="s">
        <v>13</v>
      </c>
      <c r="U7235" s="4" t="s">
        <v>13</v>
      </c>
      <c r="V7235" s="4" t="s">
        <v>13</v>
      </c>
      <c r="W7235" s="4" t="s">
        <v>18</v>
      </c>
    </row>
    <row r="7236" spans="1:23">
      <c r="A7236" t="n">
        <v>61254</v>
      </c>
      <c r="B7236" s="11" t="n">
        <v>5</v>
      </c>
      <c r="C7236" s="7" t="n">
        <v>28</v>
      </c>
      <c r="D7236" s="41" t="s">
        <v>3</v>
      </c>
      <c r="E7236" s="10" t="n">
        <v>162</v>
      </c>
      <c r="F7236" s="7" t="n">
        <v>3</v>
      </c>
      <c r="G7236" s="7" t="n">
        <v>12342</v>
      </c>
      <c r="H7236" s="41" t="s">
        <v>3</v>
      </c>
      <c r="I7236" s="7" t="n">
        <v>0</v>
      </c>
      <c r="J7236" s="7" t="n">
        <v>1</v>
      </c>
      <c r="K7236" s="7" t="n">
        <v>3</v>
      </c>
      <c r="L7236" s="7" t="n">
        <v>28</v>
      </c>
      <c r="M7236" s="41" t="s">
        <v>3</v>
      </c>
      <c r="N7236" s="10" t="n">
        <v>162</v>
      </c>
      <c r="O7236" s="7" t="n">
        <v>3</v>
      </c>
      <c r="P7236" s="7" t="n">
        <v>12342</v>
      </c>
      <c r="Q7236" s="41" t="s">
        <v>3</v>
      </c>
      <c r="R7236" s="7" t="n">
        <v>0</v>
      </c>
      <c r="S7236" s="7" t="n">
        <v>2</v>
      </c>
      <c r="T7236" s="7" t="n">
        <v>3</v>
      </c>
      <c r="U7236" s="7" t="n">
        <v>9</v>
      </c>
      <c r="V7236" s="7" t="n">
        <v>1</v>
      </c>
      <c r="W7236" s="12" t="n">
        <f t="normal" ca="1">A7246</f>
        <v>0</v>
      </c>
    </row>
    <row r="7237" spans="1:23">
      <c r="A7237" t="s">
        <v>4</v>
      </c>
      <c r="B7237" s="4" t="s">
        <v>5</v>
      </c>
      <c r="C7237" s="4" t="s">
        <v>13</v>
      </c>
      <c r="D7237" s="41" t="s">
        <v>88</v>
      </c>
      <c r="E7237" s="4" t="s">
        <v>5</v>
      </c>
      <c r="F7237" s="4" t="s">
        <v>10</v>
      </c>
      <c r="G7237" s="4" t="s">
        <v>13</v>
      </c>
      <c r="H7237" s="4" t="s">
        <v>13</v>
      </c>
      <c r="I7237" s="4" t="s">
        <v>6</v>
      </c>
      <c r="J7237" s="41" t="s">
        <v>89</v>
      </c>
      <c r="K7237" s="4" t="s">
        <v>13</v>
      </c>
      <c r="L7237" s="4" t="s">
        <v>13</v>
      </c>
      <c r="M7237" s="41" t="s">
        <v>88</v>
      </c>
      <c r="N7237" s="4" t="s">
        <v>5</v>
      </c>
      <c r="O7237" s="4" t="s">
        <v>13</v>
      </c>
      <c r="P7237" s="41" t="s">
        <v>89</v>
      </c>
      <c r="Q7237" s="4" t="s">
        <v>13</v>
      </c>
      <c r="R7237" s="4" t="s">
        <v>9</v>
      </c>
      <c r="S7237" s="4" t="s">
        <v>13</v>
      </c>
      <c r="T7237" s="4" t="s">
        <v>13</v>
      </c>
      <c r="U7237" s="4" t="s">
        <v>13</v>
      </c>
      <c r="V7237" s="41" t="s">
        <v>88</v>
      </c>
      <c r="W7237" s="4" t="s">
        <v>5</v>
      </c>
      <c r="X7237" s="4" t="s">
        <v>13</v>
      </c>
      <c r="Y7237" s="41" t="s">
        <v>89</v>
      </c>
      <c r="Z7237" s="4" t="s">
        <v>13</v>
      </c>
      <c r="AA7237" s="4" t="s">
        <v>9</v>
      </c>
      <c r="AB7237" s="4" t="s">
        <v>13</v>
      </c>
      <c r="AC7237" s="4" t="s">
        <v>13</v>
      </c>
      <c r="AD7237" s="4" t="s">
        <v>13</v>
      </c>
      <c r="AE7237" s="4" t="s">
        <v>18</v>
      </c>
    </row>
    <row r="7238" spans="1:23">
      <c r="A7238" t="n">
        <v>61283</v>
      </c>
      <c r="B7238" s="11" t="n">
        <v>5</v>
      </c>
      <c r="C7238" s="7" t="n">
        <v>28</v>
      </c>
      <c r="D7238" s="41" t="s">
        <v>3</v>
      </c>
      <c r="E7238" s="33" t="n">
        <v>47</v>
      </c>
      <c r="F7238" s="7" t="n">
        <v>61456</v>
      </c>
      <c r="G7238" s="7" t="n">
        <v>2</v>
      </c>
      <c r="H7238" s="7" t="n">
        <v>0</v>
      </c>
      <c r="I7238" s="7" t="s">
        <v>90</v>
      </c>
      <c r="J7238" s="41" t="s">
        <v>3</v>
      </c>
      <c r="K7238" s="7" t="n">
        <v>8</v>
      </c>
      <c r="L7238" s="7" t="n">
        <v>28</v>
      </c>
      <c r="M7238" s="41" t="s">
        <v>3</v>
      </c>
      <c r="N7238" s="40" t="n">
        <v>74</v>
      </c>
      <c r="O7238" s="7" t="n">
        <v>65</v>
      </c>
      <c r="P7238" s="41" t="s">
        <v>3</v>
      </c>
      <c r="Q7238" s="7" t="n">
        <v>0</v>
      </c>
      <c r="R7238" s="7" t="n">
        <v>1</v>
      </c>
      <c r="S7238" s="7" t="n">
        <v>3</v>
      </c>
      <c r="T7238" s="7" t="n">
        <v>9</v>
      </c>
      <c r="U7238" s="7" t="n">
        <v>28</v>
      </c>
      <c r="V7238" s="41" t="s">
        <v>3</v>
      </c>
      <c r="W7238" s="40" t="n">
        <v>74</v>
      </c>
      <c r="X7238" s="7" t="n">
        <v>65</v>
      </c>
      <c r="Y7238" s="41" t="s">
        <v>3</v>
      </c>
      <c r="Z7238" s="7" t="n">
        <v>0</v>
      </c>
      <c r="AA7238" s="7" t="n">
        <v>2</v>
      </c>
      <c r="AB7238" s="7" t="n">
        <v>3</v>
      </c>
      <c r="AC7238" s="7" t="n">
        <v>9</v>
      </c>
      <c r="AD7238" s="7" t="n">
        <v>1</v>
      </c>
      <c r="AE7238" s="12" t="n">
        <f t="normal" ca="1">A7242</f>
        <v>0</v>
      </c>
    </row>
    <row r="7239" spans="1:23">
      <c r="A7239" t="s">
        <v>4</v>
      </c>
      <c r="B7239" s="4" t="s">
        <v>5</v>
      </c>
      <c r="C7239" s="4" t="s">
        <v>10</v>
      </c>
      <c r="D7239" s="4" t="s">
        <v>13</v>
      </c>
      <c r="E7239" s="4" t="s">
        <v>13</v>
      </c>
      <c r="F7239" s="4" t="s">
        <v>6</v>
      </c>
    </row>
    <row r="7240" spans="1:23">
      <c r="A7240" t="n">
        <v>61331</v>
      </c>
      <c r="B7240" s="33" t="n">
        <v>47</v>
      </c>
      <c r="C7240" s="7" t="n">
        <v>61456</v>
      </c>
      <c r="D7240" s="7" t="n">
        <v>0</v>
      </c>
      <c r="E7240" s="7" t="n">
        <v>0</v>
      </c>
      <c r="F7240" s="7" t="s">
        <v>91</v>
      </c>
    </row>
    <row r="7241" spans="1:23">
      <c r="A7241" t="s">
        <v>4</v>
      </c>
      <c r="B7241" s="4" t="s">
        <v>5</v>
      </c>
      <c r="C7241" s="4" t="s">
        <v>13</v>
      </c>
      <c r="D7241" s="4" t="s">
        <v>10</v>
      </c>
      <c r="E7241" s="4" t="s">
        <v>19</v>
      </c>
    </row>
    <row r="7242" spans="1:23">
      <c r="A7242" t="n">
        <v>61344</v>
      </c>
      <c r="B7242" s="42" t="n">
        <v>58</v>
      </c>
      <c r="C7242" s="7" t="n">
        <v>0</v>
      </c>
      <c r="D7242" s="7" t="n">
        <v>300</v>
      </c>
      <c r="E7242" s="7" t="n">
        <v>1</v>
      </c>
    </row>
    <row r="7243" spans="1:23">
      <c r="A7243" t="s">
        <v>4</v>
      </c>
      <c r="B7243" s="4" t="s">
        <v>5</v>
      </c>
      <c r="C7243" s="4" t="s">
        <v>13</v>
      </c>
      <c r="D7243" s="4" t="s">
        <v>10</v>
      </c>
    </row>
    <row r="7244" spans="1:23">
      <c r="A7244" t="n">
        <v>61352</v>
      </c>
      <c r="B7244" s="42" t="n">
        <v>58</v>
      </c>
      <c r="C7244" s="7" t="n">
        <v>255</v>
      </c>
      <c r="D7244" s="7" t="n">
        <v>0</v>
      </c>
    </row>
    <row r="7245" spans="1:23">
      <c r="A7245" t="s">
        <v>4</v>
      </c>
      <c r="B7245" s="4" t="s">
        <v>5</v>
      </c>
      <c r="C7245" s="4" t="s">
        <v>13</v>
      </c>
      <c r="D7245" s="4" t="s">
        <v>13</v>
      </c>
      <c r="E7245" s="4" t="s">
        <v>13</v>
      </c>
      <c r="F7245" s="4" t="s">
        <v>13</v>
      </c>
    </row>
    <row r="7246" spans="1:23">
      <c r="A7246" t="n">
        <v>61356</v>
      </c>
      <c r="B7246" s="8" t="n">
        <v>14</v>
      </c>
      <c r="C7246" s="7" t="n">
        <v>0</v>
      </c>
      <c r="D7246" s="7" t="n">
        <v>0</v>
      </c>
      <c r="E7246" s="7" t="n">
        <v>0</v>
      </c>
      <c r="F7246" s="7" t="n">
        <v>64</v>
      </c>
    </row>
    <row r="7247" spans="1:23">
      <c r="A7247" t="s">
        <v>4</v>
      </c>
      <c r="B7247" s="4" t="s">
        <v>5</v>
      </c>
      <c r="C7247" s="4" t="s">
        <v>13</v>
      </c>
      <c r="D7247" s="4" t="s">
        <v>10</v>
      </c>
    </row>
    <row r="7248" spans="1:23">
      <c r="A7248" t="n">
        <v>61361</v>
      </c>
      <c r="B7248" s="20" t="n">
        <v>22</v>
      </c>
      <c r="C7248" s="7" t="n">
        <v>0</v>
      </c>
      <c r="D7248" s="7" t="n">
        <v>12342</v>
      </c>
    </row>
    <row r="7249" spans="1:31">
      <c r="A7249" t="s">
        <v>4</v>
      </c>
      <c r="B7249" s="4" t="s">
        <v>5</v>
      </c>
      <c r="C7249" s="4" t="s">
        <v>13</v>
      </c>
      <c r="D7249" s="4" t="s">
        <v>10</v>
      </c>
    </row>
    <row r="7250" spans="1:31">
      <c r="A7250" t="n">
        <v>61365</v>
      </c>
      <c r="B7250" s="42" t="n">
        <v>58</v>
      </c>
      <c r="C7250" s="7" t="n">
        <v>5</v>
      </c>
      <c r="D7250" s="7" t="n">
        <v>300</v>
      </c>
    </row>
    <row r="7251" spans="1:31">
      <c r="A7251" t="s">
        <v>4</v>
      </c>
      <c r="B7251" s="4" t="s">
        <v>5</v>
      </c>
      <c r="C7251" s="4" t="s">
        <v>19</v>
      </c>
      <c r="D7251" s="4" t="s">
        <v>10</v>
      </c>
    </row>
    <row r="7252" spans="1:31">
      <c r="A7252" t="n">
        <v>61369</v>
      </c>
      <c r="B7252" s="43" t="n">
        <v>103</v>
      </c>
      <c r="C7252" s="7" t="n">
        <v>0</v>
      </c>
      <c r="D7252" s="7" t="n">
        <v>300</v>
      </c>
    </row>
    <row r="7253" spans="1:31">
      <c r="A7253" t="s">
        <v>4</v>
      </c>
      <c r="B7253" s="4" t="s">
        <v>5</v>
      </c>
      <c r="C7253" s="4" t="s">
        <v>13</v>
      </c>
    </row>
    <row r="7254" spans="1:31">
      <c r="A7254" t="n">
        <v>61376</v>
      </c>
      <c r="B7254" s="44" t="n">
        <v>64</v>
      </c>
      <c r="C7254" s="7" t="n">
        <v>7</v>
      </c>
    </row>
    <row r="7255" spans="1:31">
      <c r="A7255" t="s">
        <v>4</v>
      </c>
      <c r="B7255" s="4" t="s">
        <v>5</v>
      </c>
      <c r="C7255" s="4" t="s">
        <v>13</v>
      </c>
      <c r="D7255" s="4" t="s">
        <v>10</v>
      </c>
    </row>
    <row r="7256" spans="1:31">
      <c r="A7256" t="n">
        <v>61378</v>
      </c>
      <c r="B7256" s="45" t="n">
        <v>72</v>
      </c>
      <c r="C7256" s="7" t="n">
        <v>5</v>
      </c>
      <c r="D7256" s="7" t="n">
        <v>0</v>
      </c>
    </row>
    <row r="7257" spans="1:31">
      <c r="A7257" t="s">
        <v>4</v>
      </c>
      <c r="B7257" s="4" t="s">
        <v>5</v>
      </c>
      <c r="C7257" s="4" t="s">
        <v>13</v>
      </c>
      <c r="D7257" s="41" t="s">
        <v>88</v>
      </c>
      <c r="E7257" s="4" t="s">
        <v>5</v>
      </c>
      <c r="F7257" s="4" t="s">
        <v>13</v>
      </c>
      <c r="G7257" s="4" t="s">
        <v>10</v>
      </c>
      <c r="H7257" s="41" t="s">
        <v>89</v>
      </c>
      <c r="I7257" s="4" t="s">
        <v>13</v>
      </c>
      <c r="J7257" s="4" t="s">
        <v>9</v>
      </c>
      <c r="K7257" s="4" t="s">
        <v>13</v>
      </c>
      <c r="L7257" s="4" t="s">
        <v>13</v>
      </c>
      <c r="M7257" s="4" t="s">
        <v>18</v>
      </c>
    </row>
    <row r="7258" spans="1:31">
      <c r="A7258" t="n">
        <v>61382</v>
      </c>
      <c r="B7258" s="11" t="n">
        <v>5</v>
      </c>
      <c r="C7258" s="7" t="n">
        <v>28</v>
      </c>
      <c r="D7258" s="41" t="s">
        <v>3</v>
      </c>
      <c r="E7258" s="10" t="n">
        <v>162</v>
      </c>
      <c r="F7258" s="7" t="n">
        <v>4</v>
      </c>
      <c r="G7258" s="7" t="n">
        <v>12342</v>
      </c>
      <c r="H7258" s="41" t="s">
        <v>3</v>
      </c>
      <c r="I7258" s="7" t="n">
        <v>0</v>
      </c>
      <c r="J7258" s="7" t="n">
        <v>1</v>
      </c>
      <c r="K7258" s="7" t="n">
        <v>2</v>
      </c>
      <c r="L7258" s="7" t="n">
        <v>1</v>
      </c>
      <c r="M7258" s="12" t="n">
        <f t="normal" ca="1">A7264</f>
        <v>0</v>
      </c>
    </row>
    <row r="7259" spans="1:31">
      <c r="A7259" t="s">
        <v>4</v>
      </c>
      <c r="B7259" s="4" t="s">
        <v>5</v>
      </c>
      <c r="C7259" s="4" t="s">
        <v>13</v>
      </c>
      <c r="D7259" s="4" t="s">
        <v>6</v>
      </c>
    </row>
    <row r="7260" spans="1:31">
      <c r="A7260" t="n">
        <v>61399</v>
      </c>
      <c r="B7260" s="9" t="n">
        <v>2</v>
      </c>
      <c r="C7260" s="7" t="n">
        <v>10</v>
      </c>
      <c r="D7260" s="7" t="s">
        <v>92</v>
      </c>
    </row>
    <row r="7261" spans="1:31">
      <c r="A7261" t="s">
        <v>4</v>
      </c>
      <c r="B7261" s="4" t="s">
        <v>5</v>
      </c>
      <c r="C7261" s="4" t="s">
        <v>10</v>
      </c>
    </row>
    <row r="7262" spans="1:31">
      <c r="A7262" t="n">
        <v>61416</v>
      </c>
      <c r="B7262" s="25" t="n">
        <v>16</v>
      </c>
      <c r="C7262" s="7" t="n">
        <v>0</v>
      </c>
    </row>
    <row r="7263" spans="1:31">
      <c r="A7263" t="s">
        <v>4</v>
      </c>
      <c r="B7263" s="4" t="s">
        <v>5</v>
      </c>
      <c r="C7263" s="4" t="s">
        <v>10</v>
      </c>
      <c r="D7263" s="4" t="s">
        <v>6</v>
      </c>
      <c r="E7263" s="4" t="s">
        <v>6</v>
      </c>
      <c r="F7263" s="4" t="s">
        <v>6</v>
      </c>
      <c r="G7263" s="4" t="s">
        <v>13</v>
      </c>
      <c r="H7263" s="4" t="s">
        <v>9</v>
      </c>
      <c r="I7263" s="4" t="s">
        <v>19</v>
      </c>
      <c r="J7263" s="4" t="s">
        <v>19</v>
      </c>
      <c r="K7263" s="4" t="s">
        <v>19</v>
      </c>
      <c r="L7263" s="4" t="s">
        <v>19</v>
      </c>
      <c r="M7263" s="4" t="s">
        <v>19</v>
      </c>
      <c r="N7263" s="4" t="s">
        <v>19</v>
      </c>
      <c r="O7263" s="4" t="s">
        <v>19</v>
      </c>
      <c r="P7263" s="4" t="s">
        <v>6</v>
      </c>
      <c r="Q7263" s="4" t="s">
        <v>6</v>
      </c>
      <c r="R7263" s="4" t="s">
        <v>9</v>
      </c>
      <c r="S7263" s="4" t="s">
        <v>13</v>
      </c>
      <c r="T7263" s="4" t="s">
        <v>9</v>
      </c>
      <c r="U7263" s="4" t="s">
        <v>9</v>
      </c>
      <c r="V7263" s="4" t="s">
        <v>10</v>
      </c>
    </row>
    <row r="7264" spans="1:31">
      <c r="A7264" t="n">
        <v>61419</v>
      </c>
      <c r="B7264" s="46" t="n">
        <v>19</v>
      </c>
      <c r="C7264" s="7" t="n">
        <v>1</v>
      </c>
      <c r="D7264" s="7" t="s">
        <v>155</v>
      </c>
      <c r="E7264" s="7" t="s">
        <v>156</v>
      </c>
      <c r="F7264" s="7" t="s">
        <v>12</v>
      </c>
      <c r="G7264" s="7" t="n">
        <v>0</v>
      </c>
      <c r="H7264" s="7" t="n">
        <v>1</v>
      </c>
      <c r="I7264" s="7" t="n">
        <v>0</v>
      </c>
      <c r="J7264" s="7" t="n">
        <v>0</v>
      </c>
      <c r="K7264" s="7" t="n">
        <v>0</v>
      </c>
      <c r="L7264" s="7" t="n">
        <v>0</v>
      </c>
      <c r="M7264" s="7" t="n">
        <v>1</v>
      </c>
      <c r="N7264" s="7" t="n">
        <v>1.60000002384186</v>
      </c>
      <c r="O7264" s="7" t="n">
        <v>0.0900000035762787</v>
      </c>
      <c r="P7264" s="7" t="s">
        <v>12</v>
      </c>
      <c r="Q7264" s="7" t="s">
        <v>12</v>
      </c>
      <c r="R7264" s="7" t="n">
        <v>-1</v>
      </c>
      <c r="S7264" s="7" t="n">
        <v>0</v>
      </c>
      <c r="T7264" s="7" t="n">
        <v>0</v>
      </c>
      <c r="U7264" s="7" t="n">
        <v>0</v>
      </c>
      <c r="V7264" s="7" t="n">
        <v>0</v>
      </c>
    </row>
    <row r="7265" spans="1:22">
      <c r="A7265" t="s">
        <v>4</v>
      </c>
      <c r="B7265" s="4" t="s">
        <v>5</v>
      </c>
      <c r="C7265" s="4" t="s">
        <v>10</v>
      </c>
      <c r="D7265" s="4" t="s">
        <v>6</v>
      </c>
      <c r="E7265" s="4" t="s">
        <v>6</v>
      </c>
      <c r="F7265" s="4" t="s">
        <v>6</v>
      </c>
      <c r="G7265" s="4" t="s">
        <v>13</v>
      </c>
      <c r="H7265" s="4" t="s">
        <v>9</v>
      </c>
      <c r="I7265" s="4" t="s">
        <v>19</v>
      </c>
      <c r="J7265" s="4" t="s">
        <v>19</v>
      </c>
      <c r="K7265" s="4" t="s">
        <v>19</v>
      </c>
      <c r="L7265" s="4" t="s">
        <v>19</v>
      </c>
      <c r="M7265" s="4" t="s">
        <v>19</v>
      </c>
      <c r="N7265" s="4" t="s">
        <v>19</v>
      </c>
      <c r="O7265" s="4" t="s">
        <v>19</v>
      </c>
      <c r="P7265" s="4" t="s">
        <v>6</v>
      </c>
      <c r="Q7265" s="4" t="s">
        <v>6</v>
      </c>
      <c r="R7265" s="4" t="s">
        <v>9</v>
      </c>
      <c r="S7265" s="4" t="s">
        <v>13</v>
      </c>
      <c r="T7265" s="4" t="s">
        <v>9</v>
      </c>
      <c r="U7265" s="4" t="s">
        <v>9</v>
      </c>
      <c r="V7265" s="4" t="s">
        <v>10</v>
      </c>
    </row>
    <row r="7266" spans="1:22">
      <c r="A7266" t="n">
        <v>61492</v>
      </c>
      <c r="B7266" s="46" t="n">
        <v>19</v>
      </c>
      <c r="C7266" s="7" t="n">
        <v>2</v>
      </c>
      <c r="D7266" s="7" t="s">
        <v>157</v>
      </c>
      <c r="E7266" s="7" t="s">
        <v>158</v>
      </c>
      <c r="F7266" s="7" t="s">
        <v>12</v>
      </c>
      <c r="G7266" s="7" t="n">
        <v>0</v>
      </c>
      <c r="H7266" s="7" t="n">
        <v>1</v>
      </c>
      <c r="I7266" s="7" t="n">
        <v>0</v>
      </c>
      <c r="J7266" s="7" t="n">
        <v>0</v>
      </c>
      <c r="K7266" s="7" t="n">
        <v>0</v>
      </c>
      <c r="L7266" s="7" t="n">
        <v>0</v>
      </c>
      <c r="M7266" s="7" t="n">
        <v>1</v>
      </c>
      <c r="N7266" s="7" t="n">
        <v>1.60000002384186</v>
      </c>
      <c r="O7266" s="7" t="n">
        <v>0.0900000035762787</v>
      </c>
      <c r="P7266" s="7" t="s">
        <v>12</v>
      </c>
      <c r="Q7266" s="7" t="s">
        <v>12</v>
      </c>
      <c r="R7266" s="7" t="n">
        <v>-1</v>
      </c>
      <c r="S7266" s="7" t="n">
        <v>0</v>
      </c>
      <c r="T7266" s="7" t="n">
        <v>0</v>
      </c>
      <c r="U7266" s="7" t="n">
        <v>0</v>
      </c>
      <c r="V7266" s="7" t="n">
        <v>0</v>
      </c>
    </row>
    <row r="7267" spans="1:22">
      <c r="A7267" t="s">
        <v>4</v>
      </c>
      <c r="B7267" s="4" t="s">
        <v>5</v>
      </c>
      <c r="C7267" s="4" t="s">
        <v>10</v>
      </c>
      <c r="D7267" s="4" t="s">
        <v>6</v>
      </c>
      <c r="E7267" s="4" t="s">
        <v>6</v>
      </c>
      <c r="F7267" s="4" t="s">
        <v>6</v>
      </c>
      <c r="G7267" s="4" t="s">
        <v>13</v>
      </c>
      <c r="H7267" s="4" t="s">
        <v>9</v>
      </c>
      <c r="I7267" s="4" t="s">
        <v>19</v>
      </c>
      <c r="J7267" s="4" t="s">
        <v>19</v>
      </c>
      <c r="K7267" s="4" t="s">
        <v>19</v>
      </c>
      <c r="L7267" s="4" t="s">
        <v>19</v>
      </c>
      <c r="M7267" s="4" t="s">
        <v>19</v>
      </c>
      <c r="N7267" s="4" t="s">
        <v>19</v>
      </c>
      <c r="O7267" s="4" t="s">
        <v>19</v>
      </c>
      <c r="P7267" s="4" t="s">
        <v>6</v>
      </c>
      <c r="Q7267" s="4" t="s">
        <v>6</v>
      </c>
      <c r="R7267" s="4" t="s">
        <v>9</v>
      </c>
      <c r="S7267" s="4" t="s">
        <v>13</v>
      </c>
      <c r="T7267" s="4" t="s">
        <v>9</v>
      </c>
      <c r="U7267" s="4" t="s">
        <v>9</v>
      </c>
      <c r="V7267" s="4" t="s">
        <v>10</v>
      </c>
    </row>
    <row r="7268" spans="1:22">
      <c r="A7268" t="n">
        <v>61566</v>
      </c>
      <c r="B7268" s="46" t="n">
        <v>19</v>
      </c>
      <c r="C7268" s="7" t="n">
        <v>3</v>
      </c>
      <c r="D7268" s="7" t="s">
        <v>159</v>
      </c>
      <c r="E7268" s="7" t="s">
        <v>160</v>
      </c>
      <c r="F7268" s="7" t="s">
        <v>12</v>
      </c>
      <c r="G7268" s="7" t="n">
        <v>0</v>
      </c>
      <c r="H7268" s="7" t="n">
        <v>1</v>
      </c>
      <c r="I7268" s="7" t="n">
        <v>0</v>
      </c>
      <c r="J7268" s="7" t="n">
        <v>0</v>
      </c>
      <c r="K7268" s="7" t="n">
        <v>0</v>
      </c>
      <c r="L7268" s="7" t="n">
        <v>0</v>
      </c>
      <c r="M7268" s="7" t="n">
        <v>1</v>
      </c>
      <c r="N7268" s="7" t="n">
        <v>1.60000002384186</v>
      </c>
      <c r="O7268" s="7" t="n">
        <v>0.0900000035762787</v>
      </c>
      <c r="P7268" s="7" t="s">
        <v>12</v>
      </c>
      <c r="Q7268" s="7" t="s">
        <v>12</v>
      </c>
      <c r="R7268" s="7" t="n">
        <v>-1</v>
      </c>
      <c r="S7268" s="7" t="n">
        <v>0</v>
      </c>
      <c r="T7268" s="7" t="n">
        <v>0</v>
      </c>
      <c r="U7268" s="7" t="n">
        <v>0</v>
      </c>
      <c r="V7268" s="7" t="n">
        <v>0</v>
      </c>
    </row>
    <row r="7269" spans="1:22">
      <c r="A7269" t="s">
        <v>4</v>
      </c>
      <c r="B7269" s="4" t="s">
        <v>5</v>
      </c>
      <c r="C7269" s="4" t="s">
        <v>10</v>
      </c>
      <c r="D7269" s="4" t="s">
        <v>6</v>
      </c>
      <c r="E7269" s="4" t="s">
        <v>6</v>
      </c>
      <c r="F7269" s="4" t="s">
        <v>6</v>
      </c>
      <c r="G7269" s="4" t="s">
        <v>13</v>
      </c>
      <c r="H7269" s="4" t="s">
        <v>9</v>
      </c>
      <c r="I7269" s="4" t="s">
        <v>19</v>
      </c>
      <c r="J7269" s="4" t="s">
        <v>19</v>
      </c>
      <c r="K7269" s="4" t="s">
        <v>19</v>
      </c>
      <c r="L7269" s="4" t="s">
        <v>19</v>
      </c>
      <c r="M7269" s="4" t="s">
        <v>19</v>
      </c>
      <c r="N7269" s="4" t="s">
        <v>19</v>
      </c>
      <c r="O7269" s="4" t="s">
        <v>19</v>
      </c>
      <c r="P7269" s="4" t="s">
        <v>6</v>
      </c>
      <c r="Q7269" s="4" t="s">
        <v>6</v>
      </c>
      <c r="R7269" s="4" t="s">
        <v>9</v>
      </c>
      <c r="S7269" s="4" t="s">
        <v>13</v>
      </c>
      <c r="T7269" s="4" t="s">
        <v>9</v>
      </c>
      <c r="U7269" s="4" t="s">
        <v>9</v>
      </c>
      <c r="V7269" s="4" t="s">
        <v>10</v>
      </c>
    </row>
    <row r="7270" spans="1:22">
      <c r="A7270" t="n">
        <v>61639</v>
      </c>
      <c r="B7270" s="46" t="n">
        <v>19</v>
      </c>
      <c r="C7270" s="7" t="n">
        <v>4</v>
      </c>
      <c r="D7270" s="7" t="s">
        <v>161</v>
      </c>
      <c r="E7270" s="7" t="s">
        <v>162</v>
      </c>
      <c r="F7270" s="7" t="s">
        <v>12</v>
      </c>
      <c r="G7270" s="7" t="n">
        <v>0</v>
      </c>
      <c r="H7270" s="7" t="n">
        <v>1</v>
      </c>
      <c r="I7270" s="7" t="n">
        <v>0</v>
      </c>
      <c r="J7270" s="7" t="n">
        <v>0</v>
      </c>
      <c r="K7270" s="7" t="n">
        <v>0</v>
      </c>
      <c r="L7270" s="7" t="n">
        <v>0</v>
      </c>
      <c r="M7270" s="7" t="n">
        <v>1</v>
      </c>
      <c r="N7270" s="7" t="n">
        <v>1.60000002384186</v>
      </c>
      <c r="O7270" s="7" t="n">
        <v>0.0900000035762787</v>
      </c>
      <c r="P7270" s="7" t="s">
        <v>12</v>
      </c>
      <c r="Q7270" s="7" t="s">
        <v>12</v>
      </c>
      <c r="R7270" s="7" t="n">
        <v>-1</v>
      </c>
      <c r="S7270" s="7" t="n">
        <v>0</v>
      </c>
      <c r="T7270" s="7" t="n">
        <v>0</v>
      </c>
      <c r="U7270" s="7" t="n">
        <v>0</v>
      </c>
      <c r="V7270" s="7" t="n">
        <v>0</v>
      </c>
    </row>
    <row r="7271" spans="1:22">
      <c r="A7271" t="s">
        <v>4</v>
      </c>
      <c r="B7271" s="4" t="s">
        <v>5</v>
      </c>
      <c r="C7271" s="4" t="s">
        <v>10</v>
      </c>
      <c r="D7271" s="4" t="s">
        <v>6</v>
      </c>
      <c r="E7271" s="4" t="s">
        <v>6</v>
      </c>
      <c r="F7271" s="4" t="s">
        <v>6</v>
      </c>
      <c r="G7271" s="4" t="s">
        <v>13</v>
      </c>
      <c r="H7271" s="4" t="s">
        <v>9</v>
      </c>
      <c r="I7271" s="4" t="s">
        <v>19</v>
      </c>
      <c r="J7271" s="4" t="s">
        <v>19</v>
      </c>
      <c r="K7271" s="4" t="s">
        <v>19</v>
      </c>
      <c r="L7271" s="4" t="s">
        <v>19</v>
      </c>
      <c r="M7271" s="4" t="s">
        <v>19</v>
      </c>
      <c r="N7271" s="4" t="s">
        <v>19</v>
      </c>
      <c r="O7271" s="4" t="s">
        <v>19</v>
      </c>
      <c r="P7271" s="4" t="s">
        <v>6</v>
      </c>
      <c r="Q7271" s="4" t="s">
        <v>6</v>
      </c>
      <c r="R7271" s="4" t="s">
        <v>9</v>
      </c>
      <c r="S7271" s="4" t="s">
        <v>13</v>
      </c>
      <c r="T7271" s="4" t="s">
        <v>9</v>
      </c>
      <c r="U7271" s="4" t="s">
        <v>9</v>
      </c>
      <c r="V7271" s="4" t="s">
        <v>10</v>
      </c>
    </row>
    <row r="7272" spans="1:22">
      <c r="A7272" t="n">
        <v>61714</v>
      </c>
      <c r="B7272" s="46" t="n">
        <v>19</v>
      </c>
      <c r="C7272" s="7" t="n">
        <v>5</v>
      </c>
      <c r="D7272" s="7" t="s">
        <v>163</v>
      </c>
      <c r="E7272" s="7" t="s">
        <v>164</v>
      </c>
      <c r="F7272" s="7" t="s">
        <v>12</v>
      </c>
      <c r="G7272" s="7" t="n">
        <v>0</v>
      </c>
      <c r="H7272" s="7" t="n">
        <v>1</v>
      </c>
      <c r="I7272" s="7" t="n">
        <v>0</v>
      </c>
      <c r="J7272" s="7" t="n">
        <v>0</v>
      </c>
      <c r="K7272" s="7" t="n">
        <v>0</v>
      </c>
      <c r="L7272" s="7" t="n">
        <v>0</v>
      </c>
      <c r="M7272" s="7" t="n">
        <v>1</v>
      </c>
      <c r="N7272" s="7" t="n">
        <v>1.60000002384186</v>
      </c>
      <c r="O7272" s="7" t="n">
        <v>0.0900000035762787</v>
      </c>
      <c r="P7272" s="7" t="s">
        <v>12</v>
      </c>
      <c r="Q7272" s="7" t="s">
        <v>12</v>
      </c>
      <c r="R7272" s="7" t="n">
        <v>-1</v>
      </c>
      <c r="S7272" s="7" t="n">
        <v>0</v>
      </c>
      <c r="T7272" s="7" t="n">
        <v>0</v>
      </c>
      <c r="U7272" s="7" t="n">
        <v>0</v>
      </c>
      <c r="V7272" s="7" t="n">
        <v>0</v>
      </c>
    </row>
    <row r="7273" spans="1:22">
      <c r="A7273" t="s">
        <v>4</v>
      </c>
      <c r="B7273" s="4" t="s">
        <v>5</v>
      </c>
      <c r="C7273" s="4" t="s">
        <v>10</v>
      </c>
      <c r="D7273" s="4" t="s">
        <v>6</v>
      </c>
      <c r="E7273" s="4" t="s">
        <v>6</v>
      </c>
      <c r="F7273" s="4" t="s">
        <v>6</v>
      </c>
      <c r="G7273" s="4" t="s">
        <v>13</v>
      </c>
      <c r="H7273" s="4" t="s">
        <v>9</v>
      </c>
      <c r="I7273" s="4" t="s">
        <v>19</v>
      </c>
      <c r="J7273" s="4" t="s">
        <v>19</v>
      </c>
      <c r="K7273" s="4" t="s">
        <v>19</v>
      </c>
      <c r="L7273" s="4" t="s">
        <v>19</v>
      </c>
      <c r="M7273" s="4" t="s">
        <v>19</v>
      </c>
      <c r="N7273" s="4" t="s">
        <v>19</v>
      </c>
      <c r="O7273" s="4" t="s">
        <v>19</v>
      </c>
      <c r="P7273" s="4" t="s">
        <v>6</v>
      </c>
      <c r="Q7273" s="4" t="s">
        <v>6</v>
      </c>
      <c r="R7273" s="4" t="s">
        <v>9</v>
      </c>
      <c r="S7273" s="4" t="s">
        <v>13</v>
      </c>
      <c r="T7273" s="4" t="s">
        <v>9</v>
      </c>
      <c r="U7273" s="4" t="s">
        <v>9</v>
      </c>
      <c r="V7273" s="4" t="s">
        <v>10</v>
      </c>
    </row>
    <row r="7274" spans="1:22">
      <c r="A7274" t="n">
        <v>61786</v>
      </c>
      <c r="B7274" s="46" t="n">
        <v>19</v>
      </c>
      <c r="C7274" s="7" t="n">
        <v>6</v>
      </c>
      <c r="D7274" s="7" t="s">
        <v>165</v>
      </c>
      <c r="E7274" s="7" t="s">
        <v>166</v>
      </c>
      <c r="F7274" s="7" t="s">
        <v>12</v>
      </c>
      <c r="G7274" s="7" t="n">
        <v>0</v>
      </c>
      <c r="H7274" s="7" t="n">
        <v>1</v>
      </c>
      <c r="I7274" s="7" t="n">
        <v>0</v>
      </c>
      <c r="J7274" s="7" t="n">
        <v>0</v>
      </c>
      <c r="K7274" s="7" t="n">
        <v>0</v>
      </c>
      <c r="L7274" s="7" t="n">
        <v>0</v>
      </c>
      <c r="M7274" s="7" t="n">
        <v>1</v>
      </c>
      <c r="N7274" s="7" t="n">
        <v>1.60000002384186</v>
      </c>
      <c r="O7274" s="7" t="n">
        <v>0.0900000035762787</v>
      </c>
      <c r="P7274" s="7" t="s">
        <v>12</v>
      </c>
      <c r="Q7274" s="7" t="s">
        <v>12</v>
      </c>
      <c r="R7274" s="7" t="n">
        <v>-1</v>
      </c>
      <c r="S7274" s="7" t="n">
        <v>0</v>
      </c>
      <c r="T7274" s="7" t="n">
        <v>0</v>
      </c>
      <c r="U7274" s="7" t="n">
        <v>0</v>
      </c>
      <c r="V7274" s="7" t="n">
        <v>0</v>
      </c>
    </row>
    <row r="7275" spans="1:22">
      <c r="A7275" t="s">
        <v>4</v>
      </c>
      <c r="B7275" s="4" t="s">
        <v>5</v>
      </c>
      <c r="C7275" s="4" t="s">
        <v>10</v>
      </c>
      <c r="D7275" s="4" t="s">
        <v>6</v>
      </c>
      <c r="E7275" s="4" t="s">
        <v>6</v>
      </c>
      <c r="F7275" s="4" t="s">
        <v>6</v>
      </c>
      <c r="G7275" s="4" t="s">
        <v>13</v>
      </c>
      <c r="H7275" s="4" t="s">
        <v>9</v>
      </c>
      <c r="I7275" s="4" t="s">
        <v>19</v>
      </c>
      <c r="J7275" s="4" t="s">
        <v>19</v>
      </c>
      <c r="K7275" s="4" t="s">
        <v>19</v>
      </c>
      <c r="L7275" s="4" t="s">
        <v>19</v>
      </c>
      <c r="M7275" s="4" t="s">
        <v>19</v>
      </c>
      <c r="N7275" s="4" t="s">
        <v>19</v>
      </c>
      <c r="O7275" s="4" t="s">
        <v>19</v>
      </c>
      <c r="P7275" s="4" t="s">
        <v>6</v>
      </c>
      <c r="Q7275" s="4" t="s">
        <v>6</v>
      </c>
      <c r="R7275" s="4" t="s">
        <v>9</v>
      </c>
      <c r="S7275" s="4" t="s">
        <v>13</v>
      </c>
      <c r="T7275" s="4" t="s">
        <v>9</v>
      </c>
      <c r="U7275" s="4" t="s">
        <v>9</v>
      </c>
      <c r="V7275" s="4" t="s">
        <v>10</v>
      </c>
    </row>
    <row r="7276" spans="1:22">
      <c r="A7276" t="n">
        <v>61859</v>
      </c>
      <c r="B7276" s="46" t="n">
        <v>19</v>
      </c>
      <c r="C7276" s="7" t="n">
        <v>7</v>
      </c>
      <c r="D7276" s="7" t="s">
        <v>167</v>
      </c>
      <c r="E7276" s="7" t="s">
        <v>168</v>
      </c>
      <c r="F7276" s="7" t="s">
        <v>12</v>
      </c>
      <c r="G7276" s="7" t="n">
        <v>0</v>
      </c>
      <c r="H7276" s="7" t="n">
        <v>1</v>
      </c>
      <c r="I7276" s="7" t="n">
        <v>0</v>
      </c>
      <c r="J7276" s="7" t="n">
        <v>0</v>
      </c>
      <c r="K7276" s="7" t="n">
        <v>0</v>
      </c>
      <c r="L7276" s="7" t="n">
        <v>0</v>
      </c>
      <c r="M7276" s="7" t="n">
        <v>1</v>
      </c>
      <c r="N7276" s="7" t="n">
        <v>1.60000002384186</v>
      </c>
      <c r="O7276" s="7" t="n">
        <v>0.0900000035762787</v>
      </c>
      <c r="P7276" s="7" t="s">
        <v>12</v>
      </c>
      <c r="Q7276" s="7" t="s">
        <v>12</v>
      </c>
      <c r="R7276" s="7" t="n">
        <v>-1</v>
      </c>
      <c r="S7276" s="7" t="n">
        <v>0</v>
      </c>
      <c r="T7276" s="7" t="n">
        <v>0</v>
      </c>
      <c r="U7276" s="7" t="n">
        <v>0</v>
      </c>
      <c r="V7276" s="7" t="n">
        <v>0</v>
      </c>
    </row>
    <row r="7277" spans="1:22">
      <c r="A7277" t="s">
        <v>4</v>
      </c>
      <c r="B7277" s="4" t="s">
        <v>5</v>
      </c>
      <c r="C7277" s="4" t="s">
        <v>10</v>
      </c>
      <c r="D7277" s="4" t="s">
        <v>6</v>
      </c>
      <c r="E7277" s="4" t="s">
        <v>6</v>
      </c>
      <c r="F7277" s="4" t="s">
        <v>6</v>
      </c>
      <c r="G7277" s="4" t="s">
        <v>13</v>
      </c>
      <c r="H7277" s="4" t="s">
        <v>9</v>
      </c>
      <c r="I7277" s="4" t="s">
        <v>19</v>
      </c>
      <c r="J7277" s="4" t="s">
        <v>19</v>
      </c>
      <c r="K7277" s="4" t="s">
        <v>19</v>
      </c>
      <c r="L7277" s="4" t="s">
        <v>19</v>
      </c>
      <c r="M7277" s="4" t="s">
        <v>19</v>
      </c>
      <c r="N7277" s="4" t="s">
        <v>19</v>
      </c>
      <c r="O7277" s="4" t="s">
        <v>19</v>
      </c>
      <c r="P7277" s="4" t="s">
        <v>6</v>
      </c>
      <c r="Q7277" s="4" t="s">
        <v>6</v>
      </c>
      <c r="R7277" s="4" t="s">
        <v>9</v>
      </c>
      <c r="S7277" s="4" t="s">
        <v>13</v>
      </c>
      <c r="T7277" s="4" t="s">
        <v>9</v>
      </c>
      <c r="U7277" s="4" t="s">
        <v>9</v>
      </c>
      <c r="V7277" s="4" t="s">
        <v>10</v>
      </c>
    </row>
    <row r="7278" spans="1:22">
      <c r="A7278" t="n">
        <v>61930</v>
      </c>
      <c r="B7278" s="46" t="n">
        <v>19</v>
      </c>
      <c r="C7278" s="7" t="n">
        <v>8</v>
      </c>
      <c r="D7278" s="7" t="s">
        <v>169</v>
      </c>
      <c r="E7278" s="7" t="s">
        <v>170</v>
      </c>
      <c r="F7278" s="7" t="s">
        <v>12</v>
      </c>
      <c r="G7278" s="7" t="n">
        <v>0</v>
      </c>
      <c r="H7278" s="7" t="n">
        <v>1</v>
      </c>
      <c r="I7278" s="7" t="n">
        <v>0</v>
      </c>
      <c r="J7278" s="7" t="n">
        <v>0</v>
      </c>
      <c r="K7278" s="7" t="n">
        <v>0</v>
      </c>
      <c r="L7278" s="7" t="n">
        <v>0</v>
      </c>
      <c r="M7278" s="7" t="n">
        <v>1</v>
      </c>
      <c r="N7278" s="7" t="n">
        <v>1.60000002384186</v>
      </c>
      <c r="O7278" s="7" t="n">
        <v>0.0900000035762787</v>
      </c>
      <c r="P7278" s="7" t="s">
        <v>12</v>
      </c>
      <c r="Q7278" s="7" t="s">
        <v>12</v>
      </c>
      <c r="R7278" s="7" t="n">
        <v>-1</v>
      </c>
      <c r="S7278" s="7" t="n">
        <v>0</v>
      </c>
      <c r="T7278" s="7" t="n">
        <v>0</v>
      </c>
      <c r="U7278" s="7" t="n">
        <v>0</v>
      </c>
      <c r="V7278" s="7" t="n">
        <v>0</v>
      </c>
    </row>
    <row r="7279" spans="1:22">
      <c r="A7279" t="s">
        <v>4</v>
      </c>
      <c r="B7279" s="4" t="s">
        <v>5</v>
      </c>
      <c r="C7279" s="4" t="s">
        <v>10</v>
      </c>
      <c r="D7279" s="4" t="s">
        <v>6</v>
      </c>
      <c r="E7279" s="4" t="s">
        <v>6</v>
      </c>
      <c r="F7279" s="4" t="s">
        <v>6</v>
      </c>
      <c r="G7279" s="4" t="s">
        <v>13</v>
      </c>
      <c r="H7279" s="4" t="s">
        <v>9</v>
      </c>
      <c r="I7279" s="4" t="s">
        <v>19</v>
      </c>
      <c r="J7279" s="4" t="s">
        <v>19</v>
      </c>
      <c r="K7279" s="4" t="s">
        <v>19</v>
      </c>
      <c r="L7279" s="4" t="s">
        <v>19</v>
      </c>
      <c r="M7279" s="4" t="s">
        <v>19</v>
      </c>
      <c r="N7279" s="4" t="s">
        <v>19</v>
      </c>
      <c r="O7279" s="4" t="s">
        <v>19</v>
      </c>
      <c r="P7279" s="4" t="s">
        <v>6</v>
      </c>
      <c r="Q7279" s="4" t="s">
        <v>6</v>
      </c>
      <c r="R7279" s="4" t="s">
        <v>9</v>
      </c>
      <c r="S7279" s="4" t="s">
        <v>13</v>
      </c>
      <c r="T7279" s="4" t="s">
        <v>9</v>
      </c>
      <c r="U7279" s="4" t="s">
        <v>9</v>
      </c>
      <c r="V7279" s="4" t="s">
        <v>10</v>
      </c>
    </row>
    <row r="7280" spans="1:22">
      <c r="A7280" t="n">
        <v>62003</v>
      </c>
      <c r="B7280" s="46" t="n">
        <v>19</v>
      </c>
      <c r="C7280" s="7" t="n">
        <v>9</v>
      </c>
      <c r="D7280" s="7" t="s">
        <v>171</v>
      </c>
      <c r="E7280" s="7" t="s">
        <v>172</v>
      </c>
      <c r="F7280" s="7" t="s">
        <v>12</v>
      </c>
      <c r="G7280" s="7" t="n">
        <v>0</v>
      </c>
      <c r="H7280" s="7" t="n">
        <v>1</v>
      </c>
      <c r="I7280" s="7" t="n">
        <v>0</v>
      </c>
      <c r="J7280" s="7" t="n">
        <v>0</v>
      </c>
      <c r="K7280" s="7" t="n">
        <v>0</v>
      </c>
      <c r="L7280" s="7" t="n">
        <v>0</v>
      </c>
      <c r="M7280" s="7" t="n">
        <v>1</v>
      </c>
      <c r="N7280" s="7" t="n">
        <v>1.60000002384186</v>
      </c>
      <c r="O7280" s="7" t="n">
        <v>0.0900000035762787</v>
      </c>
      <c r="P7280" s="7" t="s">
        <v>12</v>
      </c>
      <c r="Q7280" s="7" t="s">
        <v>12</v>
      </c>
      <c r="R7280" s="7" t="n">
        <v>-1</v>
      </c>
      <c r="S7280" s="7" t="n">
        <v>0</v>
      </c>
      <c r="T7280" s="7" t="n">
        <v>0</v>
      </c>
      <c r="U7280" s="7" t="n">
        <v>0</v>
      </c>
      <c r="V7280" s="7" t="n">
        <v>0</v>
      </c>
    </row>
    <row r="7281" spans="1:22">
      <c r="A7281" t="s">
        <v>4</v>
      </c>
      <c r="B7281" s="4" t="s">
        <v>5</v>
      </c>
      <c r="C7281" s="4" t="s">
        <v>10</v>
      </c>
      <c r="D7281" s="4" t="s">
        <v>6</v>
      </c>
      <c r="E7281" s="4" t="s">
        <v>6</v>
      </c>
      <c r="F7281" s="4" t="s">
        <v>6</v>
      </c>
      <c r="G7281" s="4" t="s">
        <v>13</v>
      </c>
      <c r="H7281" s="4" t="s">
        <v>9</v>
      </c>
      <c r="I7281" s="4" t="s">
        <v>19</v>
      </c>
      <c r="J7281" s="4" t="s">
        <v>19</v>
      </c>
      <c r="K7281" s="4" t="s">
        <v>19</v>
      </c>
      <c r="L7281" s="4" t="s">
        <v>19</v>
      </c>
      <c r="M7281" s="4" t="s">
        <v>19</v>
      </c>
      <c r="N7281" s="4" t="s">
        <v>19</v>
      </c>
      <c r="O7281" s="4" t="s">
        <v>19</v>
      </c>
      <c r="P7281" s="4" t="s">
        <v>6</v>
      </c>
      <c r="Q7281" s="4" t="s">
        <v>6</v>
      </c>
      <c r="R7281" s="4" t="s">
        <v>9</v>
      </c>
      <c r="S7281" s="4" t="s">
        <v>13</v>
      </c>
      <c r="T7281" s="4" t="s">
        <v>9</v>
      </c>
      <c r="U7281" s="4" t="s">
        <v>9</v>
      </c>
      <c r="V7281" s="4" t="s">
        <v>10</v>
      </c>
    </row>
    <row r="7282" spans="1:22">
      <c r="A7282" t="n">
        <v>62078</v>
      </c>
      <c r="B7282" s="46" t="n">
        <v>19</v>
      </c>
      <c r="C7282" s="7" t="n">
        <v>11</v>
      </c>
      <c r="D7282" s="7" t="s">
        <v>173</v>
      </c>
      <c r="E7282" s="7" t="s">
        <v>174</v>
      </c>
      <c r="F7282" s="7" t="s">
        <v>12</v>
      </c>
      <c r="G7282" s="7" t="n">
        <v>0</v>
      </c>
      <c r="H7282" s="7" t="n">
        <v>1</v>
      </c>
      <c r="I7282" s="7" t="n">
        <v>0</v>
      </c>
      <c r="J7282" s="7" t="n">
        <v>0</v>
      </c>
      <c r="K7282" s="7" t="n">
        <v>0</v>
      </c>
      <c r="L7282" s="7" t="n">
        <v>0</v>
      </c>
      <c r="M7282" s="7" t="n">
        <v>1</v>
      </c>
      <c r="N7282" s="7" t="n">
        <v>1.60000002384186</v>
      </c>
      <c r="O7282" s="7" t="n">
        <v>0.0900000035762787</v>
      </c>
      <c r="P7282" s="7" t="s">
        <v>12</v>
      </c>
      <c r="Q7282" s="7" t="s">
        <v>12</v>
      </c>
      <c r="R7282" s="7" t="n">
        <v>-1</v>
      </c>
      <c r="S7282" s="7" t="n">
        <v>0</v>
      </c>
      <c r="T7282" s="7" t="n">
        <v>0</v>
      </c>
      <c r="U7282" s="7" t="n">
        <v>0</v>
      </c>
      <c r="V7282" s="7" t="n">
        <v>0</v>
      </c>
    </row>
    <row r="7283" spans="1:22">
      <c r="A7283" t="s">
        <v>4</v>
      </c>
      <c r="B7283" s="4" t="s">
        <v>5</v>
      </c>
      <c r="C7283" s="4" t="s">
        <v>10</v>
      </c>
    </row>
    <row r="7284" spans="1:22">
      <c r="A7284" t="n">
        <v>62157</v>
      </c>
      <c r="B7284" s="13" t="n">
        <v>13</v>
      </c>
      <c r="C7284" s="7" t="n">
        <v>6675</v>
      </c>
    </row>
    <row r="7285" spans="1:22">
      <c r="A7285" t="s">
        <v>4</v>
      </c>
      <c r="B7285" s="4" t="s">
        <v>5</v>
      </c>
      <c r="C7285" s="4" t="s">
        <v>10</v>
      </c>
    </row>
    <row r="7286" spans="1:22">
      <c r="A7286" t="n">
        <v>62160</v>
      </c>
      <c r="B7286" s="13" t="n">
        <v>13</v>
      </c>
      <c r="C7286" s="7" t="n">
        <v>6674</v>
      </c>
    </row>
    <row r="7287" spans="1:22">
      <c r="A7287" t="s">
        <v>4</v>
      </c>
      <c r="B7287" s="4" t="s">
        <v>5</v>
      </c>
      <c r="C7287" s="4" t="s">
        <v>10</v>
      </c>
      <c r="D7287" s="4" t="s">
        <v>6</v>
      </c>
      <c r="E7287" s="4" t="s">
        <v>6</v>
      </c>
      <c r="F7287" s="4" t="s">
        <v>6</v>
      </c>
      <c r="G7287" s="4" t="s">
        <v>13</v>
      </c>
      <c r="H7287" s="4" t="s">
        <v>9</v>
      </c>
      <c r="I7287" s="4" t="s">
        <v>19</v>
      </c>
      <c r="J7287" s="4" t="s">
        <v>19</v>
      </c>
      <c r="K7287" s="4" t="s">
        <v>19</v>
      </c>
      <c r="L7287" s="4" t="s">
        <v>19</v>
      </c>
      <c r="M7287" s="4" t="s">
        <v>19</v>
      </c>
      <c r="N7287" s="4" t="s">
        <v>19</v>
      </c>
      <c r="O7287" s="4" t="s">
        <v>19</v>
      </c>
      <c r="P7287" s="4" t="s">
        <v>6</v>
      </c>
      <c r="Q7287" s="4" t="s">
        <v>6</v>
      </c>
      <c r="R7287" s="4" t="s">
        <v>9</v>
      </c>
      <c r="S7287" s="4" t="s">
        <v>13</v>
      </c>
      <c r="T7287" s="4" t="s">
        <v>9</v>
      </c>
      <c r="U7287" s="4" t="s">
        <v>9</v>
      </c>
      <c r="V7287" s="4" t="s">
        <v>10</v>
      </c>
    </row>
    <row r="7288" spans="1:22">
      <c r="A7288" t="n">
        <v>62163</v>
      </c>
      <c r="B7288" s="46" t="n">
        <v>19</v>
      </c>
      <c r="C7288" s="7" t="n">
        <v>12</v>
      </c>
      <c r="D7288" s="7" t="s">
        <v>187</v>
      </c>
      <c r="E7288" s="7" t="s">
        <v>188</v>
      </c>
      <c r="F7288" s="7" t="s">
        <v>12</v>
      </c>
      <c r="G7288" s="7" t="n">
        <v>0</v>
      </c>
      <c r="H7288" s="7" t="n">
        <v>1</v>
      </c>
      <c r="I7288" s="7" t="n">
        <v>0</v>
      </c>
      <c r="J7288" s="7" t="n">
        <v>0</v>
      </c>
      <c r="K7288" s="7" t="n">
        <v>0</v>
      </c>
      <c r="L7288" s="7" t="n">
        <v>0</v>
      </c>
      <c r="M7288" s="7" t="n">
        <v>1</v>
      </c>
      <c r="N7288" s="7" t="n">
        <v>1.60000002384186</v>
      </c>
      <c r="O7288" s="7" t="n">
        <v>0.0900000035762787</v>
      </c>
      <c r="P7288" s="7" t="s">
        <v>12</v>
      </c>
      <c r="Q7288" s="7" t="s">
        <v>12</v>
      </c>
      <c r="R7288" s="7" t="n">
        <v>-1</v>
      </c>
      <c r="S7288" s="7" t="n">
        <v>0</v>
      </c>
      <c r="T7288" s="7" t="n">
        <v>0</v>
      </c>
      <c r="U7288" s="7" t="n">
        <v>0</v>
      </c>
      <c r="V7288" s="7" t="n">
        <v>0</v>
      </c>
    </row>
    <row r="7289" spans="1:22">
      <c r="A7289" t="s">
        <v>4</v>
      </c>
      <c r="B7289" s="4" t="s">
        <v>5</v>
      </c>
      <c r="C7289" s="4" t="s">
        <v>10</v>
      </c>
      <c r="D7289" s="4" t="s">
        <v>6</v>
      </c>
      <c r="E7289" s="4" t="s">
        <v>6</v>
      </c>
      <c r="F7289" s="4" t="s">
        <v>6</v>
      </c>
      <c r="G7289" s="4" t="s">
        <v>13</v>
      </c>
      <c r="H7289" s="4" t="s">
        <v>9</v>
      </c>
      <c r="I7289" s="4" t="s">
        <v>19</v>
      </c>
      <c r="J7289" s="4" t="s">
        <v>19</v>
      </c>
      <c r="K7289" s="4" t="s">
        <v>19</v>
      </c>
      <c r="L7289" s="4" t="s">
        <v>19</v>
      </c>
      <c r="M7289" s="4" t="s">
        <v>19</v>
      </c>
      <c r="N7289" s="4" t="s">
        <v>19</v>
      </c>
      <c r="O7289" s="4" t="s">
        <v>19</v>
      </c>
      <c r="P7289" s="4" t="s">
        <v>6</v>
      </c>
      <c r="Q7289" s="4" t="s">
        <v>6</v>
      </c>
      <c r="R7289" s="4" t="s">
        <v>9</v>
      </c>
      <c r="S7289" s="4" t="s">
        <v>13</v>
      </c>
      <c r="T7289" s="4" t="s">
        <v>9</v>
      </c>
      <c r="U7289" s="4" t="s">
        <v>9</v>
      </c>
      <c r="V7289" s="4" t="s">
        <v>10</v>
      </c>
    </row>
    <row r="7290" spans="1:22">
      <c r="A7290" t="n">
        <v>62235</v>
      </c>
      <c r="B7290" s="46" t="n">
        <v>19</v>
      </c>
      <c r="C7290" s="7" t="n">
        <v>13</v>
      </c>
      <c r="D7290" s="7" t="s">
        <v>175</v>
      </c>
      <c r="E7290" s="7" t="s">
        <v>176</v>
      </c>
      <c r="F7290" s="7" t="s">
        <v>12</v>
      </c>
      <c r="G7290" s="7" t="n">
        <v>0</v>
      </c>
      <c r="H7290" s="7" t="n">
        <v>1</v>
      </c>
      <c r="I7290" s="7" t="n">
        <v>0</v>
      </c>
      <c r="J7290" s="7" t="n">
        <v>0</v>
      </c>
      <c r="K7290" s="7" t="n">
        <v>0</v>
      </c>
      <c r="L7290" s="7" t="n">
        <v>0</v>
      </c>
      <c r="M7290" s="7" t="n">
        <v>1</v>
      </c>
      <c r="N7290" s="7" t="n">
        <v>1.60000002384186</v>
      </c>
      <c r="O7290" s="7" t="n">
        <v>0.0900000035762787</v>
      </c>
      <c r="P7290" s="7" t="s">
        <v>12</v>
      </c>
      <c r="Q7290" s="7" t="s">
        <v>12</v>
      </c>
      <c r="R7290" s="7" t="n">
        <v>-1</v>
      </c>
      <c r="S7290" s="7" t="n">
        <v>0</v>
      </c>
      <c r="T7290" s="7" t="n">
        <v>0</v>
      </c>
      <c r="U7290" s="7" t="n">
        <v>0</v>
      </c>
      <c r="V7290" s="7" t="n">
        <v>0</v>
      </c>
    </row>
    <row r="7291" spans="1:22">
      <c r="A7291" t="s">
        <v>4</v>
      </c>
      <c r="B7291" s="4" t="s">
        <v>5</v>
      </c>
      <c r="C7291" s="4" t="s">
        <v>10</v>
      </c>
      <c r="D7291" s="4" t="s">
        <v>6</v>
      </c>
      <c r="E7291" s="4" t="s">
        <v>6</v>
      </c>
      <c r="F7291" s="4" t="s">
        <v>6</v>
      </c>
      <c r="G7291" s="4" t="s">
        <v>13</v>
      </c>
      <c r="H7291" s="4" t="s">
        <v>9</v>
      </c>
      <c r="I7291" s="4" t="s">
        <v>19</v>
      </c>
      <c r="J7291" s="4" t="s">
        <v>19</v>
      </c>
      <c r="K7291" s="4" t="s">
        <v>19</v>
      </c>
      <c r="L7291" s="4" t="s">
        <v>19</v>
      </c>
      <c r="M7291" s="4" t="s">
        <v>19</v>
      </c>
      <c r="N7291" s="4" t="s">
        <v>19</v>
      </c>
      <c r="O7291" s="4" t="s">
        <v>19</v>
      </c>
      <c r="P7291" s="4" t="s">
        <v>6</v>
      </c>
      <c r="Q7291" s="4" t="s">
        <v>6</v>
      </c>
      <c r="R7291" s="4" t="s">
        <v>9</v>
      </c>
      <c r="S7291" s="4" t="s">
        <v>13</v>
      </c>
      <c r="T7291" s="4" t="s">
        <v>9</v>
      </c>
      <c r="U7291" s="4" t="s">
        <v>9</v>
      </c>
      <c r="V7291" s="4" t="s">
        <v>10</v>
      </c>
    </row>
    <row r="7292" spans="1:22">
      <c r="A7292" t="n">
        <v>62318</v>
      </c>
      <c r="B7292" s="46" t="n">
        <v>19</v>
      </c>
      <c r="C7292" s="7" t="n">
        <v>80</v>
      </c>
      <c r="D7292" s="7" t="s">
        <v>177</v>
      </c>
      <c r="E7292" s="7" t="s">
        <v>178</v>
      </c>
      <c r="F7292" s="7" t="s">
        <v>12</v>
      </c>
      <c r="G7292" s="7" t="n">
        <v>0</v>
      </c>
      <c r="H7292" s="7" t="n">
        <v>1</v>
      </c>
      <c r="I7292" s="7" t="n">
        <v>0</v>
      </c>
      <c r="J7292" s="7" t="n">
        <v>0</v>
      </c>
      <c r="K7292" s="7" t="n">
        <v>0</v>
      </c>
      <c r="L7292" s="7" t="n">
        <v>0</v>
      </c>
      <c r="M7292" s="7" t="n">
        <v>1</v>
      </c>
      <c r="N7292" s="7" t="n">
        <v>1.60000002384186</v>
      </c>
      <c r="O7292" s="7" t="n">
        <v>0.0900000035762787</v>
      </c>
      <c r="P7292" s="7" t="s">
        <v>12</v>
      </c>
      <c r="Q7292" s="7" t="s">
        <v>12</v>
      </c>
      <c r="R7292" s="7" t="n">
        <v>-1</v>
      </c>
      <c r="S7292" s="7" t="n">
        <v>0</v>
      </c>
      <c r="T7292" s="7" t="n">
        <v>0</v>
      </c>
      <c r="U7292" s="7" t="n">
        <v>0</v>
      </c>
      <c r="V7292" s="7" t="n">
        <v>0</v>
      </c>
    </row>
    <row r="7293" spans="1:22">
      <c r="A7293" t="s">
        <v>4</v>
      </c>
      <c r="B7293" s="4" t="s">
        <v>5</v>
      </c>
      <c r="C7293" s="4" t="s">
        <v>10</v>
      </c>
      <c r="D7293" s="4" t="s">
        <v>6</v>
      </c>
      <c r="E7293" s="4" t="s">
        <v>6</v>
      </c>
      <c r="F7293" s="4" t="s">
        <v>6</v>
      </c>
      <c r="G7293" s="4" t="s">
        <v>13</v>
      </c>
      <c r="H7293" s="4" t="s">
        <v>9</v>
      </c>
      <c r="I7293" s="4" t="s">
        <v>19</v>
      </c>
      <c r="J7293" s="4" t="s">
        <v>19</v>
      </c>
      <c r="K7293" s="4" t="s">
        <v>19</v>
      </c>
      <c r="L7293" s="4" t="s">
        <v>19</v>
      </c>
      <c r="M7293" s="4" t="s">
        <v>19</v>
      </c>
      <c r="N7293" s="4" t="s">
        <v>19</v>
      </c>
      <c r="O7293" s="4" t="s">
        <v>19</v>
      </c>
      <c r="P7293" s="4" t="s">
        <v>6</v>
      </c>
      <c r="Q7293" s="4" t="s">
        <v>6</v>
      </c>
      <c r="R7293" s="4" t="s">
        <v>9</v>
      </c>
      <c r="S7293" s="4" t="s">
        <v>13</v>
      </c>
      <c r="T7293" s="4" t="s">
        <v>9</v>
      </c>
      <c r="U7293" s="4" t="s">
        <v>9</v>
      </c>
      <c r="V7293" s="4" t="s">
        <v>10</v>
      </c>
    </row>
    <row r="7294" spans="1:22">
      <c r="A7294" t="n">
        <v>62388</v>
      </c>
      <c r="B7294" s="46" t="n">
        <v>19</v>
      </c>
      <c r="C7294" s="7" t="n">
        <v>18</v>
      </c>
      <c r="D7294" s="7" t="s">
        <v>179</v>
      </c>
      <c r="E7294" s="7" t="s">
        <v>180</v>
      </c>
      <c r="F7294" s="7" t="s">
        <v>12</v>
      </c>
      <c r="G7294" s="7" t="n">
        <v>0</v>
      </c>
      <c r="H7294" s="7" t="n">
        <v>1</v>
      </c>
      <c r="I7294" s="7" t="n">
        <v>0</v>
      </c>
      <c r="J7294" s="7" t="n">
        <v>0</v>
      </c>
      <c r="K7294" s="7" t="n">
        <v>0</v>
      </c>
      <c r="L7294" s="7" t="n">
        <v>0</v>
      </c>
      <c r="M7294" s="7" t="n">
        <v>1</v>
      </c>
      <c r="N7294" s="7" t="n">
        <v>1.60000002384186</v>
      </c>
      <c r="O7294" s="7" t="n">
        <v>0.0900000035762787</v>
      </c>
      <c r="P7294" s="7" t="s">
        <v>12</v>
      </c>
      <c r="Q7294" s="7" t="s">
        <v>12</v>
      </c>
      <c r="R7294" s="7" t="n">
        <v>-1</v>
      </c>
      <c r="S7294" s="7" t="n">
        <v>0</v>
      </c>
      <c r="T7294" s="7" t="n">
        <v>0</v>
      </c>
      <c r="U7294" s="7" t="n">
        <v>0</v>
      </c>
      <c r="V7294" s="7" t="n">
        <v>0</v>
      </c>
    </row>
    <row r="7295" spans="1:22">
      <c r="A7295" t="s">
        <v>4</v>
      </c>
      <c r="B7295" s="4" t="s">
        <v>5</v>
      </c>
      <c r="C7295" s="4" t="s">
        <v>10</v>
      </c>
      <c r="D7295" s="4" t="s">
        <v>6</v>
      </c>
      <c r="E7295" s="4" t="s">
        <v>6</v>
      </c>
      <c r="F7295" s="4" t="s">
        <v>6</v>
      </c>
      <c r="G7295" s="4" t="s">
        <v>13</v>
      </c>
      <c r="H7295" s="4" t="s">
        <v>9</v>
      </c>
      <c r="I7295" s="4" t="s">
        <v>19</v>
      </c>
      <c r="J7295" s="4" t="s">
        <v>19</v>
      </c>
      <c r="K7295" s="4" t="s">
        <v>19</v>
      </c>
      <c r="L7295" s="4" t="s">
        <v>19</v>
      </c>
      <c r="M7295" s="4" t="s">
        <v>19</v>
      </c>
      <c r="N7295" s="4" t="s">
        <v>19</v>
      </c>
      <c r="O7295" s="4" t="s">
        <v>19</v>
      </c>
      <c r="P7295" s="4" t="s">
        <v>6</v>
      </c>
      <c r="Q7295" s="4" t="s">
        <v>6</v>
      </c>
      <c r="R7295" s="4" t="s">
        <v>9</v>
      </c>
      <c r="S7295" s="4" t="s">
        <v>13</v>
      </c>
      <c r="T7295" s="4" t="s">
        <v>9</v>
      </c>
      <c r="U7295" s="4" t="s">
        <v>9</v>
      </c>
      <c r="V7295" s="4" t="s">
        <v>10</v>
      </c>
    </row>
    <row r="7296" spans="1:22">
      <c r="A7296" t="n">
        <v>62466</v>
      </c>
      <c r="B7296" s="46" t="n">
        <v>19</v>
      </c>
      <c r="C7296" s="7" t="n">
        <v>7042</v>
      </c>
      <c r="D7296" s="7" t="s">
        <v>93</v>
      </c>
      <c r="E7296" s="7" t="s">
        <v>94</v>
      </c>
      <c r="F7296" s="7" t="s">
        <v>12</v>
      </c>
      <c r="G7296" s="7" t="n">
        <v>0</v>
      </c>
      <c r="H7296" s="7" t="n">
        <v>1</v>
      </c>
      <c r="I7296" s="7" t="n">
        <v>0</v>
      </c>
      <c r="J7296" s="7" t="n">
        <v>0</v>
      </c>
      <c r="K7296" s="7" t="n">
        <v>0</v>
      </c>
      <c r="L7296" s="7" t="n">
        <v>0</v>
      </c>
      <c r="M7296" s="7" t="n">
        <v>1</v>
      </c>
      <c r="N7296" s="7" t="n">
        <v>1.60000002384186</v>
      </c>
      <c r="O7296" s="7" t="n">
        <v>0.0900000035762787</v>
      </c>
      <c r="P7296" s="7" t="s">
        <v>12</v>
      </c>
      <c r="Q7296" s="7" t="s">
        <v>12</v>
      </c>
      <c r="R7296" s="7" t="n">
        <v>-1</v>
      </c>
      <c r="S7296" s="7" t="n">
        <v>0</v>
      </c>
      <c r="T7296" s="7" t="n">
        <v>0</v>
      </c>
      <c r="U7296" s="7" t="n">
        <v>0</v>
      </c>
      <c r="V7296" s="7" t="n">
        <v>0</v>
      </c>
    </row>
    <row r="7297" spans="1:22">
      <c r="A7297" t="s">
        <v>4</v>
      </c>
      <c r="B7297" s="4" t="s">
        <v>5</v>
      </c>
      <c r="C7297" s="4" t="s">
        <v>10</v>
      </c>
      <c r="D7297" s="4" t="s">
        <v>6</v>
      </c>
      <c r="E7297" s="4" t="s">
        <v>6</v>
      </c>
      <c r="F7297" s="4" t="s">
        <v>6</v>
      </c>
      <c r="G7297" s="4" t="s">
        <v>13</v>
      </c>
      <c r="H7297" s="4" t="s">
        <v>9</v>
      </c>
      <c r="I7297" s="4" t="s">
        <v>19</v>
      </c>
      <c r="J7297" s="4" t="s">
        <v>19</v>
      </c>
      <c r="K7297" s="4" t="s">
        <v>19</v>
      </c>
      <c r="L7297" s="4" t="s">
        <v>19</v>
      </c>
      <c r="M7297" s="4" t="s">
        <v>19</v>
      </c>
      <c r="N7297" s="4" t="s">
        <v>19</v>
      </c>
      <c r="O7297" s="4" t="s">
        <v>19</v>
      </c>
      <c r="P7297" s="4" t="s">
        <v>6</v>
      </c>
      <c r="Q7297" s="4" t="s">
        <v>6</v>
      </c>
      <c r="R7297" s="4" t="s">
        <v>9</v>
      </c>
      <c r="S7297" s="4" t="s">
        <v>13</v>
      </c>
      <c r="T7297" s="4" t="s">
        <v>9</v>
      </c>
      <c r="U7297" s="4" t="s">
        <v>9</v>
      </c>
      <c r="V7297" s="4" t="s">
        <v>10</v>
      </c>
    </row>
    <row r="7298" spans="1:22">
      <c r="A7298" t="n">
        <v>62544</v>
      </c>
      <c r="B7298" s="46" t="n">
        <v>19</v>
      </c>
      <c r="C7298" s="7" t="n">
        <v>7032</v>
      </c>
      <c r="D7298" s="7" t="s">
        <v>181</v>
      </c>
      <c r="E7298" s="7" t="s">
        <v>182</v>
      </c>
      <c r="F7298" s="7" t="s">
        <v>12</v>
      </c>
      <c r="G7298" s="7" t="n">
        <v>0</v>
      </c>
      <c r="H7298" s="7" t="n">
        <v>1</v>
      </c>
      <c r="I7298" s="7" t="n">
        <v>0</v>
      </c>
      <c r="J7298" s="7" t="n">
        <v>0</v>
      </c>
      <c r="K7298" s="7" t="n">
        <v>0</v>
      </c>
      <c r="L7298" s="7" t="n">
        <v>0</v>
      </c>
      <c r="M7298" s="7" t="n">
        <v>1</v>
      </c>
      <c r="N7298" s="7" t="n">
        <v>1.60000002384186</v>
      </c>
      <c r="O7298" s="7" t="n">
        <v>0.0900000035762787</v>
      </c>
      <c r="P7298" s="7" t="s">
        <v>12</v>
      </c>
      <c r="Q7298" s="7" t="s">
        <v>12</v>
      </c>
      <c r="R7298" s="7" t="n">
        <v>-1</v>
      </c>
      <c r="S7298" s="7" t="n">
        <v>0</v>
      </c>
      <c r="T7298" s="7" t="n">
        <v>0</v>
      </c>
      <c r="U7298" s="7" t="n">
        <v>0</v>
      </c>
      <c r="V7298" s="7" t="n">
        <v>0</v>
      </c>
    </row>
    <row r="7299" spans="1:22">
      <c r="A7299" t="s">
        <v>4</v>
      </c>
      <c r="B7299" s="4" t="s">
        <v>5</v>
      </c>
      <c r="C7299" s="4" t="s">
        <v>10</v>
      </c>
      <c r="D7299" s="4" t="s">
        <v>6</v>
      </c>
      <c r="E7299" s="4" t="s">
        <v>6</v>
      </c>
      <c r="F7299" s="4" t="s">
        <v>6</v>
      </c>
      <c r="G7299" s="4" t="s">
        <v>13</v>
      </c>
      <c r="H7299" s="4" t="s">
        <v>9</v>
      </c>
      <c r="I7299" s="4" t="s">
        <v>19</v>
      </c>
      <c r="J7299" s="4" t="s">
        <v>19</v>
      </c>
      <c r="K7299" s="4" t="s">
        <v>19</v>
      </c>
      <c r="L7299" s="4" t="s">
        <v>19</v>
      </c>
      <c r="M7299" s="4" t="s">
        <v>19</v>
      </c>
      <c r="N7299" s="4" t="s">
        <v>19</v>
      </c>
      <c r="O7299" s="4" t="s">
        <v>19</v>
      </c>
      <c r="P7299" s="4" t="s">
        <v>6</v>
      </c>
      <c r="Q7299" s="4" t="s">
        <v>6</v>
      </c>
      <c r="R7299" s="4" t="s">
        <v>9</v>
      </c>
      <c r="S7299" s="4" t="s">
        <v>13</v>
      </c>
      <c r="T7299" s="4" t="s">
        <v>9</v>
      </c>
      <c r="U7299" s="4" t="s">
        <v>9</v>
      </c>
      <c r="V7299" s="4" t="s">
        <v>10</v>
      </c>
    </row>
    <row r="7300" spans="1:22">
      <c r="A7300" t="n">
        <v>62614</v>
      </c>
      <c r="B7300" s="46" t="n">
        <v>19</v>
      </c>
      <c r="C7300" s="7" t="n">
        <v>1620</v>
      </c>
      <c r="D7300" s="7" t="s">
        <v>97</v>
      </c>
      <c r="E7300" s="7" t="s">
        <v>98</v>
      </c>
      <c r="F7300" s="7" t="s">
        <v>12</v>
      </c>
      <c r="G7300" s="7" t="n">
        <v>0</v>
      </c>
      <c r="H7300" s="7" t="n">
        <v>1</v>
      </c>
      <c r="I7300" s="7" t="n">
        <v>0</v>
      </c>
      <c r="J7300" s="7" t="n">
        <v>0</v>
      </c>
      <c r="K7300" s="7" t="n">
        <v>0</v>
      </c>
      <c r="L7300" s="7" t="n">
        <v>0</v>
      </c>
      <c r="M7300" s="7" t="n">
        <v>1</v>
      </c>
      <c r="N7300" s="7" t="n">
        <v>1.60000002384186</v>
      </c>
      <c r="O7300" s="7" t="n">
        <v>0.0900000035762787</v>
      </c>
      <c r="P7300" s="7" t="s">
        <v>12</v>
      </c>
      <c r="Q7300" s="7" t="s">
        <v>12</v>
      </c>
      <c r="R7300" s="7" t="n">
        <v>-1</v>
      </c>
      <c r="S7300" s="7" t="n">
        <v>0</v>
      </c>
      <c r="T7300" s="7" t="n">
        <v>0</v>
      </c>
      <c r="U7300" s="7" t="n">
        <v>0</v>
      </c>
      <c r="V7300" s="7" t="n">
        <v>0</v>
      </c>
    </row>
    <row r="7301" spans="1:22">
      <c r="A7301" t="s">
        <v>4</v>
      </c>
      <c r="B7301" s="4" t="s">
        <v>5</v>
      </c>
      <c r="C7301" s="4" t="s">
        <v>10</v>
      </c>
      <c r="D7301" s="4" t="s">
        <v>6</v>
      </c>
      <c r="E7301" s="4" t="s">
        <v>6</v>
      </c>
      <c r="F7301" s="4" t="s">
        <v>6</v>
      </c>
      <c r="G7301" s="4" t="s">
        <v>13</v>
      </c>
      <c r="H7301" s="4" t="s">
        <v>9</v>
      </c>
      <c r="I7301" s="4" t="s">
        <v>19</v>
      </c>
      <c r="J7301" s="4" t="s">
        <v>19</v>
      </c>
      <c r="K7301" s="4" t="s">
        <v>19</v>
      </c>
      <c r="L7301" s="4" t="s">
        <v>19</v>
      </c>
      <c r="M7301" s="4" t="s">
        <v>19</v>
      </c>
      <c r="N7301" s="4" t="s">
        <v>19</v>
      </c>
      <c r="O7301" s="4" t="s">
        <v>19</v>
      </c>
      <c r="P7301" s="4" t="s">
        <v>6</v>
      </c>
      <c r="Q7301" s="4" t="s">
        <v>6</v>
      </c>
      <c r="R7301" s="4" t="s">
        <v>9</v>
      </c>
      <c r="S7301" s="4" t="s">
        <v>13</v>
      </c>
      <c r="T7301" s="4" t="s">
        <v>9</v>
      </c>
      <c r="U7301" s="4" t="s">
        <v>9</v>
      </c>
      <c r="V7301" s="4" t="s">
        <v>10</v>
      </c>
    </row>
    <row r="7302" spans="1:22">
      <c r="A7302" t="n">
        <v>62705</v>
      </c>
      <c r="B7302" s="46" t="n">
        <v>19</v>
      </c>
      <c r="C7302" s="7" t="n">
        <v>1621</v>
      </c>
      <c r="D7302" s="7" t="s">
        <v>509</v>
      </c>
      <c r="E7302" s="7" t="s">
        <v>98</v>
      </c>
      <c r="F7302" s="7" t="s">
        <v>12</v>
      </c>
      <c r="G7302" s="7" t="n">
        <v>0</v>
      </c>
      <c r="H7302" s="7" t="n">
        <v>1</v>
      </c>
      <c r="I7302" s="7" t="n">
        <v>0</v>
      </c>
      <c r="J7302" s="7" t="n">
        <v>0</v>
      </c>
      <c r="K7302" s="7" t="n">
        <v>0</v>
      </c>
      <c r="L7302" s="7" t="n">
        <v>0</v>
      </c>
      <c r="M7302" s="7" t="n">
        <v>1</v>
      </c>
      <c r="N7302" s="7" t="n">
        <v>1.60000002384186</v>
      </c>
      <c r="O7302" s="7" t="n">
        <v>0.0900000035762787</v>
      </c>
      <c r="P7302" s="7" t="s">
        <v>12</v>
      </c>
      <c r="Q7302" s="7" t="s">
        <v>12</v>
      </c>
      <c r="R7302" s="7" t="n">
        <v>-1</v>
      </c>
      <c r="S7302" s="7" t="n">
        <v>0</v>
      </c>
      <c r="T7302" s="7" t="n">
        <v>0</v>
      </c>
      <c r="U7302" s="7" t="n">
        <v>0</v>
      </c>
      <c r="V7302" s="7" t="n">
        <v>0</v>
      </c>
    </row>
    <row r="7303" spans="1:22">
      <c r="A7303" t="s">
        <v>4</v>
      </c>
      <c r="B7303" s="4" t="s">
        <v>5</v>
      </c>
      <c r="C7303" s="4" t="s">
        <v>10</v>
      </c>
      <c r="D7303" s="4" t="s">
        <v>13</v>
      </c>
      <c r="E7303" s="4" t="s">
        <v>13</v>
      </c>
      <c r="F7303" s="4" t="s">
        <v>6</v>
      </c>
    </row>
    <row r="7304" spans="1:22">
      <c r="A7304" t="n">
        <v>62796</v>
      </c>
      <c r="B7304" s="36" t="n">
        <v>20</v>
      </c>
      <c r="C7304" s="7" t="n">
        <v>0</v>
      </c>
      <c r="D7304" s="7" t="n">
        <v>3</v>
      </c>
      <c r="E7304" s="7" t="n">
        <v>10</v>
      </c>
      <c r="F7304" s="7" t="s">
        <v>99</v>
      </c>
    </row>
    <row r="7305" spans="1:22">
      <c r="A7305" t="s">
        <v>4</v>
      </c>
      <c r="B7305" s="4" t="s">
        <v>5</v>
      </c>
      <c r="C7305" s="4" t="s">
        <v>10</v>
      </c>
    </row>
    <row r="7306" spans="1:22">
      <c r="A7306" t="n">
        <v>62814</v>
      </c>
      <c r="B7306" s="25" t="n">
        <v>16</v>
      </c>
      <c r="C7306" s="7" t="n">
        <v>0</v>
      </c>
    </row>
    <row r="7307" spans="1:22">
      <c r="A7307" t="s">
        <v>4</v>
      </c>
      <c r="B7307" s="4" t="s">
        <v>5</v>
      </c>
      <c r="C7307" s="4" t="s">
        <v>10</v>
      </c>
      <c r="D7307" s="4" t="s">
        <v>13</v>
      </c>
      <c r="E7307" s="4" t="s">
        <v>13</v>
      </c>
      <c r="F7307" s="4" t="s">
        <v>6</v>
      </c>
    </row>
    <row r="7308" spans="1:22">
      <c r="A7308" t="n">
        <v>62817</v>
      </c>
      <c r="B7308" s="36" t="n">
        <v>20</v>
      </c>
      <c r="C7308" s="7" t="n">
        <v>1</v>
      </c>
      <c r="D7308" s="7" t="n">
        <v>3</v>
      </c>
      <c r="E7308" s="7" t="n">
        <v>10</v>
      </c>
      <c r="F7308" s="7" t="s">
        <v>99</v>
      </c>
    </row>
    <row r="7309" spans="1:22">
      <c r="A7309" t="s">
        <v>4</v>
      </c>
      <c r="B7309" s="4" t="s">
        <v>5</v>
      </c>
      <c r="C7309" s="4" t="s">
        <v>10</v>
      </c>
    </row>
    <row r="7310" spans="1:22">
      <c r="A7310" t="n">
        <v>62835</v>
      </c>
      <c r="B7310" s="25" t="n">
        <v>16</v>
      </c>
      <c r="C7310" s="7" t="n">
        <v>0</v>
      </c>
    </row>
    <row r="7311" spans="1:22">
      <c r="A7311" t="s">
        <v>4</v>
      </c>
      <c r="B7311" s="4" t="s">
        <v>5</v>
      </c>
      <c r="C7311" s="4" t="s">
        <v>10</v>
      </c>
      <c r="D7311" s="4" t="s">
        <v>13</v>
      </c>
      <c r="E7311" s="4" t="s">
        <v>13</v>
      </c>
      <c r="F7311" s="4" t="s">
        <v>6</v>
      </c>
    </row>
    <row r="7312" spans="1:22">
      <c r="A7312" t="n">
        <v>62838</v>
      </c>
      <c r="B7312" s="36" t="n">
        <v>20</v>
      </c>
      <c r="C7312" s="7" t="n">
        <v>2</v>
      </c>
      <c r="D7312" s="7" t="n">
        <v>3</v>
      </c>
      <c r="E7312" s="7" t="n">
        <v>10</v>
      </c>
      <c r="F7312" s="7" t="s">
        <v>99</v>
      </c>
    </row>
    <row r="7313" spans="1:22">
      <c r="A7313" t="s">
        <v>4</v>
      </c>
      <c r="B7313" s="4" t="s">
        <v>5</v>
      </c>
      <c r="C7313" s="4" t="s">
        <v>10</v>
      </c>
    </row>
    <row r="7314" spans="1:22">
      <c r="A7314" t="n">
        <v>62856</v>
      </c>
      <c r="B7314" s="25" t="n">
        <v>16</v>
      </c>
      <c r="C7314" s="7" t="n">
        <v>0</v>
      </c>
    </row>
    <row r="7315" spans="1:22">
      <c r="A7315" t="s">
        <v>4</v>
      </c>
      <c r="B7315" s="4" t="s">
        <v>5</v>
      </c>
      <c r="C7315" s="4" t="s">
        <v>10</v>
      </c>
      <c r="D7315" s="4" t="s">
        <v>13</v>
      </c>
      <c r="E7315" s="4" t="s">
        <v>13</v>
      </c>
      <c r="F7315" s="4" t="s">
        <v>6</v>
      </c>
    </row>
    <row r="7316" spans="1:22">
      <c r="A7316" t="n">
        <v>62859</v>
      </c>
      <c r="B7316" s="36" t="n">
        <v>20</v>
      </c>
      <c r="C7316" s="7" t="n">
        <v>3</v>
      </c>
      <c r="D7316" s="7" t="n">
        <v>3</v>
      </c>
      <c r="E7316" s="7" t="n">
        <v>10</v>
      </c>
      <c r="F7316" s="7" t="s">
        <v>99</v>
      </c>
    </row>
    <row r="7317" spans="1:22">
      <c r="A7317" t="s">
        <v>4</v>
      </c>
      <c r="B7317" s="4" t="s">
        <v>5</v>
      </c>
      <c r="C7317" s="4" t="s">
        <v>10</v>
      </c>
    </row>
    <row r="7318" spans="1:22">
      <c r="A7318" t="n">
        <v>62877</v>
      </c>
      <c r="B7318" s="25" t="n">
        <v>16</v>
      </c>
      <c r="C7318" s="7" t="n">
        <v>0</v>
      </c>
    </row>
    <row r="7319" spans="1:22">
      <c r="A7319" t="s">
        <v>4</v>
      </c>
      <c r="B7319" s="4" t="s">
        <v>5</v>
      </c>
      <c r="C7319" s="4" t="s">
        <v>10</v>
      </c>
      <c r="D7319" s="4" t="s">
        <v>13</v>
      </c>
      <c r="E7319" s="4" t="s">
        <v>13</v>
      </c>
      <c r="F7319" s="4" t="s">
        <v>6</v>
      </c>
    </row>
    <row r="7320" spans="1:22">
      <c r="A7320" t="n">
        <v>62880</v>
      </c>
      <c r="B7320" s="36" t="n">
        <v>20</v>
      </c>
      <c r="C7320" s="7" t="n">
        <v>4</v>
      </c>
      <c r="D7320" s="7" t="n">
        <v>3</v>
      </c>
      <c r="E7320" s="7" t="n">
        <v>10</v>
      </c>
      <c r="F7320" s="7" t="s">
        <v>99</v>
      </c>
    </row>
    <row r="7321" spans="1:22">
      <c r="A7321" t="s">
        <v>4</v>
      </c>
      <c r="B7321" s="4" t="s">
        <v>5</v>
      </c>
      <c r="C7321" s="4" t="s">
        <v>10</v>
      </c>
    </row>
    <row r="7322" spans="1:22">
      <c r="A7322" t="n">
        <v>62898</v>
      </c>
      <c r="B7322" s="25" t="n">
        <v>16</v>
      </c>
      <c r="C7322" s="7" t="n">
        <v>0</v>
      </c>
    </row>
    <row r="7323" spans="1:22">
      <c r="A7323" t="s">
        <v>4</v>
      </c>
      <c r="B7323" s="4" t="s">
        <v>5</v>
      </c>
      <c r="C7323" s="4" t="s">
        <v>10</v>
      </c>
      <c r="D7323" s="4" t="s">
        <v>13</v>
      </c>
      <c r="E7323" s="4" t="s">
        <v>13</v>
      </c>
      <c r="F7323" s="4" t="s">
        <v>6</v>
      </c>
    </row>
    <row r="7324" spans="1:22">
      <c r="A7324" t="n">
        <v>62901</v>
      </c>
      <c r="B7324" s="36" t="n">
        <v>20</v>
      </c>
      <c r="C7324" s="7" t="n">
        <v>5</v>
      </c>
      <c r="D7324" s="7" t="n">
        <v>3</v>
      </c>
      <c r="E7324" s="7" t="n">
        <v>10</v>
      </c>
      <c r="F7324" s="7" t="s">
        <v>99</v>
      </c>
    </row>
    <row r="7325" spans="1:22">
      <c r="A7325" t="s">
        <v>4</v>
      </c>
      <c r="B7325" s="4" t="s">
        <v>5</v>
      </c>
      <c r="C7325" s="4" t="s">
        <v>10</v>
      </c>
    </row>
    <row r="7326" spans="1:22">
      <c r="A7326" t="n">
        <v>62919</v>
      </c>
      <c r="B7326" s="25" t="n">
        <v>16</v>
      </c>
      <c r="C7326" s="7" t="n">
        <v>0</v>
      </c>
    </row>
    <row r="7327" spans="1:22">
      <c r="A7327" t="s">
        <v>4</v>
      </c>
      <c r="B7327" s="4" t="s">
        <v>5</v>
      </c>
      <c r="C7327" s="4" t="s">
        <v>10</v>
      </c>
      <c r="D7327" s="4" t="s">
        <v>13</v>
      </c>
      <c r="E7327" s="4" t="s">
        <v>13</v>
      </c>
      <c r="F7327" s="4" t="s">
        <v>6</v>
      </c>
    </row>
    <row r="7328" spans="1:22">
      <c r="A7328" t="n">
        <v>62922</v>
      </c>
      <c r="B7328" s="36" t="n">
        <v>20</v>
      </c>
      <c r="C7328" s="7" t="n">
        <v>6</v>
      </c>
      <c r="D7328" s="7" t="n">
        <v>3</v>
      </c>
      <c r="E7328" s="7" t="n">
        <v>10</v>
      </c>
      <c r="F7328" s="7" t="s">
        <v>99</v>
      </c>
    </row>
    <row r="7329" spans="1:6">
      <c r="A7329" t="s">
        <v>4</v>
      </c>
      <c r="B7329" s="4" t="s">
        <v>5</v>
      </c>
      <c r="C7329" s="4" t="s">
        <v>10</v>
      </c>
    </row>
    <row r="7330" spans="1:6">
      <c r="A7330" t="n">
        <v>62940</v>
      </c>
      <c r="B7330" s="25" t="n">
        <v>16</v>
      </c>
      <c r="C7330" s="7" t="n">
        <v>0</v>
      </c>
    </row>
    <row r="7331" spans="1:6">
      <c r="A7331" t="s">
        <v>4</v>
      </c>
      <c r="B7331" s="4" t="s">
        <v>5</v>
      </c>
      <c r="C7331" s="4" t="s">
        <v>10</v>
      </c>
      <c r="D7331" s="4" t="s">
        <v>13</v>
      </c>
      <c r="E7331" s="4" t="s">
        <v>13</v>
      </c>
      <c r="F7331" s="4" t="s">
        <v>6</v>
      </c>
    </row>
    <row r="7332" spans="1:6">
      <c r="A7332" t="n">
        <v>62943</v>
      </c>
      <c r="B7332" s="36" t="n">
        <v>20</v>
      </c>
      <c r="C7332" s="7" t="n">
        <v>7</v>
      </c>
      <c r="D7332" s="7" t="n">
        <v>3</v>
      </c>
      <c r="E7332" s="7" t="n">
        <v>10</v>
      </c>
      <c r="F7332" s="7" t="s">
        <v>99</v>
      </c>
    </row>
    <row r="7333" spans="1:6">
      <c r="A7333" t="s">
        <v>4</v>
      </c>
      <c r="B7333" s="4" t="s">
        <v>5</v>
      </c>
      <c r="C7333" s="4" t="s">
        <v>10</v>
      </c>
    </row>
    <row r="7334" spans="1:6">
      <c r="A7334" t="n">
        <v>62961</v>
      </c>
      <c r="B7334" s="25" t="n">
        <v>16</v>
      </c>
      <c r="C7334" s="7" t="n">
        <v>0</v>
      </c>
    </row>
    <row r="7335" spans="1:6">
      <c r="A7335" t="s">
        <v>4</v>
      </c>
      <c r="B7335" s="4" t="s">
        <v>5</v>
      </c>
      <c r="C7335" s="4" t="s">
        <v>10</v>
      </c>
      <c r="D7335" s="4" t="s">
        <v>13</v>
      </c>
      <c r="E7335" s="4" t="s">
        <v>13</v>
      </c>
      <c r="F7335" s="4" t="s">
        <v>6</v>
      </c>
    </row>
    <row r="7336" spans="1:6">
      <c r="A7336" t="n">
        <v>62964</v>
      </c>
      <c r="B7336" s="36" t="n">
        <v>20</v>
      </c>
      <c r="C7336" s="7" t="n">
        <v>8</v>
      </c>
      <c r="D7336" s="7" t="n">
        <v>3</v>
      </c>
      <c r="E7336" s="7" t="n">
        <v>10</v>
      </c>
      <c r="F7336" s="7" t="s">
        <v>99</v>
      </c>
    </row>
    <row r="7337" spans="1:6">
      <c r="A7337" t="s">
        <v>4</v>
      </c>
      <c r="B7337" s="4" t="s">
        <v>5</v>
      </c>
      <c r="C7337" s="4" t="s">
        <v>10</v>
      </c>
    </row>
    <row r="7338" spans="1:6">
      <c r="A7338" t="n">
        <v>62982</v>
      </c>
      <c r="B7338" s="25" t="n">
        <v>16</v>
      </c>
      <c r="C7338" s="7" t="n">
        <v>0</v>
      </c>
    </row>
    <row r="7339" spans="1:6">
      <c r="A7339" t="s">
        <v>4</v>
      </c>
      <c r="B7339" s="4" t="s">
        <v>5</v>
      </c>
      <c r="C7339" s="4" t="s">
        <v>10</v>
      </c>
      <c r="D7339" s="4" t="s">
        <v>13</v>
      </c>
      <c r="E7339" s="4" t="s">
        <v>13</v>
      </c>
      <c r="F7339" s="4" t="s">
        <v>6</v>
      </c>
    </row>
    <row r="7340" spans="1:6">
      <c r="A7340" t="n">
        <v>62985</v>
      </c>
      <c r="B7340" s="36" t="n">
        <v>20</v>
      </c>
      <c r="C7340" s="7" t="n">
        <v>9</v>
      </c>
      <c r="D7340" s="7" t="n">
        <v>3</v>
      </c>
      <c r="E7340" s="7" t="n">
        <v>10</v>
      </c>
      <c r="F7340" s="7" t="s">
        <v>99</v>
      </c>
    </row>
    <row r="7341" spans="1:6">
      <c r="A7341" t="s">
        <v>4</v>
      </c>
      <c r="B7341" s="4" t="s">
        <v>5</v>
      </c>
      <c r="C7341" s="4" t="s">
        <v>10</v>
      </c>
    </row>
    <row r="7342" spans="1:6">
      <c r="A7342" t="n">
        <v>63003</v>
      </c>
      <c r="B7342" s="25" t="n">
        <v>16</v>
      </c>
      <c r="C7342" s="7" t="n">
        <v>0</v>
      </c>
    </row>
    <row r="7343" spans="1:6">
      <c r="A7343" t="s">
        <v>4</v>
      </c>
      <c r="B7343" s="4" t="s">
        <v>5</v>
      </c>
      <c r="C7343" s="4" t="s">
        <v>10</v>
      </c>
      <c r="D7343" s="4" t="s">
        <v>13</v>
      </c>
      <c r="E7343" s="4" t="s">
        <v>13</v>
      </c>
      <c r="F7343" s="4" t="s">
        <v>6</v>
      </c>
    </row>
    <row r="7344" spans="1:6">
      <c r="A7344" t="n">
        <v>63006</v>
      </c>
      <c r="B7344" s="36" t="n">
        <v>20</v>
      </c>
      <c r="C7344" s="7" t="n">
        <v>11</v>
      </c>
      <c r="D7344" s="7" t="n">
        <v>3</v>
      </c>
      <c r="E7344" s="7" t="n">
        <v>10</v>
      </c>
      <c r="F7344" s="7" t="s">
        <v>99</v>
      </c>
    </row>
    <row r="7345" spans="1:6">
      <c r="A7345" t="s">
        <v>4</v>
      </c>
      <c r="B7345" s="4" t="s">
        <v>5</v>
      </c>
      <c r="C7345" s="4" t="s">
        <v>10</v>
      </c>
    </row>
    <row r="7346" spans="1:6">
      <c r="A7346" t="n">
        <v>63024</v>
      </c>
      <c r="B7346" s="25" t="n">
        <v>16</v>
      </c>
      <c r="C7346" s="7" t="n">
        <v>0</v>
      </c>
    </row>
    <row r="7347" spans="1:6">
      <c r="A7347" t="s">
        <v>4</v>
      </c>
      <c r="B7347" s="4" t="s">
        <v>5</v>
      </c>
      <c r="C7347" s="4" t="s">
        <v>10</v>
      </c>
      <c r="D7347" s="4" t="s">
        <v>13</v>
      </c>
      <c r="E7347" s="4" t="s">
        <v>13</v>
      </c>
      <c r="F7347" s="4" t="s">
        <v>6</v>
      </c>
    </row>
    <row r="7348" spans="1:6">
      <c r="A7348" t="n">
        <v>63027</v>
      </c>
      <c r="B7348" s="36" t="n">
        <v>20</v>
      </c>
      <c r="C7348" s="7" t="n">
        <v>12</v>
      </c>
      <c r="D7348" s="7" t="n">
        <v>3</v>
      </c>
      <c r="E7348" s="7" t="n">
        <v>10</v>
      </c>
      <c r="F7348" s="7" t="s">
        <v>99</v>
      </c>
    </row>
    <row r="7349" spans="1:6">
      <c r="A7349" t="s">
        <v>4</v>
      </c>
      <c r="B7349" s="4" t="s">
        <v>5</v>
      </c>
      <c r="C7349" s="4" t="s">
        <v>10</v>
      </c>
    </row>
    <row r="7350" spans="1:6">
      <c r="A7350" t="n">
        <v>63045</v>
      </c>
      <c r="B7350" s="25" t="n">
        <v>16</v>
      </c>
      <c r="C7350" s="7" t="n">
        <v>0</v>
      </c>
    </row>
    <row r="7351" spans="1:6">
      <c r="A7351" t="s">
        <v>4</v>
      </c>
      <c r="B7351" s="4" t="s">
        <v>5</v>
      </c>
      <c r="C7351" s="4" t="s">
        <v>10</v>
      </c>
      <c r="D7351" s="4" t="s">
        <v>13</v>
      </c>
      <c r="E7351" s="4" t="s">
        <v>13</v>
      </c>
      <c r="F7351" s="4" t="s">
        <v>6</v>
      </c>
    </row>
    <row r="7352" spans="1:6">
      <c r="A7352" t="n">
        <v>63048</v>
      </c>
      <c r="B7352" s="36" t="n">
        <v>20</v>
      </c>
      <c r="C7352" s="7" t="n">
        <v>13</v>
      </c>
      <c r="D7352" s="7" t="n">
        <v>3</v>
      </c>
      <c r="E7352" s="7" t="n">
        <v>10</v>
      </c>
      <c r="F7352" s="7" t="s">
        <v>99</v>
      </c>
    </row>
    <row r="7353" spans="1:6">
      <c r="A7353" t="s">
        <v>4</v>
      </c>
      <c r="B7353" s="4" t="s">
        <v>5</v>
      </c>
      <c r="C7353" s="4" t="s">
        <v>10</v>
      </c>
    </row>
    <row r="7354" spans="1:6">
      <c r="A7354" t="n">
        <v>63066</v>
      </c>
      <c r="B7354" s="25" t="n">
        <v>16</v>
      </c>
      <c r="C7354" s="7" t="n">
        <v>0</v>
      </c>
    </row>
    <row r="7355" spans="1:6">
      <c r="A7355" t="s">
        <v>4</v>
      </c>
      <c r="B7355" s="4" t="s">
        <v>5</v>
      </c>
      <c r="C7355" s="4" t="s">
        <v>10</v>
      </c>
      <c r="D7355" s="4" t="s">
        <v>13</v>
      </c>
      <c r="E7355" s="4" t="s">
        <v>13</v>
      </c>
      <c r="F7355" s="4" t="s">
        <v>6</v>
      </c>
    </row>
    <row r="7356" spans="1:6">
      <c r="A7356" t="n">
        <v>63069</v>
      </c>
      <c r="B7356" s="36" t="n">
        <v>20</v>
      </c>
      <c r="C7356" s="7" t="n">
        <v>80</v>
      </c>
      <c r="D7356" s="7" t="n">
        <v>3</v>
      </c>
      <c r="E7356" s="7" t="n">
        <v>10</v>
      </c>
      <c r="F7356" s="7" t="s">
        <v>99</v>
      </c>
    </row>
    <row r="7357" spans="1:6">
      <c r="A7357" t="s">
        <v>4</v>
      </c>
      <c r="B7357" s="4" t="s">
        <v>5</v>
      </c>
      <c r="C7357" s="4" t="s">
        <v>10</v>
      </c>
    </row>
    <row r="7358" spans="1:6">
      <c r="A7358" t="n">
        <v>63087</v>
      </c>
      <c r="B7358" s="25" t="n">
        <v>16</v>
      </c>
      <c r="C7358" s="7" t="n">
        <v>0</v>
      </c>
    </row>
    <row r="7359" spans="1:6">
      <c r="A7359" t="s">
        <v>4</v>
      </c>
      <c r="B7359" s="4" t="s">
        <v>5</v>
      </c>
      <c r="C7359" s="4" t="s">
        <v>10</v>
      </c>
      <c r="D7359" s="4" t="s">
        <v>13</v>
      </c>
      <c r="E7359" s="4" t="s">
        <v>13</v>
      </c>
      <c r="F7359" s="4" t="s">
        <v>6</v>
      </c>
    </row>
    <row r="7360" spans="1:6">
      <c r="A7360" t="n">
        <v>63090</v>
      </c>
      <c r="B7360" s="36" t="n">
        <v>20</v>
      </c>
      <c r="C7360" s="7" t="n">
        <v>18</v>
      </c>
      <c r="D7360" s="7" t="n">
        <v>3</v>
      </c>
      <c r="E7360" s="7" t="n">
        <v>10</v>
      </c>
      <c r="F7360" s="7" t="s">
        <v>99</v>
      </c>
    </row>
    <row r="7361" spans="1:6">
      <c r="A7361" t="s">
        <v>4</v>
      </c>
      <c r="B7361" s="4" t="s">
        <v>5</v>
      </c>
      <c r="C7361" s="4" t="s">
        <v>10</v>
      </c>
    </row>
    <row r="7362" spans="1:6">
      <c r="A7362" t="n">
        <v>63108</v>
      </c>
      <c r="B7362" s="25" t="n">
        <v>16</v>
      </c>
      <c r="C7362" s="7" t="n">
        <v>0</v>
      </c>
    </row>
    <row r="7363" spans="1:6">
      <c r="A7363" t="s">
        <v>4</v>
      </c>
      <c r="B7363" s="4" t="s">
        <v>5</v>
      </c>
      <c r="C7363" s="4" t="s">
        <v>10</v>
      </c>
      <c r="D7363" s="4" t="s">
        <v>13</v>
      </c>
      <c r="E7363" s="4" t="s">
        <v>13</v>
      </c>
      <c r="F7363" s="4" t="s">
        <v>6</v>
      </c>
    </row>
    <row r="7364" spans="1:6">
      <c r="A7364" t="n">
        <v>63111</v>
      </c>
      <c r="B7364" s="36" t="n">
        <v>20</v>
      </c>
      <c r="C7364" s="7" t="n">
        <v>7042</v>
      </c>
      <c r="D7364" s="7" t="n">
        <v>3</v>
      </c>
      <c r="E7364" s="7" t="n">
        <v>10</v>
      </c>
      <c r="F7364" s="7" t="s">
        <v>99</v>
      </c>
    </row>
    <row r="7365" spans="1:6">
      <c r="A7365" t="s">
        <v>4</v>
      </c>
      <c r="B7365" s="4" t="s">
        <v>5</v>
      </c>
      <c r="C7365" s="4" t="s">
        <v>10</v>
      </c>
    </row>
    <row r="7366" spans="1:6">
      <c r="A7366" t="n">
        <v>63129</v>
      </c>
      <c r="B7366" s="25" t="n">
        <v>16</v>
      </c>
      <c r="C7366" s="7" t="n">
        <v>0</v>
      </c>
    </row>
    <row r="7367" spans="1:6">
      <c r="A7367" t="s">
        <v>4</v>
      </c>
      <c r="B7367" s="4" t="s">
        <v>5</v>
      </c>
      <c r="C7367" s="4" t="s">
        <v>10</v>
      </c>
      <c r="D7367" s="4" t="s">
        <v>13</v>
      </c>
      <c r="E7367" s="4" t="s">
        <v>13</v>
      </c>
      <c r="F7367" s="4" t="s">
        <v>6</v>
      </c>
    </row>
    <row r="7368" spans="1:6">
      <c r="A7368" t="n">
        <v>63132</v>
      </c>
      <c r="B7368" s="36" t="n">
        <v>20</v>
      </c>
      <c r="C7368" s="7" t="n">
        <v>7032</v>
      </c>
      <c r="D7368" s="7" t="n">
        <v>3</v>
      </c>
      <c r="E7368" s="7" t="n">
        <v>10</v>
      </c>
      <c r="F7368" s="7" t="s">
        <v>99</v>
      </c>
    </row>
    <row r="7369" spans="1:6">
      <c r="A7369" t="s">
        <v>4</v>
      </c>
      <c r="B7369" s="4" t="s">
        <v>5</v>
      </c>
      <c r="C7369" s="4" t="s">
        <v>10</v>
      </c>
    </row>
    <row r="7370" spans="1:6">
      <c r="A7370" t="n">
        <v>63150</v>
      </c>
      <c r="B7370" s="25" t="n">
        <v>16</v>
      </c>
      <c r="C7370" s="7" t="n">
        <v>0</v>
      </c>
    </row>
    <row r="7371" spans="1:6">
      <c r="A7371" t="s">
        <v>4</v>
      </c>
      <c r="B7371" s="4" t="s">
        <v>5</v>
      </c>
      <c r="C7371" s="4" t="s">
        <v>10</v>
      </c>
      <c r="D7371" s="4" t="s">
        <v>13</v>
      </c>
      <c r="E7371" s="4" t="s">
        <v>13</v>
      </c>
      <c r="F7371" s="4" t="s">
        <v>6</v>
      </c>
    </row>
    <row r="7372" spans="1:6">
      <c r="A7372" t="n">
        <v>63153</v>
      </c>
      <c r="B7372" s="36" t="n">
        <v>20</v>
      </c>
      <c r="C7372" s="7" t="n">
        <v>1620</v>
      </c>
      <c r="D7372" s="7" t="n">
        <v>3</v>
      </c>
      <c r="E7372" s="7" t="n">
        <v>10</v>
      </c>
      <c r="F7372" s="7" t="s">
        <v>99</v>
      </c>
    </row>
    <row r="7373" spans="1:6">
      <c r="A7373" t="s">
        <v>4</v>
      </c>
      <c r="B7373" s="4" t="s">
        <v>5</v>
      </c>
      <c r="C7373" s="4" t="s">
        <v>10</v>
      </c>
    </row>
    <row r="7374" spans="1:6">
      <c r="A7374" t="n">
        <v>63171</v>
      </c>
      <c r="B7374" s="25" t="n">
        <v>16</v>
      </c>
      <c r="C7374" s="7" t="n">
        <v>0</v>
      </c>
    </row>
    <row r="7375" spans="1:6">
      <c r="A7375" t="s">
        <v>4</v>
      </c>
      <c r="B7375" s="4" t="s">
        <v>5</v>
      </c>
      <c r="C7375" s="4" t="s">
        <v>10</v>
      </c>
      <c r="D7375" s="4" t="s">
        <v>13</v>
      </c>
      <c r="E7375" s="4" t="s">
        <v>13</v>
      </c>
      <c r="F7375" s="4" t="s">
        <v>6</v>
      </c>
    </row>
    <row r="7376" spans="1:6">
      <c r="A7376" t="n">
        <v>63174</v>
      </c>
      <c r="B7376" s="36" t="n">
        <v>20</v>
      </c>
      <c r="C7376" s="7" t="n">
        <v>1621</v>
      </c>
      <c r="D7376" s="7" t="n">
        <v>3</v>
      </c>
      <c r="E7376" s="7" t="n">
        <v>10</v>
      </c>
      <c r="F7376" s="7" t="s">
        <v>99</v>
      </c>
    </row>
    <row r="7377" spans="1:6">
      <c r="A7377" t="s">
        <v>4</v>
      </c>
      <c r="B7377" s="4" t="s">
        <v>5</v>
      </c>
      <c r="C7377" s="4" t="s">
        <v>10</v>
      </c>
    </row>
    <row r="7378" spans="1:6">
      <c r="A7378" t="n">
        <v>63192</v>
      </c>
      <c r="B7378" s="25" t="n">
        <v>16</v>
      </c>
      <c r="C7378" s="7" t="n">
        <v>0</v>
      </c>
    </row>
    <row r="7379" spans="1:6">
      <c r="A7379" t="s">
        <v>4</v>
      </c>
      <c r="B7379" s="4" t="s">
        <v>5</v>
      </c>
      <c r="C7379" s="4" t="s">
        <v>13</v>
      </c>
      <c r="D7379" s="4" t="s">
        <v>10</v>
      </c>
      <c r="E7379" s="4" t="s">
        <v>6</v>
      </c>
      <c r="F7379" s="4" t="s">
        <v>6</v>
      </c>
      <c r="G7379" s="4" t="s">
        <v>6</v>
      </c>
      <c r="H7379" s="4" t="s">
        <v>6</v>
      </c>
    </row>
    <row r="7380" spans="1:6">
      <c r="A7380" t="n">
        <v>63195</v>
      </c>
      <c r="B7380" s="37" t="n">
        <v>51</v>
      </c>
      <c r="C7380" s="7" t="n">
        <v>3</v>
      </c>
      <c r="D7380" s="7" t="n">
        <v>0</v>
      </c>
      <c r="E7380" s="7" t="s">
        <v>510</v>
      </c>
      <c r="F7380" s="7" t="s">
        <v>248</v>
      </c>
      <c r="G7380" s="7" t="s">
        <v>113</v>
      </c>
      <c r="H7380" s="7" t="s">
        <v>114</v>
      </c>
    </row>
    <row r="7381" spans="1:6">
      <c r="A7381" t="s">
        <v>4</v>
      </c>
      <c r="B7381" s="4" t="s">
        <v>5</v>
      </c>
      <c r="C7381" s="4" t="s">
        <v>13</v>
      </c>
      <c r="D7381" s="4" t="s">
        <v>10</v>
      </c>
      <c r="E7381" s="4" t="s">
        <v>6</v>
      </c>
      <c r="F7381" s="4" t="s">
        <v>6</v>
      </c>
      <c r="G7381" s="4" t="s">
        <v>6</v>
      </c>
      <c r="H7381" s="4" t="s">
        <v>6</v>
      </c>
    </row>
    <row r="7382" spans="1:6">
      <c r="A7382" t="n">
        <v>63208</v>
      </c>
      <c r="B7382" s="37" t="n">
        <v>51</v>
      </c>
      <c r="C7382" s="7" t="n">
        <v>3</v>
      </c>
      <c r="D7382" s="7" t="n">
        <v>1</v>
      </c>
      <c r="E7382" s="7" t="s">
        <v>510</v>
      </c>
      <c r="F7382" s="7" t="s">
        <v>248</v>
      </c>
      <c r="G7382" s="7" t="s">
        <v>113</v>
      </c>
      <c r="H7382" s="7" t="s">
        <v>114</v>
      </c>
    </row>
    <row r="7383" spans="1:6">
      <c r="A7383" t="s">
        <v>4</v>
      </c>
      <c r="B7383" s="4" t="s">
        <v>5</v>
      </c>
      <c r="C7383" s="4" t="s">
        <v>13</v>
      </c>
      <c r="D7383" s="4" t="s">
        <v>10</v>
      </c>
      <c r="E7383" s="4" t="s">
        <v>6</v>
      </c>
      <c r="F7383" s="4" t="s">
        <v>6</v>
      </c>
      <c r="G7383" s="4" t="s">
        <v>6</v>
      </c>
      <c r="H7383" s="4" t="s">
        <v>6</v>
      </c>
    </row>
    <row r="7384" spans="1:6">
      <c r="A7384" t="n">
        <v>63221</v>
      </c>
      <c r="B7384" s="37" t="n">
        <v>51</v>
      </c>
      <c r="C7384" s="7" t="n">
        <v>3</v>
      </c>
      <c r="D7384" s="7" t="n">
        <v>2</v>
      </c>
      <c r="E7384" s="7" t="s">
        <v>511</v>
      </c>
      <c r="F7384" s="7" t="s">
        <v>248</v>
      </c>
      <c r="G7384" s="7" t="s">
        <v>113</v>
      </c>
      <c r="H7384" s="7" t="s">
        <v>114</v>
      </c>
    </row>
    <row r="7385" spans="1:6">
      <c r="A7385" t="s">
        <v>4</v>
      </c>
      <c r="B7385" s="4" t="s">
        <v>5</v>
      </c>
      <c r="C7385" s="4" t="s">
        <v>13</v>
      </c>
      <c r="D7385" s="4" t="s">
        <v>10</v>
      </c>
      <c r="E7385" s="4" t="s">
        <v>6</v>
      </c>
      <c r="F7385" s="4" t="s">
        <v>6</v>
      </c>
      <c r="G7385" s="4" t="s">
        <v>6</v>
      </c>
      <c r="H7385" s="4" t="s">
        <v>6</v>
      </c>
    </row>
    <row r="7386" spans="1:6">
      <c r="A7386" t="n">
        <v>63234</v>
      </c>
      <c r="B7386" s="37" t="n">
        <v>51</v>
      </c>
      <c r="C7386" s="7" t="n">
        <v>3</v>
      </c>
      <c r="D7386" s="7" t="n">
        <v>3</v>
      </c>
      <c r="E7386" s="7" t="s">
        <v>388</v>
      </c>
      <c r="F7386" s="7" t="s">
        <v>248</v>
      </c>
      <c r="G7386" s="7" t="s">
        <v>113</v>
      </c>
      <c r="H7386" s="7" t="s">
        <v>114</v>
      </c>
    </row>
    <row r="7387" spans="1:6">
      <c r="A7387" t="s">
        <v>4</v>
      </c>
      <c r="B7387" s="4" t="s">
        <v>5</v>
      </c>
      <c r="C7387" s="4" t="s">
        <v>13</v>
      </c>
      <c r="D7387" s="4" t="s">
        <v>10</v>
      </c>
      <c r="E7387" s="4" t="s">
        <v>6</v>
      </c>
      <c r="F7387" s="4" t="s">
        <v>6</v>
      </c>
      <c r="G7387" s="4" t="s">
        <v>6</v>
      </c>
      <c r="H7387" s="4" t="s">
        <v>6</v>
      </c>
    </row>
    <row r="7388" spans="1:6">
      <c r="A7388" t="n">
        <v>63247</v>
      </c>
      <c r="B7388" s="37" t="n">
        <v>51</v>
      </c>
      <c r="C7388" s="7" t="n">
        <v>3</v>
      </c>
      <c r="D7388" s="7" t="n">
        <v>4</v>
      </c>
      <c r="E7388" s="7" t="s">
        <v>511</v>
      </c>
      <c r="F7388" s="7" t="s">
        <v>248</v>
      </c>
      <c r="G7388" s="7" t="s">
        <v>113</v>
      </c>
      <c r="H7388" s="7" t="s">
        <v>114</v>
      </c>
    </row>
    <row r="7389" spans="1:6">
      <c r="A7389" t="s">
        <v>4</v>
      </c>
      <c r="B7389" s="4" t="s">
        <v>5</v>
      </c>
      <c r="C7389" s="4" t="s">
        <v>13</v>
      </c>
      <c r="D7389" s="4" t="s">
        <v>10</v>
      </c>
      <c r="E7389" s="4" t="s">
        <v>6</v>
      </c>
      <c r="F7389" s="4" t="s">
        <v>6</v>
      </c>
      <c r="G7389" s="4" t="s">
        <v>6</v>
      </c>
      <c r="H7389" s="4" t="s">
        <v>6</v>
      </c>
    </row>
    <row r="7390" spans="1:6">
      <c r="A7390" t="n">
        <v>63260</v>
      </c>
      <c r="B7390" s="37" t="n">
        <v>51</v>
      </c>
      <c r="C7390" s="7" t="n">
        <v>3</v>
      </c>
      <c r="D7390" s="7" t="n">
        <v>5</v>
      </c>
      <c r="E7390" s="7" t="s">
        <v>511</v>
      </c>
      <c r="F7390" s="7" t="s">
        <v>248</v>
      </c>
      <c r="G7390" s="7" t="s">
        <v>113</v>
      </c>
      <c r="H7390" s="7" t="s">
        <v>114</v>
      </c>
    </row>
    <row r="7391" spans="1:6">
      <c r="A7391" t="s">
        <v>4</v>
      </c>
      <c r="B7391" s="4" t="s">
        <v>5</v>
      </c>
      <c r="C7391" s="4" t="s">
        <v>13</v>
      </c>
      <c r="D7391" s="4" t="s">
        <v>10</v>
      </c>
      <c r="E7391" s="4" t="s">
        <v>6</v>
      </c>
      <c r="F7391" s="4" t="s">
        <v>6</v>
      </c>
      <c r="G7391" s="4" t="s">
        <v>6</v>
      </c>
      <c r="H7391" s="4" t="s">
        <v>6</v>
      </c>
    </row>
    <row r="7392" spans="1:6">
      <c r="A7392" t="n">
        <v>63273</v>
      </c>
      <c r="B7392" s="37" t="n">
        <v>51</v>
      </c>
      <c r="C7392" s="7" t="n">
        <v>3</v>
      </c>
      <c r="D7392" s="7" t="n">
        <v>6</v>
      </c>
      <c r="E7392" s="7" t="s">
        <v>388</v>
      </c>
      <c r="F7392" s="7" t="s">
        <v>248</v>
      </c>
      <c r="G7392" s="7" t="s">
        <v>113</v>
      </c>
      <c r="H7392" s="7" t="s">
        <v>114</v>
      </c>
    </row>
    <row r="7393" spans="1:8">
      <c r="A7393" t="s">
        <v>4</v>
      </c>
      <c r="B7393" s="4" t="s">
        <v>5</v>
      </c>
      <c r="C7393" s="4" t="s">
        <v>13</v>
      </c>
      <c r="D7393" s="4" t="s">
        <v>10</v>
      </c>
      <c r="E7393" s="4" t="s">
        <v>6</v>
      </c>
      <c r="F7393" s="4" t="s">
        <v>6</v>
      </c>
      <c r="G7393" s="4" t="s">
        <v>6</v>
      </c>
      <c r="H7393" s="4" t="s">
        <v>6</v>
      </c>
    </row>
    <row r="7394" spans="1:8">
      <c r="A7394" t="n">
        <v>63286</v>
      </c>
      <c r="B7394" s="37" t="n">
        <v>51</v>
      </c>
      <c r="C7394" s="7" t="n">
        <v>3</v>
      </c>
      <c r="D7394" s="7" t="n">
        <v>7</v>
      </c>
      <c r="E7394" s="7" t="s">
        <v>511</v>
      </c>
      <c r="F7394" s="7" t="s">
        <v>248</v>
      </c>
      <c r="G7394" s="7" t="s">
        <v>113</v>
      </c>
      <c r="H7394" s="7" t="s">
        <v>114</v>
      </c>
    </row>
    <row r="7395" spans="1:8">
      <c r="A7395" t="s">
        <v>4</v>
      </c>
      <c r="B7395" s="4" t="s">
        <v>5</v>
      </c>
      <c r="C7395" s="4" t="s">
        <v>13</v>
      </c>
      <c r="D7395" s="4" t="s">
        <v>10</v>
      </c>
      <c r="E7395" s="4" t="s">
        <v>6</v>
      </c>
      <c r="F7395" s="4" t="s">
        <v>6</v>
      </c>
      <c r="G7395" s="4" t="s">
        <v>6</v>
      </c>
      <c r="H7395" s="4" t="s">
        <v>6</v>
      </c>
    </row>
    <row r="7396" spans="1:8">
      <c r="A7396" t="n">
        <v>63299</v>
      </c>
      <c r="B7396" s="37" t="n">
        <v>51</v>
      </c>
      <c r="C7396" s="7" t="n">
        <v>3</v>
      </c>
      <c r="D7396" s="7" t="n">
        <v>8</v>
      </c>
      <c r="E7396" s="7" t="s">
        <v>388</v>
      </c>
      <c r="F7396" s="7" t="s">
        <v>248</v>
      </c>
      <c r="G7396" s="7" t="s">
        <v>113</v>
      </c>
      <c r="H7396" s="7" t="s">
        <v>114</v>
      </c>
    </row>
    <row r="7397" spans="1:8">
      <c r="A7397" t="s">
        <v>4</v>
      </c>
      <c r="B7397" s="4" t="s">
        <v>5</v>
      </c>
      <c r="C7397" s="4" t="s">
        <v>13</v>
      </c>
      <c r="D7397" s="4" t="s">
        <v>10</v>
      </c>
      <c r="E7397" s="4" t="s">
        <v>6</v>
      </c>
      <c r="F7397" s="4" t="s">
        <v>6</v>
      </c>
      <c r="G7397" s="4" t="s">
        <v>6</v>
      </c>
      <c r="H7397" s="4" t="s">
        <v>6</v>
      </c>
    </row>
    <row r="7398" spans="1:8">
      <c r="A7398" t="n">
        <v>63312</v>
      </c>
      <c r="B7398" s="37" t="n">
        <v>51</v>
      </c>
      <c r="C7398" s="7" t="n">
        <v>3</v>
      </c>
      <c r="D7398" s="7" t="n">
        <v>9</v>
      </c>
      <c r="E7398" s="7" t="s">
        <v>358</v>
      </c>
      <c r="F7398" s="7" t="s">
        <v>248</v>
      </c>
      <c r="G7398" s="7" t="s">
        <v>113</v>
      </c>
      <c r="H7398" s="7" t="s">
        <v>114</v>
      </c>
    </row>
    <row r="7399" spans="1:8">
      <c r="A7399" t="s">
        <v>4</v>
      </c>
      <c r="B7399" s="4" t="s">
        <v>5</v>
      </c>
      <c r="C7399" s="4" t="s">
        <v>13</v>
      </c>
      <c r="D7399" s="4" t="s">
        <v>10</v>
      </c>
      <c r="E7399" s="4" t="s">
        <v>6</v>
      </c>
      <c r="F7399" s="4" t="s">
        <v>6</v>
      </c>
      <c r="G7399" s="4" t="s">
        <v>6</v>
      </c>
      <c r="H7399" s="4" t="s">
        <v>6</v>
      </c>
    </row>
    <row r="7400" spans="1:8">
      <c r="A7400" t="n">
        <v>63333</v>
      </c>
      <c r="B7400" s="37" t="n">
        <v>51</v>
      </c>
      <c r="C7400" s="7" t="n">
        <v>3</v>
      </c>
      <c r="D7400" s="7" t="n">
        <v>11</v>
      </c>
      <c r="E7400" s="7" t="s">
        <v>388</v>
      </c>
      <c r="F7400" s="7" t="s">
        <v>248</v>
      </c>
      <c r="G7400" s="7" t="s">
        <v>113</v>
      </c>
      <c r="H7400" s="7" t="s">
        <v>114</v>
      </c>
    </row>
    <row r="7401" spans="1:8">
      <c r="A7401" t="s">
        <v>4</v>
      </c>
      <c r="B7401" s="4" t="s">
        <v>5</v>
      </c>
      <c r="C7401" s="4" t="s">
        <v>13</v>
      </c>
      <c r="D7401" s="4" t="s">
        <v>10</v>
      </c>
      <c r="E7401" s="4" t="s">
        <v>6</v>
      </c>
      <c r="F7401" s="4" t="s">
        <v>6</v>
      </c>
      <c r="G7401" s="4" t="s">
        <v>6</v>
      </c>
      <c r="H7401" s="4" t="s">
        <v>6</v>
      </c>
    </row>
    <row r="7402" spans="1:8">
      <c r="A7402" t="n">
        <v>63346</v>
      </c>
      <c r="B7402" s="37" t="n">
        <v>51</v>
      </c>
      <c r="C7402" s="7" t="n">
        <v>3</v>
      </c>
      <c r="D7402" s="7" t="n">
        <v>12</v>
      </c>
      <c r="E7402" s="7" t="s">
        <v>388</v>
      </c>
      <c r="F7402" s="7" t="s">
        <v>248</v>
      </c>
      <c r="G7402" s="7" t="s">
        <v>113</v>
      </c>
      <c r="H7402" s="7" t="s">
        <v>114</v>
      </c>
    </row>
    <row r="7403" spans="1:8">
      <c r="A7403" t="s">
        <v>4</v>
      </c>
      <c r="B7403" s="4" t="s">
        <v>5</v>
      </c>
      <c r="C7403" s="4" t="s">
        <v>13</v>
      </c>
      <c r="D7403" s="4" t="s">
        <v>10</v>
      </c>
      <c r="E7403" s="4" t="s">
        <v>6</v>
      </c>
      <c r="F7403" s="4" t="s">
        <v>6</v>
      </c>
      <c r="G7403" s="4" t="s">
        <v>6</v>
      </c>
      <c r="H7403" s="4" t="s">
        <v>6</v>
      </c>
    </row>
    <row r="7404" spans="1:8">
      <c r="A7404" t="n">
        <v>63359</v>
      </c>
      <c r="B7404" s="37" t="n">
        <v>51</v>
      </c>
      <c r="C7404" s="7" t="n">
        <v>3</v>
      </c>
      <c r="D7404" s="7" t="n">
        <v>13</v>
      </c>
      <c r="E7404" s="7" t="s">
        <v>511</v>
      </c>
      <c r="F7404" s="7" t="s">
        <v>248</v>
      </c>
      <c r="G7404" s="7" t="s">
        <v>113</v>
      </c>
      <c r="H7404" s="7" t="s">
        <v>114</v>
      </c>
    </row>
    <row r="7405" spans="1:8">
      <c r="A7405" t="s">
        <v>4</v>
      </c>
      <c r="B7405" s="4" t="s">
        <v>5</v>
      </c>
      <c r="C7405" s="4" t="s">
        <v>13</v>
      </c>
      <c r="D7405" s="4" t="s">
        <v>10</v>
      </c>
      <c r="E7405" s="4" t="s">
        <v>6</v>
      </c>
      <c r="F7405" s="4" t="s">
        <v>6</v>
      </c>
      <c r="G7405" s="4" t="s">
        <v>6</v>
      </c>
      <c r="H7405" s="4" t="s">
        <v>6</v>
      </c>
    </row>
    <row r="7406" spans="1:8">
      <c r="A7406" t="n">
        <v>63372</v>
      </c>
      <c r="B7406" s="37" t="n">
        <v>51</v>
      </c>
      <c r="C7406" s="7" t="n">
        <v>3</v>
      </c>
      <c r="D7406" s="7" t="n">
        <v>80</v>
      </c>
      <c r="E7406" s="7" t="s">
        <v>388</v>
      </c>
      <c r="F7406" s="7" t="s">
        <v>248</v>
      </c>
      <c r="G7406" s="7" t="s">
        <v>113</v>
      </c>
      <c r="H7406" s="7" t="s">
        <v>114</v>
      </c>
    </row>
    <row r="7407" spans="1:8">
      <c r="A7407" t="s">
        <v>4</v>
      </c>
      <c r="B7407" s="4" t="s">
        <v>5</v>
      </c>
      <c r="C7407" s="4" t="s">
        <v>13</v>
      </c>
      <c r="D7407" s="4" t="s">
        <v>10</v>
      </c>
      <c r="E7407" s="4" t="s">
        <v>6</v>
      </c>
      <c r="F7407" s="4" t="s">
        <v>6</v>
      </c>
      <c r="G7407" s="4" t="s">
        <v>6</v>
      </c>
      <c r="H7407" s="4" t="s">
        <v>6</v>
      </c>
    </row>
    <row r="7408" spans="1:8">
      <c r="A7408" t="n">
        <v>63385</v>
      </c>
      <c r="B7408" s="37" t="n">
        <v>51</v>
      </c>
      <c r="C7408" s="7" t="n">
        <v>3</v>
      </c>
      <c r="D7408" s="7" t="n">
        <v>18</v>
      </c>
      <c r="E7408" s="7" t="s">
        <v>511</v>
      </c>
      <c r="F7408" s="7" t="s">
        <v>484</v>
      </c>
      <c r="G7408" s="7" t="s">
        <v>113</v>
      </c>
      <c r="H7408" s="7" t="s">
        <v>114</v>
      </c>
    </row>
    <row r="7409" spans="1:8">
      <c r="A7409" t="s">
        <v>4</v>
      </c>
      <c r="B7409" s="4" t="s">
        <v>5</v>
      </c>
      <c r="C7409" s="4" t="s">
        <v>13</v>
      </c>
      <c r="D7409" s="4" t="s">
        <v>10</v>
      </c>
      <c r="E7409" s="4" t="s">
        <v>13</v>
      </c>
      <c r="F7409" s="4" t="s">
        <v>6</v>
      </c>
      <c r="G7409" s="4" t="s">
        <v>6</v>
      </c>
      <c r="H7409" s="4" t="s">
        <v>6</v>
      </c>
      <c r="I7409" s="4" t="s">
        <v>6</v>
      </c>
      <c r="J7409" s="4" t="s">
        <v>6</v>
      </c>
      <c r="K7409" s="4" t="s">
        <v>6</v>
      </c>
      <c r="L7409" s="4" t="s">
        <v>6</v>
      </c>
      <c r="M7409" s="4" t="s">
        <v>6</v>
      </c>
      <c r="N7409" s="4" t="s">
        <v>6</v>
      </c>
      <c r="O7409" s="4" t="s">
        <v>6</v>
      </c>
      <c r="P7409" s="4" t="s">
        <v>6</v>
      </c>
      <c r="Q7409" s="4" t="s">
        <v>6</v>
      </c>
      <c r="R7409" s="4" t="s">
        <v>6</v>
      </c>
      <c r="S7409" s="4" t="s">
        <v>6</v>
      </c>
      <c r="T7409" s="4" t="s">
        <v>6</v>
      </c>
      <c r="U7409" s="4" t="s">
        <v>6</v>
      </c>
    </row>
    <row r="7410" spans="1:8">
      <c r="A7410" t="n">
        <v>63398</v>
      </c>
      <c r="B7410" s="32" t="n">
        <v>36</v>
      </c>
      <c r="C7410" s="7" t="n">
        <v>8</v>
      </c>
      <c r="D7410" s="7" t="n">
        <v>7042</v>
      </c>
      <c r="E7410" s="7" t="n">
        <v>0</v>
      </c>
      <c r="F7410" s="7" t="s">
        <v>512</v>
      </c>
      <c r="G7410" s="7" t="s">
        <v>12</v>
      </c>
      <c r="H7410" s="7" t="s">
        <v>12</v>
      </c>
      <c r="I7410" s="7" t="s">
        <v>12</v>
      </c>
      <c r="J7410" s="7" t="s">
        <v>12</v>
      </c>
      <c r="K7410" s="7" t="s">
        <v>12</v>
      </c>
      <c r="L7410" s="7" t="s">
        <v>12</v>
      </c>
      <c r="M7410" s="7" t="s">
        <v>12</v>
      </c>
      <c r="N7410" s="7" t="s">
        <v>12</v>
      </c>
      <c r="O7410" s="7" t="s">
        <v>12</v>
      </c>
      <c r="P7410" s="7" t="s">
        <v>12</v>
      </c>
      <c r="Q7410" s="7" t="s">
        <v>12</v>
      </c>
      <c r="R7410" s="7" t="s">
        <v>12</v>
      </c>
      <c r="S7410" s="7" t="s">
        <v>12</v>
      </c>
      <c r="T7410" s="7" t="s">
        <v>12</v>
      </c>
      <c r="U7410" s="7" t="s">
        <v>12</v>
      </c>
    </row>
    <row r="7411" spans="1:8">
      <c r="A7411" t="s">
        <v>4</v>
      </c>
      <c r="B7411" s="4" t="s">
        <v>5</v>
      </c>
      <c r="C7411" s="4" t="s">
        <v>13</v>
      </c>
      <c r="D7411" s="4" t="s">
        <v>10</v>
      </c>
      <c r="E7411" s="4" t="s">
        <v>13</v>
      </c>
      <c r="F7411" s="4" t="s">
        <v>6</v>
      </c>
      <c r="G7411" s="4" t="s">
        <v>6</v>
      </c>
      <c r="H7411" s="4" t="s">
        <v>6</v>
      </c>
      <c r="I7411" s="4" t="s">
        <v>6</v>
      </c>
      <c r="J7411" s="4" t="s">
        <v>6</v>
      </c>
      <c r="K7411" s="4" t="s">
        <v>6</v>
      </c>
      <c r="L7411" s="4" t="s">
        <v>6</v>
      </c>
      <c r="M7411" s="4" t="s">
        <v>6</v>
      </c>
      <c r="N7411" s="4" t="s">
        <v>6</v>
      </c>
      <c r="O7411" s="4" t="s">
        <v>6</v>
      </c>
      <c r="P7411" s="4" t="s">
        <v>6</v>
      </c>
      <c r="Q7411" s="4" t="s">
        <v>6</v>
      </c>
      <c r="R7411" s="4" t="s">
        <v>6</v>
      </c>
      <c r="S7411" s="4" t="s">
        <v>6</v>
      </c>
      <c r="T7411" s="4" t="s">
        <v>6</v>
      </c>
      <c r="U7411" s="4" t="s">
        <v>6</v>
      </c>
    </row>
    <row r="7412" spans="1:8">
      <c r="A7412" t="n">
        <v>63430</v>
      </c>
      <c r="B7412" s="32" t="n">
        <v>36</v>
      </c>
      <c r="C7412" s="7" t="n">
        <v>8</v>
      </c>
      <c r="D7412" s="7" t="n">
        <v>1620</v>
      </c>
      <c r="E7412" s="7" t="n">
        <v>0</v>
      </c>
      <c r="F7412" s="7" t="s">
        <v>102</v>
      </c>
      <c r="G7412" s="7" t="s">
        <v>12</v>
      </c>
      <c r="H7412" s="7" t="s">
        <v>12</v>
      </c>
      <c r="I7412" s="7" t="s">
        <v>12</v>
      </c>
      <c r="J7412" s="7" t="s">
        <v>12</v>
      </c>
      <c r="K7412" s="7" t="s">
        <v>12</v>
      </c>
      <c r="L7412" s="7" t="s">
        <v>12</v>
      </c>
      <c r="M7412" s="7" t="s">
        <v>12</v>
      </c>
      <c r="N7412" s="7" t="s">
        <v>12</v>
      </c>
      <c r="O7412" s="7" t="s">
        <v>12</v>
      </c>
      <c r="P7412" s="7" t="s">
        <v>12</v>
      </c>
      <c r="Q7412" s="7" t="s">
        <v>12</v>
      </c>
      <c r="R7412" s="7" t="s">
        <v>12</v>
      </c>
      <c r="S7412" s="7" t="s">
        <v>12</v>
      </c>
      <c r="T7412" s="7" t="s">
        <v>12</v>
      </c>
      <c r="U7412" s="7" t="s">
        <v>12</v>
      </c>
    </row>
    <row r="7413" spans="1:8">
      <c r="A7413" t="s">
        <v>4</v>
      </c>
      <c r="B7413" s="4" t="s">
        <v>5</v>
      </c>
      <c r="C7413" s="4" t="s">
        <v>13</v>
      </c>
      <c r="D7413" s="4" t="s">
        <v>10</v>
      </c>
      <c r="E7413" s="4" t="s">
        <v>13</v>
      </c>
      <c r="F7413" s="4" t="s">
        <v>6</v>
      </c>
      <c r="G7413" s="4" t="s">
        <v>6</v>
      </c>
      <c r="H7413" s="4" t="s">
        <v>6</v>
      </c>
      <c r="I7413" s="4" t="s">
        <v>6</v>
      </c>
      <c r="J7413" s="4" t="s">
        <v>6</v>
      </c>
      <c r="K7413" s="4" t="s">
        <v>6</v>
      </c>
      <c r="L7413" s="4" t="s">
        <v>6</v>
      </c>
      <c r="M7413" s="4" t="s">
        <v>6</v>
      </c>
      <c r="N7413" s="4" t="s">
        <v>6</v>
      </c>
      <c r="O7413" s="4" t="s">
        <v>6</v>
      </c>
      <c r="P7413" s="4" t="s">
        <v>6</v>
      </c>
      <c r="Q7413" s="4" t="s">
        <v>6</v>
      </c>
      <c r="R7413" s="4" t="s">
        <v>6</v>
      </c>
      <c r="S7413" s="4" t="s">
        <v>6</v>
      </c>
      <c r="T7413" s="4" t="s">
        <v>6</v>
      </c>
      <c r="U7413" s="4" t="s">
        <v>6</v>
      </c>
    </row>
    <row r="7414" spans="1:8">
      <c r="A7414" t="n">
        <v>63462</v>
      </c>
      <c r="B7414" s="32" t="n">
        <v>36</v>
      </c>
      <c r="C7414" s="7" t="n">
        <v>8</v>
      </c>
      <c r="D7414" s="7" t="n">
        <v>1621</v>
      </c>
      <c r="E7414" s="7" t="n">
        <v>0</v>
      </c>
      <c r="F7414" s="7" t="s">
        <v>102</v>
      </c>
      <c r="G7414" s="7" t="s">
        <v>12</v>
      </c>
      <c r="H7414" s="7" t="s">
        <v>12</v>
      </c>
      <c r="I7414" s="7" t="s">
        <v>12</v>
      </c>
      <c r="J7414" s="7" t="s">
        <v>12</v>
      </c>
      <c r="K7414" s="7" t="s">
        <v>12</v>
      </c>
      <c r="L7414" s="7" t="s">
        <v>12</v>
      </c>
      <c r="M7414" s="7" t="s">
        <v>12</v>
      </c>
      <c r="N7414" s="7" t="s">
        <v>12</v>
      </c>
      <c r="O7414" s="7" t="s">
        <v>12</v>
      </c>
      <c r="P7414" s="7" t="s">
        <v>12</v>
      </c>
      <c r="Q7414" s="7" t="s">
        <v>12</v>
      </c>
      <c r="R7414" s="7" t="s">
        <v>12</v>
      </c>
      <c r="S7414" s="7" t="s">
        <v>12</v>
      </c>
      <c r="T7414" s="7" t="s">
        <v>12</v>
      </c>
      <c r="U7414" s="7" t="s">
        <v>12</v>
      </c>
    </row>
    <row r="7415" spans="1:8">
      <c r="A7415" t="s">
        <v>4</v>
      </c>
      <c r="B7415" s="4" t="s">
        <v>5</v>
      </c>
      <c r="C7415" s="4" t="s">
        <v>10</v>
      </c>
      <c r="D7415" s="4" t="s">
        <v>19</v>
      </c>
      <c r="E7415" s="4" t="s">
        <v>19</v>
      </c>
      <c r="F7415" s="4" t="s">
        <v>19</v>
      </c>
      <c r="G7415" s="4" t="s">
        <v>19</v>
      </c>
    </row>
    <row r="7416" spans="1:8">
      <c r="A7416" t="n">
        <v>63494</v>
      </c>
      <c r="B7416" s="31" t="n">
        <v>46</v>
      </c>
      <c r="C7416" s="7" t="n">
        <v>0</v>
      </c>
      <c r="D7416" s="7" t="n">
        <v>0.25</v>
      </c>
      <c r="E7416" s="7" t="n">
        <v>0.75</v>
      </c>
      <c r="F7416" s="7" t="n">
        <v>-144.75</v>
      </c>
      <c r="G7416" s="7" t="n">
        <v>180</v>
      </c>
    </row>
    <row r="7417" spans="1:8">
      <c r="A7417" t="s">
        <v>4</v>
      </c>
      <c r="B7417" s="4" t="s">
        <v>5</v>
      </c>
      <c r="C7417" s="4" t="s">
        <v>10</v>
      </c>
      <c r="D7417" s="4" t="s">
        <v>19</v>
      </c>
      <c r="E7417" s="4" t="s">
        <v>19</v>
      </c>
      <c r="F7417" s="4" t="s">
        <v>19</v>
      </c>
      <c r="G7417" s="4" t="s">
        <v>19</v>
      </c>
    </row>
    <row r="7418" spans="1:8">
      <c r="A7418" t="n">
        <v>63513</v>
      </c>
      <c r="B7418" s="31" t="n">
        <v>46</v>
      </c>
      <c r="C7418" s="7" t="n">
        <v>1</v>
      </c>
      <c r="D7418" s="7" t="n">
        <v>0.5</v>
      </c>
      <c r="E7418" s="7" t="n">
        <v>0.75</v>
      </c>
      <c r="F7418" s="7" t="n">
        <v>-144.100006103516</v>
      </c>
      <c r="G7418" s="7" t="n">
        <v>180</v>
      </c>
    </row>
    <row r="7419" spans="1:8">
      <c r="A7419" t="s">
        <v>4</v>
      </c>
      <c r="B7419" s="4" t="s">
        <v>5</v>
      </c>
      <c r="C7419" s="4" t="s">
        <v>10</v>
      </c>
      <c r="D7419" s="4" t="s">
        <v>19</v>
      </c>
      <c r="E7419" s="4" t="s">
        <v>19</v>
      </c>
      <c r="F7419" s="4" t="s">
        <v>19</v>
      </c>
      <c r="G7419" s="4" t="s">
        <v>19</v>
      </c>
    </row>
    <row r="7420" spans="1:8">
      <c r="A7420" t="n">
        <v>63532</v>
      </c>
      <c r="B7420" s="31" t="n">
        <v>46</v>
      </c>
      <c r="C7420" s="7" t="n">
        <v>2</v>
      </c>
      <c r="D7420" s="7" t="n">
        <v>-1</v>
      </c>
      <c r="E7420" s="7" t="n">
        <v>0.75</v>
      </c>
      <c r="F7420" s="7" t="n">
        <v>-144.149993896484</v>
      </c>
      <c r="G7420" s="7" t="n">
        <v>180</v>
      </c>
    </row>
    <row r="7421" spans="1:8">
      <c r="A7421" t="s">
        <v>4</v>
      </c>
      <c r="B7421" s="4" t="s">
        <v>5</v>
      </c>
      <c r="C7421" s="4" t="s">
        <v>10</v>
      </c>
      <c r="D7421" s="4" t="s">
        <v>19</v>
      </c>
      <c r="E7421" s="4" t="s">
        <v>19</v>
      </c>
      <c r="F7421" s="4" t="s">
        <v>19</v>
      </c>
      <c r="G7421" s="4" t="s">
        <v>19</v>
      </c>
    </row>
    <row r="7422" spans="1:8">
      <c r="A7422" t="n">
        <v>63551</v>
      </c>
      <c r="B7422" s="31" t="n">
        <v>46</v>
      </c>
      <c r="C7422" s="7" t="n">
        <v>3</v>
      </c>
      <c r="D7422" s="7" t="n">
        <v>-0.5</v>
      </c>
      <c r="E7422" s="7" t="n">
        <v>0.75</v>
      </c>
      <c r="F7422" s="7" t="n">
        <v>-143.449996948242</v>
      </c>
      <c r="G7422" s="7" t="n">
        <v>180</v>
      </c>
    </row>
    <row r="7423" spans="1:8">
      <c r="A7423" t="s">
        <v>4</v>
      </c>
      <c r="B7423" s="4" t="s">
        <v>5</v>
      </c>
      <c r="C7423" s="4" t="s">
        <v>10</v>
      </c>
      <c r="D7423" s="4" t="s">
        <v>19</v>
      </c>
      <c r="E7423" s="4" t="s">
        <v>19</v>
      </c>
      <c r="F7423" s="4" t="s">
        <v>19</v>
      </c>
      <c r="G7423" s="4" t="s">
        <v>19</v>
      </c>
    </row>
    <row r="7424" spans="1:8">
      <c r="A7424" t="n">
        <v>63570</v>
      </c>
      <c r="B7424" s="31" t="n">
        <v>46</v>
      </c>
      <c r="C7424" s="7" t="n">
        <v>4</v>
      </c>
      <c r="D7424" s="7" t="n">
        <v>0.949999988079071</v>
      </c>
      <c r="E7424" s="7" t="n">
        <v>0.75</v>
      </c>
      <c r="F7424" s="7" t="n">
        <v>-143.300003051758</v>
      </c>
      <c r="G7424" s="7" t="n">
        <v>180</v>
      </c>
    </row>
    <row r="7425" spans="1:21">
      <c r="A7425" t="s">
        <v>4</v>
      </c>
      <c r="B7425" s="4" t="s">
        <v>5</v>
      </c>
      <c r="C7425" s="4" t="s">
        <v>10</v>
      </c>
      <c r="D7425" s="4" t="s">
        <v>19</v>
      </c>
      <c r="E7425" s="4" t="s">
        <v>19</v>
      </c>
      <c r="F7425" s="4" t="s">
        <v>19</v>
      </c>
      <c r="G7425" s="4" t="s">
        <v>19</v>
      </c>
    </row>
    <row r="7426" spans="1:21">
      <c r="A7426" t="n">
        <v>63589</v>
      </c>
      <c r="B7426" s="31" t="n">
        <v>46</v>
      </c>
      <c r="C7426" s="7" t="n">
        <v>5</v>
      </c>
      <c r="D7426" s="7" t="n">
        <v>-1.79999995231628</v>
      </c>
      <c r="E7426" s="7" t="n">
        <v>0.75</v>
      </c>
      <c r="F7426" s="7" t="n">
        <v>-143.25</v>
      </c>
      <c r="G7426" s="7" t="n">
        <v>180</v>
      </c>
    </row>
    <row r="7427" spans="1:21">
      <c r="A7427" t="s">
        <v>4</v>
      </c>
      <c r="B7427" s="4" t="s">
        <v>5</v>
      </c>
      <c r="C7427" s="4" t="s">
        <v>10</v>
      </c>
      <c r="D7427" s="4" t="s">
        <v>19</v>
      </c>
      <c r="E7427" s="4" t="s">
        <v>19</v>
      </c>
      <c r="F7427" s="4" t="s">
        <v>19</v>
      </c>
      <c r="G7427" s="4" t="s">
        <v>19</v>
      </c>
    </row>
    <row r="7428" spans="1:21">
      <c r="A7428" t="n">
        <v>63608</v>
      </c>
      <c r="B7428" s="31" t="n">
        <v>46</v>
      </c>
      <c r="C7428" s="7" t="n">
        <v>6</v>
      </c>
      <c r="D7428" s="7" t="n">
        <v>-2.09999990463257</v>
      </c>
      <c r="E7428" s="7" t="n">
        <v>0.75</v>
      </c>
      <c r="F7428" s="7" t="n">
        <v>-144.300003051758</v>
      </c>
      <c r="G7428" s="7" t="n">
        <v>180</v>
      </c>
    </row>
    <row r="7429" spans="1:21">
      <c r="A7429" t="s">
        <v>4</v>
      </c>
      <c r="B7429" s="4" t="s">
        <v>5</v>
      </c>
      <c r="C7429" s="4" t="s">
        <v>10</v>
      </c>
      <c r="D7429" s="4" t="s">
        <v>19</v>
      </c>
      <c r="E7429" s="4" t="s">
        <v>19</v>
      </c>
      <c r="F7429" s="4" t="s">
        <v>19</v>
      </c>
      <c r="G7429" s="4" t="s">
        <v>19</v>
      </c>
    </row>
    <row r="7430" spans="1:21">
      <c r="A7430" t="n">
        <v>63627</v>
      </c>
      <c r="B7430" s="31" t="n">
        <v>46</v>
      </c>
      <c r="C7430" s="7" t="n">
        <v>7</v>
      </c>
      <c r="D7430" s="7" t="n">
        <v>2.29999995231628</v>
      </c>
      <c r="E7430" s="7" t="n">
        <v>0.75</v>
      </c>
      <c r="F7430" s="7" t="n">
        <v>-144.350006103516</v>
      </c>
      <c r="G7430" s="7" t="n">
        <v>180</v>
      </c>
    </row>
    <row r="7431" spans="1:21">
      <c r="A7431" t="s">
        <v>4</v>
      </c>
      <c r="B7431" s="4" t="s">
        <v>5</v>
      </c>
      <c r="C7431" s="4" t="s">
        <v>10</v>
      </c>
      <c r="D7431" s="4" t="s">
        <v>19</v>
      </c>
      <c r="E7431" s="4" t="s">
        <v>19</v>
      </c>
      <c r="F7431" s="4" t="s">
        <v>19</v>
      </c>
      <c r="G7431" s="4" t="s">
        <v>19</v>
      </c>
    </row>
    <row r="7432" spans="1:21">
      <c r="A7432" t="n">
        <v>63646</v>
      </c>
      <c r="B7432" s="31" t="n">
        <v>46</v>
      </c>
      <c r="C7432" s="7" t="n">
        <v>8</v>
      </c>
      <c r="D7432" s="7" t="n">
        <v>-0.400000005960464</v>
      </c>
      <c r="E7432" s="7" t="n">
        <v>0.75</v>
      </c>
      <c r="F7432" s="7" t="n">
        <v>-141.899993896484</v>
      </c>
      <c r="G7432" s="7" t="n">
        <v>180</v>
      </c>
    </row>
    <row r="7433" spans="1:21">
      <c r="A7433" t="s">
        <v>4</v>
      </c>
      <c r="B7433" s="4" t="s">
        <v>5</v>
      </c>
      <c r="C7433" s="4" t="s">
        <v>10</v>
      </c>
      <c r="D7433" s="4" t="s">
        <v>19</v>
      </c>
      <c r="E7433" s="4" t="s">
        <v>19</v>
      </c>
      <c r="F7433" s="4" t="s">
        <v>19</v>
      </c>
      <c r="G7433" s="4" t="s">
        <v>19</v>
      </c>
    </row>
    <row r="7434" spans="1:21">
      <c r="A7434" t="n">
        <v>63665</v>
      </c>
      <c r="B7434" s="31" t="n">
        <v>46</v>
      </c>
      <c r="C7434" s="7" t="n">
        <v>9</v>
      </c>
      <c r="D7434" s="7" t="n">
        <v>-1.25</v>
      </c>
      <c r="E7434" s="7" t="n">
        <v>0.75</v>
      </c>
      <c r="F7434" s="7" t="n">
        <v>-142.350006103516</v>
      </c>
      <c r="G7434" s="7" t="n">
        <v>180</v>
      </c>
    </row>
    <row r="7435" spans="1:21">
      <c r="A7435" t="s">
        <v>4</v>
      </c>
      <c r="B7435" s="4" t="s">
        <v>5</v>
      </c>
      <c r="C7435" s="4" t="s">
        <v>10</v>
      </c>
      <c r="D7435" s="4" t="s">
        <v>19</v>
      </c>
      <c r="E7435" s="4" t="s">
        <v>19</v>
      </c>
      <c r="F7435" s="4" t="s">
        <v>19</v>
      </c>
      <c r="G7435" s="4" t="s">
        <v>19</v>
      </c>
    </row>
    <row r="7436" spans="1:21">
      <c r="A7436" t="n">
        <v>63684</v>
      </c>
      <c r="B7436" s="31" t="n">
        <v>46</v>
      </c>
      <c r="C7436" s="7" t="n">
        <v>11</v>
      </c>
      <c r="D7436" s="7" t="n">
        <v>1.54999995231628</v>
      </c>
      <c r="E7436" s="7" t="n">
        <v>0.75</v>
      </c>
      <c r="F7436" s="7" t="n">
        <v>-143.149993896484</v>
      </c>
      <c r="G7436" s="7" t="n">
        <v>180</v>
      </c>
    </row>
    <row r="7437" spans="1:21">
      <c r="A7437" t="s">
        <v>4</v>
      </c>
      <c r="B7437" s="4" t="s">
        <v>5</v>
      </c>
      <c r="C7437" s="4" t="s">
        <v>10</v>
      </c>
      <c r="D7437" s="4" t="s">
        <v>19</v>
      </c>
      <c r="E7437" s="4" t="s">
        <v>19</v>
      </c>
      <c r="F7437" s="4" t="s">
        <v>19</v>
      </c>
      <c r="G7437" s="4" t="s">
        <v>19</v>
      </c>
    </row>
    <row r="7438" spans="1:21">
      <c r="A7438" t="n">
        <v>63703</v>
      </c>
      <c r="B7438" s="31" t="n">
        <v>46</v>
      </c>
      <c r="C7438" s="7" t="n">
        <v>12</v>
      </c>
      <c r="D7438" s="7" t="n">
        <v>-1.14999997615814</v>
      </c>
      <c r="E7438" s="7" t="n">
        <v>0.75</v>
      </c>
      <c r="F7438" s="7" t="n">
        <v>-145.399993896484</v>
      </c>
      <c r="G7438" s="7" t="n">
        <v>180</v>
      </c>
    </row>
    <row r="7439" spans="1:21">
      <c r="A7439" t="s">
        <v>4</v>
      </c>
      <c r="B7439" s="4" t="s">
        <v>5</v>
      </c>
      <c r="C7439" s="4" t="s">
        <v>10</v>
      </c>
      <c r="D7439" s="4" t="s">
        <v>19</v>
      </c>
      <c r="E7439" s="4" t="s">
        <v>19</v>
      </c>
      <c r="F7439" s="4" t="s">
        <v>19</v>
      </c>
      <c r="G7439" s="4" t="s">
        <v>19</v>
      </c>
    </row>
    <row r="7440" spans="1:21">
      <c r="A7440" t="n">
        <v>63722</v>
      </c>
      <c r="B7440" s="31" t="n">
        <v>46</v>
      </c>
      <c r="C7440" s="7" t="n">
        <v>13</v>
      </c>
      <c r="D7440" s="7" t="n">
        <v>1.10000002384186</v>
      </c>
      <c r="E7440" s="7" t="n">
        <v>0.75</v>
      </c>
      <c r="F7440" s="7" t="n">
        <v>-145.649993896484</v>
      </c>
      <c r="G7440" s="7" t="n">
        <v>180</v>
      </c>
    </row>
    <row r="7441" spans="1:7">
      <c r="A7441" t="s">
        <v>4</v>
      </c>
      <c r="B7441" s="4" t="s">
        <v>5</v>
      </c>
      <c r="C7441" s="4" t="s">
        <v>10</v>
      </c>
      <c r="D7441" s="4" t="s">
        <v>19</v>
      </c>
      <c r="E7441" s="4" t="s">
        <v>19</v>
      </c>
      <c r="F7441" s="4" t="s">
        <v>19</v>
      </c>
      <c r="G7441" s="4" t="s">
        <v>19</v>
      </c>
    </row>
    <row r="7442" spans="1:7">
      <c r="A7442" t="n">
        <v>63741</v>
      </c>
      <c r="B7442" s="31" t="n">
        <v>46</v>
      </c>
      <c r="C7442" s="7" t="n">
        <v>80</v>
      </c>
      <c r="D7442" s="7" t="n">
        <v>1.54999995231628</v>
      </c>
      <c r="E7442" s="7" t="n">
        <v>0.75</v>
      </c>
      <c r="F7442" s="7" t="n">
        <v>-145.199996948242</v>
      </c>
      <c r="G7442" s="7" t="n">
        <v>180</v>
      </c>
    </row>
    <row r="7443" spans="1:7">
      <c r="A7443" t="s">
        <v>4</v>
      </c>
      <c r="B7443" s="4" t="s">
        <v>5</v>
      </c>
      <c r="C7443" s="4" t="s">
        <v>10</v>
      </c>
      <c r="D7443" s="4" t="s">
        <v>19</v>
      </c>
      <c r="E7443" s="4" t="s">
        <v>19</v>
      </c>
      <c r="F7443" s="4" t="s">
        <v>19</v>
      </c>
      <c r="G7443" s="4" t="s">
        <v>19</v>
      </c>
    </row>
    <row r="7444" spans="1:7">
      <c r="A7444" t="n">
        <v>63760</v>
      </c>
      <c r="B7444" s="31" t="n">
        <v>46</v>
      </c>
      <c r="C7444" s="7" t="n">
        <v>18</v>
      </c>
      <c r="D7444" s="7" t="n">
        <v>0</v>
      </c>
      <c r="E7444" s="7" t="n">
        <v>0.75</v>
      </c>
      <c r="F7444" s="7" t="n">
        <v>-145.850006103516</v>
      </c>
      <c r="G7444" s="7" t="n">
        <v>180</v>
      </c>
    </row>
    <row r="7445" spans="1:7">
      <c r="A7445" t="s">
        <v>4</v>
      </c>
      <c r="B7445" s="4" t="s">
        <v>5</v>
      </c>
      <c r="C7445" s="4" t="s">
        <v>10</v>
      </c>
      <c r="D7445" s="4" t="s">
        <v>19</v>
      </c>
      <c r="E7445" s="4" t="s">
        <v>19</v>
      </c>
      <c r="F7445" s="4" t="s">
        <v>19</v>
      </c>
      <c r="G7445" s="4" t="s">
        <v>19</v>
      </c>
    </row>
    <row r="7446" spans="1:7">
      <c r="A7446" t="n">
        <v>63779</v>
      </c>
      <c r="B7446" s="31" t="n">
        <v>46</v>
      </c>
      <c r="C7446" s="7" t="n">
        <v>7032</v>
      </c>
      <c r="D7446" s="7" t="n">
        <v>-0.400000005960464</v>
      </c>
      <c r="E7446" s="7" t="n">
        <v>0.75</v>
      </c>
      <c r="F7446" s="7" t="n">
        <v>-144.550003051758</v>
      </c>
      <c r="G7446" s="7" t="n">
        <v>180</v>
      </c>
    </row>
    <row r="7447" spans="1:7">
      <c r="A7447" t="s">
        <v>4</v>
      </c>
      <c r="B7447" s="4" t="s">
        <v>5</v>
      </c>
      <c r="C7447" s="4" t="s">
        <v>10</v>
      </c>
      <c r="D7447" s="4" t="s">
        <v>19</v>
      </c>
      <c r="E7447" s="4" t="s">
        <v>19</v>
      </c>
      <c r="F7447" s="4" t="s">
        <v>19</v>
      </c>
      <c r="G7447" s="4" t="s">
        <v>19</v>
      </c>
    </row>
    <row r="7448" spans="1:7">
      <c r="A7448" t="n">
        <v>63798</v>
      </c>
      <c r="B7448" s="31" t="n">
        <v>46</v>
      </c>
      <c r="C7448" s="7" t="n">
        <v>7042</v>
      </c>
      <c r="D7448" s="7" t="n">
        <v>0</v>
      </c>
      <c r="E7448" s="7" t="n">
        <v>0.75</v>
      </c>
      <c r="F7448" s="7" t="n">
        <v>-148</v>
      </c>
      <c r="G7448" s="7" t="n">
        <v>0</v>
      </c>
    </row>
    <row r="7449" spans="1:7">
      <c r="A7449" t="s">
        <v>4</v>
      </c>
      <c r="B7449" s="4" t="s">
        <v>5</v>
      </c>
      <c r="C7449" s="4" t="s">
        <v>10</v>
      </c>
      <c r="D7449" s="4" t="s">
        <v>19</v>
      </c>
      <c r="E7449" s="4" t="s">
        <v>19</v>
      </c>
      <c r="F7449" s="4" t="s">
        <v>19</v>
      </c>
      <c r="G7449" s="4" t="s">
        <v>19</v>
      </c>
    </row>
    <row r="7450" spans="1:7">
      <c r="A7450" t="n">
        <v>63817</v>
      </c>
      <c r="B7450" s="31" t="n">
        <v>46</v>
      </c>
      <c r="C7450" s="7" t="n">
        <v>1620</v>
      </c>
      <c r="D7450" s="7" t="n">
        <v>0.819999992847443</v>
      </c>
      <c r="E7450" s="7" t="n">
        <v>0.75</v>
      </c>
      <c r="F7450" s="7" t="n">
        <v>-148.869995117188</v>
      </c>
      <c r="G7450" s="7" t="n">
        <v>0</v>
      </c>
    </row>
    <row r="7451" spans="1:7">
      <c r="A7451" t="s">
        <v>4</v>
      </c>
      <c r="B7451" s="4" t="s">
        <v>5</v>
      </c>
      <c r="C7451" s="4" t="s">
        <v>10</v>
      </c>
      <c r="D7451" s="4" t="s">
        <v>19</v>
      </c>
      <c r="E7451" s="4" t="s">
        <v>19</v>
      </c>
      <c r="F7451" s="4" t="s">
        <v>19</v>
      </c>
      <c r="G7451" s="4" t="s">
        <v>19</v>
      </c>
    </row>
    <row r="7452" spans="1:7">
      <c r="A7452" t="n">
        <v>63836</v>
      </c>
      <c r="B7452" s="31" t="n">
        <v>46</v>
      </c>
      <c r="C7452" s="7" t="n">
        <v>1621</v>
      </c>
      <c r="D7452" s="7" t="n">
        <v>-0.699999988079071</v>
      </c>
      <c r="E7452" s="7" t="n">
        <v>0.75</v>
      </c>
      <c r="F7452" s="7" t="n">
        <v>-148.850006103516</v>
      </c>
      <c r="G7452" s="7" t="n">
        <v>0</v>
      </c>
    </row>
    <row r="7453" spans="1:7">
      <c r="A7453" t="s">
        <v>4</v>
      </c>
      <c r="B7453" s="4" t="s">
        <v>5</v>
      </c>
      <c r="C7453" s="4" t="s">
        <v>10</v>
      </c>
      <c r="D7453" s="4" t="s">
        <v>10</v>
      </c>
      <c r="E7453" s="4" t="s">
        <v>19</v>
      </c>
      <c r="F7453" s="4" t="s">
        <v>13</v>
      </c>
    </row>
    <row r="7454" spans="1:7">
      <c r="A7454" t="n">
        <v>63855</v>
      </c>
      <c r="B7454" s="47" t="n">
        <v>53</v>
      </c>
      <c r="C7454" s="7" t="n">
        <v>0</v>
      </c>
      <c r="D7454" s="7" t="n">
        <v>7042</v>
      </c>
      <c r="E7454" s="7" t="n">
        <v>0</v>
      </c>
      <c r="F7454" s="7" t="n">
        <v>0</v>
      </c>
    </row>
    <row r="7455" spans="1:7">
      <c r="A7455" t="s">
        <v>4</v>
      </c>
      <c r="B7455" s="4" t="s">
        <v>5</v>
      </c>
      <c r="C7455" s="4" t="s">
        <v>10</v>
      </c>
      <c r="D7455" s="4" t="s">
        <v>10</v>
      </c>
      <c r="E7455" s="4" t="s">
        <v>19</v>
      </c>
      <c r="F7455" s="4" t="s">
        <v>13</v>
      </c>
    </row>
    <row r="7456" spans="1:7">
      <c r="A7456" t="n">
        <v>63865</v>
      </c>
      <c r="B7456" s="47" t="n">
        <v>53</v>
      </c>
      <c r="C7456" s="7" t="n">
        <v>1</v>
      </c>
      <c r="D7456" s="7" t="n">
        <v>7042</v>
      </c>
      <c r="E7456" s="7" t="n">
        <v>0</v>
      </c>
      <c r="F7456" s="7" t="n">
        <v>0</v>
      </c>
    </row>
    <row r="7457" spans="1:7">
      <c r="A7457" t="s">
        <v>4</v>
      </c>
      <c r="B7457" s="4" t="s">
        <v>5</v>
      </c>
      <c r="C7457" s="4" t="s">
        <v>10</v>
      </c>
      <c r="D7457" s="4" t="s">
        <v>10</v>
      </c>
      <c r="E7457" s="4" t="s">
        <v>19</v>
      </c>
      <c r="F7457" s="4" t="s">
        <v>13</v>
      </c>
    </row>
    <row r="7458" spans="1:7">
      <c r="A7458" t="n">
        <v>63875</v>
      </c>
      <c r="B7458" s="47" t="n">
        <v>53</v>
      </c>
      <c r="C7458" s="7" t="n">
        <v>2</v>
      </c>
      <c r="D7458" s="7" t="n">
        <v>7042</v>
      </c>
      <c r="E7458" s="7" t="n">
        <v>0</v>
      </c>
      <c r="F7458" s="7" t="n">
        <v>0</v>
      </c>
    </row>
    <row r="7459" spans="1:7">
      <c r="A7459" t="s">
        <v>4</v>
      </c>
      <c r="B7459" s="4" t="s">
        <v>5</v>
      </c>
      <c r="C7459" s="4" t="s">
        <v>10</v>
      </c>
      <c r="D7459" s="4" t="s">
        <v>10</v>
      </c>
      <c r="E7459" s="4" t="s">
        <v>19</v>
      </c>
      <c r="F7459" s="4" t="s">
        <v>13</v>
      </c>
    </row>
    <row r="7460" spans="1:7">
      <c r="A7460" t="n">
        <v>63885</v>
      </c>
      <c r="B7460" s="47" t="n">
        <v>53</v>
      </c>
      <c r="C7460" s="7" t="n">
        <v>3</v>
      </c>
      <c r="D7460" s="7" t="n">
        <v>7042</v>
      </c>
      <c r="E7460" s="7" t="n">
        <v>0</v>
      </c>
      <c r="F7460" s="7" t="n">
        <v>0</v>
      </c>
    </row>
    <row r="7461" spans="1:7">
      <c r="A7461" t="s">
        <v>4</v>
      </c>
      <c r="B7461" s="4" t="s">
        <v>5</v>
      </c>
      <c r="C7461" s="4" t="s">
        <v>10</v>
      </c>
      <c r="D7461" s="4" t="s">
        <v>10</v>
      </c>
      <c r="E7461" s="4" t="s">
        <v>19</v>
      </c>
      <c r="F7461" s="4" t="s">
        <v>13</v>
      </c>
    </row>
    <row r="7462" spans="1:7">
      <c r="A7462" t="n">
        <v>63895</v>
      </c>
      <c r="B7462" s="47" t="n">
        <v>53</v>
      </c>
      <c r="C7462" s="7" t="n">
        <v>4</v>
      </c>
      <c r="D7462" s="7" t="n">
        <v>7042</v>
      </c>
      <c r="E7462" s="7" t="n">
        <v>0</v>
      </c>
      <c r="F7462" s="7" t="n">
        <v>0</v>
      </c>
    </row>
    <row r="7463" spans="1:7">
      <c r="A7463" t="s">
        <v>4</v>
      </c>
      <c r="B7463" s="4" t="s">
        <v>5</v>
      </c>
      <c r="C7463" s="4" t="s">
        <v>10</v>
      </c>
      <c r="D7463" s="4" t="s">
        <v>10</v>
      </c>
      <c r="E7463" s="4" t="s">
        <v>19</v>
      </c>
      <c r="F7463" s="4" t="s">
        <v>13</v>
      </c>
    </row>
    <row r="7464" spans="1:7">
      <c r="A7464" t="n">
        <v>63905</v>
      </c>
      <c r="B7464" s="47" t="n">
        <v>53</v>
      </c>
      <c r="C7464" s="7" t="n">
        <v>5</v>
      </c>
      <c r="D7464" s="7" t="n">
        <v>7042</v>
      </c>
      <c r="E7464" s="7" t="n">
        <v>0</v>
      </c>
      <c r="F7464" s="7" t="n">
        <v>0</v>
      </c>
    </row>
    <row r="7465" spans="1:7">
      <c r="A7465" t="s">
        <v>4</v>
      </c>
      <c r="B7465" s="4" t="s">
        <v>5</v>
      </c>
      <c r="C7465" s="4" t="s">
        <v>10</v>
      </c>
      <c r="D7465" s="4" t="s">
        <v>10</v>
      </c>
      <c r="E7465" s="4" t="s">
        <v>19</v>
      </c>
      <c r="F7465" s="4" t="s">
        <v>13</v>
      </c>
    </row>
    <row r="7466" spans="1:7">
      <c r="A7466" t="n">
        <v>63915</v>
      </c>
      <c r="B7466" s="47" t="n">
        <v>53</v>
      </c>
      <c r="C7466" s="7" t="n">
        <v>6</v>
      </c>
      <c r="D7466" s="7" t="n">
        <v>7042</v>
      </c>
      <c r="E7466" s="7" t="n">
        <v>0</v>
      </c>
      <c r="F7466" s="7" t="n">
        <v>0</v>
      </c>
    </row>
    <row r="7467" spans="1:7">
      <c r="A7467" t="s">
        <v>4</v>
      </c>
      <c r="B7467" s="4" t="s">
        <v>5</v>
      </c>
      <c r="C7467" s="4" t="s">
        <v>10</v>
      </c>
      <c r="D7467" s="4" t="s">
        <v>10</v>
      </c>
      <c r="E7467" s="4" t="s">
        <v>19</v>
      </c>
      <c r="F7467" s="4" t="s">
        <v>13</v>
      </c>
    </row>
    <row r="7468" spans="1:7">
      <c r="A7468" t="n">
        <v>63925</v>
      </c>
      <c r="B7468" s="47" t="n">
        <v>53</v>
      </c>
      <c r="C7468" s="7" t="n">
        <v>7</v>
      </c>
      <c r="D7468" s="7" t="n">
        <v>7042</v>
      </c>
      <c r="E7468" s="7" t="n">
        <v>0</v>
      </c>
      <c r="F7468" s="7" t="n">
        <v>0</v>
      </c>
    </row>
    <row r="7469" spans="1:7">
      <c r="A7469" t="s">
        <v>4</v>
      </c>
      <c r="B7469" s="4" t="s">
        <v>5</v>
      </c>
      <c r="C7469" s="4" t="s">
        <v>10</v>
      </c>
      <c r="D7469" s="4" t="s">
        <v>10</v>
      </c>
      <c r="E7469" s="4" t="s">
        <v>19</v>
      </c>
      <c r="F7469" s="4" t="s">
        <v>13</v>
      </c>
    </row>
    <row r="7470" spans="1:7">
      <c r="A7470" t="n">
        <v>63935</v>
      </c>
      <c r="B7470" s="47" t="n">
        <v>53</v>
      </c>
      <c r="C7470" s="7" t="n">
        <v>8</v>
      </c>
      <c r="D7470" s="7" t="n">
        <v>7042</v>
      </c>
      <c r="E7470" s="7" t="n">
        <v>0</v>
      </c>
      <c r="F7470" s="7" t="n">
        <v>0</v>
      </c>
    </row>
    <row r="7471" spans="1:7">
      <c r="A7471" t="s">
        <v>4</v>
      </c>
      <c r="B7471" s="4" t="s">
        <v>5</v>
      </c>
      <c r="C7471" s="4" t="s">
        <v>10</v>
      </c>
      <c r="D7471" s="4" t="s">
        <v>10</v>
      </c>
      <c r="E7471" s="4" t="s">
        <v>19</v>
      </c>
      <c r="F7471" s="4" t="s">
        <v>13</v>
      </c>
    </row>
    <row r="7472" spans="1:7">
      <c r="A7472" t="n">
        <v>63945</v>
      </c>
      <c r="B7472" s="47" t="n">
        <v>53</v>
      </c>
      <c r="C7472" s="7" t="n">
        <v>9</v>
      </c>
      <c r="D7472" s="7" t="n">
        <v>7042</v>
      </c>
      <c r="E7472" s="7" t="n">
        <v>0</v>
      </c>
      <c r="F7472" s="7" t="n">
        <v>0</v>
      </c>
    </row>
    <row r="7473" spans="1:6">
      <c r="A7473" t="s">
        <v>4</v>
      </c>
      <c r="B7473" s="4" t="s">
        <v>5</v>
      </c>
      <c r="C7473" s="4" t="s">
        <v>10</v>
      </c>
      <c r="D7473" s="4" t="s">
        <v>10</v>
      </c>
      <c r="E7473" s="4" t="s">
        <v>19</v>
      </c>
      <c r="F7473" s="4" t="s">
        <v>13</v>
      </c>
    </row>
    <row r="7474" spans="1:6">
      <c r="A7474" t="n">
        <v>63955</v>
      </c>
      <c r="B7474" s="47" t="n">
        <v>53</v>
      </c>
      <c r="C7474" s="7" t="n">
        <v>11</v>
      </c>
      <c r="D7474" s="7" t="n">
        <v>7042</v>
      </c>
      <c r="E7474" s="7" t="n">
        <v>0</v>
      </c>
      <c r="F7474" s="7" t="n">
        <v>0</v>
      </c>
    </row>
    <row r="7475" spans="1:6">
      <c r="A7475" t="s">
        <v>4</v>
      </c>
      <c r="B7475" s="4" t="s">
        <v>5</v>
      </c>
      <c r="C7475" s="4" t="s">
        <v>10</v>
      </c>
      <c r="D7475" s="4" t="s">
        <v>10</v>
      </c>
      <c r="E7475" s="4" t="s">
        <v>19</v>
      </c>
      <c r="F7475" s="4" t="s">
        <v>13</v>
      </c>
    </row>
    <row r="7476" spans="1:6">
      <c r="A7476" t="n">
        <v>63965</v>
      </c>
      <c r="B7476" s="47" t="n">
        <v>53</v>
      </c>
      <c r="C7476" s="7" t="n">
        <v>12</v>
      </c>
      <c r="D7476" s="7" t="n">
        <v>7042</v>
      </c>
      <c r="E7476" s="7" t="n">
        <v>0</v>
      </c>
      <c r="F7476" s="7" t="n">
        <v>0</v>
      </c>
    </row>
    <row r="7477" spans="1:6">
      <c r="A7477" t="s">
        <v>4</v>
      </c>
      <c r="B7477" s="4" t="s">
        <v>5</v>
      </c>
      <c r="C7477" s="4" t="s">
        <v>10</v>
      </c>
      <c r="D7477" s="4" t="s">
        <v>10</v>
      </c>
      <c r="E7477" s="4" t="s">
        <v>19</v>
      </c>
      <c r="F7477" s="4" t="s">
        <v>13</v>
      </c>
    </row>
    <row r="7478" spans="1:6">
      <c r="A7478" t="n">
        <v>63975</v>
      </c>
      <c r="B7478" s="47" t="n">
        <v>53</v>
      </c>
      <c r="C7478" s="7" t="n">
        <v>13</v>
      </c>
      <c r="D7478" s="7" t="n">
        <v>7042</v>
      </c>
      <c r="E7478" s="7" t="n">
        <v>0</v>
      </c>
      <c r="F7478" s="7" t="n">
        <v>0</v>
      </c>
    </row>
    <row r="7479" spans="1:6">
      <c r="A7479" t="s">
        <v>4</v>
      </c>
      <c r="B7479" s="4" t="s">
        <v>5</v>
      </c>
      <c r="C7479" s="4" t="s">
        <v>10</v>
      </c>
      <c r="D7479" s="4" t="s">
        <v>10</v>
      </c>
      <c r="E7479" s="4" t="s">
        <v>19</v>
      </c>
      <c r="F7479" s="4" t="s">
        <v>13</v>
      </c>
    </row>
    <row r="7480" spans="1:6">
      <c r="A7480" t="n">
        <v>63985</v>
      </c>
      <c r="B7480" s="47" t="n">
        <v>53</v>
      </c>
      <c r="C7480" s="7" t="n">
        <v>80</v>
      </c>
      <c r="D7480" s="7" t="n">
        <v>7042</v>
      </c>
      <c r="E7480" s="7" t="n">
        <v>0</v>
      </c>
      <c r="F7480" s="7" t="n">
        <v>0</v>
      </c>
    </row>
    <row r="7481" spans="1:6">
      <c r="A7481" t="s">
        <v>4</v>
      </c>
      <c r="B7481" s="4" t="s">
        <v>5</v>
      </c>
      <c r="C7481" s="4" t="s">
        <v>10</v>
      </c>
      <c r="D7481" s="4" t="s">
        <v>10</v>
      </c>
      <c r="E7481" s="4" t="s">
        <v>19</v>
      </c>
      <c r="F7481" s="4" t="s">
        <v>13</v>
      </c>
    </row>
    <row r="7482" spans="1:6">
      <c r="A7482" t="n">
        <v>63995</v>
      </c>
      <c r="B7482" s="47" t="n">
        <v>53</v>
      </c>
      <c r="C7482" s="7" t="n">
        <v>18</v>
      </c>
      <c r="D7482" s="7" t="n">
        <v>7042</v>
      </c>
      <c r="E7482" s="7" t="n">
        <v>0</v>
      </c>
      <c r="F7482" s="7" t="n">
        <v>0</v>
      </c>
    </row>
    <row r="7483" spans="1:6">
      <c r="A7483" t="s">
        <v>4</v>
      </c>
      <c r="B7483" s="4" t="s">
        <v>5</v>
      </c>
      <c r="C7483" s="4" t="s">
        <v>10</v>
      </c>
      <c r="D7483" s="4" t="s">
        <v>10</v>
      </c>
      <c r="E7483" s="4" t="s">
        <v>19</v>
      </c>
      <c r="F7483" s="4" t="s">
        <v>13</v>
      </c>
    </row>
    <row r="7484" spans="1:6">
      <c r="A7484" t="n">
        <v>64005</v>
      </c>
      <c r="B7484" s="47" t="n">
        <v>53</v>
      </c>
      <c r="C7484" s="7" t="n">
        <v>7032</v>
      </c>
      <c r="D7484" s="7" t="n">
        <v>7042</v>
      </c>
      <c r="E7484" s="7" t="n">
        <v>0</v>
      </c>
      <c r="F7484" s="7" t="n">
        <v>0</v>
      </c>
    </row>
    <row r="7485" spans="1:6">
      <c r="A7485" t="s">
        <v>4</v>
      </c>
      <c r="B7485" s="4" t="s">
        <v>5</v>
      </c>
      <c r="C7485" s="4" t="s">
        <v>10</v>
      </c>
      <c r="D7485" s="4" t="s">
        <v>10</v>
      </c>
      <c r="E7485" s="4" t="s">
        <v>19</v>
      </c>
      <c r="F7485" s="4" t="s">
        <v>13</v>
      </c>
    </row>
    <row r="7486" spans="1:6">
      <c r="A7486" t="n">
        <v>64015</v>
      </c>
      <c r="B7486" s="47" t="n">
        <v>53</v>
      </c>
      <c r="C7486" s="7" t="n">
        <v>7042</v>
      </c>
      <c r="D7486" s="7" t="n">
        <v>18</v>
      </c>
      <c r="E7486" s="7" t="n">
        <v>0</v>
      </c>
      <c r="F7486" s="7" t="n">
        <v>0</v>
      </c>
    </row>
    <row r="7487" spans="1:6">
      <c r="A7487" t="s">
        <v>4</v>
      </c>
      <c r="B7487" s="4" t="s">
        <v>5</v>
      </c>
      <c r="C7487" s="4" t="s">
        <v>10</v>
      </c>
      <c r="D7487" s="4" t="s">
        <v>10</v>
      </c>
      <c r="E7487" s="4" t="s">
        <v>19</v>
      </c>
      <c r="F7487" s="4" t="s">
        <v>13</v>
      </c>
    </row>
    <row r="7488" spans="1:6">
      <c r="A7488" t="n">
        <v>64025</v>
      </c>
      <c r="B7488" s="47" t="n">
        <v>53</v>
      </c>
      <c r="C7488" s="7" t="n">
        <v>1620</v>
      </c>
      <c r="D7488" s="7" t="n">
        <v>18</v>
      </c>
      <c r="E7488" s="7" t="n">
        <v>0</v>
      </c>
      <c r="F7488" s="7" t="n">
        <v>0</v>
      </c>
    </row>
    <row r="7489" spans="1:6">
      <c r="A7489" t="s">
        <v>4</v>
      </c>
      <c r="B7489" s="4" t="s">
        <v>5</v>
      </c>
      <c r="C7489" s="4" t="s">
        <v>10</v>
      </c>
      <c r="D7489" s="4" t="s">
        <v>10</v>
      </c>
      <c r="E7489" s="4" t="s">
        <v>19</v>
      </c>
      <c r="F7489" s="4" t="s">
        <v>13</v>
      </c>
    </row>
    <row r="7490" spans="1:6">
      <c r="A7490" t="n">
        <v>64035</v>
      </c>
      <c r="B7490" s="47" t="n">
        <v>53</v>
      </c>
      <c r="C7490" s="7" t="n">
        <v>1621</v>
      </c>
      <c r="D7490" s="7" t="n">
        <v>18</v>
      </c>
      <c r="E7490" s="7" t="n">
        <v>0</v>
      </c>
      <c r="F7490" s="7" t="n">
        <v>0</v>
      </c>
    </row>
    <row r="7491" spans="1:6">
      <c r="A7491" t="s">
        <v>4</v>
      </c>
      <c r="B7491" s="4" t="s">
        <v>5</v>
      </c>
      <c r="C7491" s="4" t="s">
        <v>10</v>
      </c>
    </row>
    <row r="7492" spans="1:6">
      <c r="A7492" t="n">
        <v>64045</v>
      </c>
      <c r="B7492" s="25" t="n">
        <v>16</v>
      </c>
      <c r="C7492" s="7" t="n">
        <v>1000</v>
      </c>
    </row>
    <row r="7493" spans="1:6">
      <c r="A7493" t="s">
        <v>4</v>
      </c>
      <c r="B7493" s="4" t="s">
        <v>5</v>
      </c>
      <c r="C7493" s="4" t="s">
        <v>13</v>
      </c>
      <c r="D7493" s="4" t="s">
        <v>10</v>
      </c>
      <c r="E7493" s="4" t="s">
        <v>10</v>
      </c>
      <c r="F7493" s="4" t="s">
        <v>10</v>
      </c>
      <c r="G7493" s="4" t="s">
        <v>10</v>
      </c>
      <c r="H7493" s="4" t="s">
        <v>13</v>
      </c>
    </row>
    <row r="7494" spans="1:6">
      <c r="A7494" t="n">
        <v>64048</v>
      </c>
      <c r="B7494" s="21" t="n">
        <v>25</v>
      </c>
      <c r="C7494" s="7" t="n">
        <v>5</v>
      </c>
      <c r="D7494" s="7" t="n">
        <v>65535</v>
      </c>
      <c r="E7494" s="7" t="n">
        <v>500</v>
      </c>
      <c r="F7494" s="7" t="n">
        <v>800</v>
      </c>
      <c r="G7494" s="7" t="n">
        <v>140</v>
      </c>
      <c r="H7494" s="7" t="n">
        <v>0</v>
      </c>
    </row>
    <row r="7495" spans="1:6">
      <c r="A7495" t="s">
        <v>4</v>
      </c>
      <c r="B7495" s="4" t="s">
        <v>5</v>
      </c>
      <c r="C7495" s="4" t="s">
        <v>10</v>
      </c>
      <c r="D7495" s="4" t="s">
        <v>13</v>
      </c>
      <c r="E7495" s="4" t="s">
        <v>28</v>
      </c>
      <c r="F7495" s="4" t="s">
        <v>13</v>
      </c>
      <c r="G7495" s="4" t="s">
        <v>13</v>
      </c>
    </row>
    <row r="7496" spans="1:6">
      <c r="A7496" t="n">
        <v>64059</v>
      </c>
      <c r="B7496" s="22" t="n">
        <v>24</v>
      </c>
      <c r="C7496" s="7" t="n">
        <v>65533</v>
      </c>
      <c r="D7496" s="7" t="n">
        <v>11</v>
      </c>
      <c r="E7496" s="7" t="s">
        <v>513</v>
      </c>
      <c r="F7496" s="7" t="n">
        <v>2</v>
      </c>
      <c r="G7496" s="7" t="n">
        <v>0</v>
      </c>
    </row>
    <row r="7497" spans="1:6">
      <c r="A7497" t="s">
        <v>4</v>
      </c>
      <c r="B7497" s="4" t="s">
        <v>5</v>
      </c>
    </row>
    <row r="7498" spans="1:6">
      <c r="A7498" t="n">
        <v>64131</v>
      </c>
      <c r="B7498" s="23" t="n">
        <v>28</v>
      </c>
    </row>
    <row r="7499" spans="1:6">
      <c r="A7499" t="s">
        <v>4</v>
      </c>
      <c r="B7499" s="4" t="s">
        <v>5</v>
      </c>
      <c r="C7499" s="4" t="s">
        <v>10</v>
      </c>
      <c r="D7499" s="4" t="s">
        <v>13</v>
      </c>
      <c r="E7499" s="4" t="s">
        <v>28</v>
      </c>
      <c r="F7499" s="4" t="s">
        <v>13</v>
      </c>
      <c r="G7499" s="4" t="s">
        <v>13</v>
      </c>
    </row>
    <row r="7500" spans="1:6">
      <c r="A7500" t="n">
        <v>64132</v>
      </c>
      <c r="B7500" s="22" t="n">
        <v>24</v>
      </c>
      <c r="C7500" s="7" t="n">
        <v>65533</v>
      </c>
      <c r="D7500" s="7" t="n">
        <v>11</v>
      </c>
      <c r="E7500" s="7" t="s">
        <v>514</v>
      </c>
      <c r="F7500" s="7" t="n">
        <v>2</v>
      </c>
      <c r="G7500" s="7" t="n">
        <v>0</v>
      </c>
    </row>
    <row r="7501" spans="1:6">
      <c r="A7501" t="s">
        <v>4</v>
      </c>
      <c r="B7501" s="4" t="s">
        <v>5</v>
      </c>
    </row>
    <row r="7502" spans="1:6">
      <c r="A7502" t="n">
        <v>64209</v>
      </c>
      <c r="B7502" s="23" t="n">
        <v>28</v>
      </c>
    </row>
    <row r="7503" spans="1:6">
      <c r="A7503" t="s">
        <v>4</v>
      </c>
      <c r="B7503" s="4" t="s">
        <v>5</v>
      </c>
      <c r="C7503" s="4" t="s">
        <v>13</v>
      </c>
    </row>
    <row r="7504" spans="1:6">
      <c r="A7504" t="n">
        <v>64210</v>
      </c>
      <c r="B7504" s="24" t="n">
        <v>27</v>
      </c>
      <c r="C7504" s="7" t="n">
        <v>0</v>
      </c>
    </row>
    <row r="7505" spans="1:8">
      <c r="A7505" t="s">
        <v>4</v>
      </c>
      <c r="B7505" s="4" t="s">
        <v>5</v>
      </c>
      <c r="C7505" s="4" t="s">
        <v>13</v>
      </c>
    </row>
    <row r="7506" spans="1:8">
      <c r="A7506" t="n">
        <v>64212</v>
      </c>
      <c r="B7506" s="24" t="n">
        <v>27</v>
      </c>
      <c r="C7506" s="7" t="n">
        <v>1</v>
      </c>
    </row>
    <row r="7507" spans="1:8">
      <c r="A7507" t="s">
        <v>4</v>
      </c>
      <c r="B7507" s="4" t="s">
        <v>5</v>
      </c>
      <c r="C7507" s="4" t="s">
        <v>13</v>
      </c>
      <c r="D7507" s="4" t="s">
        <v>10</v>
      </c>
      <c r="E7507" s="4" t="s">
        <v>10</v>
      </c>
      <c r="F7507" s="4" t="s">
        <v>10</v>
      </c>
      <c r="G7507" s="4" t="s">
        <v>10</v>
      </c>
      <c r="H7507" s="4" t="s">
        <v>13</v>
      </c>
    </row>
    <row r="7508" spans="1:8">
      <c r="A7508" t="n">
        <v>64214</v>
      </c>
      <c r="B7508" s="21" t="n">
        <v>25</v>
      </c>
      <c r="C7508" s="7" t="n">
        <v>5</v>
      </c>
      <c r="D7508" s="7" t="n">
        <v>65535</v>
      </c>
      <c r="E7508" s="7" t="n">
        <v>65535</v>
      </c>
      <c r="F7508" s="7" t="n">
        <v>65535</v>
      </c>
      <c r="G7508" s="7" t="n">
        <v>65535</v>
      </c>
      <c r="H7508" s="7" t="n">
        <v>0</v>
      </c>
    </row>
    <row r="7509" spans="1:8">
      <c r="A7509" t="s">
        <v>4</v>
      </c>
      <c r="B7509" s="4" t="s">
        <v>5</v>
      </c>
      <c r="C7509" s="4" t="s">
        <v>10</v>
      </c>
    </row>
    <row r="7510" spans="1:8">
      <c r="A7510" t="n">
        <v>64225</v>
      </c>
      <c r="B7510" s="25" t="n">
        <v>16</v>
      </c>
      <c r="C7510" s="7" t="n">
        <v>500</v>
      </c>
    </row>
    <row r="7511" spans="1:8">
      <c r="A7511" t="s">
        <v>4</v>
      </c>
      <c r="B7511" s="4" t="s">
        <v>5</v>
      </c>
      <c r="C7511" s="4" t="s">
        <v>13</v>
      </c>
      <c r="D7511" s="4" t="s">
        <v>10</v>
      </c>
      <c r="E7511" s="4" t="s">
        <v>9</v>
      </c>
      <c r="F7511" s="4" t="s">
        <v>10</v>
      </c>
      <c r="G7511" s="4" t="s">
        <v>9</v>
      </c>
      <c r="H7511" s="4" t="s">
        <v>13</v>
      </c>
    </row>
    <row r="7512" spans="1:8">
      <c r="A7512" t="n">
        <v>64228</v>
      </c>
      <c r="B7512" s="16" t="n">
        <v>49</v>
      </c>
      <c r="C7512" s="7" t="n">
        <v>0</v>
      </c>
      <c r="D7512" s="7" t="n">
        <v>521</v>
      </c>
      <c r="E7512" s="7" t="n">
        <v>1065353216</v>
      </c>
      <c r="F7512" s="7" t="n">
        <v>0</v>
      </c>
      <c r="G7512" s="7" t="n">
        <v>0</v>
      </c>
      <c r="H7512" s="7" t="n">
        <v>0</v>
      </c>
    </row>
    <row r="7513" spans="1:8">
      <c r="A7513" t="s">
        <v>4</v>
      </c>
      <c r="B7513" s="4" t="s">
        <v>5</v>
      </c>
      <c r="C7513" s="4" t="s">
        <v>13</v>
      </c>
      <c r="D7513" s="4" t="s">
        <v>10</v>
      </c>
    </row>
    <row r="7514" spans="1:8">
      <c r="A7514" t="n">
        <v>64243</v>
      </c>
      <c r="B7514" s="16" t="n">
        <v>49</v>
      </c>
      <c r="C7514" s="7" t="n">
        <v>6</v>
      </c>
      <c r="D7514" s="7" t="n">
        <v>521</v>
      </c>
    </row>
    <row r="7515" spans="1:8">
      <c r="A7515" t="s">
        <v>4</v>
      </c>
      <c r="B7515" s="4" t="s">
        <v>5</v>
      </c>
      <c r="C7515" s="4" t="s">
        <v>13</v>
      </c>
    </row>
    <row r="7516" spans="1:8">
      <c r="A7516" t="n">
        <v>64247</v>
      </c>
      <c r="B7516" s="53" t="n">
        <v>116</v>
      </c>
      <c r="C7516" s="7" t="n">
        <v>0</v>
      </c>
    </row>
    <row r="7517" spans="1:8">
      <c r="A7517" t="s">
        <v>4</v>
      </c>
      <c r="B7517" s="4" t="s">
        <v>5</v>
      </c>
      <c r="C7517" s="4" t="s">
        <v>13</v>
      </c>
      <c r="D7517" s="4" t="s">
        <v>10</v>
      </c>
    </row>
    <row r="7518" spans="1:8">
      <c r="A7518" t="n">
        <v>64249</v>
      </c>
      <c r="B7518" s="53" t="n">
        <v>116</v>
      </c>
      <c r="C7518" s="7" t="n">
        <v>2</v>
      </c>
      <c r="D7518" s="7" t="n">
        <v>1</v>
      </c>
    </row>
    <row r="7519" spans="1:8">
      <c r="A7519" t="s">
        <v>4</v>
      </c>
      <c r="B7519" s="4" t="s">
        <v>5</v>
      </c>
      <c r="C7519" s="4" t="s">
        <v>13</v>
      </c>
      <c r="D7519" s="4" t="s">
        <v>9</v>
      </c>
    </row>
    <row r="7520" spans="1:8">
      <c r="A7520" t="n">
        <v>64253</v>
      </c>
      <c r="B7520" s="53" t="n">
        <v>116</v>
      </c>
      <c r="C7520" s="7" t="n">
        <v>5</v>
      </c>
      <c r="D7520" s="7" t="n">
        <v>1106247680</v>
      </c>
    </row>
    <row r="7521" spans="1:8">
      <c r="A7521" t="s">
        <v>4</v>
      </c>
      <c r="B7521" s="4" t="s">
        <v>5</v>
      </c>
      <c r="C7521" s="4" t="s">
        <v>13</v>
      </c>
      <c r="D7521" s="4" t="s">
        <v>10</v>
      </c>
    </row>
    <row r="7522" spans="1:8">
      <c r="A7522" t="n">
        <v>64259</v>
      </c>
      <c r="B7522" s="53" t="n">
        <v>116</v>
      </c>
      <c r="C7522" s="7" t="n">
        <v>6</v>
      </c>
      <c r="D7522" s="7" t="n">
        <v>1</v>
      </c>
    </row>
    <row r="7523" spans="1:8">
      <c r="A7523" t="s">
        <v>4</v>
      </c>
      <c r="B7523" s="4" t="s">
        <v>5</v>
      </c>
      <c r="C7523" s="4" t="s">
        <v>13</v>
      </c>
      <c r="D7523" s="4" t="s">
        <v>13</v>
      </c>
      <c r="E7523" s="4" t="s">
        <v>19</v>
      </c>
      <c r="F7523" s="4" t="s">
        <v>19</v>
      </c>
      <c r="G7523" s="4" t="s">
        <v>19</v>
      </c>
      <c r="H7523" s="4" t="s">
        <v>10</v>
      </c>
    </row>
    <row r="7524" spans="1:8">
      <c r="A7524" t="n">
        <v>64263</v>
      </c>
      <c r="B7524" s="48" t="n">
        <v>45</v>
      </c>
      <c r="C7524" s="7" t="n">
        <v>2</v>
      </c>
      <c r="D7524" s="7" t="n">
        <v>3</v>
      </c>
      <c r="E7524" s="7" t="n">
        <v>0</v>
      </c>
      <c r="F7524" s="7" t="n">
        <v>1.83000004291534</v>
      </c>
      <c r="G7524" s="7" t="n">
        <v>-146.850006103516</v>
      </c>
      <c r="H7524" s="7" t="n">
        <v>0</v>
      </c>
    </row>
    <row r="7525" spans="1:8">
      <c r="A7525" t="s">
        <v>4</v>
      </c>
      <c r="B7525" s="4" t="s">
        <v>5</v>
      </c>
      <c r="C7525" s="4" t="s">
        <v>13</v>
      </c>
      <c r="D7525" s="4" t="s">
        <v>13</v>
      </c>
      <c r="E7525" s="4" t="s">
        <v>19</v>
      </c>
      <c r="F7525" s="4" t="s">
        <v>19</v>
      </c>
      <c r="G7525" s="4" t="s">
        <v>19</v>
      </c>
      <c r="H7525" s="4" t="s">
        <v>10</v>
      </c>
      <c r="I7525" s="4" t="s">
        <v>13</v>
      </c>
    </row>
    <row r="7526" spans="1:8">
      <c r="A7526" t="n">
        <v>64280</v>
      </c>
      <c r="B7526" s="48" t="n">
        <v>45</v>
      </c>
      <c r="C7526" s="7" t="n">
        <v>4</v>
      </c>
      <c r="D7526" s="7" t="n">
        <v>3</v>
      </c>
      <c r="E7526" s="7" t="n">
        <v>16.5599994659424</v>
      </c>
      <c r="F7526" s="7" t="n">
        <v>339.959991455078</v>
      </c>
      <c r="G7526" s="7" t="n">
        <v>0</v>
      </c>
      <c r="H7526" s="7" t="n">
        <v>0</v>
      </c>
      <c r="I7526" s="7" t="n">
        <v>1</v>
      </c>
    </row>
    <row r="7527" spans="1:8">
      <c r="A7527" t="s">
        <v>4</v>
      </c>
      <c r="B7527" s="4" t="s">
        <v>5</v>
      </c>
      <c r="C7527" s="4" t="s">
        <v>13</v>
      </c>
      <c r="D7527" s="4" t="s">
        <v>13</v>
      </c>
      <c r="E7527" s="4" t="s">
        <v>19</v>
      </c>
      <c r="F7527" s="4" t="s">
        <v>10</v>
      </c>
    </row>
    <row r="7528" spans="1:8">
      <c r="A7528" t="n">
        <v>64298</v>
      </c>
      <c r="B7528" s="48" t="n">
        <v>45</v>
      </c>
      <c r="C7528" s="7" t="n">
        <v>5</v>
      </c>
      <c r="D7528" s="7" t="n">
        <v>3</v>
      </c>
      <c r="E7528" s="7" t="n">
        <v>11</v>
      </c>
      <c r="F7528" s="7" t="n">
        <v>0</v>
      </c>
    </row>
    <row r="7529" spans="1:8">
      <c r="A7529" t="s">
        <v>4</v>
      </c>
      <c r="B7529" s="4" t="s">
        <v>5</v>
      </c>
      <c r="C7529" s="4" t="s">
        <v>13</v>
      </c>
      <c r="D7529" s="4" t="s">
        <v>13</v>
      </c>
      <c r="E7529" s="4" t="s">
        <v>19</v>
      </c>
      <c r="F7529" s="4" t="s">
        <v>10</v>
      </c>
    </row>
    <row r="7530" spans="1:8">
      <c r="A7530" t="n">
        <v>64307</v>
      </c>
      <c r="B7530" s="48" t="n">
        <v>45</v>
      </c>
      <c r="C7530" s="7" t="n">
        <v>11</v>
      </c>
      <c r="D7530" s="7" t="n">
        <v>3</v>
      </c>
      <c r="E7530" s="7" t="n">
        <v>28.5</v>
      </c>
      <c r="F7530" s="7" t="n">
        <v>0</v>
      </c>
    </row>
    <row r="7531" spans="1:8">
      <c r="A7531" t="s">
        <v>4</v>
      </c>
      <c r="B7531" s="4" t="s">
        <v>5</v>
      </c>
      <c r="C7531" s="4" t="s">
        <v>13</v>
      </c>
      <c r="D7531" s="4" t="s">
        <v>13</v>
      </c>
      <c r="E7531" s="4" t="s">
        <v>19</v>
      </c>
      <c r="F7531" s="4" t="s">
        <v>19</v>
      </c>
      <c r="G7531" s="4" t="s">
        <v>19</v>
      </c>
      <c r="H7531" s="4" t="s">
        <v>10</v>
      </c>
      <c r="I7531" s="4" t="s">
        <v>13</v>
      </c>
    </row>
    <row r="7532" spans="1:8">
      <c r="A7532" t="n">
        <v>64316</v>
      </c>
      <c r="B7532" s="48" t="n">
        <v>45</v>
      </c>
      <c r="C7532" s="7" t="n">
        <v>4</v>
      </c>
      <c r="D7532" s="7" t="n">
        <v>3</v>
      </c>
      <c r="E7532" s="7" t="n">
        <v>16.5599994659424</v>
      </c>
      <c r="F7532" s="7" t="n">
        <v>351.640014648438</v>
      </c>
      <c r="G7532" s="7" t="n">
        <v>0</v>
      </c>
      <c r="H7532" s="7" t="n">
        <v>20000</v>
      </c>
      <c r="I7532" s="7" t="n">
        <v>1</v>
      </c>
    </row>
    <row r="7533" spans="1:8">
      <c r="A7533" t="s">
        <v>4</v>
      </c>
      <c r="B7533" s="4" t="s">
        <v>5</v>
      </c>
      <c r="C7533" s="4" t="s">
        <v>13</v>
      </c>
      <c r="D7533" s="4" t="s">
        <v>13</v>
      </c>
      <c r="E7533" s="4" t="s">
        <v>19</v>
      </c>
      <c r="F7533" s="4" t="s">
        <v>10</v>
      </c>
    </row>
    <row r="7534" spans="1:8">
      <c r="A7534" t="n">
        <v>64334</v>
      </c>
      <c r="B7534" s="48" t="n">
        <v>45</v>
      </c>
      <c r="C7534" s="7" t="n">
        <v>5</v>
      </c>
      <c r="D7534" s="7" t="n">
        <v>3</v>
      </c>
      <c r="E7534" s="7" t="n">
        <v>8.30000019073486</v>
      </c>
      <c r="F7534" s="7" t="n">
        <v>20000</v>
      </c>
    </row>
    <row r="7535" spans="1:8">
      <c r="A7535" t="s">
        <v>4</v>
      </c>
      <c r="B7535" s="4" t="s">
        <v>5</v>
      </c>
      <c r="C7535" s="4" t="s">
        <v>13</v>
      </c>
      <c r="D7535" s="4" t="s">
        <v>10</v>
      </c>
      <c r="E7535" s="4" t="s">
        <v>19</v>
      </c>
    </row>
    <row r="7536" spans="1:8">
      <c r="A7536" t="n">
        <v>64343</v>
      </c>
      <c r="B7536" s="42" t="n">
        <v>58</v>
      </c>
      <c r="C7536" s="7" t="n">
        <v>100</v>
      </c>
      <c r="D7536" s="7" t="n">
        <v>1000</v>
      </c>
      <c r="E7536" s="7" t="n">
        <v>1</v>
      </c>
    </row>
    <row r="7537" spans="1:9">
      <c r="A7537" t="s">
        <v>4</v>
      </c>
      <c r="B7537" s="4" t="s">
        <v>5</v>
      </c>
      <c r="C7537" s="4" t="s">
        <v>13</v>
      </c>
      <c r="D7537" s="4" t="s">
        <v>10</v>
      </c>
      <c r="E7537" s="4" t="s">
        <v>9</v>
      </c>
      <c r="F7537" s="4" t="s">
        <v>10</v>
      </c>
    </row>
    <row r="7538" spans="1:9">
      <c r="A7538" t="n">
        <v>64351</v>
      </c>
      <c r="B7538" s="14" t="n">
        <v>50</v>
      </c>
      <c r="C7538" s="7" t="n">
        <v>3</v>
      </c>
      <c r="D7538" s="7" t="n">
        <v>8060</v>
      </c>
      <c r="E7538" s="7" t="n">
        <v>1053609165</v>
      </c>
      <c r="F7538" s="7" t="n">
        <v>1000</v>
      </c>
    </row>
    <row r="7539" spans="1:9">
      <c r="A7539" t="s">
        <v>4</v>
      </c>
      <c r="B7539" s="4" t="s">
        <v>5</v>
      </c>
      <c r="C7539" s="4" t="s">
        <v>13</v>
      </c>
      <c r="D7539" s="4" t="s">
        <v>10</v>
      </c>
      <c r="E7539" s="4" t="s">
        <v>9</v>
      </c>
      <c r="F7539" s="4" t="s">
        <v>10</v>
      </c>
    </row>
    <row r="7540" spans="1:9">
      <c r="A7540" t="n">
        <v>64361</v>
      </c>
      <c r="B7540" s="14" t="n">
        <v>50</v>
      </c>
      <c r="C7540" s="7" t="n">
        <v>3</v>
      </c>
      <c r="D7540" s="7" t="n">
        <v>8021</v>
      </c>
      <c r="E7540" s="7" t="n">
        <v>1050253722</v>
      </c>
      <c r="F7540" s="7" t="n">
        <v>1000</v>
      </c>
    </row>
    <row r="7541" spans="1:9">
      <c r="A7541" t="s">
        <v>4</v>
      </c>
      <c r="B7541" s="4" t="s">
        <v>5</v>
      </c>
      <c r="C7541" s="4" t="s">
        <v>13</v>
      </c>
      <c r="D7541" s="4" t="s">
        <v>10</v>
      </c>
    </row>
    <row r="7542" spans="1:9">
      <c r="A7542" t="n">
        <v>64371</v>
      </c>
      <c r="B7542" s="42" t="n">
        <v>58</v>
      </c>
      <c r="C7542" s="7" t="n">
        <v>255</v>
      </c>
      <c r="D7542" s="7" t="n">
        <v>0</v>
      </c>
    </row>
    <row r="7543" spans="1:9">
      <c r="A7543" t="s">
        <v>4</v>
      </c>
      <c r="B7543" s="4" t="s">
        <v>5</v>
      </c>
      <c r="C7543" s="4" t="s">
        <v>10</v>
      </c>
    </row>
    <row r="7544" spans="1:9">
      <c r="A7544" t="n">
        <v>64375</v>
      </c>
      <c r="B7544" s="25" t="n">
        <v>16</v>
      </c>
      <c r="C7544" s="7" t="n">
        <v>1000</v>
      </c>
    </row>
    <row r="7545" spans="1:9">
      <c r="A7545" t="s">
        <v>4</v>
      </c>
      <c r="B7545" s="4" t="s">
        <v>5</v>
      </c>
      <c r="C7545" s="4" t="s">
        <v>13</v>
      </c>
      <c r="D7545" s="4" t="s">
        <v>10</v>
      </c>
      <c r="E7545" s="4" t="s">
        <v>10</v>
      </c>
      <c r="F7545" s="4" t="s">
        <v>10</v>
      </c>
      <c r="G7545" s="4" t="s">
        <v>10</v>
      </c>
      <c r="H7545" s="4" t="s">
        <v>13</v>
      </c>
    </row>
    <row r="7546" spans="1:9">
      <c r="A7546" t="n">
        <v>64378</v>
      </c>
      <c r="B7546" s="21" t="n">
        <v>25</v>
      </c>
      <c r="C7546" s="7" t="n">
        <v>5</v>
      </c>
      <c r="D7546" s="7" t="n">
        <v>700</v>
      </c>
      <c r="E7546" s="7" t="n">
        <v>150</v>
      </c>
      <c r="F7546" s="7" t="n">
        <v>65535</v>
      </c>
      <c r="G7546" s="7" t="n">
        <v>65535</v>
      </c>
      <c r="H7546" s="7" t="n">
        <v>0</v>
      </c>
    </row>
    <row r="7547" spans="1:9">
      <c r="A7547" t="s">
        <v>4</v>
      </c>
      <c r="B7547" s="4" t="s">
        <v>5</v>
      </c>
      <c r="C7547" s="4" t="s">
        <v>10</v>
      </c>
      <c r="D7547" s="4" t="s">
        <v>13</v>
      </c>
      <c r="E7547" s="4" t="s">
        <v>28</v>
      </c>
      <c r="F7547" s="4" t="s">
        <v>13</v>
      </c>
      <c r="G7547" s="4" t="s">
        <v>13</v>
      </c>
      <c r="H7547" s="4" t="s">
        <v>28</v>
      </c>
      <c r="I7547" s="4" t="s">
        <v>13</v>
      </c>
      <c r="J7547" s="4" t="s">
        <v>13</v>
      </c>
    </row>
    <row r="7548" spans="1:9">
      <c r="A7548" t="n">
        <v>64389</v>
      </c>
      <c r="B7548" s="22" t="n">
        <v>24</v>
      </c>
      <c r="C7548" s="7" t="n">
        <v>65533</v>
      </c>
      <c r="D7548" s="7" t="n">
        <v>11</v>
      </c>
      <c r="E7548" s="7" t="s">
        <v>515</v>
      </c>
      <c r="F7548" s="7" t="n">
        <v>2</v>
      </c>
      <c r="G7548" s="7" t="n">
        <v>3</v>
      </c>
      <c r="H7548" s="7" t="s">
        <v>516</v>
      </c>
      <c r="I7548" s="7" t="n">
        <v>2</v>
      </c>
      <c r="J7548" s="7" t="n">
        <v>0</v>
      </c>
    </row>
    <row r="7549" spans="1:9">
      <c r="A7549" t="s">
        <v>4</v>
      </c>
      <c r="B7549" s="4" t="s">
        <v>5</v>
      </c>
    </row>
    <row r="7550" spans="1:9">
      <c r="A7550" t="n">
        <v>64627</v>
      </c>
      <c r="B7550" s="23" t="n">
        <v>28</v>
      </c>
    </row>
    <row r="7551" spans="1:9">
      <c r="A7551" t="s">
        <v>4</v>
      </c>
      <c r="B7551" s="4" t="s">
        <v>5</v>
      </c>
      <c r="C7551" s="4" t="s">
        <v>13</v>
      </c>
    </row>
    <row r="7552" spans="1:9">
      <c r="A7552" t="n">
        <v>64628</v>
      </c>
      <c r="B7552" s="24" t="n">
        <v>27</v>
      </c>
      <c r="C7552" s="7" t="n">
        <v>0</v>
      </c>
    </row>
    <row r="7553" spans="1:10">
      <c r="A7553" t="s">
        <v>4</v>
      </c>
      <c r="B7553" s="4" t="s">
        <v>5</v>
      </c>
      <c r="C7553" s="4" t="s">
        <v>13</v>
      </c>
    </row>
    <row r="7554" spans="1:10">
      <c r="A7554" t="n">
        <v>64630</v>
      </c>
      <c r="B7554" s="24" t="n">
        <v>27</v>
      </c>
      <c r="C7554" s="7" t="n">
        <v>1</v>
      </c>
    </row>
    <row r="7555" spans="1:10">
      <c r="A7555" t="s">
        <v>4</v>
      </c>
      <c r="B7555" s="4" t="s">
        <v>5</v>
      </c>
      <c r="C7555" s="4" t="s">
        <v>13</v>
      </c>
      <c r="D7555" s="4" t="s">
        <v>10</v>
      </c>
      <c r="E7555" s="4" t="s">
        <v>10</v>
      </c>
      <c r="F7555" s="4" t="s">
        <v>10</v>
      </c>
      <c r="G7555" s="4" t="s">
        <v>10</v>
      </c>
      <c r="H7555" s="4" t="s">
        <v>13</v>
      </c>
    </row>
    <row r="7556" spans="1:10">
      <c r="A7556" t="n">
        <v>64632</v>
      </c>
      <c r="B7556" s="21" t="n">
        <v>25</v>
      </c>
      <c r="C7556" s="7" t="n">
        <v>5</v>
      </c>
      <c r="D7556" s="7" t="n">
        <v>65535</v>
      </c>
      <c r="E7556" s="7" t="n">
        <v>65535</v>
      </c>
      <c r="F7556" s="7" t="n">
        <v>65535</v>
      </c>
      <c r="G7556" s="7" t="n">
        <v>65535</v>
      </c>
      <c r="H7556" s="7" t="n">
        <v>0</v>
      </c>
    </row>
    <row r="7557" spans="1:10">
      <c r="A7557" t="s">
        <v>4</v>
      </c>
      <c r="B7557" s="4" t="s">
        <v>5</v>
      </c>
      <c r="C7557" s="4" t="s">
        <v>10</v>
      </c>
      <c r="D7557" s="4" t="s">
        <v>13</v>
      </c>
    </row>
    <row r="7558" spans="1:10">
      <c r="A7558" t="n">
        <v>64643</v>
      </c>
      <c r="B7558" s="52" t="n">
        <v>89</v>
      </c>
      <c r="C7558" s="7" t="n">
        <v>65533</v>
      </c>
      <c r="D7558" s="7" t="n">
        <v>1</v>
      </c>
    </row>
    <row r="7559" spans="1:10">
      <c r="A7559" t="s">
        <v>4</v>
      </c>
      <c r="B7559" s="4" t="s">
        <v>5</v>
      </c>
      <c r="C7559" s="4" t="s">
        <v>10</v>
      </c>
    </row>
    <row r="7560" spans="1:10">
      <c r="A7560" t="n">
        <v>64647</v>
      </c>
      <c r="B7560" s="25" t="n">
        <v>16</v>
      </c>
      <c r="C7560" s="7" t="n">
        <v>1500</v>
      </c>
    </row>
    <row r="7561" spans="1:10">
      <c r="A7561" t="s">
        <v>4</v>
      </c>
      <c r="B7561" s="4" t="s">
        <v>5</v>
      </c>
      <c r="C7561" s="4" t="s">
        <v>13</v>
      </c>
      <c r="D7561" s="4" t="s">
        <v>10</v>
      </c>
      <c r="E7561" s="4" t="s">
        <v>19</v>
      </c>
    </row>
    <row r="7562" spans="1:10">
      <c r="A7562" t="n">
        <v>64650</v>
      </c>
      <c r="B7562" s="42" t="n">
        <v>58</v>
      </c>
      <c r="C7562" s="7" t="n">
        <v>101</v>
      </c>
      <c r="D7562" s="7" t="n">
        <v>500</v>
      </c>
      <c r="E7562" s="7" t="n">
        <v>1</v>
      </c>
    </row>
    <row r="7563" spans="1:10">
      <c r="A7563" t="s">
        <v>4</v>
      </c>
      <c r="B7563" s="4" t="s">
        <v>5</v>
      </c>
      <c r="C7563" s="4" t="s">
        <v>13</v>
      </c>
      <c r="D7563" s="4" t="s">
        <v>10</v>
      </c>
    </row>
    <row r="7564" spans="1:10">
      <c r="A7564" t="n">
        <v>64658</v>
      </c>
      <c r="B7564" s="42" t="n">
        <v>58</v>
      </c>
      <c r="C7564" s="7" t="n">
        <v>254</v>
      </c>
      <c r="D7564" s="7" t="n">
        <v>0</v>
      </c>
    </row>
    <row r="7565" spans="1:10">
      <c r="A7565" t="s">
        <v>4</v>
      </c>
      <c r="B7565" s="4" t="s">
        <v>5</v>
      </c>
      <c r="C7565" s="4" t="s">
        <v>10</v>
      </c>
      <c r="D7565" s="4" t="s">
        <v>19</v>
      </c>
      <c r="E7565" s="4" t="s">
        <v>19</v>
      </c>
      <c r="F7565" s="4" t="s">
        <v>19</v>
      </c>
      <c r="G7565" s="4" t="s">
        <v>19</v>
      </c>
    </row>
    <row r="7566" spans="1:10">
      <c r="A7566" t="n">
        <v>64662</v>
      </c>
      <c r="B7566" s="31" t="n">
        <v>46</v>
      </c>
      <c r="C7566" s="7" t="n">
        <v>0</v>
      </c>
      <c r="D7566" s="7" t="n">
        <v>0.150000005960464</v>
      </c>
      <c r="E7566" s="7" t="n">
        <v>0.75</v>
      </c>
      <c r="F7566" s="7" t="n">
        <v>-144.75</v>
      </c>
      <c r="G7566" s="7" t="n">
        <v>180</v>
      </c>
    </row>
    <row r="7567" spans="1:10">
      <c r="A7567" t="s">
        <v>4</v>
      </c>
      <c r="B7567" s="4" t="s">
        <v>5</v>
      </c>
      <c r="C7567" s="4" t="s">
        <v>10</v>
      </c>
      <c r="D7567" s="4" t="s">
        <v>19</v>
      </c>
      <c r="E7567" s="4" t="s">
        <v>19</v>
      </c>
      <c r="F7567" s="4" t="s">
        <v>19</v>
      </c>
      <c r="G7567" s="4" t="s">
        <v>19</v>
      </c>
    </row>
    <row r="7568" spans="1:10">
      <c r="A7568" t="n">
        <v>64681</v>
      </c>
      <c r="B7568" s="31" t="n">
        <v>46</v>
      </c>
      <c r="C7568" s="7" t="n">
        <v>1</v>
      </c>
      <c r="D7568" s="7" t="n">
        <v>1.10000002384186</v>
      </c>
      <c r="E7568" s="7" t="n">
        <v>0.75</v>
      </c>
      <c r="F7568" s="7" t="n">
        <v>-144.199996948242</v>
      </c>
      <c r="G7568" s="7" t="n">
        <v>180</v>
      </c>
    </row>
    <row r="7569" spans="1:8">
      <c r="A7569" t="s">
        <v>4</v>
      </c>
      <c r="B7569" s="4" t="s">
        <v>5</v>
      </c>
      <c r="C7569" s="4" t="s">
        <v>10</v>
      </c>
      <c r="D7569" s="4" t="s">
        <v>19</v>
      </c>
      <c r="E7569" s="4" t="s">
        <v>19</v>
      </c>
      <c r="F7569" s="4" t="s">
        <v>19</v>
      </c>
      <c r="G7569" s="4" t="s">
        <v>19</v>
      </c>
    </row>
    <row r="7570" spans="1:8">
      <c r="A7570" t="n">
        <v>64700</v>
      </c>
      <c r="B7570" s="31" t="n">
        <v>46</v>
      </c>
      <c r="C7570" s="7" t="n">
        <v>2</v>
      </c>
      <c r="D7570" s="7" t="n">
        <v>-0.600000023841858</v>
      </c>
      <c r="E7570" s="7" t="n">
        <v>0.75</v>
      </c>
      <c r="F7570" s="7" t="n">
        <v>-144.050003051758</v>
      </c>
      <c r="G7570" s="7" t="n">
        <v>180</v>
      </c>
    </row>
    <row r="7571" spans="1:8">
      <c r="A7571" t="s">
        <v>4</v>
      </c>
      <c r="B7571" s="4" t="s">
        <v>5</v>
      </c>
      <c r="C7571" s="4" t="s">
        <v>10</v>
      </c>
      <c r="D7571" s="4" t="s">
        <v>19</v>
      </c>
      <c r="E7571" s="4" t="s">
        <v>19</v>
      </c>
      <c r="F7571" s="4" t="s">
        <v>19</v>
      </c>
      <c r="G7571" s="4" t="s">
        <v>19</v>
      </c>
    </row>
    <row r="7572" spans="1:8">
      <c r="A7572" t="n">
        <v>64719</v>
      </c>
      <c r="B7572" s="31" t="n">
        <v>46</v>
      </c>
      <c r="C7572" s="7" t="n">
        <v>3</v>
      </c>
      <c r="D7572" s="7" t="n">
        <v>0.100000001490116</v>
      </c>
      <c r="E7572" s="7" t="n">
        <v>0.75</v>
      </c>
      <c r="F7572" s="7" t="n">
        <v>-143.449996948242</v>
      </c>
      <c r="G7572" s="7" t="n">
        <v>180</v>
      </c>
    </row>
    <row r="7573" spans="1:8">
      <c r="A7573" t="s">
        <v>4</v>
      </c>
      <c r="B7573" s="4" t="s">
        <v>5</v>
      </c>
      <c r="C7573" s="4" t="s">
        <v>10</v>
      </c>
      <c r="D7573" s="4" t="s">
        <v>19</v>
      </c>
      <c r="E7573" s="4" t="s">
        <v>19</v>
      </c>
      <c r="F7573" s="4" t="s">
        <v>19</v>
      </c>
      <c r="G7573" s="4" t="s">
        <v>19</v>
      </c>
    </row>
    <row r="7574" spans="1:8">
      <c r="A7574" t="n">
        <v>64738</v>
      </c>
      <c r="B7574" s="31" t="n">
        <v>46</v>
      </c>
      <c r="C7574" s="7" t="n">
        <v>4</v>
      </c>
      <c r="D7574" s="7" t="n">
        <v>1.29999995231628</v>
      </c>
      <c r="E7574" s="7" t="n">
        <v>0.75</v>
      </c>
      <c r="F7574" s="7" t="n">
        <v>-143.050003051758</v>
      </c>
      <c r="G7574" s="7" t="n">
        <v>180</v>
      </c>
    </row>
    <row r="7575" spans="1:8">
      <c r="A7575" t="s">
        <v>4</v>
      </c>
      <c r="B7575" s="4" t="s">
        <v>5</v>
      </c>
      <c r="C7575" s="4" t="s">
        <v>10</v>
      </c>
      <c r="D7575" s="4" t="s">
        <v>19</v>
      </c>
      <c r="E7575" s="4" t="s">
        <v>19</v>
      </c>
      <c r="F7575" s="4" t="s">
        <v>19</v>
      </c>
      <c r="G7575" s="4" t="s">
        <v>19</v>
      </c>
    </row>
    <row r="7576" spans="1:8">
      <c r="A7576" t="n">
        <v>64757</v>
      </c>
      <c r="B7576" s="31" t="n">
        <v>46</v>
      </c>
      <c r="C7576" s="7" t="n">
        <v>5</v>
      </c>
      <c r="D7576" s="7" t="n">
        <v>-0.75</v>
      </c>
      <c r="E7576" s="7" t="n">
        <v>0.75</v>
      </c>
      <c r="F7576" s="7" t="n">
        <v>-142.75</v>
      </c>
      <c r="G7576" s="7" t="n">
        <v>180</v>
      </c>
    </row>
    <row r="7577" spans="1:8">
      <c r="A7577" t="s">
        <v>4</v>
      </c>
      <c r="B7577" s="4" t="s">
        <v>5</v>
      </c>
      <c r="C7577" s="4" t="s">
        <v>10</v>
      </c>
      <c r="D7577" s="4" t="s">
        <v>19</v>
      </c>
      <c r="E7577" s="4" t="s">
        <v>19</v>
      </c>
      <c r="F7577" s="4" t="s">
        <v>19</v>
      </c>
      <c r="G7577" s="4" t="s">
        <v>19</v>
      </c>
    </row>
    <row r="7578" spans="1:8">
      <c r="A7578" t="n">
        <v>64776</v>
      </c>
      <c r="B7578" s="31" t="n">
        <v>46</v>
      </c>
      <c r="C7578" s="7" t="n">
        <v>6</v>
      </c>
      <c r="D7578" s="7" t="n">
        <v>-1.54999995231628</v>
      </c>
      <c r="E7578" s="7" t="n">
        <v>0.75</v>
      </c>
      <c r="F7578" s="7" t="n">
        <v>-144.300003051758</v>
      </c>
      <c r="G7578" s="7" t="n">
        <v>180</v>
      </c>
    </row>
    <row r="7579" spans="1:8">
      <c r="A7579" t="s">
        <v>4</v>
      </c>
      <c r="B7579" s="4" t="s">
        <v>5</v>
      </c>
      <c r="C7579" s="4" t="s">
        <v>10</v>
      </c>
      <c r="D7579" s="4" t="s">
        <v>19</v>
      </c>
      <c r="E7579" s="4" t="s">
        <v>19</v>
      </c>
      <c r="F7579" s="4" t="s">
        <v>19</v>
      </c>
      <c r="G7579" s="4" t="s">
        <v>19</v>
      </c>
    </row>
    <row r="7580" spans="1:8">
      <c r="A7580" t="n">
        <v>64795</v>
      </c>
      <c r="B7580" s="31" t="n">
        <v>46</v>
      </c>
      <c r="C7580" s="7" t="n">
        <v>7</v>
      </c>
      <c r="D7580" s="7" t="n">
        <v>1.95000004768372</v>
      </c>
      <c r="E7580" s="7" t="n">
        <v>0.75</v>
      </c>
      <c r="F7580" s="7" t="n">
        <v>-143.699996948242</v>
      </c>
      <c r="G7580" s="7" t="n">
        <v>180</v>
      </c>
    </row>
    <row r="7581" spans="1:8">
      <c r="A7581" t="s">
        <v>4</v>
      </c>
      <c r="B7581" s="4" t="s">
        <v>5</v>
      </c>
      <c r="C7581" s="4" t="s">
        <v>10</v>
      </c>
      <c r="D7581" s="4" t="s">
        <v>19</v>
      </c>
      <c r="E7581" s="4" t="s">
        <v>19</v>
      </c>
      <c r="F7581" s="4" t="s">
        <v>19</v>
      </c>
      <c r="G7581" s="4" t="s">
        <v>19</v>
      </c>
    </row>
    <row r="7582" spans="1:8">
      <c r="A7582" t="n">
        <v>64814</v>
      </c>
      <c r="B7582" s="31" t="n">
        <v>46</v>
      </c>
      <c r="C7582" s="7" t="n">
        <v>8</v>
      </c>
      <c r="D7582" s="7" t="n">
        <v>0.800000011920929</v>
      </c>
      <c r="E7582" s="7" t="n">
        <v>0.75</v>
      </c>
      <c r="F7582" s="7" t="n">
        <v>-142.5</v>
      </c>
      <c r="G7582" s="7" t="n">
        <v>180</v>
      </c>
    </row>
    <row r="7583" spans="1:8">
      <c r="A7583" t="s">
        <v>4</v>
      </c>
      <c r="B7583" s="4" t="s">
        <v>5</v>
      </c>
      <c r="C7583" s="4" t="s">
        <v>10</v>
      </c>
      <c r="D7583" s="4" t="s">
        <v>19</v>
      </c>
      <c r="E7583" s="4" t="s">
        <v>19</v>
      </c>
      <c r="F7583" s="4" t="s">
        <v>19</v>
      </c>
      <c r="G7583" s="4" t="s">
        <v>19</v>
      </c>
    </row>
    <row r="7584" spans="1:8">
      <c r="A7584" t="n">
        <v>64833</v>
      </c>
      <c r="B7584" s="31" t="n">
        <v>46</v>
      </c>
      <c r="C7584" s="7" t="n">
        <v>9</v>
      </c>
      <c r="D7584" s="7" t="n">
        <v>0.100000001490116</v>
      </c>
      <c r="E7584" s="7" t="n">
        <v>0.75</v>
      </c>
      <c r="F7584" s="7" t="n">
        <v>-141.949996948242</v>
      </c>
      <c r="G7584" s="7" t="n">
        <v>180</v>
      </c>
    </row>
    <row r="7585" spans="1:7">
      <c r="A7585" t="s">
        <v>4</v>
      </c>
      <c r="B7585" s="4" t="s">
        <v>5</v>
      </c>
      <c r="C7585" s="4" t="s">
        <v>10</v>
      </c>
      <c r="D7585" s="4" t="s">
        <v>19</v>
      </c>
      <c r="E7585" s="4" t="s">
        <v>19</v>
      </c>
      <c r="F7585" s="4" t="s">
        <v>19</v>
      </c>
      <c r="G7585" s="4" t="s">
        <v>19</v>
      </c>
    </row>
    <row r="7586" spans="1:7">
      <c r="A7586" t="n">
        <v>64852</v>
      </c>
      <c r="B7586" s="31" t="n">
        <v>46</v>
      </c>
      <c r="C7586" s="7" t="n">
        <v>11</v>
      </c>
      <c r="D7586" s="7" t="n">
        <v>2.09999990463257</v>
      </c>
      <c r="E7586" s="7" t="n">
        <v>0.75</v>
      </c>
      <c r="F7586" s="7" t="n">
        <v>-142.699996948242</v>
      </c>
      <c r="G7586" s="7" t="n">
        <v>180</v>
      </c>
    </row>
    <row r="7587" spans="1:7">
      <c r="A7587" t="s">
        <v>4</v>
      </c>
      <c r="B7587" s="4" t="s">
        <v>5</v>
      </c>
      <c r="C7587" s="4" t="s">
        <v>10</v>
      </c>
      <c r="D7587" s="4" t="s">
        <v>19</v>
      </c>
      <c r="E7587" s="4" t="s">
        <v>19</v>
      </c>
      <c r="F7587" s="4" t="s">
        <v>19</v>
      </c>
      <c r="G7587" s="4" t="s">
        <v>19</v>
      </c>
    </row>
    <row r="7588" spans="1:7">
      <c r="A7588" t="n">
        <v>64871</v>
      </c>
      <c r="B7588" s="31" t="n">
        <v>46</v>
      </c>
      <c r="C7588" s="7" t="n">
        <v>12</v>
      </c>
      <c r="D7588" s="7" t="n">
        <v>-1.14999997615814</v>
      </c>
      <c r="E7588" s="7" t="n">
        <v>0.75</v>
      </c>
      <c r="F7588" s="7" t="n">
        <v>-145.399993896484</v>
      </c>
      <c r="G7588" s="7" t="n">
        <v>180</v>
      </c>
    </row>
    <row r="7589" spans="1:7">
      <c r="A7589" t="s">
        <v>4</v>
      </c>
      <c r="B7589" s="4" t="s">
        <v>5</v>
      </c>
      <c r="C7589" s="4" t="s">
        <v>10</v>
      </c>
      <c r="D7589" s="4" t="s">
        <v>19</v>
      </c>
      <c r="E7589" s="4" t="s">
        <v>19</v>
      </c>
      <c r="F7589" s="4" t="s">
        <v>19</v>
      </c>
      <c r="G7589" s="4" t="s">
        <v>19</v>
      </c>
    </row>
    <row r="7590" spans="1:7">
      <c r="A7590" t="n">
        <v>64890</v>
      </c>
      <c r="B7590" s="31" t="n">
        <v>46</v>
      </c>
      <c r="C7590" s="7" t="n">
        <v>13</v>
      </c>
      <c r="D7590" s="7" t="n">
        <v>1</v>
      </c>
      <c r="E7590" s="7" t="n">
        <v>0.75</v>
      </c>
      <c r="F7590" s="7" t="n">
        <v>-145.600006103516</v>
      </c>
      <c r="G7590" s="7" t="n">
        <v>180</v>
      </c>
    </row>
    <row r="7591" spans="1:7">
      <c r="A7591" t="s">
        <v>4</v>
      </c>
      <c r="B7591" s="4" t="s">
        <v>5</v>
      </c>
      <c r="C7591" s="4" t="s">
        <v>10</v>
      </c>
      <c r="D7591" s="4" t="s">
        <v>19</v>
      </c>
      <c r="E7591" s="4" t="s">
        <v>19</v>
      </c>
      <c r="F7591" s="4" t="s">
        <v>19</v>
      </c>
      <c r="G7591" s="4" t="s">
        <v>19</v>
      </c>
    </row>
    <row r="7592" spans="1:7">
      <c r="A7592" t="n">
        <v>64909</v>
      </c>
      <c r="B7592" s="31" t="n">
        <v>46</v>
      </c>
      <c r="C7592" s="7" t="n">
        <v>80</v>
      </c>
      <c r="D7592" s="7" t="n">
        <v>1.70000004768372</v>
      </c>
      <c r="E7592" s="7" t="n">
        <v>0.75</v>
      </c>
      <c r="F7592" s="7" t="n">
        <v>-145.149993896484</v>
      </c>
      <c r="G7592" s="7" t="n">
        <v>180</v>
      </c>
    </row>
    <row r="7593" spans="1:7">
      <c r="A7593" t="s">
        <v>4</v>
      </c>
      <c r="B7593" s="4" t="s">
        <v>5</v>
      </c>
      <c r="C7593" s="4" t="s">
        <v>10</v>
      </c>
      <c r="D7593" s="4" t="s">
        <v>19</v>
      </c>
      <c r="E7593" s="4" t="s">
        <v>19</v>
      </c>
      <c r="F7593" s="4" t="s">
        <v>19</v>
      </c>
      <c r="G7593" s="4" t="s">
        <v>19</v>
      </c>
    </row>
    <row r="7594" spans="1:7">
      <c r="A7594" t="n">
        <v>64928</v>
      </c>
      <c r="B7594" s="31" t="n">
        <v>46</v>
      </c>
      <c r="C7594" s="7" t="n">
        <v>18</v>
      </c>
      <c r="D7594" s="7" t="n">
        <v>0</v>
      </c>
      <c r="E7594" s="7" t="n">
        <v>0.75</v>
      </c>
      <c r="F7594" s="7" t="n">
        <v>-145.850006103516</v>
      </c>
      <c r="G7594" s="7" t="n">
        <v>180</v>
      </c>
    </row>
    <row r="7595" spans="1:7">
      <c r="A7595" t="s">
        <v>4</v>
      </c>
      <c r="B7595" s="4" t="s">
        <v>5</v>
      </c>
      <c r="C7595" s="4" t="s">
        <v>10</v>
      </c>
      <c r="D7595" s="4" t="s">
        <v>19</v>
      </c>
      <c r="E7595" s="4" t="s">
        <v>19</v>
      </c>
      <c r="F7595" s="4" t="s">
        <v>19</v>
      </c>
      <c r="G7595" s="4" t="s">
        <v>19</v>
      </c>
    </row>
    <row r="7596" spans="1:7">
      <c r="A7596" t="n">
        <v>64947</v>
      </c>
      <c r="B7596" s="31" t="n">
        <v>46</v>
      </c>
      <c r="C7596" s="7" t="n">
        <v>7032</v>
      </c>
      <c r="D7596" s="7" t="n">
        <v>-0.400000005960464</v>
      </c>
      <c r="E7596" s="7" t="n">
        <v>0.75</v>
      </c>
      <c r="F7596" s="7" t="n">
        <v>-144.550003051758</v>
      </c>
      <c r="G7596" s="7" t="n">
        <v>180</v>
      </c>
    </row>
    <row r="7597" spans="1:7">
      <c r="A7597" t="s">
        <v>4</v>
      </c>
      <c r="B7597" s="4" t="s">
        <v>5</v>
      </c>
      <c r="C7597" s="4" t="s">
        <v>10</v>
      </c>
      <c r="D7597" s="4" t="s">
        <v>19</v>
      </c>
      <c r="E7597" s="4" t="s">
        <v>19</v>
      </c>
      <c r="F7597" s="4" t="s">
        <v>19</v>
      </c>
      <c r="G7597" s="4" t="s">
        <v>19</v>
      </c>
    </row>
    <row r="7598" spans="1:7">
      <c r="A7598" t="n">
        <v>64966</v>
      </c>
      <c r="B7598" s="31" t="n">
        <v>46</v>
      </c>
      <c r="C7598" s="7" t="n">
        <v>7042</v>
      </c>
      <c r="D7598" s="7" t="n">
        <v>0</v>
      </c>
      <c r="E7598" s="7" t="n">
        <v>0.75</v>
      </c>
      <c r="F7598" s="7" t="n">
        <v>-148.300003051758</v>
      </c>
      <c r="G7598" s="7" t="n">
        <v>0</v>
      </c>
    </row>
    <row r="7599" spans="1:7">
      <c r="A7599" t="s">
        <v>4</v>
      </c>
      <c r="B7599" s="4" t="s">
        <v>5</v>
      </c>
      <c r="C7599" s="4" t="s">
        <v>10</v>
      </c>
      <c r="D7599" s="4" t="s">
        <v>19</v>
      </c>
      <c r="E7599" s="4" t="s">
        <v>19</v>
      </c>
      <c r="F7599" s="4" t="s">
        <v>19</v>
      </c>
      <c r="G7599" s="4" t="s">
        <v>19</v>
      </c>
    </row>
    <row r="7600" spans="1:7">
      <c r="A7600" t="n">
        <v>64985</v>
      </c>
      <c r="B7600" s="31" t="n">
        <v>46</v>
      </c>
      <c r="C7600" s="7" t="n">
        <v>1620</v>
      </c>
      <c r="D7600" s="7" t="n">
        <v>0.819999992847443</v>
      </c>
      <c r="E7600" s="7" t="n">
        <v>0.75</v>
      </c>
      <c r="F7600" s="7" t="n">
        <v>-148.869995117188</v>
      </c>
      <c r="G7600" s="7" t="n">
        <v>0</v>
      </c>
    </row>
    <row r="7601" spans="1:7">
      <c r="A7601" t="s">
        <v>4</v>
      </c>
      <c r="B7601" s="4" t="s">
        <v>5</v>
      </c>
      <c r="C7601" s="4" t="s">
        <v>10</v>
      </c>
      <c r="D7601" s="4" t="s">
        <v>19</v>
      </c>
      <c r="E7601" s="4" t="s">
        <v>19</v>
      </c>
      <c r="F7601" s="4" t="s">
        <v>19</v>
      </c>
      <c r="G7601" s="4" t="s">
        <v>19</v>
      </c>
    </row>
    <row r="7602" spans="1:7">
      <c r="A7602" t="n">
        <v>65004</v>
      </c>
      <c r="B7602" s="31" t="n">
        <v>46</v>
      </c>
      <c r="C7602" s="7" t="n">
        <v>1621</v>
      </c>
      <c r="D7602" s="7" t="n">
        <v>-0.899999976158142</v>
      </c>
      <c r="E7602" s="7" t="n">
        <v>0.75</v>
      </c>
      <c r="F7602" s="7" t="n">
        <v>-149.050003051758</v>
      </c>
      <c r="G7602" s="7" t="n">
        <v>0</v>
      </c>
    </row>
    <row r="7603" spans="1:7">
      <c r="A7603" t="s">
        <v>4</v>
      </c>
      <c r="B7603" s="4" t="s">
        <v>5</v>
      </c>
      <c r="C7603" s="4" t="s">
        <v>10</v>
      </c>
      <c r="D7603" s="4" t="s">
        <v>10</v>
      </c>
      <c r="E7603" s="4" t="s">
        <v>19</v>
      </c>
      <c r="F7603" s="4" t="s">
        <v>13</v>
      </c>
    </row>
    <row r="7604" spans="1:7">
      <c r="A7604" t="n">
        <v>65023</v>
      </c>
      <c r="B7604" s="47" t="n">
        <v>53</v>
      </c>
      <c r="C7604" s="7" t="n">
        <v>0</v>
      </c>
      <c r="D7604" s="7" t="n">
        <v>7042</v>
      </c>
      <c r="E7604" s="7" t="n">
        <v>0</v>
      </c>
      <c r="F7604" s="7" t="n">
        <v>0</v>
      </c>
    </row>
    <row r="7605" spans="1:7">
      <c r="A7605" t="s">
        <v>4</v>
      </c>
      <c r="B7605" s="4" t="s">
        <v>5</v>
      </c>
      <c r="C7605" s="4" t="s">
        <v>10</v>
      </c>
      <c r="D7605" s="4" t="s">
        <v>10</v>
      </c>
      <c r="E7605" s="4" t="s">
        <v>19</v>
      </c>
      <c r="F7605" s="4" t="s">
        <v>13</v>
      </c>
    </row>
    <row r="7606" spans="1:7">
      <c r="A7606" t="n">
        <v>65033</v>
      </c>
      <c r="B7606" s="47" t="n">
        <v>53</v>
      </c>
      <c r="C7606" s="7" t="n">
        <v>1</v>
      </c>
      <c r="D7606" s="7" t="n">
        <v>7042</v>
      </c>
      <c r="E7606" s="7" t="n">
        <v>0</v>
      </c>
      <c r="F7606" s="7" t="n">
        <v>0</v>
      </c>
    </row>
    <row r="7607" spans="1:7">
      <c r="A7607" t="s">
        <v>4</v>
      </c>
      <c r="B7607" s="4" t="s">
        <v>5</v>
      </c>
      <c r="C7607" s="4" t="s">
        <v>10</v>
      </c>
      <c r="D7607" s="4" t="s">
        <v>10</v>
      </c>
      <c r="E7607" s="4" t="s">
        <v>19</v>
      </c>
      <c r="F7607" s="4" t="s">
        <v>13</v>
      </c>
    </row>
    <row r="7608" spans="1:7">
      <c r="A7608" t="n">
        <v>65043</v>
      </c>
      <c r="B7608" s="47" t="n">
        <v>53</v>
      </c>
      <c r="C7608" s="7" t="n">
        <v>2</v>
      </c>
      <c r="D7608" s="7" t="n">
        <v>7042</v>
      </c>
      <c r="E7608" s="7" t="n">
        <v>0</v>
      </c>
      <c r="F7608" s="7" t="n">
        <v>0</v>
      </c>
    </row>
    <row r="7609" spans="1:7">
      <c r="A7609" t="s">
        <v>4</v>
      </c>
      <c r="B7609" s="4" t="s">
        <v>5</v>
      </c>
      <c r="C7609" s="4" t="s">
        <v>10</v>
      </c>
      <c r="D7609" s="4" t="s">
        <v>10</v>
      </c>
      <c r="E7609" s="4" t="s">
        <v>19</v>
      </c>
      <c r="F7609" s="4" t="s">
        <v>13</v>
      </c>
    </row>
    <row r="7610" spans="1:7">
      <c r="A7610" t="n">
        <v>65053</v>
      </c>
      <c r="B7610" s="47" t="n">
        <v>53</v>
      </c>
      <c r="C7610" s="7" t="n">
        <v>3</v>
      </c>
      <c r="D7610" s="7" t="n">
        <v>7042</v>
      </c>
      <c r="E7610" s="7" t="n">
        <v>0</v>
      </c>
      <c r="F7610" s="7" t="n">
        <v>0</v>
      </c>
    </row>
    <row r="7611" spans="1:7">
      <c r="A7611" t="s">
        <v>4</v>
      </c>
      <c r="B7611" s="4" t="s">
        <v>5</v>
      </c>
      <c r="C7611" s="4" t="s">
        <v>10</v>
      </c>
      <c r="D7611" s="4" t="s">
        <v>10</v>
      </c>
      <c r="E7611" s="4" t="s">
        <v>19</v>
      </c>
      <c r="F7611" s="4" t="s">
        <v>13</v>
      </c>
    </row>
    <row r="7612" spans="1:7">
      <c r="A7612" t="n">
        <v>65063</v>
      </c>
      <c r="B7612" s="47" t="n">
        <v>53</v>
      </c>
      <c r="C7612" s="7" t="n">
        <v>4</v>
      </c>
      <c r="D7612" s="7" t="n">
        <v>7042</v>
      </c>
      <c r="E7612" s="7" t="n">
        <v>0</v>
      </c>
      <c r="F7612" s="7" t="n">
        <v>0</v>
      </c>
    </row>
    <row r="7613" spans="1:7">
      <c r="A7613" t="s">
        <v>4</v>
      </c>
      <c r="B7613" s="4" t="s">
        <v>5</v>
      </c>
      <c r="C7613" s="4" t="s">
        <v>10</v>
      </c>
      <c r="D7613" s="4" t="s">
        <v>10</v>
      </c>
      <c r="E7613" s="4" t="s">
        <v>19</v>
      </c>
      <c r="F7613" s="4" t="s">
        <v>13</v>
      </c>
    </row>
    <row r="7614" spans="1:7">
      <c r="A7614" t="n">
        <v>65073</v>
      </c>
      <c r="B7614" s="47" t="n">
        <v>53</v>
      </c>
      <c r="C7614" s="7" t="n">
        <v>5</v>
      </c>
      <c r="D7614" s="7" t="n">
        <v>7042</v>
      </c>
      <c r="E7614" s="7" t="n">
        <v>0</v>
      </c>
      <c r="F7614" s="7" t="n">
        <v>0</v>
      </c>
    </row>
    <row r="7615" spans="1:7">
      <c r="A7615" t="s">
        <v>4</v>
      </c>
      <c r="B7615" s="4" t="s">
        <v>5</v>
      </c>
      <c r="C7615" s="4" t="s">
        <v>10</v>
      </c>
      <c r="D7615" s="4" t="s">
        <v>10</v>
      </c>
      <c r="E7615" s="4" t="s">
        <v>19</v>
      </c>
      <c r="F7615" s="4" t="s">
        <v>13</v>
      </c>
    </row>
    <row r="7616" spans="1:7">
      <c r="A7616" t="n">
        <v>65083</v>
      </c>
      <c r="B7616" s="47" t="n">
        <v>53</v>
      </c>
      <c r="C7616" s="7" t="n">
        <v>6</v>
      </c>
      <c r="D7616" s="7" t="n">
        <v>7042</v>
      </c>
      <c r="E7616" s="7" t="n">
        <v>0</v>
      </c>
      <c r="F7616" s="7" t="n">
        <v>0</v>
      </c>
    </row>
    <row r="7617" spans="1:7">
      <c r="A7617" t="s">
        <v>4</v>
      </c>
      <c r="B7617" s="4" t="s">
        <v>5</v>
      </c>
      <c r="C7617" s="4" t="s">
        <v>10</v>
      </c>
      <c r="D7617" s="4" t="s">
        <v>10</v>
      </c>
      <c r="E7617" s="4" t="s">
        <v>19</v>
      </c>
      <c r="F7617" s="4" t="s">
        <v>13</v>
      </c>
    </row>
    <row r="7618" spans="1:7">
      <c r="A7618" t="n">
        <v>65093</v>
      </c>
      <c r="B7618" s="47" t="n">
        <v>53</v>
      </c>
      <c r="C7618" s="7" t="n">
        <v>7</v>
      </c>
      <c r="D7618" s="7" t="n">
        <v>7042</v>
      </c>
      <c r="E7618" s="7" t="n">
        <v>0</v>
      </c>
      <c r="F7618" s="7" t="n">
        <v>0</v>
      </c>
    </row>
    <row r="7619" spans="1:7">
      <c r="A7619" t="s">
        <v>4</v>
      </c>
      <c r="B7619" s="4" t="s">
        <v>5</v>
      </c>
      <c r="C7619" s="4" t="s">
        <v>10</v>
      </c>
      <c r="D7619" s="4" t="s">
        <v>10</v>
      </c>
      <c r="E7619" s="4" t="s">
        <v>19</v>
      </c>
      <c r="F7619" s="4" t="s">
        <v>13</v>
      </c>
    </row>
    <row r="7620" spans="1:7">
      <c r="A7620" t="n">
        <v>65103</v>
      </c>
      <c r="B7620" s="47" t="n">
        <v>53</v>
      </c>
      <c r="C7620" s="7" t="n">
        <v>8</v>
      </c>
      <c r="D7620" s="7" t="n">
        <v>7042</v>
      </c>
      <c r="E7620" s="7" t="n">
        <v>0</v>
      </c>
      <c r="F7620" s="7" t="n">
        <v>0</v>
      </c>
    </row>
    <row r="7621" spans="1:7">
      <c r="A7621" t="s">
        <v>4</v>
      </c>
      <c r="B7621" s="4" t="s">
        <v>5</v>
      </c>
      <c r="C7621" s="4" t="s">
        <v>10</v>
      </c>
      <c r="D7621" s="4" t="s">
        <v>10</v>
      </c>
      <c r="E7621" s="4" t="s">
        <v>19</v>
      </c>
      <c r="F7621" s="4" t="s">
        <v>13</v>
      </c>
    </row>
    <row r="7622" spans="1:7">
      <c r="A7622" t="n">
        <v>65113</v>
      </c>
      <c r="B7622" s="47" t="n">
        <v>53</v>
      </c>
      <c r="C7622" s="7" t="n">
        <v>9</v>
      </c>
      <c r="D7622" s="7" t="n">
        <v>7042</v>
      </c>
      <c r="E7622" s="7" t="n">
        <v>0</v>
      </c>
      <c r="F7622" s="7" t="n">
        <v>0</v>
      </c>
    </row>
    <row r="7623" spans="1:7">
      <c r="A7623" t="s">
        <v>4</v>
      </c>
      <c r="B7623" s="4" t="s">
        <v>5</v>
      </c>
      <c r="C7623" s="4" t="s">
        <v>10</v>
      </c>
      <c r="D7623" s="4" t="s">
        <v>10</v>
      </c>
      <c r="E7623" s="4" t="s">
        <v>19</v>
      </c>
      <c r="F7623" s="4" t="s">
        <v>13</v>
      </c>
    </row>
    <row r="7624" spans="1:7">
      <c r="A7624" t="n">
        <v>65123</v>
      </c>
      <c r="B7624" s="47" t="n">
        <v>53</v>
      </c>
      <c r="C7624" s="7" t="n">
        <v>11</v>
      </c>
      <c r="D7624" s="7" t="n">
        <v>7042</v>
      </c>
      <c r="E7624" s="7" t="n">
        <v>0</v>
      </c>
      <c r="F7624" s="7" t="n">
        <v>0</v>
      </c>
    </row>
    <row r="7625" spans="1:7">
      <c r="A7625" t="s">
        <v>4</v>
      </c>
      <c r="B7625" s="4" t="s">
        <v>5</v>
      </c>
      <c r="C7625" s="4" t="s">
        <v>10</v>
      </c>
      <c r="D7625" s="4" t="s">
        <v>10</v>
      </c>
      <c r="E7625" s="4" t="s">
        <v>19</v>
      </c>
      <c r="F7625" s="4" t="s">
        <v>13</v>
      </c>
    </row>
    <row r="7626" spans="1:7">
      <c r="A7626" t="n">
        <v>65133</v>
      </c>
      <c r="B7626" s="47" t="n">
        <v>53</v>
      </c>
      <c r="C7626" s="7" t="n">
        <v>12</v>
      </c>
      <c r="D7626" s="7" t="n">
        <v>7042</v>
      </c>
      <c r="E7626" s="7" t="n">
        <v>0</v>
      </c>
      <c r="F7626" s="7" t="n">
        <v>0</v>
      </c>
    </row>
    <row r="7627" spans="1:7">
      <c r="A7627" t="s">
        <v>4</v>
      </c>
      <c r="B7627" s="4" t="s">
        <v>5</v>
      </c>
      <c r="C7627" s="4" t="s">
        <v>10</v>
      </c>
      <c r="D7627" s="4" t="s">
        <v>10</v>
      </c>
      <c r="E7627" s="4" t="s">
        <v>19</v>
      </c>
      <c r="F7627" s="4" t="s">
        <v>13</v>
      </c>
    </row>
    <row r="7628" spans="1:7">
      <c r="A7628" t="n">
        <v>65143</v>
      </c>
      <c r="B7628" s="47" t="n">
        <v>53</v>
      </c>
      <c r="C7628" s="7" t="n">
        <v>13</v>
      </c>
      <c r="D7628" s="7" t="n">
        <v>7042</v>
      </c>
      <c r="E7628" s="7" t="n">
        <v>0</v>
      </c>
      <c r="F7628" s="7" t="n">
        <v>0</v>
      </c>
    </row>
    <row r="7629" spans="1:7">
      <c r="A7629" t="s">
        <v>4</v>
      </c>
      <c r="B7629" s="4" t="s">
        <v>5</v>
      </c>
      <c r="C7629" s="4" t="s">
        <v>10</v>
      </c>
      <c r="D7629" s="4" t="s">
        <v>10</v>
      </c>
      <c r="E7629" s="4" t="s">
        <v>19</v>
      </c>
      <c r="F7629" s="4" t="s">
        <v>13</v>
      </c>
    </row>
    <row r="7630" spans="1:7">
      <c r="A7630" t="n">
        <v>65153</v>
      </c>
      <c r="B7630" s="47" t="n">
        <v>53</v>
      </c>
      <c r="C7630" s="7" t="n">
        <v>80</v>
      </c>
      <c r="D7630" s="7" t="n">
        <v>7042</v>
      </c>
      <c r="E7630" s="7" t="n">
        <v>0</v>
      </c>
      <c r="F7630" s="7" t="n">
        <v>0</v>
      </c>
    </row>
    <row r="7631" spans="1:7">
      <c r="A7631" t="s">
        <v>4</v>
      </c>
      <c r="B7631" s="4" t="s">
        <v>5</v>
      </c>
      <c r="C7631" s="4" t="s">
        <v>10</v>
      </c>
      <c r="D7631" s="4" t="s">
        <v>10</v>
      </c>
      <c r="E7631" s="4" t="s">
        <v>19</v>
      </c>
      <c r="F7631" s="4" t="s">
        <v>13</v>
      </c>
    </row>
    <row r="7632" spans="1:7">
      <c r="A7632" t="n">
        <v>65163</v>
      </c>
      <c r="B7632" s="47" t="n">
        <v>53</v>
      </c>
      <c r="C7632" s="7" t="n">
        <v>18</v>
      </c>
      <c r="D7632" s="7" t="n">
        <v>7042</v>
      </c>
      <c r="E7632" s="7" t="n">
        <v>0</v>
      </c>
      <c r="F7632" s="7" t="n">
        <v>0</v>
      </c>
    </row>
    <row r="7633" spans="1:6">
      <c r="A7633" t="s">
        <v>4</v>
      </c>
      <c r="B7633" s="4" t="s">
        <v>5</v>
      </c>
      <c r="C7633" s="4" t="s">
        <v>10</v>
      </c>
      <c r="D7633" s="4" t="s">
        <v>10</v>
      </c>
      <c r="E7633" s="4" t="s">
        <v>19</v>
      </c>
      <c r="F7633" s="4" t="s">
        <v>13</v>
      </c>
    </row>
    <row r="7634" spans="1:6">
      <c r="A7634" t="n">
        <v>65173</v>
      </c>
      <c r="B7634" s="47" t="n">
        <v>53</v>
      </c>
      <c r="C7634" s="7" t="n">
        <v>7032</v>
      </c>
      <c r="D7634" s="7" t="n">
        <v>7042</v>
      </c>
      <c r="E7634" s="7" t="n">
        <v>0</v>
      </c>
      <c r="F7634" s="7" t="n">
        <v>0</v>
      </c>
    </row>
    <row r="7635" spans="1:6">
      <c r="A7635" t="s">
        <v>4</v>
      </c>
      <c r="B7635" s="4" t="s">
        <v>5</v>
      </c>
      <c r="C7635" s="4" t="s">
        <v>10</v>
      </c>
      <c r="D7635" s="4" t="s">
        <v>10</v>
      </c>
      <c r="E7635" s="4" t="s">
        <v>19</v>
      </c>
      <c r="F7635" s="4" t="s">
        <v>13</v>
      </c>
    </row>
    <row r="7636" spans="1:6">
      <c r="A7636" t="n">
        <v>65183</v>
      </c>
      <c r="B7636" s="47" t="n">
        <v>53</v>
      </c>
      <c r="C7636" s="7" t="n">
        <v>7042</v>
      </c>
      <c r="D7636" s="7" t="n">
        <v>18</v>
      </c>
      <c r="E7636" s="7" t="n">
        <v>0</v>
      </c>
      <c r="F7636" s="7" t="n">
        <v>0</v>
      </c>
    </row>
    <row r="7637" spans="1:6">
      <c r="A7637" t="s">
        <v>4</v>
      </c>
      <c r="B7637" s="4" t="s">
        <v>5</v>
      </c>
      <c r="C7637" s="4" t="s">
        <v>10</v>
      </c>
      <c r="D7637" s="4" t="s">
        <v>10</v>
      </c>
      <c r="E7637" s="4" t="s">
        <v>19</v>
      </c>
      <c r="F7637" s="4" t="s">
        <v>13</v>
      </c>
    </row>
    <row r="7638" spans="1:6">
      <c r="A7638" t="n">
        <v>65193</v>
      </c>
      <c r="B7638" s="47" t="n">
        <v>53</v>
      </c>
      <c r="C7638" s="7" t="n">
        <v>1620</v>
      </c>
      <c r="D7638" s="7" t="n">
        <v>18</v>
      </c>
      <c r="E7638" s="7" t="n">
        <v>0</v>
      </c>
      <c r="F7638" s="7" t="n">
        <v>0</v>
      </c>
    </row>
    <row r="7639" spans="1:6">
      <c r="A7639" t="s">
        <v>4</v>
      </c>
      <c r="B7639" s="4" t="s">
        <v>5</v>
      </c>
      <c r="C7639" s="4" t="s">
        <v>10</v>
      </c>
      <c r="D7639" s="4" t="s">
        <v>10</v>
      </c>
      <c r="E7639" s="4" t="s">
        <v>19</v>
      </c>
      <c r="F7639" s="4" t="s">
        <v>13</v>
      </c>
    </row>
    <row r="7640" spans="1:6">
      <c r="A7640" t="n">
        <v>65203</v>
      </c>
      <c r="B7640" s="47" t="n">
        <v>53</v>
      </c>
      <c r="C7640" s="7" t="n">
        <v>1621</v>
      </c>
      <c r="D7640" s="7" t="n">
        <v>18</v>
      </c>
      <c r="E7640" s="7" t="n">
        <v>0</v>
      </c>
      <c r="F7640" s="7" t="n">
        <v>0</v>
      </c>
    </row>
    <row r="7641" spans="1:6">
      <c r="A7641" t="s">
        <v>4</v>
      </c>
      <c r="B7641" s="4" t="s">
        <v>5</v>
      </c>
      <c r="C7641" s="4" t="s">
        <v>13</v>
      </c>
    </row>
    <row r="7642" spans="1:6">
      <c r="A7642" t="n">
        <v>65213</v>
      </c>
      <c r="B7642" s="48" t="n">
        <v>45</v>
      </c>
      <c r="C7642" s="7" t="n">
        <v>0</v>
      </c>
    </row>
    <row r="7643" spans="1:6">
      <c r="A7643" t="s">
        <v>4</v>
      </c>
      <c r="B7643" s="4" t="s">
        <v>5</v>
      </c>
      <c r="C7643" s="4" t="s">
        <v>13</v>
      </c>
      <c r="D7643" s="4" t="s">
        <v>13</v>
      </c>
      <c r="E7643" s="4" t="s">
        <v>19</v>
      </c>
      <c r="F7643" s="4" t="s">
        <v>19</v>
      </c>
      <c r="G7643" s="4" t="s">
        <v>19</v>
      </c>
      <c r="H7643" s="4" t="s">
        <v>10</v>
      </c>
    </row>
    <row r="7644" spans="1:6">
      <c r="A7644" t="n">
        <v>65215</v>
      </c>
      <c r="B7644" s="48" t="n">
        <v>45</v>
      </c>
      <c r="C7644" s="7" t="n">
        <v>2</v>
      </c>
      <c r="D7644" s="7" t="n">
        <v>3</v>
      </c>
      <c r="E7644" s="7" t="n">
        <v>-0.0399999991059303</v>
      </c>
      <c r="F7644" s="7" t="n">
        <v>1.78999996185303</v>
      </c>
      <c r="G7644" s="7" t="n">
        <v>-147.130004882813</v>
      </c>
      <c r="H7644" s="7" t="n">
        <v>0</v>
      </c>
    </row>
    <row r="7645" spans="1:6">
      <c r="A7645" t="s">
        <v>4</v>
      </c>
      <c r="B7645" s="4" t="s">
        <v>5</v>
      </c>
      <c r="C7645" s="4" t="s">
        <v>13</v>
      </c>
      <c r="D7645" s="4" t="s">
        <v>13</v>
      </c>
      <c r="E7645" s="4" t="s">
        <v>19</v>
      </c>
      <c r="F7645" s="4" t="s">
        <v>19</v>
      </c>
      <c r="G7645" s="4" t="s">
        <v>19</v>
      </c>
      <c r="H7645" s="4" t="s">
        <v>10</v>
      </c>
      <c r="I7645" s="4" t="s">
        <v>13</v>
      </c>
    </row>
    <row r="7646" spans="1:6">
      <c r="A7646" t="n">
        <v>65232</v>
      </c>
      <c r="B7646" s="48" t="n">
        <v>45</v>
      </c>
      <c r="C7646" s="7" t="n">
        <v>4</v>
      </c>
      <c r="D7646" s="7" t="n">
        <v>3</v>
      </c>
      <c r="E7646" s="7" t="n">
        <v>14.4899997711182</v>
      </c>
      <c r="F7646" s="7" t="n">
        <v>23.9300003051758</v>
      </c>
      <c r="G7646" s="7" t="n">
        <v>0</v>
      </c>
      <c r="H7646" s="7" t="n">
        <v>0</v>
      </c>
      <c r="I7646" s="7" t="n">
        <v>1</v>
      </c>
    </row>
    <row r="7647" spans="1:6">
      <c r="A7647" t="s">
        <v>4</v>
      </c>
      <c r="B7647" s="4" t="s">
        <v>5</v>
      </c>
      <c r="C7647" s="4" t="s">
        <v>13</v>
      </c>
      <c r="D7647" s="4" t="s">
        <v>13</v>
      </c>
      <c r="E7647" s="4" t="s">
        <v>19</v>
      </c>
      <c r="F7647" s="4" t="s">
        <v>10</v>
      </c>
    </row>
    <row r="7648" spans="1:6">
      <c r="A7648" t="n">
        <v>65250</v>
      </c>
      <c r="B7648" s="48" t="n">
        <v>45</v>
      </c>
      <c r="C7648" s="7" t="n">
        <v>5</v>
      </c>
      <c r="D7648" s="7" t="n">
        <v>3</v>
      </c>
      <c r="E7648" s="7" t="n">
        <v>4.09999990463257</v>
      </c>
      <c r="F7648" s="7" t="n">
        <v>0</v>
      </c>
    </row>
    <row r="7649" spans="1:9">
      <c r="A7649" t="s">
        <v>4</v>
      </c>
      <c r="B7649" s="4" t="s">
        <v>5</v>
      </c>
      <c r="C7649" s="4" t="s">
        <v>13</v>
      </c>
      <c r="D7649" s="4" t="s">
        <v>13</v>
      </c>
      <c r="E7649" s="4" t="s">
        <v>19</v>
      </c>
      <c r="F7649" s="4" t="s">
        <v>10</v>
      </c>
    </row>
    <row r="7650" spans="1:9">
      <c r="A7650" t="n">
        <v>65259</v>
      </c>
      <c r="B7650" s="48" t="n">
        <v>45</v>
      </c>
      <c r="C7650" s="7" t="n">
        <v>11</v>
      </c>
      <c r="D7650" s="7" t="n">
        <v>3</v>
      </c>
      <c r="E7650" s="7" t="n">
        <v>28.5</v>
      </c>
      <c r="F7650" s="7" t="n">
        <v>0</v>
      </c>
    </row>
    <row r="7651" spans="1:9">
      <c r="A7651" t="s">
        <v>4</v>
      </c>
      <c r="B7651" s="4" t="s">
        <v>5</v>
      </c>
      <c r="C7651" s="4" t="s">
        <v>13</v>
      </c>
      <c r="D7651" s="4" t="s">
        <v>13</v>
      </c>
      <c r="E7651" s="4" t="s">
        <v>19</v>
      </c>
      <c r="F7651" s="4" t="s">
        <v>19</v>
      </c>
      <c r="G7651" s="4" t="s">
        <v>19</v>
      </c>
      <c r="H7651" s="4" t="s">
        <v>10</v>
      </c>
      <c r="I7651" s="4" t="s">
        <v>13</v>
      </c>
    </row>
    <row r="7652" spans="1:9">
      <c r="A7652" t="n">
        <v>65268</v>
      </c>
      <c r="B7652" s="48" t="n">
        <v>45</v>
      </c>
      <c r="C7652" s="7" t="n">
        <v>4</v>
      </c>
      <c r="D7652" s="7" t="n">
        <v>3</v>
      </c>
      <c r="E7652" s="7" t="n">
        <v>14.4899997711182</v>
      </c>
      <c r="F7652" s="7" t="n">
        <v>15</v>
      </c>
      <c r="G7652" s="7" t="n">
        <v>0</v>
      </c>
      <c r="H7652" s="7" t="n">
        <v>10000</v>
      </c>
      <c r="I7652" s="7" t="n">
        <v>1</v>
      </c>
    </row>
    <row r="7653" spans="1:9">
      <c r="A7653" t="s">
        <v>4</v>
      </c>
      <c r="B7653" s="4" t="s">
        <v>5</v>
      </c>
      <c r="C7653" s="4" t="s">
        <v>13</v>
      </c>
      <c r="D7653" s="4" t="s">
        <v>10</v>
      </c>
    </row>
    <row r="7654" spans="1:9">
      <c r="A7654" t="n">
        <v>65286</v>
      </c>
      <c r="B7654" s="42" t="n">
        <v>58</v>
      </c>
      <c r="C7654" s="7" t="n">
        <v>255</v>
      </c>
      <c r="D7654" s="7" t="n">
        <v>0</v>
      </c>
    </row>
    <row r="7655" spans="1:9">
      <c r="A7655" t="s">
        <v>4</v>
      </c>
      <c r="B7655" s="4" t="s">
        <v>5</v>
      </c>
      <c r="C7655" s="4" t="s">
        <v>13</v>
      </c>
      <c r="D7655" s="4" t="s">
        <v>10</v>
      </c>
      <c r="E7655" s="4" t="s">
        <v>6</v>
      </c>
      <c r="F7655" s="4" t="s">
        <v>6</v>
      </c>
      <c r="G7655" s="4" t="s">
        <v>6</v>
      </c>
      <c r="H7655" s="4" t="s">
        <v>6</v>
      </c>
    </row>
    <row r="7656" spans="1:9">
      <c r="A7656" t="n">
        <v>65290</v>
      </c>
      <c r="B7656" s="37" t="n">
        <v>51</v>
      </c>
      <c r="C7656" s="7" t="n">
        <v>3</v>
      </c>
      <c r="D7656" s="7" t="n">
        <v>7042</v>
      </c>
      <c r="E7656" s="7" t="s">
        <v>476</v>
      </c>
      <c r="F7656" s="7" t="s">
        <v>114</v>
      </c>
      <c r="G7656" s="7" t="s">
        <v>113</v>
      </c>
      <c r="H7656" s="7" t="s">
        <v>114</v>
      </c>
    </row>
    <row r="7657" spans="1:9">
      <c r="A7657" t="s">
        <v>4</v>
      </c>
      <c r="B7657" s="4" t="s">
        <v>5</v>
      </c>
      <c r="C7657" s="4" t="s">
        <v>10</v>
      </c>
      <c r="D7657" s="4" t="s">
        <v>19</v>
      </c>
      <c r="E7657" s="4" t="s">
        <v>19</v>
      </c>
      <c r="F7657" s="4" t="s">
        <v>19</v>
      </c>
      <c r="G7657" s="4" t="s">
        <v>10</v>
      </c>
      <c r="H7657" s="4" t="s">
        <v>10</v>
      </c>
    </row>
    <row r="7658" spans="1:9">
      <c r="A7658" t="n">
        <v>65303</v>
      </c>
      <c r="B7658" s="81" t="n">
        <v>60</v>
      </c>
      <c r="C7658" s="7" t="n">
        <v>7042</v>
      </c>
      <c r="D7658" s="7" t="n">
        <v>0</v>
      </c>
      <c r="E7658" s="7" t="n">
        <v>-20</v>
      </c>
      <c r="F7658" s="7" t="n">
        <v>0</v>
      </c>
      <c r="G7658" s="7" t="n">
        <v>1000</v>
      </c>
      <c r="H7658" s="7" t="n">
        <v>0</v>
      </c>
    </row>
    <row r="7659" spans="1:9">
      <c r="A7659" t="s">
        <v>4</v>
      </c>
      <c r="B7659" s="4" t="s">
        <v>5</v>
      </c>
      <c r="C7659" s="4" t="s">
        <v>10</v>
      </c>
      <c r="D7659" s="4" t="s">
        <v>13</v>
      </c>
      <c r="E7659" s="4" t="s">
        <v>6</v>
      </c>
      <c r="F7659" s="4" t="s">
        <v>19</v>
      </c>
      <c r="G7659" s="4" t="s">
        <v>19</v>
      </c>
      <c r="H7659" s="4" t="s">
        <v>19</v>
      </c>
    </row>
    <row r="7660" spans="1:9">
      <c r="A7660" t="n">
        <v>65322</v>
      </c>
      <c r="B7660" s="35" t="n">
        <v>48</v>
      </c>
      <c r="C7660" s="7" t="n">
        <v>7042</v>
      </c>
      <c r="D7660" s="7" t="n">
        <v>0</v>
      </c>
      <c r="E7660" s="7" t="s">
        <v>512</v>
      </c>
      <c r="F7660" s="7" t="n">
        <v>-1</v>
      </c>
      <c r="G7660" s="7" t="n">
        <v>1</v>
      </c>
      <c r="H7660" s="7" t="n">
        <v>0</v>
      </c>
    </row>
    <row r="7661" spans="1:9">
      <c r="A7661" t="s">
        <v>4</v>
      </c>
      <c r="B7661" s="4" t="s">
        <v>5</v>
      </c>
      <c r="C7661" s="4" t="s">
        <v>10</v>
      </c>
    </row>
    <row r="7662" spans="1:9">
      <c r="A7662" t="n">
        <v>65350</v>
      </c>
      <c r="B7662" s="25" t="n">
        <v>16</v>
      </c>
      <c r="C7662" s="7" t="n">
        <v>300</v>
      </c>
    </row>
    <row r="7663" spans="1:9">
      <c r="A7663" t="s">
        <v>4</v>
      </c>
      <c r="B7663" s="4" t="s">
        <v>5</v>
      </c>
      <c r="C7663" s="4" t="s">
        <v>13</v>
      </c>
      <c r="D7663" s="4" t="s">
        <v>10</v>
      </c>
      <c r="E7663" s="4" t="s">
        <v>19</v>
      </c>
      <c r="F7663" s="4" t="s">
        <v>10</v>
      </c>
      <c r="G7663" s="4" t="s">
        <v>9</v>
      </c>
      <c r="H7663" s="4" t="s">
        <v>9</v>
      </c>
      <c r="I7663" s="4" t="s">
        <v>10</v>
      </c>
      <c r="J7663" s="4" t="s">
        <v>10</v>
      </c>
      <c r="K7663" s="4" t="s">
        <v>9</v>
      </c>
      <c r="L7663" s="4" t="s">
        <v>9</v>
      </c>
      <c r="M7663" s="4" t="s">
        <v>9</v>
      </c>
      <c r="N7663" s="4" t="s">
        <v>9</v>
      </c>
      <c r="O7663" s="4" t="s">
        <v>6</v>
      </c>
    </row>
    <row r="7664" spans="1:9">
      <c r="A7664" t="n">
        <v>65353</v>
      </c>
      <c r="B7664" s="14" t="n">
        <v>50</v>
      </c>
      <c r="C7664" s="7" t="n">
        <v>0</v>
      </c>
      <c r="D7664" s="7" t="n">
        <v>2000</v>
      </c>
      <c r="E7664" s="7" t="n">
        <v>0.600000023841858</v>
      </c>
      <c r="F7664" s="7" t="n">
        <v>100</v>
      </c>
      <c r="G7664" s="7" t="n">
        <v>0</v>
      </c>
      <c r="H7664" s="7" t="n">
        <v>0</v>
      </c>
      <c r="I7664" s="7" t="n">
        <v>0</v>
      </c>
      <c r="J7664" s="7" t="n">
        <v>65533</v>
      </c>
      <c r="K7664" s="7" t="n">
        <v>0</v>
      </c>
      <c r="L7664" s="7" t="n">
        <v>0</v>
      </c>
      <c r="M7664" s="7" t="n">
        <v>0</v>
      </c>
      <c r="N7664" s="7" t="n">
        <v>0</v>
      </c>
      <c r="O7664" s="7" t="s">
        <v>12</v>
      </c>
    </row>
    <row r="7665" spans="1:15">
      <c r="A7665" t="s">
        <v>4</v>
      </c>
      <c r="B7665" s="4" t="s">
        <v>5</v>
      </c>
      <c r="C7665" s="4" t="s">
        <v>10</v>
      </c>
      <c r="D7665" s="4" t="s">
        <v>13</v>
      </c>
      <c r="E7665" s="4" t="s">
        <v>6</v>
      </c>
      <c r="F7665" s="4" t="s">
        <v>19</v>
      </c>
      <c r="G7665" s="4" t="s">
        <v>19</v>
      </c>
      <c r="H7665" s="4" t="s">
        <v>19</v>
      </c>
    </row>
    <row r="7666" spans="1:15">
      <c r="A7666" t="n">
        <v>65392</v>
      </c>
      <c r="B7666" s="35" t="n">
        <v>48</v>
      </c>
      <c r="C7666" s="7" t="n">
        <v>1620</v>
      </c>
      <c r="D7666" s="7" t="n">
        <v>0</v>
      </c>
      <c r="E7666" s="7" t="s">
        <v>102</v>
      </c>
      <c r="F7666" s="7" t="n">
        <v>-1</v>
      </c>
      <c r="G7666" s="7" t="n">
        <v>1</v>
      </c>
      <c r="H7666" s="7" t="n">
        <v>0</v>
      </c>
    </row>
    <row r="7667" spans="1:15">
      <c r="A7667" t="s">
        <v>4</v>
      </c>
      <c r="B7667" s="4" t="s">
        <v>5</v>
      </c>
      <c r="C7667" s="4" t="s">
        <v>10</v>
      </c>
    </row>
    <row r="7668" spans="1:15">
      <c r="A7668" t="n">
        <v>65420</v>
      </c>
      <c r="B7668" s="25" t="n">
        <v>16</v>
      </c>
      <c r="C7668" s="7" t="n">
        <v>100</v>
      </c>
    </row>
    <row r="7669" spans="1:15">
      <c r="A7669" t="s">
        <v>4</v>
      </c>
      <c r="B7669" s="4" t="s">
        <v>5</v>
      </c>
      <c r="C7669" s="4" t="s">
        <v>10</v>
      </c>
      <c r="D7669" s="4" t="s">
        <v>13</v>
      </c>
      <c r="E7669" s="4" t="s">
        <v>6</v>
      </c>
      <c r="F7669" s="4" t="s">
        <v>19</v>
      </c>
      <c r="G7669" s="4" t="s">
        <v>19</v>
      </c>
      <c r="H7669" s="4" t="s">
        <v>19</v>
      </c>
    </row>
    <row r="7670" spans="1:15">
      <c r="A7670" t="n">
        <v>65423</v>
      </c>
      <c r="B7670" s="35" t="n">
        <v>48</v>
      </c>
      <c r="C7670" s="7" t="n">
        <v>1621</v>
      </c>
      <c r="D7670" s="7" t="n">
        <v>0</v>
      </c>
      <c r="E7670" s="7" t="s">
        <v>102</v>
      </c>
      <c r="F7670" s="7" t="n">
        <v>-1</v>
      </c>
      <c r="G7670" s="7" t="n">
        <v>1</v>
      </c>
      <c r="H7670" s="7" t="n">
        <v>0</v>
      </c>
    </row>
    <row r="7671" spans="1:15">
      <c r="A7671" t="s">
        <v>4</v>
      </c>
      <c r="B7671" s="4" t="s">
        <v>5</v>
      </c>
      <c r="C7671" s="4" t="s">
        <v>10</v>
      </c>
    </row>
    <row r="7672" spans="1:15">
      <c r="A7672" t="n">
        <v>65451</v>
      </c>
      <c r="B7672" s="25" t="n">
        <v>16</v>
      </c>
      <c r="C7672" s="7" t="n">
        <v>4000</v>
      </c>
    </row>
    <row r="7673" spans="1:15">
      <c r="A7673" t="s">
        <v>4</v>
      </c>
      <c r="B7673" s="4" t="s">
        <v>5</v>
      </c>
      <c r="C7673" s="4" t="s">
        <v>13</v>
      </c>
      <c r="D7673" s="4" t="s">
        <v>10</v>
      </c>
      <c r="E7673" s="4" t="s">
        <v>19</v>
      </c>
    </row>
    <row r="7674" spans="1:15">
      <c r="A7674" t="n">
        <v>65454</v>
      </c>
      <c r="B7674" s="42" t="n">
        <v>58</v>
      </c>
      <c r="C7674" s="7" t="n">
        <v>101</v>
      </c>
      <c r="D7674" s="7" t="n">
        <v>500</v>
      </c>
      <c r="E7674" s="7" t="n">
        <v>1</v>
      </c>
    </row>
    <row r="7675" spans="1:15">
      <c r="A7675" t="s">
        <v>4</v>
      </c>
      <c r="B7675" s="4" t="s">
        <v>5</v>
      </c>
      <c r="C7675" s="4" t="s">
        <v>13</v>
      </c>
      <c r="D7675" s="4" t="s">
        <v>10</v>
      </c>
    </row>
    <row r="7676" spans="1:15">
      <c r="A7676" t="n">
        <v>65462</v>
      </c>
      <c r="B7676" s="42" t="n">
        <v>58</v>
      </c>
      <c r="C7676" s="7" t="n">
        <v>254</v>
      </c>
      <c r="D7676" s="7" t="n">
        <v>0</v>
      </c>
    </row>
    <row r="7677" spans="1:15">
      <c r="A7677" t="s">
        <v>4</v>
      </c>
      <c r="B7677" s="4" t="s">
        <v>5</v>
      </c>
      <c r="C7677" s="4" t="s">
        <v>13</v>
      </c>
      <c r="D7677" s="4" t="s">
        <v>13</v>
      </c>
      <c r="E7677" s="4" t="s">
        <v>19</v>
      </c>
      <c r="F7677" s="4" t="s">
        <v>19</v>
      </c>
      <c r="G7677" s="4" t="s">
        <v>19</v>
      </c>
      <c r="H7677" s="4" t="s">
        <v>10</v>
      </c>
    </row>
    <row r="7678" spans="1:15">
      <c r="A7678" t="n">
        <v>65466</v>
      </c>
      <c r="B7678" s="48" t="n">
        <v>45</v>
      </c>
      <c r="C7678" s="7" t="n">
        <v>2</v>
      </c>
      <c r="D7678" s="7" t="n">
        <v>3</v>
      </c>
      <c r="E7678" s="7" t="n">
        <v>0</v>
      </c>
      <c r="F7678" s="7" t="n">
        <v>2</v>
      </c>
      <c r="G7678" s="7" t="n">
        <v>-145.889999389648</v>
      </c>
      <c r="H7678" s="7" t="n">
        <v>0</v>
      </c>
    </row>
    <row r="7679" spans="1:15">
      <c r="A7679" t="s">
        <v>4</v>
      </c>
      <c r="B7679" s="4" t="s">
        <v>5</v>
      </c>
      <c r="C7679" s="4" t="s">
        <v>13</v>
      </c>
      <c r="D7679" s="4" t="s">
        <v>13</v>
      </c>
      <c r="E7679" s="4" t="s">
        <v>19</v>
      </c>
      <c r="F7679" s="4" t="s">
        <v>19</v>
      </c>
      <c r="G7679" s="4" t="s">
        <v>19</v>
      </c>
      <c r="H7679" s="4" t="s">
        <v>10</v>
      </c>
      <c r="I7679" s="4" t="s">
        <v>13</v>
      </c>
    </row>
    <row r="7680" spans="1:15">
      <c r="A7680" t="n">
        <v>65483</v>
      </c>
      <c r="B7680" s="48" t="n">
        <v>45</v>
      </c>
      <c r="C7680" s="7" t="n">
        <v>4</v>
      </c>
      <c r="D7680" s="7" t="n">
        <v>3</v>
      </c>
      <c r="E7680" s="7" t="n">
        <v>359.850006103516</v>
      </c>
      <c r="F7680" s="7" t="n">
        <v>146.479995727539</v>
      </c>
      <c r="G7680" s="7" t="n">
        <v>0</v>
      </c>
      <c r="H7680" s="7" t="n">
        <v>0</v>
      </c>
      <c r="I7680" s="7" t="n">
        <v>1</v>
      </c>
    </row>
    <row r="7681" spans="1:9">
      <c r="A7681" t="s">
        <v>4</v>
      </c>
      <c r="B7681" s="4" t="s">
        <v>5</v>
      </c>
      <c r="C7681" s="4" t="s">
        <v>13</v>
      </c>
      <c r="D7681" s="4" t="s">
        <v>13</v>
      </c>
      <c r="E7681" s="4" t="s">
        <v>19</v>
      </c>
      <c r="F7681" s="4" t="s">
        <v>10</v>
      </c>
    </row>
    <row r="7682" spans="1:9">
      <c r="A7682" t="n">
        <v>65501</v>
      </c>
      <c r="B7682" s="48" t="n">
        <v>45</v>
      </c>
      <c r="C7682" s="7" t="n">
        <v>5</v>
      </c>
      <c r="D7682" s="7" t="n">
        <v>3</v>
      </c>
      <c r="E7682" s="7" t="n">
        <v>1.60000002384186</v>
      </c>
      <c r="F7682" s="7" t="n">
        <v>0</v>
      </c>
    </row>
    <row r="7683" spans="1:9">
      <c r="A7683" t="s">
        <v>4</v>
      </c>
      <c r="B7683" s="4" t="s">
        <v>5</v>
      </c>
      <c r="C7683" s="4" t="s">
        <v>13</v>
      </c>
      <c r="D7683" s="4" t="s">
        <v>13</v>
      </c>
      <c r="E7683" s="4" t="s">
        <v>19</v>
      </c>
      <c r="F7683" s="4" t="s">
        <v>10</v>
      </c>
    </row>
    <row r="7684" spans="1:9">
      <c r="A7684" t="n">
        <v>65510</v>
      </c>
      <c r="B7684" s="48" t="n">
        <v>45</v>
      </c>
      <c r="C7684" s="7" t="n">
        <v>11</v>
      </c>
      <c r="D7684" s="7" t="n">
        <v>3</v>
      </c>
      <c r="E7684" s="7" t="n">
        <v>28.5</v>
      </c>
      <c r="F7684" s="7" t="n">
        <v>0</v>
      </c>
    </row>
    <row r="7685" spans="1:9">
      <c r="A7685" t="s">
        <v>4</v>
      </c>
      <c r="B7685" s="4" t="s">
        <v>5</v>
      </c>
      <c r="C7685" s="4" t="s">
        <v>13</v>
      </c>
      <c r="D7685" s="4" t="s">
        <v>13</v>
      </c>
      <c r="E7685" s="4" t="s">
        <v>19</v>
      </c>
      <c r="F7685" s="4" t="s">
        <v>10</v>
      </c>
    </row>
    <row r="7686" spans="1:9">
      <c r="A7686" t="n">
        <v>65519</v>
      </c>
      <c r="B7686" s="48" t="n">
        <v>45</v>
      </c>
      <c r="C7686" s="7" t="n">
        <v>5</v>
      </c>
      <c r="D7686" s="7" t="n">
        <v>3</v>
      </c>
      <c r="E7686" s="7" t="n">
        <v>2.20000004768372</v>
      </c>
      <c r="F7686" s="7" t="n">
        <v>5000</v>
      </c>
    </row>
    <row r="7687" spans="1:9">
      <c r="A7687" t="s">
        <v>4</v>
      </c>
      <c r="B7687" s="4" t="s">
        <v>5</v>
      </c>
      <c r="C7687" s="4" t="s">
        <v>13</v>
      </c>
      <c r="D7687" s="4" t="s">
        <v>10</v>
      </c>
      <c r="E7687" s="4" t="s">
        <v>6</v>
      </c>
      <c r="F7687" s="4" t="s">
        <v>6</v>
      </c>
      <c r="G7687" s="4" t="s">
        <v>6</v>
      </c>
      <c r="H7687" s="4" t="s">
        <v>6</v>
      </c>
    </row>
    <row r="7688" spans="1:9">
      <c r="A7688" t="n">
        <v>65528</v>
      </c>
      <c r="B7688" s="37" t="n">
        <v>51</v>
      </c>
      <c r="C7688" s="7" t="n">
        <v>3</v>
      </c>
      <c r="D7688" s="7" t="n">
        <v>18</v>
      </c>
      <c r="E7688" s="7" t="s">
        <v>511</v>
      </c>
      <c r="F7688" s="7" t="s">
        <v>484</v>
      </c>
      <c r="G7688" s="7" t="s">
        <v>113</v>
      </c>
      <c r="H7688" s="7" t="s">
        <v>114</v>
      </c>
    </row>
    <row r="7689" spans="1:9">
      <c r="A7689" t="s">
        <v>4</v>
      </c>
      <c r="B7689" s="4" t="s">
        <v>5</v>
      </c>
      <c r="C7689" s="4" t="s">
        <v>13</v>
      </c>
      <c r="D7689" s="4" t="s">
        <v>10</v>
      </c>
    </row>
    <row r="7690" spans="1:9">
      <c r="A7690" t="n">
        <v>65541</v>
      </c>
      <c r="B7690" s="42" t="n">
        <v>58</v>
      </c>
      <c r="C7690" s="7" t="n">
        <v>255</v>
      </c>
      <c r="D7690" s="7" t="n">
        <v>0</v>
      </c>
    </row>
    <row r="7691" spans="1:9">
      <c r="A7691" t="s">
        <v>4</v>
      </c>
      <c r="B7691" s="4" t="s">
        <v>5</v>
      </c>
      <c r="C7691" s="4" t="s">
        <v>10</v>
      </c>
    </row>
    <row r="7692" spans="1:9">
      <c r="A7692" t="n">
        <v>65545</v>
      </c>
      <c r="B7692" s="25" t="n">
        <v>16</v>
      </c>
      <c r="C7692" s="7" t="n">
        <v>1000</v>
      </c>
    </row>
    <row r="7693" spans="1:9">
      <c r="A7693" t="s">
        <v>4</v>
      </c>
      <c r="B7693" s="4" t="s">
        <v>5</v>
      </c>
      <c r="C7693" s="4" t="s">
        <v>13</v>
      </c>
      <c r="D7693" s="4" t="s">
        <v>10</v>
      </c>
      <c r="E7693" s="4" t="s">
        <v>6</v>
      </c>
      <c r="F7693" s="4" t="s">
        <v>6</v>
      </c>
      <c r="G7693" s="4" t="s">
        <v>6</v>
      </c>
      <c r="H7693" s="4" t="s">
        <v>6</v>
      </c>
    </row>
    <row r="7694" spans="1:9">
      <c r="A7694" t="n">
        <v>65548</v>
      </c>
      <c r="B7694" s="37" t="n">
        <v>51</v>
      </c>
      <c r="C7694" s="7" t="n">
        <v>3</v>
      </c>
      <c r="D7694" s="7" t="n">
        <v>18</v>
      </c>
      <c r="E7694" s="7" t="s">
        <v>517</v>
      </c>
      <c r="F7694" s="7" t="s">
        <v>484</v>
      </c>
      <c r="G7694" s="7" t="s">
        <v>113</v>
      </c>
      <c r="H7694" s="7" t="s">
        <v>114</v>
      </c>
    </row>
    <row r="7695" spans="1:9">
      <c r="A7695" t="s">
        <v>4</v>
      </c>
      <c r="B7695" s="4" t="s">
        <v>5</v>
      </c>
      <c r="C7695" s="4" t="s">
        <v>10</v>
      </c>
      <c r="D7695" s="4" t="s">
        <v>13</v>
      </c>
      <c r="E7695" s="4" t="s">
        <v>13</v>
      </c>
      <c r="F7695" s="4" t="s">
        <v>6</v>
      </c>
    </row>
    <row r="7696" spans="1:9">
      <c r="A7696" t="n">
        <v>65566</v>
      </c>
      <c r="B7696" s="36" t="n">
        <v>20</v>
      </c>
      <c r="C7696" s="7" t="n">
        <v>18</v>
      </c>
      <c r="D7696" s="7" t="n">
        <v>2</v>
      </c>
      <c r="E7696" s="7" t="n">
        <v>10</v>
      </c>
      <c r="F7696" s="7" t="s">
        <v>518</v>
      </c>
    </row>
    <row r="7697" spans="1:8">
      <c r="A7697" t="s">
        <v>4</v>
      </c>
      <c r="B7697" s="4" t="s">
        <v>5</v>
      </c>
      <c r="C7697" s="4" t="s">
        <v>10</v>
      </c>
    </row>
    <row r="7698" spans="1:8">
      <c r="A7698" t="n">
        <v>65587</v>
      </c>
      <c r="B7698" s="25" t="n">
        <v>16</v>
      </c>
      <c r="C7698" s="7" t="n">
        <v>500</v>
      </c>
    </row>
    <row r="7699" spans="1:8">
      <c r="A7699" t="s">
        <v>4</v>
      </c>
      <c r="B7699" s="4" t="s">
        <v>5</v>
      </c>
      <c r="C7699" s="4" t="s">
        <v>10</v>
      </c>
    </row>
    <row r="7700" spans="1:8">
      <c r="A7700" t="n">
        <v>65590</v>
      </c>
      <c r="B7700" s="25" t="n">
        <v>16</v>
      </c>
      <c r="C7700" s="7" t="n">
        <v>3000</v>
      </c>
    </row>
    <row r="7701" spans="1:8">
      <c r="A7701" t="s">
        <v>4</v>
      </c>
      <c r="B7701" s="4" t="s">
        <v>5</v>
      </c>
      <c r="C7701" s="4" t="s">
        <v>13</v>
      </c>
      <c r="D7701" s="4" t="s">
        <v>10</v>
      </c>
      <c r="E7701" s="4" t="s">
        <v>19</v>
      </c>
    </row>
    <row r="7702" spans="1:8">
      <c r="A7702" t="n">
        <v>65593</v>
      </c>
      <c r="B7702" s="42" t="n">
        <v>58</v>
      </c>
      <c r="C7702" s="7" t="n">
        <v>101</v>
      </c>
      <c r="D7702" s="7" t="n">
        <v>500</v>
      </c>
      <c r="E7702" s="7" t="n">
        <v>1</v>
      </c>
    </row>
    <row r="7703" spans="1:8">
      <c r="A7703" t="s">
        <v>4</v>
      </c>
      <c r="B7703" s="4" t="s">
        <v>5</v>
      </c>
      <c r="C7703" s="4" t="s">
        <v>13</v>
      </c>
      <c r="D7703" s="4" t="s">
        <v>10</v>
      </c>
    </row>
    <row r="7704" spans="1:8">
      <c r="A7704" t="n">
        <v>65601</v>
      </c>
      <c r="B7704" s="42" t="n">
        <v>58</v>
      </c>
      <c r="C7704" s="7" t="n">
        <v>254</v>
      </c>
      <c r="D7704" s="7" t="n">
        <v>0</v>
      </c>
    </row>
    <row r="7705" spans="1:8">
      <c r="A7705" t="s">
        <v>4</v>
      </c>
      <c r="B7705" s="4" t="s">
        <v>5</v>
      </c>
      <c r="C7705" s="4" t="s">
        <v>13</v>
      </c>
      <c r="D7705" s="4" t="s">
        <v>13</v>
      </c>
      <c r="E7705" s="4" t="s">
        <v>19</v>
      </c>
      <c r="F7705" s="4" t="s">
        <v>19</v>
      </c>
      <c r="G7705" s="4" t="s">
        <v>19</v>
      </c>
      <c r="H7705" s="4" t="s">
        <v>10</v>
      </c>
    </row>
    <row r="7706" spans="1:8">
      <c r="A7706" t="n">
        <v>65605</v>
      </c>
      <c r="B7706" s="48" t="n">
        <v>45</v>
      </c>
      <c r="C7706" s="7" t="n">
        <v>2</v>
      </c>
      <c r="D7706" s="7" t="n">
        <v>3</v>
      </c>
      <c r="E7706" s="7" t="n">
        <v>0.00999999977648258</v>
      </c>
      <c r="F7706" s="7" t="n">
        <v>1.6599999666214</v>
      </c>
      <c r="G7706" s="7" t="n">
        <v>-146.149993896484</v>
      </c>
      <c r="H7706" s="7" t="n">
        <v>0</v>
      </c>
    </row>
    <row r="7707" spans="1:8">
      <c r="A7707" t="s">
        <v>4</v>
      </c>
      <c r="B7707" s="4" t="s">
        <v>5</v>
      </c>
      <c r="C7707" s="4" t="s">
        <v>13</v>
      </c>
      <c r="D7707" s="4" t="s">
        <v>13</v>
      </c>
      <c r="E7707" s="4" t="s">
        <v>19</v>
      </c>
      <c r="F7707" s="4" t="s">
        <v>19</v>
      </c>
      <c r="G7707" s="4" t="s">
        <v>19</v>
      </c>
      <c r="H7707" s="4" t="s">
        <v>10</v>
      </c>
      <c r="I7707" s="4" t="s">
        <v>13</v>
      </c>
    </row>
    <row r="7708" spans="1:8">
      <c r="A7708" t="n">
        <v>65622</v>
      </c>
      <c r="B7708" s="48" t="n">
        <v>45</v>
      </c>
      <c r="C7708" s="7" t="n">
        <v>4</v>
      </c>
      <c r="D7708" s="7" t="n">
        <v>3</v>
      </c>
      <c r="E7708" s="7" t="n">
        <v>23.1700000762939</v>
      </c>
      <c r="F7708" s="7" t="n">
        <v>146.520004272461</v>
      </c>
      <c r="G7708" s="7" t="n">
        <v>0</v>
      </c>
      <c r="H7708" s="7" t="n">
        <v>0</v>
      </c>
      <c r="I7708" s="7" t="n">
        <v>1</v>
      </c>
    </row>
    <row r="7709" spans="1:8">
      <c r="A7709" t="s">
        <v>4</v>
      </c>
      <c r="B7709" s="4" t="s">
        <v>5</v>
      </c>
      <c r="C7709" s="4" t="s">
        <v>13</v>
      </c>
      <c r="D7709" s="4" t="s">
        <v>13</v>
      </c>
      <c r="E7709" s="4" t="s">
        <v>19</v>
      </c>
      <c r="F7709" s="4" t="s">
        <v>10</v>
      </c>
    </row>
    <row r="7710" spans="1:8">
      <c r="A7710" t="n">
        <v>65640</v>
      </c>
      <c r="B7710" s="48" t="n">
        <v>45</v>
      </c>
      <c r="C7710" s="7" t="n">
        <v>5</v>
      </c>
      <c r="D7710" s="7" t="n">
        <v>3</v>
      </c>
      <c r="E7710" s="7" t="n">
        <v>5.19999980926514</v>
      </c>
      <c r="F7710" s="7" t="n">
        <v>0</v>
      </c>
    </row>
    <row r="7711" spans="1:8">
      <c r="A7711" t="s">
        <v>4</v>
      </c>
      <c r="B7711" s="4" t="s">
        <v>5</v>
      </c>
      <c r="C7711" s="4" t="s">
        <v>13</v>
      </c>
      <c r="D7711" s="4" t="s">
        <v>13</v>
      </c>
      <c r="E7711" s="4" t="s">
        <v>19</v>
      </c>
      <c r="F7711" s="4" t="s">
        <v>10</v>
      </c>
    </row>
    <row r="7712" spans="1:8">
      <c r="A7712" t="n">
        <v>65649</v>
      </c>
      <c r="B7712" s="48" t="n">
        <v>45</v>
      </c>
      <c r="C7712" s="7" t="n">
        <v>11</v>
      </c>
      <c r="D7712" s="7" t="n">
        <v>3</v>
      </c>
      <c r="E7712" s="7" t="n">
        <v>28.5</v>
      </c>
      <c r="F7712" s="7" t="n">
        <v>0</v>
      </c>
    </row>
    <row r="7713" spans="1:9">
      <c r="A7713" t="s">
        <v>4</v>
      </c>
      <c r="B7713" s="4" t="s">
        <v>5</v>
      </c>
      <c r="C7713" s="4" t="s">
        <v>13</v>
      </c>
      <c r="D7713" s="4" t="s">
        <v>13</v>
      </c>
      <c r="E7713" s="4" t="s">
        <v>19</v>
      </c>
      <c r="F7713" s="4" t="s">
        <v>19</v>
      </c>
      <c r="G7713" s="4" t="s">
        <v>19</v>
      </c>
      <c r="H7713" s="4" t="s">
        <v>10</v>
      </c>
      <c r="I7713" s="4" t="s">
        <v>13</v>
      </c>
    </row>
    <row r="7714" spans="1:9">
      <c r="A7714" t="n">
        <v>65658</v>
      </c>
      <c r="B7714" s="48" t="n">
        <v>45</v>
      </c>
      <c r="C7714" s="7" t="n">
        <v>4</v>
      </c>
      <c r="D7714" s="7" t="n">
        <v>3</v>
      </c>
      <c r="E7714" s="7" t="n">
        <v>23.1700000762939</v>
      </c>
      <c r="F7714" s="7" t="n">
        <v>163.330001831055</v>
      </c>
      <c r="G7714" s="7" t="n">
        <v>0</v>
      </c>
      <c r="H7714" s="7" t="n">
        <v>10000</v>
      </c>
      <c r="I7714" s="7" t="n">
        <v>1</v>
      </c>
    </row>
    <row r="7715" spans="1:9">
      <c r="A7715" t="s">
        <v>4</v>
      </c>
      <c r="B7715" s="4" t="s">
        <v>5</v>
      </c>
      <c r="C7715" s="4" t="s">
        <v>13</v>
      </c>
      <c r="D7715" s="4" t="s">
        <v>13</v>
      </c>
      <c r="E7715" s="4" t="s">
        <v>19</v>
      </c>
      <c r="F7715" s="4" t="s">
        <v>10</v>
      </c>
    </row>
    <row r="7716" spans="1:9">
      <c r="A7716" t="n">
        <v>65676</v>
      </c>
      <c r="B7716" s="48" t="n">
        <v>45</v>
      </c>
      <c r="C7716" s="7" t="n">
        <v>5</v>
      </c>
      <c r="D7716" s="7" t="n">
        <v>3</v>
      </c>
      <c r="E7716" s="7" t="n">
        <v>9.10000038146973</v>
      </c>
      <c r="F7716" s="7" t="n">
        <v>10000</v>
      </c>
    </row>
    <row r="7717" spans="1:9">
      <c r="A7717" t="s">
        <v>4</v>
      </c>
      <c r="B7717" s="4" t="s">
        <v>5</v>
      </c>
      <c r="C7717" s="4" t="s">
        <v>13</v>
      </c>
      <c r="D7717" s="4" t="s">
        <v>10</v>
      </c>
    </row>
    <row r="7718" spans="1:9">
      <c r="A7718" t="n">
        <v>65685</v>
      </c>
      <c r="B7718" s="42" t="n">
        <v>58</v>
      </c>
      <c r="C7718" s="7" t="n">
        <v>255</v>
      </c>
      <c r="D7718" s="7" t="n">
        <v>0</v>
      </c>
    </row>
    <row r="7719" spans="1:9">
      <c r="A7719" t="s">
        <v>4</v>
      </c>
      <c r="B7719" s="4" t="s">
        <v>5</v>
      </c>
      <c r="C7719" s="4" t="s">
        <v>10</v>
      </c>
    </row>
    <row r="7720" spans="1:9">
      <c r="A7720" t="n">
        <v>65689</v>
      </c>
      <c r="B7720" s="25" t="n">
        <v>16</v>
      </c>
      <c r="C7720" s="7" t="n">
        <v>5000</v>
      </c>
    </row>
    <row r="7721" spans="1:9">
      <c r="A7721" t="s">
        <v>4</v>
      </c>
      <c r="B7721" s="4" t="s">
        <v>5</v>
      </c>
      <c r="C7721" s="4" t="s">
        <v>13</v>
      </c>
      <c r="D7721" s="4" t="s">
        <v>10</v>
      </c>
      <c r="E7721" s="4" t="s">
        <v>19</v>
      </c>
    </row>
    <row r="7722" spans="1:9">
      <c r="A7722" t="n">
        <v>65692</v>
      </c>
      <c r="B7722" s="42" t="n">
        <v>58</v>
      </c>
      <c r="C7722" s="7" t="n">
        <v>0</v>
      </c>
      <c r="D7722" s="7" t="n">
        <v>1000</v>
      </c>
      <c r="E7722" s="7" t="n">
        <v>1</v>
      </c>
    </row>
    <row r="7723" spans="1:9">
      <c r="A7723" t="s">
        <v>4</v>
      </c>
      <c r="B7723" s="4" t="s">
        <v>5</v>
      </c>
      <c r="C7723" s="4" t="s">
        <v>13</v>
      </c>
      <c r="D7723" s="4" t="s">
        <v>10</v>
      </c>
      <c r="E7723" s="4" t="s">
        <v>10</v>
      </c>
    </row>
    <row r="7724" spans="1:9">
      <c r="A7724" t="n">
        <v>65700</v>
      </c>
      <c r="B7724" s="14" t="n">
        <v>50</v>
      </c>
      <c r="C7724" s="7" t="n">
        <v>1</v>
      </c>
      <c r="D7724" s="7" t="n">
        <v>8060</v>
      </c>
      <c r="E7724" s="7" t="n">
        <v>1000</v>
      </c>
    </row>
    <row r="7725" spans="1:9">
      <c r="A7725" t="s">
        <v>4</v>
      </c>
      <c r="B7725" s="4" t="s">
        <v>5</v>
      </c>
      <c r="C7725" s="4" t="s">
        <v>13</v>
      </c>
      <c r="D7725" s="4" t="s">
        <v>10</v>
      </c>
      <c r="E7725" s="4" t="s">
        <v>10</v>
      </c>
    </row>
    <row r="7726" spans="1:9">
      <c r="A7726" t="n">
        <v>65706</v>
      </c>
      <c r="B7726" s="14" t="n">
        <v>50</v>
      </c>
      <c r="C7726" s="7" t="n">
        <v>1</v>
      </c>
      <c r="D7726" s="7" t="n">
        <v>8021</v>
      </c>
      <c r="E7726" s="7" t="n">
        <v>1000</v>
      </c>
    </row>
    <row r="7727" spans="1:9">
      <c r="A7727" t="s">
        <v>4</v>
      </c>
      <c r="B7727" s="4" t="s">
        <v>5</v>
      </c>
      <c r="C7727" s="4" t="s">
        <v>13</v>
      </c>
      <c r="D7727" s="4" t="s">
        <v>10</v>
      </c>
    </row>
    <row r="7728" spans="1:9">
      <c r="A7728" t="n">
        <v>65712</v>
      </c>
      <c r="B7728" s="42" t="n">
        <v>58</v>
      </c>
      <c r="C7728" s="7" t="n">
        <v>255</v>
      </c>
      <c r="D7728" s="7" t="n">
        <v>0</v>
      </c>
    </row>
    <row r="7729" spans="1:9">
      <c r="A7729" t="s">
        <v>4</v>
      </c>
      <c r="B7729" s="4" t="s">
        <v>5</v>
      </c>
      <c r="C7729" s="4" t="s">
        <v>13</v>
      </c>
    </row>
    <row r="7730" spans="1:9">
      <c r="A7730" t="n">
        <v>65716</v>
      </c>
      <c r="B7730" s="48" t="n">
        <v>45</v>
      </c>
      <c r="C7730" s="7" t="n">
        <v>0</v>
      </c>
    </row>
    <row r="7731" spans="1:9">
      <c r="A7731" t="s">
        <v>4</v>
      </c>
      <c r="B7731" s="4" t="s">
        <v>5</v>
      </c>
      <c r="C7731" s="4" t="s">
        <v>13</v>
      </c>
      <c r="D7731" s="4" t="s">
        <v>10</v>
      </c>
      <c r="E7731" s="4" t="s">
        <v>13</v>
      </c>
    </row>
    <row r="7732" spans="1:9">
      <c r="A7732" t="n">
        <v>65718</v>
      </c>
      <c r="B7732" s="32" t="n">
        <v>36</v>
      </c>
      <c r="C7732" s="7" t="n">
        <v>9</v>
      </c>
      <c r="D7732" s="7" t="n">
        <v>7042</v>
      </c>
      <c r="E7732" s="7" t="n">
        <v>0</v>
      </c>
    </row>
    <row r="7733" spans="1:9">
      <c r="A7733" t="s">
        <v>4</v>
      </c>
      <c r="B7733" s="4" t="s">
        <v>5</v>
      </c>
      <c r="C7733" s="4" t="s">
        <v>13</v>
      </c>
      <c r="D7733" s="4" t="s">
        <v>10</v>
      </c>
      <c r="E7733" s="4" t="s">
        <v>13</v>
      </c>
    </row>
    <row r="7734" spans="1:9">
      <c r="A7734" t="n">
        <v>65723</v>
      </c>
      <c r="B7734" s="32" t="n">
        <v>36</v>
      </c>
      <c r="C7734" s="7" t="n">
        <v>9</v>
      </c>
      <c r="D7734" s="7" t="n">
        <v>1620</v>
      </c>
      <c r="E7734" s="7" t="n">
        <v>0</v>
      </c>
    </row>
    <row r="7735" spans="1:9">
      <c r="A7735" t="s">
        <v>4</v>
      </c>
      <c r="B7735" s="4" t="s">
        <v>5</v>
      </c>
      <c r="C7735" s="4" t="s">
        <v>13</v>
      </c>
      <c r="D7735" s="4" t="s">
        <v>10</v>
      </c>
      <c r="E7735" s="4" t="s">
        <v>13</v>
      </c>
    </row>
    <row r="7736" spans="1:9">
      <c r="A7736" t="n">
        <v>65728</v>
      </c>
      <c r="B7736" s="32" t="n">
        <v>36</v>
      </c>
      <c r="C7736" s="7" t="n">
        <v>9</v>
      </c>
      <c r="D7736" s="7" t="n">
        <v>1621</v>
      </c>
      <c r="E7736" s="7" t="n">
        <v>0</v>
      </c>
    </row>
    <row r="7737" spans="1:9">
      <c r="A7737" t="s">
        <v>4</v>
      </c>
      <c r="B7737" s="4" t="s">
        <v>5</v>
      </c>
      <c r="C7737" s="4" t="s">
        <v>10</v>
      </c>
      <c r="D7737" s="4" t="s">
        <v>19</v>
      </c>
      <c r="E7737" s="4" t="s">
        <v>19</v>
      </c>
      <c r="F7737" s="4" t="s">
        <v>19</v>
      </c>
      <c r="G7737" s="4" t="s">
        <v>19</v>
      </c>
    </row>
    <row r="7738" spans="1:9">
      <c r="A7738" t="n">
        <v>65733</v>
      </c>
      <c r="B7738" s="31" t="n">
        <v>46</v>
      </c>
      <c r="C7738" s="7" t="n">
        <v>61456</v>
      </c>
      <c r="D7738" s="7" t="n">
        <v>0</v>
      </c>
      <c r="E7738" s="7" t="n">
        <v>0</v>
      </c>
      <c r="F7738" s="7" t="n">
        <v>0</v>
      </c>
      <c r="G7738" s="7" t="n">
        <v>0</v>
      </c>
    </row>
    <row r="7739" spans="1:9">
      <c r="A7739" t="s">
        <v>4</v>
      </c>
      <c r="B7739" s="4" t="s">
        <v>5</v>
      </c>
      <c r="C7739" s="4" t="s">
        <v>13</v>
      </c>
      <c r="D7739" s="4" t="s">
        <v>10</v>
      </c>
    </row>
    <row r="7740" spans="1:9">
      <c r="A7740" t="n">
        <v>65752</v>
      </c>
      <c r="B7740" s="10" t="n">
        <v>162</v>
      </c>
      <c r="C7740" s="7" t="n">
        <v>1</v>
      </c>
      <c r="D7740" s="7" t="n">
        <v>0</v>
      </c>
    </row>
    <row r="7741" spans="1:9">
      <c r="A7741" t="s">
        <v>4</v>
      </c>
      <c r="B7741" s="4" t="s">
        <v>5</v>
      </c>
    </row>
    <row r="7742" spans="1:9">
      <c r="A7742" t="n">
        <v>65756</v>
      </c>
      <c r="B7742" s="5" t="n">
        <v>1</v>
      </c>
    </row>
    <row r="7743" spans="1:9" s="3" customFormat="1" customHeight="0">
      <c r="A7743" s="3" t="s">
        <v>2</v>
      </c>
      <c r="B7743" s="3" t="s">
        <v>519</v>
      </c>
    </row>
    <row r="7744" spans="1:9">
      <c r="A7744" t="s">
        <v>4</v>
      </c>
      <c r="B7744" s="4" t="s">
        <v>5</v>
      </c>
      <c r="C7744" s="4" t="s">
        <v>13</v>
      </c>
      <c r="D7744" s="4" t="s">
        <v>13</v>
      </c>
      <c r="E7744" s="4" t="s">
        <v>13</v>
      </c>
      <c r="F7744" s="4" t="s">
        <v>13</v>
      </c>
    </row>
    <row r="7745" spans="1:7">
      <c r="A7745" t="n">
        <v>65760</v>
      </c>
      <c r="B7745" s="8" t="n">
        <v>14</v>
      </c>
      <c r="C7745" s="7" t="n">
        <v>2</v>
      </c>
      <c r="D7745" s="7" t="n">
        <v>0</v>
      </c>
      <c r="E7745" s="7" t="n">
        <v>0</v>
      </c>
      <c r="F7745" s="7" t="n">
        <v>0</v>
      </c>
    </row>
    <row r="7746" spans="1:7">
      <c r="A7746" t="s">
        <v>4</v>
      </c>
      <c r="B7746" s="4" t="s">
        <v>5</v>
      </c>
      <c r="C7746" s="4" t="s">
        <v>13</v>
      </c>
      <c r="D7746" s="41" t="s">
        <v>88</v>
      </c>
      <c r="E7746" s="4" t="s">
        <v>5</v>
      </c>
      <c r="F7746" s="4" t="s">
        <v>13</v>
      </c>
      <c r="G7746" s="4" t="s">
        <v>10</v>
      </c>
      <c r="H7746" s="41" t="s">
        <v>89</v>
      </c>
      <c r="I7746" s="4" t="s">
        <v>13</v>
      </c>
      <c r="J7746" s="4" t="s">
        <v>9</v>
      </c>
      <c r="K7746" s="4" t="s">
        <v>13</v>
      </c>
      <c r="L7746" s="4" t="s">
        <v>13</v>
      </c>
      <c r="M7746" s="41" t="s">
        <v>88</v>
      </c>
      <c r="N7746" s="4" t="s">
        <v>5</v>
      </c>
      <c r="O7746" s="4" t="s">
        <v>13</v>
      </c>
      <c r="P7746" s="4" t="s">
        <v>10</v>
      </c>
      <c r="Q7746" s="41" t="s">
        <v>89</v>
      </c>
      <c r="R7746" s="4" t="s">
        <v>13</v>
      </c>
      <c r="S7746" s="4" t="s">
        <v>9</v>
      </c>
      <c r="T7746" s="4" t="s">
        <v>13</v>
      </c>
      <c r="U7746" s="4" t="s">
        <v>13</v>
      </c>
      <c r="V7746" s="4" t="s">
        <v>13</v>
      </c>
      <c r="W7746" s="4" t="s">
        <v>18</v>
      </c>
    </row>
    <row r="7747" spans="1:7">
      <c r="A7747" t="n">
        <v>65765</v>
      </c>
      <c r="B7747" s="11" t="n">
        <v>5</v>
      </c>
      <c r="C7747" s="7" t="n">
        <v>28</v>
      </c>
      <c r="D7747" s="41" t="s">
        <v>3</v>
      </c>
      <c r="E7747" s="10" t="n">
        <v>162</v>
      </c>
      <c r="F7747" s="7" t="n">
        <v>3</v>
      </c>
      <c r="G7747" s="7" t="n">
        <v>33138</v>
      </c>
      <c r="H7747" s="41" t="s">
        <v>3</v>
      </c>
      <c r="I7747" s="7" t="n">
        <v>0</v>
      </c>
      <c r="J7747" s="7" t="n">
        <v>1</v>
      </c>
      <c r="K7747" s="7" t="n">
        <v>2</v>
      </c>
      <c r="L7747" s="7" t="n">
        <v>28</v>
      </c>
      <c r="M7747" s="41" t="s">
        <v>3</v>
      </c>
      <c r="N7747" s="10" t="n">
        <v>162</v>
      </c>
      <c r="O7747" s="7" t="n">
        <v>3</v>
      </c>
      <c r="P7747" s="7" t="n">
        <v>33138</v>
      </c>
      <c r="Q7747" s="41" t="s">
        <v>3</v>
      </c>
      <c r="R7747" s="7" t="n">
        <v>0</v>
      </c>
      <c r="S7747" s="7" t="n">
        <v>2</v>
      </c>
      <c r="T7747" s="7" t="n">
        <v>2</v>
      </c>
      <c r="U7747" s="7" t="n">
        <v>11</v>
      </c>
      <c r="V7747" s="7" t="n">
        <v>1</v>
      </c>
      <c r="W7747" s="12" t="n">
        <f t="normal" ca="1">A7751</f>
        <v>0</v>
      </c>
    </row>
    <row r="7748" spans="1:7">
      <c r="A7748" t="s">
        <v>4</v>
      </c>
      <c r="B7748" s="4" t="s">
        <v>5</v>
      </c>
      <c r="C7748" s="4" t="s">
        <v>13</v>
      </c>
      <c r="D7748" s="4" t="s">
        <v>10</v>
      </c>
      <c r="E7748" s="4" t="s">
        <v>19</v>
      </c>
    </row>
    <row r="7749" spans="1:7">
      <c r="A7749" t="n">
        <v>65794</v>
      </c>
      <c r="B7749" s="42" t="n">
        <v>58</v>
      </c>
      <c r="C7749" s="7" t="n">
        <v>0</v>
      </c>
      <c r="D7749" s="7" t="n">
        <v>0</v>
      </c>
      <c r="E7749" s="7" t="n">
        <v>1</v>
      </c>
    </row>
    <row r="7750" spans="1:7">
      <c r="A7750" t="s">
        <v>4</v>
      </c>
      <c r="B7750" s="4" t="s">
        <v>5</v>
      </c>
      <c r="C7750" s="4" t="s">
        <v>13</v>
      </c>
      <c r="D7750" s="41" t="s">
        <v>88</v>
      </c>
      <c r="E7750" s="4" t="s">
        <v>5</v>
      </c>
      <c r="F7750" s="4" t="s">
        <v>13</v>
      </c>
      <c r="G7750" s="4" t="s">
        <v>10</v>
      </c>
      <c r="H7750" s="41" t="s">
        <v>89</v>
      </c>
      <c r="I7750" s="4" t="s">
        <v>13</v>
      </c>
      <c r="J7750" s="4" t="s">
        <v>9</v>
      </c>
      <c r="K7750" s="4" t="s">
        <v>13</v>
      </c>
      <c r="L7750" s="4" t="s">
        <v>13</v>
      </c>
      <c r="M7750" s="41" t="s">
        <v>88</v>
      </c>
      <c r="N7750" s="4" t="s">
        <v>5</v>
      </c>
      <c r="O7750" s="4" t="s">
        <v>13</v>
      </c>
      <c r="P7750" s="4" t="s">
        <v>10</v>
      </c>
      <c r="Q7750" s="41" t="s">
        <v>89</v>
      </c>
      <c r="R7750" s="4" t="s">
        <v>13</v>
      </c>
      <c r="S7750" s="4" t="s">
        <v>9</v>
      </c>
      <c r="T7750" s="4" t="s">
        <v>13</v>
      </c>
      <c r="U7750" s="4" t="s">
        <v>13</v>
      </c>
      <c r="V7750" s="4" t="s">
        <v>13</v>
      </c>
      <c r="W7750" s="4" t="s">
        <v>18</v>
      </c>
    </row>
    <row r="7751" spans="1:7">
      <c r="A7751" t="n">
        <v>65802</v>
      </c>
      <c r="B7751" s="11" t="n">
        <v>5</v>
      </c>
      <c r="C7751" s="7" t="n">
        <v>28</v>
      </c>
      <c r="D7751" s="41" t="s">
        <v>3</v>
      </c>
      <c r="E7751" s="10" t="n">
        <v>162</v>
      </c>
      <c r="F7751" s="7" t="n">
        <v>3</v>
      </c>
      <c r="G7751" s="7" t="n">
        <v>33138</v>
      </c>
      <c r="H7751" s="41" t="s">
        <v>3</v>
      </c>
      <c r="I7751" s="7" t="n">
        <v>0</v>
      </c>
      <c r="J7751" s="7" t="n">
        <v>1</v>
      </c>
      <c r="K7751" s="7" t="n">
        <v>3</v>
      </c>
      <c r="L7751" s="7" t="n">
        <v>28</v>
      </c>
      <c r="M7751" s="41" t="s">
        <v>3</v>
      </c>
      <c r="N7751" s="10" t="n">
        <v>162</v>
      </c>
      <c r="O7751" s="7" t="n">
        <v>3</v>
      </c>
      <c r="P7751" s="7" t="n">
        <v>33138</v>
      </c>
      <c r="Q7751" s="41" t="s">
        <v>3</v>
      </c>
      <c r="R7751" s="7" t="n">
        <v>0</v>
      </c>
      <c r="S7751" s="7" t="n">
        <v>2</v>
      </c>
      <c r="T7751" s="7" t="n">
        <v>3</v>
      </c>
      <c r="U7751" s="7" t="n">
        <v>9</v>
      </c>
      <c r="V7751" s="7" t="n">
        <v>1</v>
      </c>
      <c r="W7751" s="12" t="n">
        <f t="normal" ca="1">A7761</f>
        <v>0</v>
      </c>
    </row>
    <row r="7752" spans="1:7">
      <c r="A7752" t="s">
        <v>4</v>
      </c>
      <c r="B7752" s="4" t="s">
        <v>5</v>
      </c>
      <c r="C7752" s="4" t="s">
        <v>13</v>
      </c>
      <c r="D7752" s="41" t="s">
        <v>88</v>
      </c>
      <c r="E7752" s="4" t="s">
        <v>5</v>
      </c>
      <c r="F7752" s="4" t="s">
        <v>10</v>
      </c>
      <c r="G7752" s="4" t="s">
        <v>13</v>
      </c>
      <c r="H7752" s="4" t="s">
        <v>13</v>
      </c>
      <c r="I7752" s="4" t="s">
        <v>6</v>
      </c>
      <c r="J7752" s="41" t="s">
        <v>89</v>
      </c>
      <c r="K7752" s="4" t="s">
        <v>13</v>
      </c>
      <c r="L7752" s="4" t="s">
        <v>13</v>
      </c>
      <c r="M7752" s="41" t="s">
        <v>88</v>
      </c>
      <c r="N7752" s="4" t="s">
        <v>5</v>
      </c>
      <c r="O7752" s="4" t="s">
        <v>13</v>
      </c>
      <c r="P7752" s="41" t="s">
        <v>89</v>
      </c>
      <c r="Q7752" s="4" t="s">
        <v>13</v>
      </c>
      <c r="R7752" s="4" t="s">
        <v>9</v>
      </c>
      <c r="S7752" s="4" t="s">
        <v>13</v>
      </c>
      <c r="T7752" s="4" t="s">
        <v>13</v>
      </c>
      <c r="U7752" s="4" t="s">
        <v>13</v>
      </c>
      <c r="V7752" s="41" t="s">
        <v>88</v>
      </c>
      <c r="W7752" s="4" t="s">
        <v>5</v>
      </c>
      <c r="X7752" s="4" t="s">
        <v>13</v>
      </c>
      <c r="Y7752" s="41" t="s">
        <v>89</v>
      </c>
      <c r="Z7752" s="4" t="s">
        <v>13</v>
      </c>
      <c r="AA7752" s="4" t="s">
        <v>9</v>
      </c>
      <c r="AB7752" s="4" t="s">
        <v>13</v>
      </c>
      <c r="AC7752" s="4" t="s">
        <v>13</v>
      </c>
      <c r="AD7752" s="4" t="s">
        <v>13</v>
      </c>
      <c r="AE7752" s="4" t="s">
        <v>18</v>
      </c>
    </row>
    <row r="7753" spans="1:7">
      <c r="A7753" t="n">
        <v>65831</v>
      </c>
      <c r="B7753" s="11" t="n">
        <v>5</v>
      </c>
      <c r="C7753" s="7" t="n">
        <v>28</v>
      </c>
      <c r="D7753" s="41" t="s">
        <v>3</v>
      </c>
      <c r="E7753" s="33" t="n">
        <v>47</v>
      </c>
      <c r="F7753" s="7" t="n">
        <v>61456</v>
      </c>
      <c r="G7753" s="7" t="n">
        <v>2</v>
      </c>
      <c r="H7753" s="7" t="n">
        <v>0</v>
      </c>
      <c r="I7753" s="7" t="s">
        <v>90</v>
      </c>
      <c r="J7753" s="41" t="s">
        <v>3</v>
      </c>
      <c r="K7753" s="7" t="n">
        <v>8</v>
      </c>
      <c r="L7753" s="7" t="n">
        <v>28</v>
      </c>
      <c r="M7753" s="41" t="s">
        <v>3</v>
      </c>
      <c r="N7753" s="40" t="n">
        <v>74</v>
      </c>
      <c r="O7753" s="7" t="n">
        <v>65</v>
      </c>
      <c r="P7753" s="41" t="s">
        <v>3</v>
      </c>
      <c r="Q7753" s="7" t="n">
        <v>0</v>
      </c>
      <c r="R7753" s="7" t="n">
        <v>1</v>
      </c>
      <c r="S7753" s="7" t="n">
        <v>3</v>
      </c>
      <c r="T7753" s="7" t="n">
        <v>9</v>
      </c>
      <c r="U7753" s="7" t="n">
        <v>28</v>
      </c>
      <c r="V7753" s="41" t="s">
        <v>3</v>
      </c>
      <c r="W7753" s="40" t="n">
        <v>74</v>
      </c>
      <c r="X7753" s="7" t="n">
        <v>65</v>
      </c>
      <c r="Y7753" s="41" t="s">
        <v>3</v>
      </c>
      <c r="Z7753" s="7" t="n">
        <v>0</v>
      </c>
      <c r="AA7753" s="7" t="n">
        <v>2</v>
      </c>
      <c r="AB7753" s="7" t="n">
        <v>3</v>
      </c>
      <c r="AC7753" s="7" t="n">
        <v>9</v>
      </c>
      <c r="AD7753" s="7" t="n">
        <v>1</v>
      </c>
      <c r="AE7753" s="12" t="n">
        <f t="normal" ca="1">A7757</f>
        <v>0</v>
      </c>
    </row>
    <row r="7754" spans="1:7">
      <c r="A7754" t="s">
        <v>4</v>
      </c>
      <c r="B7754" s="4" t="s">
        <v>5</v>
      </c>
      <c r="C7754" s="4" t="s">
        <v>10</v>
      </c>
      <c r="D7754" s="4" t="s">
        <v>13</v>
      </c>
      <c r="E7754" s="4" t="s">
        <v>13</v>
      </c>
      <c r="F7754" s="4" t="s">
        <v>6</v>
      </c>
    </row>
    <row r="7755" spans="1:7">
      <c r="A7755" t="n">
        <v>65879</v>
      </c>
      <c r="B7755" s="33" t="n">
        <v>47</v>
      </c>
      <c r="C7755" s="7" t="n">
        <v>61456</v>
      </c>
      <c r="D7755" s="7" t="n">
        <v>0</v>
      </c>
      <c r="E7755" s="7" t="n">
        <v>0</v>
      </c>
      <c r="F7755" s="7" t="s">
        <v>91</v>
      </c>
    </row>
    <row r="7756" spans="1:7">
      <c r="A7756" t="s">
        <v>4</v>
      </c>
      <c r="B7756" s="4" t="s">
        <v>5</v>
      </c>
      <c r="C7756" s="4" t="s">
        <v>13</v>
      </c>
      <c r="D7756" s="4" t="s">
        <v>10</v>
      </c>
      <c r="E7756" s="4" t="s">
        <v>19</v>
      </c>
    </row>
    <row r="7757" spans="1:7">
      <c r="A7757" t="n">
        <v>65892</v>
      </c>
      <c r="B7757" s="42" t="n">
        <v>58</v>
      </c>
      <c r="C7757" s="7" t="n">
        <v>0</v>
      </c>
      <c r="D7757" s="7" t="n">
        <v>300</v>
      </c>
      <c r="E7757" s="7" t="n">
        <v>1</v>
      </c>
    </row>
    <row r="7758" spans="1:7">
      <c r="A7758" t="s">
        <v>4</v>
      </c>
      <c r="B7758" s="4" t="s">
        <v>5</v>
      </c>
      <c r="C7758" s="4" t="s">
        <v>13</v>
      </c>
      <c r="D7758" s="4" t="s">
        <v>10</v>
      </c>
    </row>
    <row r="7759" spans="1:7">
      <c r="A7759" t="n">
        <v>65900</v>
      </c>
      <c r="B7759" s="42" t="n">
        <v>58</v>
      </c>
      <c r="C7759" s="7" t="n">
        <v>255</v>
      </c>
      <c r="D7759" s="7" t="n">
        <v>0</v>
      </c>
    </row>
    <row r="7760" spans="1:7">
      <c r="A7760" t="s">
        <v>4</v>
      </c>
      <c r="B7760" s="4" t="s">
        <v>5</v>
      </c>
      <c r="C7760" s="4" t="s">
        <v>13</v>
      </c>
      <c r="D7760" s="4" t="s">
        <v>13</v>
      </c>
      <c r="E7760" s="4" t="s">
        <v>13</v>
      </c>
      <c r="F7760" s="4" t="s">
        <v>13</v>
      </c>
    </row>
    <row r="7761" spans="1:31">
      <c r="A7761" t="n">
        <v>65904</v>
      </c>
      <c r="B7761" s="8" t="n">
        <v>14</v>
      </c>
      <c r="C7761" s="7" t="n">
        <v>0</v>
      </c>
      <c r="D7761" s="7" t="n">
        <v>0</v>
      </c>
      <c r="E7761" s="7" t="n">
        <v>0</v>
      </c>
      <c r="F7761" s="7" t="n">
        <v>64</v>
      </c>
    </row>
    <row r="7762" spans="1:31">
      <c r="A7762" t="s">
        <v>4</v>
      </c>
      <c r="B7762" s="4" t="s">
        <v>5</v>
      </c>
      <c r="C7762" s="4" t="s">
        <v>13</v>
      </c>
      <c r="D7762" s="4" t="s">
        <v>10</v>
      </c>
    </row>
    <row r="7763" spans="1:31">
      <c r="A7763" t="n">
        <v>65909</v>
      </c>
      <c r="B7763" s="20" t="n">
        <v>22</v>
      </c>
      <c r="C7763" s="7" t="n">
        <v>0</v>
      </c>
      <c r="D7763" s="7" t="n">
        <v>33138</v>
      </c>
    </row>
    <row r="7764" spans="1:31">
      <c r="A7764" t="s">
        <v>4</v>
      </c>
      <c r="B7764" s="4" t="s">
        <v>5</v>
      </c>
      <c r="C7764" s="4" t="s">
        <v>13</v>
      </c>
      <c r="D7764" s="4" t="s">
        <v>10</v>
      </c>
    </row>
    <row r="7765" spans="1:31">
      <c r="A7765" t="n">
        <v>65913</v>
      </c>
      <c r="B7765" s="42" t="n">
        <v>58</v>
      </c>
      <c r="C7765" s="7" t="n">
        <v>5</v>
      </c>
      <c r="D7765" s="7" t="n">
        <v>300</v>
      </c>
    </row>
    <row r="7766" spans="1:31">
      <c r="A7766" t="s">
        <v>4</v>
      </c>
      <c r="B7766" s="4" t="s">
        <v>5</v>
      </c>
      <c r="C7766" s="4" t="s">
        <v>19</v>
      </c>
      <c r="D7766" s="4" t="s">
        <v>10</v>
      </c>
    </row>
    <row r="7767" spans="1:31">
      <c r="A7767" t="n">
        <v>65917</v>
      </c>
      <c r="B7767" s="43" t="n">
        <v>103</v>
      </c>
      <c r="C7767" s="7" t="n">
        <v>0</v>
      </c>
      <c r="D7767" s="7" t="n">
        <v>300</v>
      </c>
    </row>
    <row r="7768" spans="1:31">
      <c r="A7768" t="s">
        <v>4</v>
      </c>
      <c r="B7768" s="4" t="s">
        <v>5</v>
      </c>
      <c r="C7768" s="4" t="s">
        <v>13</v>
      </c>
    </row>
    <row r="7769" spans="1:31">
      <c r="A7769" t="n">
        <v>65924</v>
      </c>
      <c r="B7769" s="44" t="n">
        <v>64</v>
      </c>
      <c r="C7769" s="7" t="n">
        <v>7</v>
      </c>
    </row>
    <row r="7770" spans="1:31">
      <c r="A7770" t="s">
        <v>4</v>
      </c>
      <c r="B7770" s="4" t="s">
        <v>5</v>
      </c>
      <c r="C7770" s="4" t="s">
        <v>13</v>
      </c>
      <c r="D7770" s="4" t="s">
        <v>10</v>
      </c>
    </row>
    <row r="7771" spans="1:31">
      <c r="A7771" t="n">
        <v>65926</v>
      </c>
      <c r="B7771" s="45" t="n">
        <v>72</v>
      </c>
      <c r="C7771" s="7" t="n">
        <v>5</v>
      </c>
      <c r="D7771" s="7" t="n">
        <v>0</v>
      </c>
    </row>
    <row r="7772" spans="1:31">
      <c r="A7772" t="s">
        <v>4</v>
      </c>
      <c r="B7772" s="4" t="s">
        <v>5</v>
      </c>
      <c r="C7772" s="4" t="s">
        <v>13</v>
      </c>
      <c r="D7772" s="41" t="s">
        <v>88</v>
      </c>
      <c r="E7772" s="4" t="s">
        <v>5</v>
      </c>
      <c r="F7772" s="4" t="s">
        <v>13</v>
      </c>
      <c r="G7772" s="4" t="s">
        <v>10</v>
      </c>
      <c r="H7772" s="41" t="s">
        <v>89</v>
      </c>
      <c r="I7772" s="4" t="s">
        <v>13</v>
      </c>
      <c r="J7772" s="4" t="s">
        <v>9</v>
      </c>
      <c r="K7772" s="4" t="s">
        <v>13</v>
      </c>
      <c r="L7772" s="4" t="s">
        <v>13</v>
      </c>
      <c r="M7772" s="4" t="s">
        <v>18</v>
      </c>
    </row>
    <row r="7773" spans="1:31">
      <c r="A7773" t="n">
        <v>65930</v>
      </c>
      <c r="B7773" s="11" t="n">
        <v>5</v>
      </c>
      <c r="C7773" s="7" t="n">
        <v>28</v>
      </c>
      <c r="D7773" s="41" t="s">
        <v>3</v>
      </c>
      <c r="E7773" s="10" t="n">
        <v>162</v>
      </c>
      <c r="F7773" s="7" t="n">
        <v>4</v>
      </c>
      <c r="G7773" s="7" t="n">
        <v>33138</v>
      </c>
      <c r="H7773" s="41" t="s">
        <v>3</v>
      </c>
      <c r="I7773" s="7" t="n">
        <v>0</v>
      </c>
      <c r="J7773" s="7" t="n">
        <v>1</v>
      </c>
      <c r="K7773" s="7" t="n">
        <v>2</v>
      </c>
      <c r="L7773" s="7" t="n">
        <v>1</v>
      </c>
      <c r="M7773" s="12" t="n">
        <f t="normal" ca="1">A7779</f>
        <v>0</v>
      </c>
    </row>
    <row r="7774" spans="1:31">
      <c r="A7774" t="s">
        <v>4</v>
      </c>
      <c r="B7774" s="4" t="s">
        <v>5</v>
      </c>
      <c r="C7774" s="4" t="s">
        <v>13</v>
      </c>
      <c r="D7774" s="4" t="s">
        <v>6</v>
      </c>
    </row>
    <row r="7775" spans="1:31">
      <c r="A7775" t="n">
        <v>65947</v>
      </c>
      <c r="B7775" s="9" t="n">
        <v>2</v>
      </c>
      <c r="C7775" s="7" t="n">
        <v>10</v>
      </c>
      <c r="D7775" s="7" t="s">
        <v>92</v>
      </c>
    </row>
    <row r="7776" spans="1:31">
      <c r="A7776" t="s">
        <v>4</v>
      </c>
      <c r="B7776" s="4" t="s">
        <v>5</v>
      </c>
      <c r="C7776" s="4" t="s">
        <v>10</v>
      </c>
    </row>
    <row r="7777" spans="1:13">
      <c r="A7777" t="n">
        <v>65964</v>
      </c>
      <c r="B7777" s="25" t="n">
        <v>16</v>
      </c>
      <c r="C7777" s="7" t="n">
        <v>0</v>
      </c>
    </row>
    <row r="7778" spans="1:13">
      <c r="A7778" t="s">
        <v>4</v>
      </c>
      <c r="B7778" s="4" t="s">
        <v>5</v>
      </c>
      <c r="C7778" s="4" t="s">
        <v>13</v>
      </c>
      <c r="D7778" s="4" t="s">
        <v>6</v>
      </c>
    </row>
    <row r="7779" spans="1:13">
      <c r="A7779" t="n">
        <v>65967</v>
      </c>
      <c r="B7779" s="9" t="n">
        <v>2</v>
      </c>
      <c r="C7779" s="7" t="n">
        <v>10</v>
      </c>
      <c r="D7779" s="7" t="s">
        <v>520</v>
      </c>
    </row>
    <row r="7780" spans="1:13">
      <c r="A7780" t="s">
        <v>4</v>
      </c>
      <c r="B7780" s="4" t="s">
        <v>5</v>
      </c>
      <c r="C7780" s="4" t="s">
        <v>10</v>
      </c>
      <c r="D7780" s="4" t="s">
        <v>6</v>
      </c>
      <c r="E7780" s="4" t="s">
        <v>6</v>
      </c>
      <c r="F7780" s="4" t="s">
        <v>6</v>
      </c>
      <c r="G7780" s="4" t="s">
        <v>13</v>
      </c>
      <c r="H7780" s="4" t="s">
        <v>9</v>
      </c>
      <c r="I7780" s="4" t="s">
        <v>19</v>
      </c>
      <c r="J7780" s="4" t="s">
        <v>19</v>
      </c>
      <c r="K7780" s="4" t="s">
        <v>19</v>
      </c>
      <c r="L7780" s="4" t="s">
        <v>19</v>
      </c>
      <c r="M7780" s="4" t="s">
        <v>19</v>
      </c>
      <c r="N7780" s="4" t="s">
        <v>19</v>
      </c>
      <c r="O7780" s="4" t="s">
        <v>19</v>
      </c>
      <c r="P7780" s="4" t="s">
        <v>6</v>
      </c>
      <c r="Q7780" s="4" t="s">
        <v>6</v>
      </c>
      <c r="R7780" s="4" t="s">
        <v>9</v>
      </c>
      <c r="S7780" s="4" t="s">
        <v>13</v>
      </c>
      <c r="T7780" s="4" t="s">
        <v>9</v>
      </c>
      <c r="U7780" s="4" t="s">
        <v>9</v>
      </c>
      <c r="V7780" s="4" t="s">
        <v>10</v>
      </c>
    </row>
    <row r="7781" spans="1:13">
      <c r="A7781" t="n">
        <v>65988</v>
      </c>
      <c r="B7781" s="46" t="n">
        <v>19</v>
      </c>
      <c r="C7781" s="7" t="n">
        <v>1600</v>
      </c>
      <c r="D7781" s="7" t="s">
        <v>521</v>
      </c>
      <c r="E7781" s="7" t="s">
        <v>188</v>
      </c>
      <c r="F7781" s="7" t="s">
        <v>12</v>
      </c>
      <c r="G7781" s="7" t="n">
        <v>0</v>
      </c>
      <c r="H7781" s="7" t="n">
        <v>1</v>
      </c>
      <c r="I7781" s="7" t="n">
        <v>0</v>
      </c>
      <c r="J7781" s="7" t="n">
        <v>0</v>
      </c>
      <c r="K7781" s="7" t="n">
        <v>0</v>
      </c>
      <c r="L7781" s="7" t="n">
        <v>0</v>
      </c>
      <c r="M7781" s="7" t="n">
        <v>1</v>
      </c>
      <c r="N7781" s="7" t="n">
        <v>1.60000002384186</v>
      </c>
      <c r="O7781" s="7" t="n">
        <v>0.0900000035762787</v>
      </c>
      <c r="P7781" s="7" t="s">
        <v>12</v>
      </c>
      <c r="Q7781" s="7" t="s">
        <v>12</v>
      </c>
      <c r="R7781" s="7" t="n">
        <v>-1</v>
      </c>
      <c r="S7781" s="7" t="n">
        <v>0</v>
      </c>
      <c r="T7781" s="7" t="n">
        <v>0</v>
      </c>
      <c r="U7781" s="7" t="n">
        <v>0</v>
      </c>
      <c r="V7781" s="7" t="n">
        <v>0</v>
      </c>
    </row>
    <row r="7782" spans="1:13">
      <c r="A7782" t="s">
        <v>4</v>
      </c>
      <c r="B7782" s="4" t="s">
        <v>5</v>
      </c>
      <c r="C7782" s="4" t="s">
        <v>10</v>
      </c>
      <c r="D7782" s="4" t="s">
        <v>9</v>
      </c>
    </row>
    <row r="7783" spans="1:13">
      <c r="A7783" t="n">
        <v>66064</v>
      </c>
      <c r="B7783" s="34" t="n">
        <v>43</v>
      </c>
      <c r="C7783" s="7" t="n">
        <v>61456</v>
      </c>
      <c r="D7783" s="7" t="n">
        <v>1</v>
      </c>
    </row>
    <row r="7784" spans="1:13">
      <c r="A7784" t="s">
        <v>4</v>
      </c>
      <c r="B7784" s="4" t="s">
        <v>5</v>
      </c>
      <c r="C7784" s="4" t="s">
        <v>10</v>
      </c>
      <c r="D7784" s="4" t="s">
        <v>13</v>
      </c>
      <c r="E7784" s="4" t="s">
        <v>13</v>
      </c>
      <c r="F7784" s="4" t="s">
        <v>6</v>
      </c>
    </row>
    <row r="7785" spans="1:13">
      <c r="A7785" t="n">
        <v>66071</v>
      </c>
      <c r="B7785" s="36" t="n">
        <v>20</v>
      </c>
      <c r="C7785" s="7" t="n">
        <v>0</v>
      </c>
      <c r="D7785" s="7" t="n">
        <v>3</v>
      </c>
      <c r="E7785" s="7" t="n">
        <v>10</v>
      </c>
      <c r="F7785" s="7" t="s">
        <v>99</v>
      </c>
    </row>
    <row r="7786" spans="1:13">
      <c r="A7786" t="s">
        <v>4</v>
      </c>
      <c r="B7786" s="4" t="s">
        <v>5</v>
      </c>
      <c r="C7786" s="4" t="s">
        <v>10</v>
      </c>
    </row>
    <row r="7787" spans="1:13">
      <c r="A7787" t="n">
        <v>66089</v>
      </c>
      <c r="B7787" s="25" t="n">
        <v>16</v>
      </c>
      <c r="C7787" s="7" t="n">
        <v>0</v>
      </c>
    </row>
    <row r="7788" spans="1:13">
      <c r="A7788" t="s">
        <v>4</v>
      </c>
      <c r="B7788" s="4" t="s">
        <v>5</v>
      </c>
      <c r="C7788" s="4" t="s">
        <v>10</v>
      </c>
      <c r="D7788" s="4" t="s">
        <v>13</v>
      </c>
      <c r="E7788" s="4" t="s">
        <v>13</v>
      </c>
      <c r="F7788" s="4" t="s">
        <v>6</v>
      </c>
    </row>
    <row r="7789" spans="1:13">
      <c r="A7789" t="n">
        <v>66092</v>
      </c>
      <c r="B7789" s="36" t="n">
        <v>20</v>
      </c>
      <c r="C7789" s="7" t="n">
        <v>1</v>
      </c>
      <c r="D7789" s="7" t="n">
        <v>3</v>
      </c>
      <c r="E7789" s="7" t="n">
        <v>10</v>
      </c>
      <c r="F7789" s="7" t="s">
        <v>99</v>
      </c>
    </row>
    <row r="7790" spans="1:13">
      <c r="A7790" t="s">
        <v>4</v>
      </c>
      <c r="B7790" s="4" t="s">
        <v>5</v>
      </c>
      <c r="C7790" s="4" t="s">
        <v>10</v>
      </c>
    </row>
    <row r="7791" spans="1:13">
      <c r="A7791" t="n">
        <v>66110</v>
      </c>
      <c r="B7791" s="25" t="n">
        <v>16</v>
      </c>
      <c r="C7791" s="7" t="n">
        <v>0</v>
      </c>
    </row>
    <row r="7792" spans="1:13">
      <c r="A7792" t="s">
        <v>4</v>
      </c>
      <c r="B7792" s="4" t="s">
        <v>5</v>
      </c>
      <c r="C7792" s="4" t="s">
        <v>10</v>
      </c>
      <c r="D7792" s="4" t="s">
        <v>13</v>
      </c>
      <c r="E7792" s="4" t="s">
        <v>13</v>
      </c>
      <c r="F7792" s="4" t="s">
        <v>6</v>
      </c>
    </row>
    <row r="7793" spans="1:22">
      <c r="A7793" t="n">
        <v>66113</v>
      </c>
      <c r="B7793" s="36" t="n">
        <v>20</v>
      </c>
      <c r="C7793" s="7" t="n">
        <v>61491</v>
      </c>
      <c r="D7793" s="7" t="n">
        <v>3</v>
      </c>
      <c r="E7793" s="7" t="n">
        <v>10</v>
      </c>
      <c r="F7793" s="7" t="s">
        <v>99</v>
      </c>
    </row>
    <row r="7794" spans="1:22">
      <c r="A7794" t="s">
        <v>4</v>
      </c>
      <c r="B7794" s="4" t="s">
        <v>5</v>
      </c>
      <c r="C7794" s="4" t="s">
        <v>10</v>
      </c>
    </row>
    <row r="7795" spans="1:22">
      <c r="A7795" t="n">
        <v>66131</v>
      </c>
      <c r="B7795" s="25" t="n">
        <v>16</v>
      </c>
      <c r="C7795" s="7" t="n">
        <v>0</v>
      </c>
    </row>
    <row r="7796" spans="1:22">
      <c r="A7796" t="s">
        <v>4</v>
      </c>
      <c r="B7796" s="4" t="s">
        <v>5</v>
      </c>
      <c r="C7796" s="4" t="s">
        <v>10</v>
      </c>
      <c r="D7796" s="4" t="s">
        <v>13</v>
      </c>
      <c r="E7796" s="4" t="s">
        <v>13</v>
      </c>
      <c r="F7796" s="4" t="s">
        <v>6</v>
      </c>
    </row>
    <row r="7797" spans="1:22">
      <c r="A7797" t="n">
        <v>66134</v>
      </c>
      <c r="B7797" s="36" t="n">
        <v>20</v>
      </c>
      <c r="C7797" s="7" t="n">
        <v>61492</v>
      </c>
      <c r="D7797" s="7" t="n">
        <v>3</v>
      </c>
      <c r="E7797" s="7" t="n">
        <v>10</v>
      </c>
      <c r="F7797" s="7" t="s">
        <v>99</v>
      </c>
    </row>
    <row r="7798" spans="1:22">
      <c r="A7798" t="s">
        <v>4</v>
      </c>
      <c r="B7798" s="4" t="s">
        <v>5</v>
      </c>
      <c r="C7798" s="4" t="s">
        <v>10</v>
      </c>
    </row>
    <row r="7799" spans="1:22">
      <c r="A7799" t="n">
        <v>66152</v>
      </c>
      <c r="B7799" s="25" t="n">
        <v>16</v>
      </c>
      <c r="C7799" s="7" t="n">
        <v>0</v>
      </c>
    </row>
    <row r="7800" spans="1:22">
      <c r="A7800" t="s">
        <v>4</v>
      </c>
      <c r="B7800" s="4" t="s">
        <v>5</v>
      </c>
      <c r="C7800" s="4" t="s">
        <v>10</v>
      </c>
      <c r="D7800" s="4" t="s">
        <v>13</v>
      </c>
      <c r="E7800" s="4" t="s">
        <v>13</v>
      </c>
      <c r="F7800" s="4" t="s">
        <v>6</v>
      </c>
    </row>
    <row r="7801" spans="1:22">
      <c r="A7801" t="n">
        <v>66155</v>
      </c>
      <c r="B7801" s="36" t="n">
        <v>20</v>
      </c>
      <c r="C7801" s="7" t="n">
        <v>61493</v>
      </c>
      <c r="D7801" s="7" t="n">
        <v>3</v>
      </c>
      <c r="E7801" s="7" t="n">
        <v>10</v>
      </c>
      <c r="F7801" s="7" t="s">
        <v>99</v>
      </c>
    </row>
    <row r="7802" spans="1:22">
      <c r="A7802" t="s">
        <v>4</v>
      </c>
      <c r="B7802" s="4" t="s">
        <v>5</v>
      </c>
      <c r="C7802" s="4" t="s">
        <v>10</v>
      </c>
    </row>
    <row r="7803" spans="1:22">
      <c r="A7803" t="n">
        <v>66173</v>
      </c>
      <c r="B7803" s="25" t="n">
        <v>16</v>
      </c>
      <c r="C7803" s="7" t="n">
        <v>0</v>
      </c>
    </row>
    <row r="7804" spans="1:22">
      <c r="A7804" t="s">
        <v>4</v>
      </c>
      <c r="B7804" s="4" t="s">
        <v>5</v>
      </c>
      <c r="C7804" s="4" t="s">
        <v>10</v>
      </c>
      <c r="D7804" s="4" t="s">
        <v>13</v>
      </c>
      <c r="E7804" s="4" t="s">
        <v>13</v>
      </c>
      <c r="F7804" s="4" t="s">
        <v>6</v>
      </c>
    </row>
    <row r="7805" spans="1:22">
      <c r="A7805" t="n">
        <v>66176</v>
      </c>
      <c r="B7805" s="36" t="n">
        <v>20</v>
      </c>
      <c r="C7805" s="7" t="n">
        <v>61494</v>
      </c>
      <c r="D7805" s="7" t="n">
        <v>3</v>
      </c>
      <c r="E7805" s="7" t="n">
        <v>10</v>
      </c>
      <c r="F7805" s="7" t="s">
        <v>99</v>
      </c>
    </row>
    <row r="7806" spans="1:22">
      <c r="A7806" t="s">
        <v>4</v>
      </c>
      <c r="B7806" s="4" t="s">
        <v>5</v>
      </c>
      <c r="C7806" s="4" t="s">
        <v>10</v>
      </c>
    </row>
    <row r="7807" spans="1:22">
      <c r="A7807" t="n">
        <v>66194</v>
      </c>
      <c r="B7807" s="25" t="n">
        <v>16</v>
      </c>
      <c r="C7807" s="7" t="n">
        <v>0</v>
      </c>
    </row>
    <row r="7808" spans="1:22">
      <c r="A7808" t="s">
        <v>4</v>
      </c>
      <c r="B7808" s="4" t="s">
        <v>5</v>
      </c>
      <c r="C7808" s="4" t="s">
        <v>10</v>
      </c>
      <c r="D7808" s="4" t="s">
        <v>13</v>
      </c>
      <c r="E7808" s="4" t="s">
        <v>13</v>
      </c>
      <c r="F7808" s="4" t="s">
        <v>6</v>
      </c>
    </row>
    <row r="7809" spans="1:6">
      <c r="A7809" t="n">
        <v>66197</v>
      </c>
      <c r="B7809" s="36" t="n">
        <v>20</v>
      </c>
      <c r="C7809" s="7" t="n">
        <v>12</v>
      </c>
      <c r="D7809" s="7" t="n">
        <v>3</v>
      </c>
      <c r="E7809" s="7" t="n">
        <v>10</v>
      </c>
      <c r="F7809" s="7" t="s">
        <v>99</v>
      </c>
    </row>
    <row r="7810" spans="1:6">
      <c r="A7810" t="s">
        <v>4</v>
      </c>
      <c r="B7810" s="4" t="s">
        <v>5</v>
      </c>
      <c r="C7810" s="4" t="s">
        <v>10</v>
      </c>
    </row>
    <row r="7811" spans="1:6">
      <c r="A7811" t="n">
        <v>66215</v>
      </c>
      <c r="B7811" s="25" t="n">
        <v>16</v>
      </c>
      <c r="C7811" s="7" t="n">
        <v>0</v>
      </c>
    </row>
    <row r="7812" spans="1:6">
      <c r="A7812" t="s">
        <v>4</v>
      </c>
      <c r="B7812" s="4" t="s">
        <v>5</v>
      </c>
      <c r="C7812" s="4" t="s">
        <v>10</v>
      </c>
      <c r="D7812" s="4" t="s">
        <v>13</v>
      </c>
      <c r="E7812" s="4" t="s">
        <v>13</v>
      </c>
      <c r="F7812" s="4" t="s">
        <v>6</v>
      </c>
    </row>
    <row r="7813" spans="1:6">
      <c r="A7813" t="n">
        <v>66218</v>
      </c>
      <c r="B7813" s="36" t="n">
        <v>20</v>
      </c>
      <c r="C7813" s="7" t="n">
        <v>1600</v>
      </c>
      <c r="D7813" s="7" t="n">
        <v>3</v>
      </c>
      <c r="E7813" s="7" t="n">
        <v>10</v>
      </c>
      <c r="F7813" s="7" t="s">
        <v>99</v>
      </c>
    </row>
    <row r="7814" spans="1:6">
      <c r="A7814" t="s">
        <v>4</v>
      </c>
      <c r="B7814" s="4" t="s">
        <v>5</v>
      </c>
      <c r="C7814" s="4" t="s">
        <v>10</v>
      </c>
    </row>
    <row r="7815" spans="1:6">
      <c r="A7815" t="n">
        <v>66236</v>
      </c>
      <c r="B7815" s="25" t="n">
        <v>16</v>
      </c>
      <c r="C7815" s="7" t="n">
        <v>0</v>
      </c>
    </row>
    <row r="7816" spans="1:6">
      <c r="A7816" t="s">
        <v>4</v>
      </c>
      <c r="B7816" s="4" t="s">
        <v>5</v>
      </c>
      <c r="C7816" s="4" t="s">
        <v>13</v>
      </c>
      <c r="D7816" s="4" t="s">
        <v>10</v>
      </c>
      <c r="E7816" s="4" t="s">
        <v>13</v>
      </c>
      <c r="F7816" s="4" t="s">
        <v>6</v>
      </c>
      <c r="G7816" s="4" t="s">
        <v>6</v>
      </c>
      <c r="H7816" s="4" t="s">
        <v>6</v>
      </c>
      <c r="I7816" s="4" t="s">
        <v>6</v>
      </c>
      <c r="J7816" s="4" t="s">
        <v>6</v>
      </c>
      <c r="K7816" s="4" t="s">
        <v>6</v>
      </c>
      <c r="L7816" s="4" t="s">
        <v>6</v>
      </c>
      <c r="M7816" s="4" t="s">
        <v>6</v>
      </c>
      <c r="N7816" s="4" t="s">
        <v>6</v>
      </c>
      <c r="O7816" s="4" t="s">
        <v>6</v>
      </c>
      <c r="P7816" s="4" t="s">
        <v>6</v>
      </c>
      <c r="Q7816" s="4" t="s">
        <v>6</v>
      </c>
      <c r="R7816" s="4" t="s">
        <v>6</v>
      </c>
      <c r="S7816" s="4" t="s">
        <v>6</v>
      </c>
      <c r="T7816" s="4" t="s">
        <v>6</v>
      </c>
      <c r="U7816" s="4" t="s">
        <v>6</v>
      </c>
    </row>
    <row r="7817" spans="1:6">
      <c r="A7817" t="n">
        <v>66239</v>
      </c>
      <c r="B7817" s="32" t="n">
        <v>36</v>
      </c>
      <c r="C7817" s="7" t="n">
        <v>8</v>
      </c>
      <c r="D7817" s="7" t="n">
        <v>1600</v>
      </c>
      <c r="E7817" s="7" t="n">
        <v>0</v>
      </c>
      <c r="F7817" s="7" t="s">
        <v>522</v>
      </c>
      <c r="G7817" s="7" t="s">
        <v>12</v>
      </c>
      <c r="H7817" s="7" t="s">
        <v>12</v>
      </c>
      <c r="I7817" s="7" t="s">
        <v>12</v>
      </c>
      <c r="J7817" s="7" t="s">
        <v>12</v>
      </c>
      <c r="K7817" s="7" t="s">
        <v>12</v>
      </c>
      <c r="L7817" s="7" t="s">
        <v>12</v>
      </c>
      <c r="M7817" s="7" t="s">
        <v>12</v>
      </c>
      <c r="N7817" s="7" t="s">
        <v>12</v>
      </c>
      <c r="O7817" s="7" t="s">
        <v>12</v>
      </c>
      <c r="P7817" s="7" t="s">
        <v>12</v>
      </c>
      <c r="Q7817" s="7" t="s">
        <v>12</v>
      </c>
      <c r="R7817" s="7" t="s">
        <v>12</v>
      </c>
      <c r="S7817" s="7" t="s">
        <v>12</v>
      </c>
      <c r="T7817" s="7" t="s">
        <v>12</v>
      </c>
      <c r="U7817" s="7" t="s">
        <v>12</v>
      </c>
    </row>
    <row r="7818" spans="1:6">
      <c r="A7818" t="s">
        <v>4</v>
      </c>
      <c r="B7818" s="4" t="s">
        <v>5</v>
      </c>
      <c r="C7818" s="4" t="s">
        <v>13</v>
      </c>
      <c r="D7818" s="4" t="s">
        <v>10</v>
      </c>
      <c r="E7818" s="4" t="s">
        <v>13</v>
      </c>
      <c r="F7818" s="4" t="s">
        <v>6</v>
      </c>
      <c r="G7818" s="4" t="s">
        <v>6</v>
      </c>
      <c r="H7818" s="4" t="s">
        <v>6</v>
      </c>
      <c r="I7818" s="4" t="s">
        <v>6</v>
      </c>
      <c r="J7818" s="4" t="s">
        <v>6</v>
      </c>
      <c r="K7818" s="4" t="s">
        <v>6</v>
      </c>
      <c r="L7818" s="4" t="s">
        <v>6</v>
      </c>
      <c r="M7818" s="4" t="s">
        <v>6</v>
      </c>
      <c r="N7818" s="4" t="s">
        <v>6</v>
      </c>
      <c r="O7818" s="4" t="s">
        <v>6</v>
      </c>
      <c r="P7818" s="4" t="s">
        <v>6</v>
      </c>
      <c r="Q7818" s="4" t="s">
        <v>6</v>
      </c>
      <c r="R7818" s="4" t="s">
        <v>6</v>
      </c>
      <c r="S7818" s="4" t="s">
        <v>6</v>
      </c>
      <c r="T7818" s="4" t="s">
        <v>6</v>
      </c>
      <c r="U7818" s="4" t="s">
        <v>6</v>
      </c>
    </row>
    <row r="7819" spans="1:6">
      <c r="A7819" t="n">
        <v>66273</v>
      </c>
      <c r="B7819" s="32" t="n">
        <v>36</v>
      </c>
      <c r="C7819" s="7" t="n">
        <v>8</v>
      </c>
      <c r="D7819" s="7" t="n">
        <v>12</v>
      </c>
      <c r="E7819" s="7" t="n">
        <v>0</v>
      </c>
      <c r="F7819" s="7" t="s">
        <v>522</v>
      </c>
      <c r="G7819" s="7" t="s">
        <v>12</v>
      </c>
      <c r="H7819" s="7" t="s">
        <v>12</v>
      </c>
      <c r="I7819" s="7" t="s">
        <v>12</v>
      </c>
      <c r="J7819" s="7" t="s">
        <v>12</v>
      </c>
      <c r="K7819" s="7" t="s">
        <v>12</v>
      </c>
      <c r="L7819" s="7" t="s">
        <v>12</v>
      </c>
      <c r="M7819" s="7" t="s">
        <v>12</v>
      </c>
      <c r="N7819" s="7" t="s">
        <v>12</v>
      </c>
      <c r="O7819" s="7" t="s">
        <v>12</v>
      </c>
      <c r="P7819" s="7" t="s">
        <v>12</v>
      </c>
      <c r="Q7819" s="7" t="s">
        <v>12</v>
      </c>
      <c r="R7819" s="7" t="s">
        <v>12</v>
      </c>
      <c r="S7819" s="7" t="s">
        <v>12</v>
      </c>
      <c r="T7819" s="7" t="s">
        <v>12</v>
      </c>
      <c r="U7819" s="7" t="s">
        <v>12</v>
      </c>
    </row>
    <row r="7820" spans="1:6">
      <c r="A7820" t="s">
        <v>4</v>
      </c>
      <c r="B7820" s="4" t="s">
        <v>5</v>
      </c>
      <c r="C7820" s="4" t="s">
        <v>10</v>
      </c>
      <c r="D7820" s="4" t="s">
        <v>6</v>
      </c>
      <c r="E7820" s="4" t="s">
        <v>13</v>
      </c>
      <c r="F7820" s="4" t="s">
        <v>13</v>
      </c>
      <c r="G7820" s="4" t="s">
        <v>13</v>
      </c>
      <c r="H7820" s="4" t="s">
        <v>13</v>
      </c>
      <c r="I7820" s="4" t="s">
        <v>13</v>
      </c>
      <c r="J7820" s="4" t="s">
        <v>19</v>
      </c>
      <c r="K7820" s="4" t="s">
        <v>19</v>
      </c>
      <c r="L7820" s="4" t="s">
        <v>19</v>
      </c>
      <c r="M7820" s="4" t="s">
        <v>19</v>
      </c>
      <c r="N7820" s="4" t="s">
        <v>13</v>
      </c>
    </row>
    <row r="7821" spans="1:6">
      <c r="A7821" t="n">
        <v>66307</v>
      </c>
      <c r="B7821" s="75" t="n">
        <v>34</v>
      </c>
      <c r="C7821" s="7" t="n">
        <v>1600</v>
      </c>
      <c r="D7821" s="7" t="s">
        <v>523</v>
      </c>
      <c r="E7821" s="7" t="n">
        <v>1</v>
      </c>
      <c r="F7821" s="7" t="n">
        <v>0</v>
      </c>
      <c r="G7821" s="7" t="n">
        <v>0</v>
      </c>
      <c r="H7821" s="7" t="n">
        <v>0</v>
      </c>
      <c r="I7821" s="7" t="n">
        <v>0</v>
      </c>
      <c r="J7821" s="7" t="n">
        <v>0.200000002980232</v>
      </c>
      <c r="K7821" s="7" t="n">
        <v>-1</v>
      </c>
      <c r="L7821" s="7" t="n">
        <v>-1</v>
      </c>
      <c r="M7821" s="7" t="n">
        <v>-1</v>
      </c>
      <c r="N7821" s="7" t="n">
        <v>0</v>
      </c>
    </row>
    <row r="7822" spans="1:6">
      <c r="A7822" t="s">
        <v>4</v>
      </c>
      <c r="B7822" s="4" t="s">
        <v>5</v>
      </c>
      <c r="C7822" s="4" t="s">
        <v>10</v>
      </c>
      <c r="D7822" s="4" t="s">
        <v>6</v>
      </c>
      <c r="E7822" s="4" t="s">
        <v>13</v>
      </c>
      <c r="F7822" s="4" t="s">
        <v>13</v>
      </c>
      <c r="G7822" s="4" t="s">
        <v>13</v>
      </c>
      <c r="H7822" s="4" t="s">
        <v>13</v>
      </c>
      <c r="I7822" s="4" t="s">
        <v>13</v>
      </c>
      <c r="J7822" s="4" t="s">
        <v>19</v>
      </c>
      <c r="K7822" s="4" t="s">
        <v>19</v>
      </c>
      <c r="L7822" s="4" t="s">
        <v>19</v>
      </c>
      <c r="M7822" s="4" t="s">
        <v>19</v>
      </c>
      <c r="N7822" s="4" t="s">
        <v>13</v>
      </c>
    </row>
    <row r="7823" spans="1:6">
      <c r="A7823" t="n">
        <v>66338</v>
      </c>
      <c r="B7823" s="75" t="n">
        <v>34</v>
      </c>
      <c r="C7823" s="7" t="n">
        <v>12</v>
      </c>
      <c r="D7823" s="7" t="s">
        <v>523</v>
      </c>
      <c r="E7823" s="7" t="n">
        <v>1</v>
      </c>
      <c r="F7823" s="7" t="n">
        <v>0</v>
      </c>
      <c r="G7823" s="7" t="n">
        <v>0</v>
      </c>
      <c r="H7823" s="7" t="n">
        <v>0</v>
      </c>
      <c r="I7823" s="7" t="n">
        <v>0</v>
      </c>
      <c r="J7823" s="7" t="n">
        <v>0.200000002980232</v>
      </c>
      <c r="K7823" s="7" t="n">
        <v>-1</v>
      </c>
      <c r="L7823" s="7" t="n">
        <v>-1</v>
      </c>
      <c r="M7823" s="7" t="n">
        <v>-1</v>
      </c>
      <c r="N7823" s="7" t="n">
        <v>0</v>
      </c>
    </row>
    <row r="7824" spans="1:6">
      <c r="A7824" t="s">
        <v>4</v>
      </c>
      <c r="B7824" s="4" t="s">
        <v>5</v>
      </c>
      <c r="C7824" s="4" t="s">
        <v>13</v>
      </c>
      <c r="D7824" s="41" t="s">
        <v>88</v>
      </c>
      <c r="E7824" s="4" t="s">
        <v>5</v>
      </c>
      <c r="F7824" s="4" t="s">
        <v>13</v>
      </c>
      <c r="G7824" s="4" t="s">
        <v>10</v>
      </c>
      <c r="H7824" s="41" t="s">
        <v>89</v>
      </c>
      <c r="I7824" s="4" t="s">
        <v>13</v>
      </c>
      <c r="J7824" s="4" t="s">
        <v>18</v>
      </c>
    </row>
    <row r="7825" spans="1:21">
      <c r="A7825" t="n">
        <v>66369</v>
      </c>
      <c r="B7825" s="11" t="n">
        <v>5</v>
      </c>
      <c r="C7825" s="7" t="n">
        <v>28</v>
      </c>
      <c r="D7825" s="41" t="s">
        <v>3</v>
      </c>
      <c r="E7825" s="44" t="n">
        <v>64</v>
      </c>
      <c r="F7825" s="7" t="n">
        <v>5</v>
      </c>
      <c r="G7825" s="7" t="n">
        <v>6</v>
      </c>
      <c r="H7825" s="41" t="s">
        <v>3</v>
      </c>
      <c r="I7825" s="7" t="n">
        <v>1</v>
      </c>
      <c r="J7825" s="12" t="n">
        <f t="normal" ca="1">A7829</f>
        <v>0</v>
      </c>
    </row>
    <row r="7826" spans="1:21">
      <c r="A7826" t="s">
        <v>4</v>
      </c>
      <c r="B7826" s="4" t="s">
        <v>5</v>
      </c>
      <c r="C7826" s="4" t="s">
        <v>13</v>
      </c>
      <c r="D7826" s="4" t="s">
        <v>10</v>
      </c>
      <c r="E7826" s="4" t="s">
        <v>13</v>
      </c>
      <c r="F7826" s="4" t="s">
        <v>6</v>
      </c>
      <c r="G7826" s="4" t="s">
        <v>6</v>
      </c>
      <c r="H7826" s="4" t="s">
        <v>6</v>
      </c>
      <c r="I7826" s="4" t="s">
        <v>6</v>
      </c>
      <c r="J7826" s="4" t="s">
        <v>6</v>
      </c>
      <c r="K7826" s="4" t="s">
        <v>6</v>
      </c>
      <c r="L7826" s="4" t="s">
        <v>6</v>
      </c>
      <c r="M7826" s="4" t="s">
        <v>6</v>
      </c>
      <c r="N7826" s="4" t="s">
        <v>6</v>
      </c>
      <c r="O7826" s="4" t="s">
        <v>6</v>
      </c>
      <c r="P7826" s="4" t="s">
        <v>6</v>
      </c>
      <c r="Q7826" s="4" t="s">
        <v>6</v>
      </c>
      <c r="R7826" s="4" t="s">
        <v>6</v>
      </c>
      <c r="S7826" s="4" t="s">
        <v>6</v>
      </c>
      <c r="T7826" s="4" t="s">
        <v>6</v>
      </c>
      <c r="U7826" s="4" t="s">
        <v>6</v>
      </c>
    </row>
    <row r="7827" spans="1:21">
      <c r="A7827" t="n">
        <v>66380</v>
      </c>
      <c r="B7827" s="32" t="n">
        <v>36</v>
      </c>
      <c r="C7827" s="7" t="n">
        <v>8</v>
      </c>
      <c r="D7827" s="7" t="n">
        <v>6</v>
      </c>
      <c r="E7827" s="7" t="n">
        <v>0</v>
      </c>
      <c r="F7827" s="7" t="s">
        <v>101</v>
      </c>
      <c r="G7827" s="7" t="s">
        <v>12</v>
      </c>
      <c r="H7827" s="7" t="s">
        <v>12</v>
      </c>
      <c r="I7827" s="7" t="s">
        <v>12</v>
      </c>
      <c r="J7827" s="7" t="s">
        <v>12</v>
      </c>
      <c r="K7827" s="7" t="s">
        <v>12</v>
      </c>
      <c r="L7827" s="7" t="s">
        <v>12</v>
      </c>
      <c r="M7827" s="7" t="s">
        <v>12</v>
      </c>
      <c r="N7827" s="7" t="s">
        <v>12</v>
      </c>
      <c r="O7827" s="7" t="s">
        <v>12</v>
      </c>
      <c r="P7827" s="7" t="s">
        <v>12</v>
      </c>
      <c r="Q7827" s="7" t="s">
        <v>12</v>
      </c>
      <c r="R7827" s="7" t="s">
        <v>12</v>
      </c>
      <c r="S7827" s="7" t="s">
        <v>12</v>
      </c>
      <c r="T7827" s="7" t="s">
        <v>12</v>
      </c>
      <c r="U7827" s="7" t="s">
        <v>12</v>
      </c>
    </row>
    <row r="7828" spans="1:21">
      <c r="A7828" t="s">
        <v>4</v>
      </c>
      <c r="B7828" s="4" t="s">
        <v>5</v>
      </c>
      <c r="C7828" s="4" t="s">
        <v>13</v>
      </c>
    </row>
    <row r="7829" spans="1:21">
      <c r="A7829" t="n">
        <v>66415</v>
      </c>
      <c r="B7829" s="53" t="n">
        <v>116</v>
      </c>
      <c r="C7829" s="7" t="n">
        <v>0</v>
      </c>
    </row>
    <row r="7830" spans="1:21">
      <c r="A7830" t="s">
        <v>4</v>
      </c>
      <c r="B7830" s="4" t="s">
        <v>5</v>
      </c>
      <c r="C7830" s="4" t="s">
        <v>13</v>
      </c>
      <c r="D7830" s="4" t="s">
        <v>10</v>
      </c>
    </row>
    <row r="7831" spans="1:21">
      <c r="A7831" t="n">
        <v>66417</v>
      </c>
      <c r="B7831" s="53" t="n">
        <v>116</v>
      </c>
      <c r="C7831" s="7" t="n">
        <v>2</v>
      </c>
      <c r="D7831" s="7" t="n">
        <v>1</v>
      </c>
    </row>
    <row r="7832" spans="1:21">
      <c r="A7832" t="s">
        <v>4</v>
      </c>
      <c r="B7832" s="4" t="s">
        <v>5</v>
      </c>
      <c r="C7832" s="4" t="s">
        <v>13</v>
      </c>
      <c r="D7832" s="4" t="s">
        <v>9</v>
      </c>
    </row>
    <row r="7833" spans="1:21">
      <c r="A7833" t="n">
        <v>66421</v>
      </c>
      <c r="B7833" s="53" t="n">
        <v>116</v>
      </c>
      <c r="C7833" s="7" t="n">
        <v>5</v>
      </c>
      <c r="D7833" s="7" t="n">
        <v>1128792064</v>
      </c>
    </row>
    <row r="7834" spans="1:21">
      <c r="A7834" t="s">
        <v>4</v>
      </c>
      <c r="B7834" s="4" t="s">
        <v>5</v>
      </c>
      <c r="C7834" s="4" t="s">
        <v>13</v>
      </c>
      <c r="D7834" s="4" t="s">
        <v>10</v>
      </c>
    </row>
    <row r="7835" spans="1:21">
      <c r="A7835" t="n">
        <v>66427</v>
      </c>
      <c r="B7835" s="53" t="n">
        <v>116</v>
      </c>
      <c r="C7835" s="7" t="n">
        <v>6</v>
      </c>
      <c r="D7835" s="7" t="n">
        <v>1</v>
      </c>
    </row>
    <row r="7836" spans="1:21">
      <c r="A7836" t="s">
        <v>4</v>
      </c>
      <c r="B7836" s="4" t="s">
        <v>5</v>
      </c>
      <c r="C7836" s="4" t="s">
        <v>13</v>
      </c>
      <c r="D7836" s="4" t="s">
        <v>13</v>
      </c>
      <c r="E7836" s="4" t="s">
        <v>13</v>
      </c>
      <c r="F7836" s="4" t="s">
        <v>13</v>
      </c>
    </row>
    <row r="7837" spans="1:21">
      <c r="A7837" t="n">
        <v>66431</v>
      </c>
      <c r="B7837" s="8" t="n">
        <v>14</v>
      </c>
      <c r="C7837" s="7" t="n">
        <v>0</v>
      </c>
      <c r="D7837" s="7" t="n">
        <v>0</v>
      </c>
      <c r="E7837" s="7" t="n">
        <v>32</v>
      </c>
      <c r="F7837" s="7" t="n">
        <v>0</v>
      </c>
    </row>
    <row r="7838" spans="1:21">
      <c r="A7838" t="s">
        <v>4</v>
      </c>
      <c r="B7838" s="4" t="s">
        <v>5</v>
      </c>
      <c r="C7838" s="4" t="s">
        <v>10</v>
      </c>
      <c r="D7838" s="4" t="s">
        <v>9</v>
      </c>
    </row>
    <row r="7839" spans="1:21">
      <c r="A7839" t="n">
        <v>66436</v>
      </c>
      <c r="B7839" s="34" t="n">
        <v>43</v>
      </c>
      <c r="C7839" s="7" t="n">
        <v>0</v>
      </c>
      <c r="D7839" s="7" t="n">
        <v>256</v>
      </c>
    </row>
    <row r="7840" spans="1:21">
      <c r="A7840" t="s">
        <v>4</v>
      </c>
      <c r="B7840" s="4" t="s">
        <v>5</v>
      </c>
      <c r="C7840" s="4" t="s">
        <v>10</v>
      </c>
      <c r="D7840" s="4" t="s">
        <v>9</v>
      </c>
    </row>
    <row r="7841" spans="1:21">
      <c r="A7841" t="n">
        <v>66443</v>
      </c>
      <c r="B7841" s="34" t="n">
        <v>43</v>
      </c>
      <c r="C7841" s="7" t="n">
        <v>1</v>
      </c>
      <c r="D7841" s="7" t="n">
        <v>256</v>
      </c>
    </row>
    <row r="7842" spans="1:21">
      <c r="A7842" t="s">
        <v>4</v>
      </c>
      <c r="B7842" s="4" t="s">
        <v>5</v>
      </c>
      <c r="C7842" s="4" t="s">
        <v>10</v>
      </c>
      <c r="D7842" s="4" t="s">
        <v>9</v>
      </c>
    </row>
    <row r="7843" spans="1:21">
      <c r="A7843" t="n">
        <v>66450</v>
      </c>
      <c r="B7843" s="34" t="n">
        <v>43</v>
      </c>
      <c r="C7843" s="7" t="n">
        <v>12</v>
      </c>
      <c r="D7843" s="7" t="n">
        <v>256</v>
      </c>
    </row>
    <row r="7844" spans="1:21">
      <c r="A7844" t="s">
        <v>4</v>
      </c>
      <c r="B7844" s="4" t="s">
        <v>5</v>
      </c>
      <c r="C7844" s="4" t="s">
        <v>10</v>
      </c>
      <c r="D7844" s="4" t="s">
        <v>9</v>
      </c>
    </row>
    <row r="7845" spans="1:21">
      <c r="A7845" t="n">
        <v>66457</v>
      </c>
      <c r="B7845" s="34" t="n">
        <v>43</v>
      </c>
      <c r="C7845" s="7" t="n">
        <v>1600</v>
      </c>
      <c r="D7845" s="7" t="n">
        <v>256</v>
      </c>
    </row>
    <row r="7846" spans="1:21">
      <c r="A7846" t="s">
        <v>4</v>
      </c>
      <c r="B7846" s="4" t="s">
        <v>5</v>
      </c>
      <c r="C7846" s="4" t="s">
        <v>10</v>
      </c>
      <c r="D7846" s="4" t="s">
        <v>9</v>
      </c>
    </row>
    <row r="7847" spans="1:21">
      <c r="A7847" t="n">
        <v>66464</v>
      </c>
      <c r="B7847" s="34" t="n">
        <v>43</v>
      </c>
      <c r="C7847" s="7" t="n">
        <v>61491</v>
      </c>
      <c r="D7847" s="7" t="n">
        <v>256</v>
      </c>
    </row>
    <row r="7848" spans="1:21">
      <c r="A7848" t="s">
        <v>4</v>
      </c>
      <c r="B7848" s="4" t="s">
        <v>5</v>
      </c>
      <c r="C7848" s="4" t="s">
        <v>10</v>
      </c>
      <c r="D7848" s="4" t="s">
        <v>9</v>
      </c>
    </row>
    <row r="7849" spans="1:21">
      <c r="A7849" t="n">
        <v>66471</v>
      </c>
      <c r="B7849" s="34" t="n">
        <v>43</v>
      </c>
      <c r="C7849" s="7" t="n">
        <v>61492</v>
      </c>
      <c r="D7849" s="7" t="n">
        <v>256</v>
      </c>
    </row>
    <row r="7850" spans="1:21">
      <c r="A7850" t="s">
        <v>4</v>
      </c>
      <c r="B7850" s="4" t="s">
        <v>5</v>
      </c>
      <c r="C7850" s="4" t="s">
        <v>10</v>
      </c>
      <c r="D7850" s="4" t="s">
        <v>9</v>
      </c>
    </row>
    <row r="7851" spans="1:21">
      <c r="A7851" t="n">
        <v>66478</v>
      </c>
      <c r="B7851" s="34" t="n">
        <v>43</v>
      </c>
      <c r="C7851" s="7" t="n">
        <v>61493</v>
      </c>
      <c r="D7851" s="7" t="n">
        <v>256</v>
      </c>
    </row>
    <row r="7852" spans="1:21">
      <c r="A7852" t="s">
        <v>4</v>
      </c>
      <c r="B7852" s="4" t="s">
        <v>5</v>
      </c>
      <c r="C7852" s="4" t="s">
        <v>10</v>
      </c>
      <c r="D7852" s="4" t="s">
        <v>9</v>
      </c>
    </row>
    <row r="7853" spans="1:21">
      <c r="A7853" t="n">
        <v>66485</v>
      </c>
      <c r="B7853" s="34" t="n">
        <v>43</v>
      </c>
      <c r="C7853" s="7" t="n">
        <v>61494</v>
      </c>
      <c r="D7853" s="7" t="n">
        <v>256</v>
      </c>
    </row>
    <row r="7854" spans="1:21">
      <c r="A7854" t="s">
        <v>4</v>
      </c>
      <c r="B7854" s="4" t="s">
        <v>5</v>
      </c>
      <c r="C7854" s="4" t="s">
        <v>10</v>
      </c>
      <c r="D7854" s="4" t="s">
        <v>19</v>
      </c>
      <c r="E7854" s="4" t="s">
        <v>19</v>
      </c>
      <c r="F7854" s="4" t="s">
        <v>19</v>
      </c>
      <c r="G7854" s="4" t="s">
        <v>19</v>
      </c>
    </row>
    <row r="7855" spans="1:21">
      <c r="A7855" t="n">
        <v>66492</v>
      </c>
      <c r="B7855" s="31" t="n">
        <v>46</v>
      </c>
      <c r="C7855" s="7" t="n">
        <v>0</v>
      </c>
      <c r="D7855" s="7" t="n">
        <v>-10.1400003433228</v>
      </c>
      <c r="E7855" s="7" t="n">
        <v>0</v>
      </c>
      <c r="F7855" s="7" t="n">
        <v>64.8600006103516</v>
      </c>
      <c r="G7855" s="7" t="n">
        <v>180</v>
      </c>
    </row>
    <row r="7856" spans="1:21">
      <c r="A7856" t="s">
        <v>4</v>
      </c>
      <c r="B7856" s="4" t="s">
        <v>5</v>
      </c>
      <c r="C7856" s="4" t="s">
        <v>10</v>
      </c>
      <c r="D7856" s="4" t="s">
        <v>19</v>
      </c>
      <c r="E7856" s="4" t="s">
        <v>19</v>
      </c>
      <c r="F7856" s="4" t="s">
        <v>19</v>
      </c>
      <c r="G7856" s="4" t="s">
        <v>19</v>
      </c>
    </row>
    <row r="7857" spans="1:7">
      <c r="A7857" t="n">
        <v>66511</v>
      </c>
      <c r="B7857" s="31" t="n">
        <v>46</v>
      </c>
      <c r="C7857" s="7" t="n">
        <v>1</v>
      </c>
      <c r="D7857" s="7" t="n">
        <v>-10.9899997711182</v>
      </c>
      <c r="E7857" s="7" t="n">
        <v>0</v>
      </c>
      <c r="F7857" s="7" t="n">
        <v>65.2600021362305</v>
      </c>
      <c r="G7857" s="7" t="n">
        <v>180</v>
      </c>
    </row>
    <row r="7858" spans="1:7">
      <c r="A7858" t="s">
        <v>4</v>
      </c>
      <c r="B7858" s="4" t="s">
        <v>5</v>
      </c>
      <c r="C7858" s="4" t="s">
        <v>10</v>
      </c>
      <c r="D7858" s="4" t="s">
        <v>19</v>
      </c>
      <c r="E7858" s="4" t="s">
        <v>19</v>
      </c>
      <c r="F7858" s="4" t="s">
        <v>19</v>
      </c>
      <c r="G7858" s="4" t="s">
        <v>19</v>
      </c>
    </row>
    <row r="7859" spans="1:7">
      <c r="A7859" t="n">
        <v>66530</v>
      </c>
      <c r="B7859" s="31" t="n">
        <v>46</v>
      </c>
      <c r="C7859" s="7" t="n">
        <v>61491</v>
      </c>
      <c r="D7859" s="7" t="n">
        <v>-10.6300001144409</v>
      </c>
      <c r="E7859" s="7" t="n">
        <v>0</v>
      </c>
      <c r="F7859" s="7" t="n">
        <v>66.3399963378906</v>
      </c>
      <c r="G7859" s="7" t="n">
        <v>180</v>
      </c>
    </row>
    <row r="7860" spans="1:7">
      <c r="A7860" t="s">
        <v>4</v>
      </c>
      <c r="B7860" s="4" t="s">
        <v>5</v>
      </c>
      <c r="C7860" s="4" t="s">
        <v>10</v>
      </c>
      <c r="D7860" s="4" t="s">
        <v>19</v>
      </c>
      <c r="E7860" s="4" t="s">
        <v>19</v>
      </c>
      <c r="F7860" s="4" t="s">
        <v>19</v>
      </c>
      <c r="G7860" s="4" t="s">
        <v>19</v>
      </c>
    </row>
    <row r="7861" spans="1:7">
      <c r="A7861" t="n">
        <v>66549</v>
      </c>
      <c r="B7861" s="31" t="n">
        <v>46</v>
      </c>
      <c r="C7861" s="7" t="n">
        <v>61492</v>
      </c>
      <c r="D7861" s="7" t="n">
        <v>-9.64000034332275</v>
      </c>
      <c r="E7861" s="7" t="n">
        <v>0</v>
      </c>
      <c r="F7861" s="7" t="n">
        <v>66.3899993896484</v>
      </c>
      <c r="G7861" s="7" t="n">
        <v>180</v>
      </c>
    </row>
    <row r="7862" spans="1:7">
      <c r="A7862" t="s">
        <v>4</v>
      </c>
      <c r="B7862" s="4" t="s">
        <v>5</v>
      </c>
      <c r="C7862" s="4" t="s">
        <v>10</v>
      </c>
      <c r="D7862" s="4" t="s">
        <v>19</v>
      </c>
      <c r="E7862" s="4" t="s">
        <v>19</v>
      </c>
      <c r="F7862" s="4" t="s">
        <v>19</v>
      </c>
      <c r="G7862" s="4" t="s">
        <v>19</v>
      </c>
    </row>
    <row r="7863" spans="1:7">
      <c r="A7863" t="n">
        <v>66568</v>
      </c>
      <c r="B7863" s="31" t="n">
        <v>46</v>
      </c>
      <c r="C7863" s="7" t="n">
        <v>61493</v>
      </c>
      <c r="D7863" s="7" t="n">
        <v>-11.5699996948242</v>
      </c>
      <c r="E7863" s="7" t="n">
        <v>0</v>
      </c>
      <c r="F7863" s="7" t="n">
        <v>65.7799987792969</v>
      </c>
      <c r="G7863" s="7" t="n">
        <v>180</v>
      </c>
    </row>
    <row r="7864" spans="1:7">
      <c r="A7864" t="s">
        <v>4</v>
      </c>
      <c r="B7864" s="4" t="s">
        <v>5</v>
      </c>
      <c r="C7864" s="4" t="s">
        <v>10</v>
      </c>
      <c r="D7864" s="4" t="s">
        <v>19</v>
      </c>
      <c r="E7864" s="4" t="s">
        <v>19</v>
      </c>
      <c r="F7864" s="4" t="s">
        <v>19</v>
      </c>
      <c r="G7864" s="4" t="s">
        <v>19</v>
      </c>
    </row>
    <row r="7865" spans="1:7">
      <c r="A7865" t="n">
        <v>66587</v>
      </c>
      <c r="B7865" s="31" t="n">
        <v>46</v>
      </c>
      <c r="C7865" s="7" t="n">
        <v>61494</v>
      </c>
      <c r="D7865" s="7" t="n">
        <v>-8.46000003814697</v>
      </c>
      <c r="E7865" s="7" t="n">
        <v>0</v>
      </c>
      <c r="F7865" s="7" t="n">
        <v>66.1399993896484</v>
      </c>
      <c r="G7865" s="7" t="n">
        <v>180</v>
      </c>
    </row>
    <row r="7866" spans="1:7">
      <c r="A7866" t="s">
        <v>4</v>
      </c>
      <c r="B7866" s="4" t="s">
        <v>5</v>
      </c>
      <c r="C7866" s="4" t="s">
        <v>10</v>
      </c>
      <c r="D7866" s="4" t="s">
        <v>19</v>
      </c>
      <c r="E7866" s="4" t="s">
        <v>19</v>
      </c>
      <c r="F7866" s="4" t="s">
        <v>19</v>
      </c>
      <c r="G7866" s="4" t="s">
        <v>19</v>
      </c>
    </row>
    <row r="7867" spans="1:7">
      <c r="A7867" t="n">
        <v>66606</v>
      </c>
      <c r="B7867" s="31" t="n">
        <v>46</v>
      </c>
      <c r="C7867" s="7" t="n">
        <v>1600</v>
      </c>
      <c r="D7867" s="7" t="n">
        <v>-9.0600004196167</v>
      </c>
      <c r="E7867" s="7" t="n">
        <v>0</v>
      </c>
      <c r="F7867" s="7" t="n">
        <v>65.2600021362305</v>
      </c>
      <c r="G7867" s="7" t="n">
        <v>180</v>
      </c>
    </row>
    <row r="7868" spans="1:7">
      <c r="A7868" t="s">
        <v>4</v>
      </c>
      <c r="B7868" s="4" t="s">
        <v>5</v>
      </c>
      <c r="C7868" s="4" t="s">
        <v>10</v>
      </c>
      <c r="D7868" s="4" t="s">
        <v>19</v>
      </c>
      <c r="E7868" s="4" t="s">
        <v>19</v>
      </c>
      <c r="F7868" s="4" t="s">
        <v>19</v>
      </c>
      <c r="G7868" s="4" t="s">
        <v>19</v>
      </c>
    </row>
    <row r="7869" spans="1:7">
      <c r="A7869" t="n">
        <v>66625</v>
      </c>
      <c r="B7869" s="31" t="n">
        <v>46</v>
      </c>
      <c r="C7869" s="7" t="n">
        <v>12</v>
      </c>
      <c r="D7869" s="7" t="n">
        <v>-9.0600004196167</v>
      </c>
      <c r="E7869" s="7" t="n">
        <v>0</v>
      </c>
      <c r="F7869" s="7" t="n">
        <v>65.2600021362305</v>
      </c>
      <c r="G7869" s="7" t="n">
        <v>180</v>
      </c>
    </row>
    <row r="7870" spans="1:7">
      <c r="A7870" t="s">
        <v>4</v>
      </c>
      <c r="B7870" s="4" t="s">
        <v>5</v>
      </c>
      <c r="C7870" s="4" t="s">
        <v>10</v>
      </c>
      <c r="D7870" s="4" t="s">
        <v>9</v>
      </c>
    </row>
    <row r="7871" spans="1:7">
      <c r="A7871" t="n">
        <v>66644</v>
      </c>
      <c r="B7871" s="34" t="n">
        <v>43</v>
      </c>
      <c r="C7871" s="7" t="n">
        <v>12</v>
      </c>
      <c r="D7871" s="7" t="n">
        <v>1</v>
      </c>
    </row>
    <row r="7872" spans="1:7">
      <c r="A7872" t="s">
        <v>4</v>
      </c>
      <c r="B7872" s="4" t="s">
        <v>5</v>
      </c>
      <c r="C7872" s="4" t="s">
        <v>13</v>
      </c>
      <c r="D7872" s="4" t="s">
        <v>13</v>
      </c>
      <c r="E7872" s="4" t="s">
        <v>19</v>
      </c>
      <c r="F7872" s="4" t="s">
        <v>19</v>
      </c>
      <c r="G7872" s="4" t="s">
        <v>19</v>
      </c>
      <c r="H7872" s="4" t="s">
        <v>10</v>
      </c>
    </row>
    <row r="7873" spans="1:8">
      <c r="A7873" t="n">
        <v>66651</v>
      </c>
      <c r="B7873" s="48" t="n">
        <v>45</v>
      </c>
      <c r="C7873" s="7" t="n">
        <v>2</v>
      </c>
      <c r="D7873" s="7" t="n">
        <v>3</v>
      </c>
      <c r="E7873" s="7" t="n">
        <v>2.6800000667572</v>
      </c>
      <c r="F7873" s="7" t="n">
        <v>7.76999998092651</v>
      </c>
      <c r="G7873" s="7" t="n">
        <v>8.57999992370605</v>
      </c>
      <c r="H7873" s="7" t="n">
        <v>0</v>
      </c>
    </row>
    <row r="7874" spans="1:8">
      <c r="A7874" t="s">
        <v>4</v>
      </c>
      <c r="B7874" s="4" t="s">
        <v>5</v>
      </c>
      <c r="C7874" s="4" t="s">
        <v>13</v>
      </c>
      <c r="D7874" s="4" t="s">
        <v>13</v>
      </c>
      <c r="E7874" s="4" t="s">
        <v>19</v>
      </c>
      <c r="F7874" s="4" t="s">
        <v>19</v>
      </c>
      <c r="G7874" s="4" t="s">
        <v>19</v>
      </c>
      <c r="H7874" s="4" t="s">
        <v>10</v>
      </c>
      <c r="I7874" s="4" t="s">
        <v>13</v>
      </c>
    </row>
    <row r="7875" spans="1:8">
      <c r="A7875" t="n">
        <v>66668</v>
      </c>
      <c r="B7875" s="48" t="n">
        <v>45</v>
      </c>
      <c r="C7875" s="7" t="n">
        <v>4</v>
      </c>
      <c r="D7875" s="7" t="n">
        <v>3</v>
      </c>
      <c r="E7875" s="7" t="n">
        <v>24.1700000762939</v>
      </c>
      <c r="F7875" s="7" t="n">
        <v>140.850006103516</v>
      </c>
      <c r="G7875" s="7" t="n">
        <v>356</v>
      </c>
      <c r="H7875" s="7" t="n">
        <v>0</v>
      </c>
      <c r="I7875" s="7" t="n">
        <v>0</v>
      </c>
    </row>
    <row r="7876" spans="1:8">
      <c r="A7876" t="s">
        <v>4</v>
      </c>
      <c r="B7876" s="4" t="s">
        <v>5</v>
      </c>
      <c r="C7876" s="4" t="s">
        <v>13</v>
      </c>
      <c r="D7876" s="4" t="s">
        <v>13</v>
      </c>
      <c r="E7876" s="4" t="s">
        <v>19</v>
      </c>
      <c r="F7876" s="4" t="s">
        <v>10</v>
      </c>
    </row>
    <row r="7877" spans="1:8">
      <c r="A7877" t="n">
        <v>66686</v>
      </c>
      <c r="B7877" s="48" t="n">
        <v>45</v>
      </c>
      <c r="C7877" s="7" t="n">
        <v>5</v>
      </c>
      <c r="D7877" s="7" t="n">
        <v>3</v>
      </c>
      <c r="E7877" s="7" t="n">
        <v>35.2000007629395</v>
      </c>
      <c r="F7877" s="7" t="n">
        <v>0</v>
      </c>
    </row>
    <row r="7878" spans="1:8">
      <c r="A7878" t="s">
        <v>4</v>
      </c>
      <c r="B7878" s="4" t="s">
        <v>5</v>
      </c>
      <c r="C7878" s="4" t="s">
        <v>13</v>
      </c>
      <c r="D7878" s="4" t="s">
        <v>13</v>
      </c>
      <c r="E7878" s="4" t="s">
        <v>19</v>
      </c>
      <c r="F7878" s="4" t="s">
        <v>10</v>
      </c>
    </row>
    <row r="7879" spans="1:8">
      <c r="A7879" t="n">
        <v>66695</v>
      </c>
      <c r="B7879" s="48" t="n">
        <v>45</v>
      </c>
      <c r="C7879" s="7" t="n">
        <v>11</v>
      </c>
      <c r="D7879" s="7" t="n">
        <v>3</v>
      </c>
      <c r="E7879" s="7" t="n">
        <v>45.7999992370605</v>
      </c>
      <c r="F7879" s="7" t="n">
        <v>0</v>
      </c>
    </row>
    <row r="7880" spans="1:8">
      <c r="A7880" t="s">
        <v>4</v>
      </c>
      <c r="B7880" s="4" t="s">
        <v>5</v>
      </c>
      <c r="C7880" s="4" t="s">
        <v>13</v>
      </c>
      <c r="D7880" s="4" t="s">
        <v>13</v>
      </c>
      <c r="E7880" s="4" t="s">
        <v>19</v>
      </c>
      <c r="F7880" s="4" t="s">
        <v>19</v>
      </c>
      <c r="G7880" s="4" t="s">
        <v>19</v>
      </c>
      <c r="H7880" s="4" t="s">
        <v>10</v>
      </c>
    </row>
    <row r="7881" spans="1:8">
      <c r="A7881" t="n">
        <v>66704</v>
      </c>
      <c r="B7881" s="48" t="n">
        <v>45</v>
      </c>
      <c r="C7881" s="7" t="n">
        <v>2</v>
      </c>
      <c r="D7881" s="7" t="n">
        <v>3</v>
      </c>
      <c r="E7881" s="7" t="n">
        <v>16.7099990844727</v>
      </c>
      <c r="F7881" s="7" t="n">
        <v>29.0799999237061</v>
      </c>
      <c r="G7881" s="7" t="n">
        <v>-123.290000915527</v>
      </c>
      <c r="H7881" s="7" t="n">
        <v>12000</v>
      </c>
    </row>
    <row r="7882" spans="1:8">
      <c r="A7882" t="s">
        <v>4</v>
      </c>
      <c r="B7882" s="4" t="s">
        <v>5</v>
      </c>
      <c r="C7882" s="4" t="s">
        <v>13</v>
      </c>
      <c r="D7882" s="4" t="s">
        <v>13</v>
      </c>
      <c r="E7882" s="4" t="s">
        <v>19</v>
      </c>
      <c r="F7882" s="4" t="s">
        <v>19</v>
      </c>
      <c r="G7882" s="4" t="s">
        <v>19</v>
      </c>
      <c r="H7882" s="4" t="s">
        <v>10</v>
      </c>
      <c r="I7882" s="4" t="s">
        <v>13</v>
      </c>
    </row>
    <row r="7883" spans="1:8">
      <c r="A7883" t="n">
        <v>66721</v>
      </c>
      <c r="B7883" s="48" t="n">
        <v>45</v>
      </c>
      <c r="C7883" s="7" t="n">
        <v>4</v>
      </c>
      <c r="D7883" s="7" t="n">
        <v>3</v>
      </c>
      <c r="E7883" s="7" t="n">
        <v>26.0900001525879</v>
      </c>
      <c r="F7883" s="7" t="n">
        <v>48.5099983215332</v>
      </c>
      <c r="G7883" s="7" t="n">
        <v>356</v>
      </c>
      <c r="H7883" s="7" t="n">
        <v>12000</v>
      </c>
      <c r="I7883" s="7" t="n">
        <v>0</v>
      </c>
    </row>
    <row r="7884" spans="1:8">
      <c r="A7884" t="s">
        <v>4</v>
      </c>
      <c r="B7884" s="4" t="s">
        <v>5</v>
      </c>
      <c r="C7884" s="4" t="s">
        <v>13</v>
      </c>
      <c r="D7884" s="4" t="s">
        <v>13</v>
      </c>
      <c r="E7884" s="4" t="s">
        <v>19</v>
      </c>
      <c r="F7884" s="4" t="s">
        <v>10</v>
      </c>
    </row>
    <row r="7885" spans="1:8">
      <c r="A7885" t="n">
        <v>66739</v>
      </c>
      <c r="B7885" s="48" t="n">
        <v>45</v>
      </c>
      <c r="C7885" s="7" t="n">
        <v>5</v>
      </c>
      <c r="D7885" s="7" t="n">
        <v>3</v>
      </c>
      <c r="E7885" s="7" t="n">
        <v>79.4000015258789</v>
      </c>
      <c r="F7885" s="7" t="n">
        <v>12000</v>
      </c>
    </row>
    <row r="7886" spans="1:8">
      <c r="A7886" t="s">
        <v>4</v>
      </c>
      <c r="B7886" s="4" t="s">
        <v>5</v>
      </c>
      <c r="C7886" s="4" t="s">
        <v>13</v>
      </c>
      <c r="D7886" s="4" t="s">
        <v>10</v>
      </c>
      <c r="E7886" s="4" t="s">
        <v>19</v>
      </c>
    </row>
    <row r="7887" spans="1:8">
      <c r="A7887" t="n">
        <v>66748</v>
      </c>
      <c r="B7887" s="42" t="n">
        <v>58</v>
      </c>
      <c r="C7887" s="7" t="n">
        <v>100</v>
      </c>
      <c r="D7887" s="7" t="n">
        <v>2000</v>
      </c>
      <c r="E7887" s="7" t="n">
        <v>1</v>
      </c>
    </row>
    <row r="7888" spans="1:8">
      <c r="A7888" t="s">
        <v>4</v>
      </c>
      <c r="B7888" s="4" t="s">
        <v>5</v>
      </c>
      <c r="C7888" s="4" t="s">
        <v>13</v>
      </c>
      <c r="D7888" s="4" t="s">
        <v>10</v>
      </c>
    </row>
    <row r="7889" spans="1:9">
      <c r="A7889" t="n">
        <v>66756</v>
      </c>
      <c r="B7889" s="42" t="n">
        <v>58</v>
      </c>
      <c r="C7889" s="7" t="n">
        <v>255</v>
      </c>
      <c r="D7889" s="7" t="n">
        <v>0</v>
      </c>
    </row>
    <row r="7890" spans="1:9">
      <c r="A7890" t="s">
        <v>4</v>
      </c>
      <c r="B7890" s="4" t="s">
        <v>5</v>
      </c>
      <c r="C7890" s="4" t="s">
        <v>13</v>
      </c>
      <c r="D7890" s="4" t="s">
        <v>10</v>
      </c>
    </row>
    <row r="7891" spans="1:9">
      <c r="A7891" t="n">
        <v>66760</v>
      </c>
      <c r="B7891" s="48" t="n">
        <v>45</v>
      </c>
      <c r="C7891" s="7" t="n">
        <v>7</v>
      </c>
      <c r="D7891" s="7" t="n">
        <v>255</v>
      </c>
    </row>
    <row r="7892" spans="1:9">
      <c r="A7892" t="s">
        <v>4</v>
      </c>
      <c r="B7892" s="4" t="s">
        <v>5</v>
      </c>
      <c r="C7892" s="4" t="s">
        <v>13</v>
      </c>
      <c r="D7892" s="4" t="s">
        <v>10</v>
      </c>
      <c r="E7892" s="4" t="s">
        <v>19</v>
      </c>
    </row>
    <row r="7893" spans="1:9">
      <c r="A7893" t="n">
        <v>66764</v>
      </c>
      <c r="B7893" s="42" t="n">
        <v>58</v>
      </c>
      <c r="C7893" s="7" t="n">
        <v>101</v>
      </c>
      <c r="D7893" s="7" t="n">
        <v>2000</v>
      </c>
      <c r="E7893" s="7" t="n">
        <v>1</v>
      </c>
    </row>
    <row r="7894" spans="1:9">
      <c r="A7894" t="s">
        <v>4</v>
      </c>
      <c r="B7894" s="4" t="s">
        <v>5</v>
      </c>
      <c r="C7894" s="4" t="s">
        <v>13</v>
      </c>
      <c r="D7894" s="4" t="s">
        <v>10</v>
      </c>
    </row>
    <row r="7895" spans="1:9">
      <c r="A7895" t="n">
        <v>66772</v>
      </c>
      <c r="B7895" s="42" t="n">
        <v>58</v>
      </c>
      <c r="C7895" s="7" t="n">
        <v>254</v>
      </c>
      <c r="D7895" s="7" t="n">
        <v>0</v>
      </c>
    </row>
    <row r="7896" spans="1:9">
      <c r="A7896" t="s">
        <v>4</v>
      </c>
      <c r="B7896" s="4" t="s">
        <v>5</v>
      </c>
      <c r="C7896" s="4" t="s">
        <v>13</v>
      </c>
      <c r="D7896" s="4" t="s">
        <v>13</v>
      </c>
      <c r="E7896" s="4" t="s">
        <v>19</v>
      </c>
      <c r="F7896" s="4" t="s">
        <v>19</v>
      </c>
      <c r="G7896" s="4" t="s">
        <v>19</v>
      </c>
      <c r="H7896" s="4" t="s">
        <v>10</v>
      </c>
    </row>
    <row r="7897" spans="1:9">
      <c r="A7897" t="n">
        <v>66776</v>
      </c>
      <c r="B7897" s="48" t="n">
        <v>45</v>
      </c>
      <c r="C7897" s="7" t="n">
        <v>2</v>
      </c>
      <c r="D7897" s="7" t="n">
        <v>3</v>
      </c>
      <c r="E7897" s="7" t="n">
        <v>-74.8399963378906</v>
      </c>
      <c r="F7897" s="7" t="n">
        <v>18.1800003051758</v>
      </c>
      <c r="G7897" s="7" t="n">
        <v>-160.559997558594</v>
      </c>
      <c r="H7897" s="7" t="n">
        <v>0</v>
      </c>
    </row>
    <row r="7898" spans="1:9">
      <c r="A7898" t="s">
        <v>4</v>
      </c>
      <c r="B7898" s="4" t="s">
        <v>5</v>
      </c>
      <c r="C7898" s="4" t="s">
        <v>13</v>
      </c>
      <c r="D7898" s="4" t="s">
        <v>13</v>
      </c>
      <c r="E7898" s="4" t="s">
        <v>19</v>
      </c>
      <c r="F7898" s="4" t="s">
        <v>19</v>
      </c>
      <c r="G7898" s="4" t="s">
        <v>19</v>
      </c>
      <c r="H7898" s="4" t="s">
        <v>10</v>
      </c>
      <c r="I7898" s="4" t="s">
        <v>13</v>
      </c>
    </row>
    <row r="7899" spans="1:9">
      <c r="A7899" t="n">
        <v>66793</v>
      </c>
      <c r="B7899" s="48" t="n">
        <v>45</v>
      </c>
      <c r="C7899" s="7" t="n">
        <v>4</v>
      </c>
      <c r="D7899" s="7" t="n">
        <v>3</v>
      </c>
      <c r="E7899" s="7" t="n">
        <v>354.459991455078</v>
      </c>
      <c r="F7899" s="7" t="n">
        <v>388.100006103516</v>
      </c>
      <c r="G7899" s="7" t="n">
        <v>364</v>
      </c>
      <c r="H7899" s="7" t="n">
        <v>0</v>
      </c>
      <c r="I7899" s="7" t="n">
        <v>0</v>
      </c>
    </row>
    <row r="7900" spans="1:9">
      <c r="A7900" t="s">
        <v>4</v>
      </c>
      <c r="B7900" s="4" t="s">
        <v>5</v>
      </c>
      <c r="C7900" s="4" t="s">
        <v>13</v>
      </c>
      <c r="D7900" s="4" t="s">
        <v>13</v>
      </c>
      <c r="E7900" s="4" t="s">
        <v>19</v>
      </c>
      <c r="F7900" s="4" t="s">
        <v>10</v>
      </c>
    </row>
    <row r="7901" spans="1:9">
      <c r="A7901" t="n">
        <v>66811</v>
      </c>
      <c r="B7901" s="48" t="n">
        <v>45</v>
      </c>
      <c r="C7901" s="7" t="n">
        <v>5</v>
      </c>
      <c r="D7901" s="7" t="n">
        <v>3</v>
      </c>
      <c r="E7901" s="7" t="n">
        <v>73.6999969482422</v>
      </c>
      <c r="F7901" s="7" t="n">
        <v>0</v>
      </c>
    </row>
    <row r="7902" spans="1:9">
      <c r="A7902" t="s">
        <v>4</v>
      </c>
      <c r="B7902" s="4" t="s">
        <v>5</v>
      </c>
      <c r="C7902" s="4" t="s">
        <v>13</v>
      </c>
      <c r="D7902" s="4" t="s">
        <v>13</v>
      </c>
      <c r="E7902" s="4" t="s">
        <v>19</v>
      </c>
      <c r="F7902" s="4" t="s">
        <v>10</v>
      </c>
    </row>
    <row r="7903" spans="1:9">
      <c r="A7903" t="n">
        <v>66820</v>
      </c>
      <c r="B7903" s="48" t="n">
        <v>45</v>
      </c>
      <c r="C7903" s="7" t="n">
        <v>11</v>
      </c>
      <c r="D7903" s="7" t="n">
        <v>3</v>
      </c>
      <c r="E7903" s="7" t="n">
        <v>45.7999992370605</v>
      </c>
      <c r="F7903" s="7" t="n">
        <v>0</v>
      </c>
    </row>
    <row r="7904" spans="1:9">
      <c r="A7904" t="s">
        <v>4</v>
      </c>
      <c r="B7904" s="4" t="s">
        <v>5</v>
      </c>
      <c r="C7904" s="4" t="s">
        <v>13</v>
      </c>
      <c r="D7904" s="4" t="s">
        <v>13</v>
      </c>
      <c r="E7904" s="4" t="s">
        <v>19</v>
      </c>
      <c r="F7904" s="4" t="s">
        <v>19</v>
      </c>
      <c r="G7904" s="4" t="s">
        <v>19</v>
      </c>
      <c r="H7904" s="4" t="s">
        <v>10</v>
      </c>
    </row>
    <row r="7905" spans="1:9">
      <c r="A7905" t="n">
        <v>66829</v>
      </c>
      <c r="B7905" s="48" t="n">
        <v>45</v>
      </c>
      <c r="C7905" s="7" t="n">
        <v>2</v>
      </c>
      <c r="D7905" s="7" t="n">
        <v>3</v>
      </c>
      <c r="E7905" s="7" t="n">
        <v>12.5500001907349</v>
      </c>
      <c r="F7905" s="7" t="n">
        <v>16.7700004577637</v>
      </c>
      <c r="G7905" s="7" t="n">
        <v>-143.649993896484</v>
      </c>
      <c r="H7905" s="7" t="n">
        <v>8000</v>
      </c>
    </row>
    <row r="7906" spans="1:9">
      <c r="A7906" t="s">
        <v>4</v>
      </c>
      <c r="B7906" s="4" t="s">
        <v>5</v>
      </c>
      <c r="C7906" s="4" t="s">
        <v>13</v>
      </c>
      <c r="D7906" s="4" t="s">
        <v>13</v>
      </c>
      <c r="E7906" s="4" t="s">
        <v>19</v>
      </c>
      <c r="F7906" s="4" t="s">
        <v>19</v>
      </c>
      <c r="G7906" s="4" t="s">
        <v>19</v>
      </c>
      <c r="H7906" s="4" t="s">
        <v>10</v>
      </c>
      <c r="I7906" s="4" t="s">
        <v>13</v>
      </c>
    </row>
    <row r="7907" spans="1:9">
      <c r="A7907" t="n">
        <v>66846</v>
      </c>
      <c r="B7907" s="48" t="n">
        <v>45</v>
      </c>
      <c r="C7907" s="7" t="n">
        <v>4</v>
      </c>
      <c r="D7907" s="7" t="n">
        <v>3</v>
      </c>
      <c r="E7907" s="7" t="n">
        <v>354.459991455078</v>
      </c>
      <c r="F7907" s="7" t="n">
        <v>343.290008544922</v>
      </c>
      <c r="G7907" s="7" t="n">
        <v>362</v>
      </c>
      <c r="H7907" s="7" t="n">
        <v>8000</v>
      </c>
      <c r="I7907" s="7" t="n">
        <v>0</v>
      </c>
    </row>
    <row r="7908" spans="1:9">
      <c r="A7908" t="s">
        <v>4</v>
      </c>
      <c r="B7908" s="4" t="s">
        <v>5</v>
      </c>
      <c r="C7908" s="4" t="s">
        <v>13</v>
      </c>
      <c r="D7908" s="4" t="s">
        <v>13</v>
      </c>
      <c r="E7908" s="4" t="s">
        <v>19</v>
      </c>
      <c r="F7908" s="4" t="s">
        <v>10</v>
      </c>
    </row>
    <row r="7909" spans="1:9">
      <c r="A7909" t="n">
        <v>66864</v>
      </c>
      <c r="B7909" s="48" t="n">
        <v>45</v>
      </c>
      <c r="C7909" s="7" t="n">
        <v>5</v>
      </c>
      <c r="D7909" s="7" t="n">
        <v>3</v>
      </c>
      <c r="E7909" s="7" t="n">
        <v>46.9000015258789</v>
      </c>
      <c r="F7909" s="7" t="n">
        <v>8000</v>
      </c>
    </row>
    <row r="7910" spans="1:9">
      <c r="A7910" t="s">
        <v>4</v>
      </c>
      <c r="B7910" s="4" t="s">
        <v>5</v>
      </c>
      <c r="C7910" s="4" t="s">
        <v>13</v>
      </c>
      <c r="D7910" s="4" t="s">
        <v>10</v>
      </c>
    </row>
    <row r="7911" spans="1:9">
      <c r="A7911" t="n">
        <v>66873</v>
      </c>
      <c r="B7911" s="48" t="n">
        <v>45</v>
      </c>
      <c r="C7911" s="7" t="n">
        <v>7</v>
      </c>
      <c r="D7911" s="7" t="n">
        <v>255</v>
      </c>
    </row>
    <row r="7912" spans="1:9">
      <c r="A7912" t="s">
        <v>4</v>
      </c>
      <c r="B7912" s="4" t="s">
        <v>5</v>
      </c>
      <c r="C7912" s="4" t="s">
        <v>13</v>
      </c>
      <c r="D7912" s="4" t="s">
        <v>10</v>
      </c>
      <c r="E7912" s="4" t="s">
        <v>19</v>
      </c>
    </row>
    <row r="7913" spans="1:9">
      <c r="A7913" t="n">
        <v>66877</v>
      </c>
      <c r="B7913" s="42" t="n">
        <v>58</v>
      </c>
      <c r="C7913" s="7" t="n">
        <v>101</v>
      </c>
      <c r="D7913" s="7" t="n">
        <v>2000</v>
      </c>
      <c r="E7913" s="7" t="n">
        <v>1</v>
      </c>
    </row>
    <row r="7914" spans="1:9">
      <c r="A7914" t="s">
        <v>4</v>
      </c>
      <c r="B7914" s="4" t="s">
        <v>5</v>
      </c>
      <c r="C7914" s="4" t="s">
        <v>13</v>
      </c>
      <c r="D7914" s="4" t="s">
        <v>10</v>
      </c>
    </row>
    <row r="7915" spans="1:9">
      <c r="A7915" t="n">
        <v>66885</v>
      </c>
      <c r="B7915" s="42" t="n">
        <v>58</v>
      </c>
      <c r="C7915" s="7" t="n">
        <v>254</v>
      </c>
      <c r="D7915" s="7" t="n">
        <v>0</v>
      </c>
    </row>
    <row r="7916" spans="1:9">
      <c r="A7916" t="s">
        <v>4</v>
      </c>
      <c r="B7916" s="4" t="s">
        <v>5</v>
      </c>
      <c r="C7916" s="4" t="s">
        <v>13</v>
      </c>
      <c r="D7916" s="4" t="s">
        <v>13</v>
      </c>
      <c r="E7916" s="4" t="s">
        <v>19</v>
      </c>
      <c r="F7916" s="4" t="s">
        <v>19</v>
      </c>
      <c r="G7916" s="4" t="s">
        <v>19</v>
      </c>
      <c r="H7916" s="4" t="s">
        <v>10</v>
      </c>
    </row>
    <row r="7917" spans="1:9">
      <c r="A7917" t="n">
        <v>66889</v>
      </c>
      <c r="B7917" s="48" t="n">
        <v>45</v>
      </c>
      <c r="C7917" s="7" t="n">
        <v>2</v>
      </c>
      <c r="D7917" s="7" t="n">
        <v>3</v>
      </c>
      <c r="E7917" s="7" t="n">
        <v>-0.180000007152557</v>
      </c>
      <c r="F7917" s="7" t="n">
        <v>31.9699993133545</v>
      </c>
      <c r="G7917" s="7" t="n">
        <v>-159.259994506836</v>
      </c>
      <c r="H7917" s="7" t="n">
        <v>0</v>
      </c>
    </row>
    <row r="7918" spans="1:9">
      <c r="A7918" t="s">
        <v>4</v>
      </c>
      <c r="B7918" s="4" t="s">
        <v>5</v>
      </c>
      <c r="C7918" s="4" t="s">
        <v>13</v>
      </c>
      <c r="D7918" s="4" t="s">
        <v>13</v>
      </c>
      <c r="E7918" s="4" t="s">
        <v>19</v>
      </c>
      <c r="F7918" s="4" t="s">
        <v>19</v>
      </c>
      <c r="G7918" s="4" t="s">
        <v>19</v>
      </c>
      <c r="H7918" s="4" t="s">
        <v>10</v>
      </c>
      <c r="I7918" s="4" t="s">
        <v>13</v>
      </c>
    </row>
    <row r="7919" spans="1:9">
      <c r="A7919" t="n">
        <v>66906</v>
      </c>
      <c r="B7919" s="48" t="n">
        <v>45</v>
      </c>
      <c r="C7919" s="7" t="n">
        <v>4</v>
      </c>
      <c r="D7919" s="7" t="n">
        <v>3</v>
      </c>
      <c r="E7919" s="7" t="n">
        <v>352.869995117188</v>
      </c>
      <c r="F7919" s="7" t="n">
        <v>370.119995117188</v>
      </c>
      <c r="G7919" s="7" t="n">
        <v>4</v>
      </c>
      <c r="H7919" s="7" t="n">
        <v>0</v>
      </c>
      <c r="I7919" s="7" t="n">
        <v>0</v>
      </c>
    </row>
    <row r="7920" spans="1:9">
      <c r="A7920" t="s">
        <v>4</v>
      </c>
      <c r="B7920" s="4" t="s">
        <v>5</v>
      </c>
      <c r="C7920" s="4" t="s">
        <v>13</v>
      </c>
      <c r="D7920" s="4" t="s">
        <v>13</v>
      </c>
      <c r="E7920" s="4" t="s">
        <v>19</v>
      </c>
      <c r="F7920" s="4" t="s">
        <v>10</v>
      </c>
    </row>
    <row r="7921" spans="1:9">
      <c r="A7921" t="n">
        <v>66924</v>
      </c>
      <c r="B7921" s="48" t="n">
        <v>45</v>
      </c>
      <c r="C7921" s="7" t="n">
        <v>5</v>
      </c>
      <c r="D7921" s="7" t="n">
        <v>3</v>
      </c>
      <c r="E7921" s="7" t="n">
        <v>53.5999984741211</v>
      </c>
      <c r="F7921" s="7" t="n">
        <v>0</v>
      </c>
    </row>
    <row r="7922" spans="1:9">
      <c r="A7922" t="s">
        <v>4</v>
      </c>
      <c r="B7922" s="4" t="s">
        <v>5</v>
      </c>
      <c r="C7922" s="4" t="s">
        <v>13</v>
      </c>
      <c r="D7922" s="4" t="s">
        <v>13</v>
      </c>
      <c r="E7922" s="4" t="s">
        <v>19</v>
      </c>
      <c r="F7922" s="4" t="s">
        <v>10</v>
      </c>
    </row>
    <row r="7923" spans="1:9">
      <c r="A7923" t="n">
        <v>66933</v>
      </c>
      <c r="B7923" s="48" t="n">
        <v>45</v>
      </c>
      <c r="C7923" s="7" t="n">
        <v>11</v>
      </c>
      <c r="D7923" s="7" t="n">
        <v>3</v>
      </c>
      <c r="E7923" s="7" t="n">
        <v>41.2000007629395</v>
      </c>
      <c r="F7923" s="7" t="n">
        <v>0</v>
      </c>
    </row>
    <row r="7924" spans="1:9">
      <c r="A7924" t="s">
        <v>4</v>
      </c>
      <c r="B7924" s="4" t="s">
        <v>5</v>
      </c>
      <c r="C7924" s="4" t="s">
        <v>13</v>
      </c>
      <c r="D7924" s="4" t="s">
        <v>13</v>
      </c>
      <c r="E7924" s="4" t="s">
        <v>19</v>
      </c>
      <c r="F7924" s="4" t="s">
        <v>19</v>
      </c>
      <c r="G7924" s="4" t="s">
        <v>19</v>
      </c>
      <c r="H7924" s="4" t="s">
        <v>10</v>
      </c>
    </row>
    <row r="7925" spans="1:9">
      <c r="A7925" t="n">
        <v>66942</v>
      </c>
      <c r="B7925" s="48" t="n">
        <v>45</v>
      </c>
      <c r="C7925" s="7" t="n">
        <v>2</v>
      </c>
      <c r="D7925" s="7" t="n">
        <v>3</v>
      </c>
      <c r="E7925" s="7" t="n">
        <v>-0.180000007152557</v>
      </c>
      <c r="F7925" s="7" t="n">
        <v>25.0699996948242</v>
      </c>
      <c r="G7925" s="7" t="n">
        <v>-159.259994506836</v>
      </c>
      <c r="H7925" s="7" t="n">
        <v>8000</v>
      </c>
    </row>
    <row r="7926" spans="1:9">
      <c r="A7926" t="s">
        <v>4</v>
      </c>
      <c r="B7926" s="4" t="s">
        <v>5</v>
      </c>
      <c r="C7926" s="4" t="s">
        <v>13</v>
      </c>
      <c r="D7926" s="4" t="s">
        <v>13</v>
      </c>
      <c r="E7926" s="4" t="s">
        <v>19</v>
      </c>
      <c r="F7926" s="4" t="s">
        <v>19</v>
      </c>
      <c r="G7926" s="4" t="s">
        <v>19</v>
      </c>
      <c r="H7926" s="4" t="s">
        <v>10</v>
      </c>
      <c r="I7926" s="4" t="s">
        <v>13</v>
      </c>
    </row>
    <row r="7927" spans="1:9">
      <c r="A7927" t="n">
        <v>66959</v>
      </c>
      <c r="B7927" s="48" t="n">
        <v>45</v>
      </c>
      <c r="C7927" s="7" t="n">
        <v>4</v>
      </c>
      <c r="D7927" s="7" t="n">
        <v>3</v>
      </c>
      <c r="E7927" s="7" t="n">
        <v>352.869995117188</v>
      </c>
      <c r="F7927" s="7" t="n">
        <v>382.109985351563</v>
      </c>
      <c r="G7927" s="7" t="n">
        <v>4</v>
      </c>
      <c r="H7927" s="7" t="n">
        <v>8000</v>
      </c>
      <c r="I7927" s="7" t="n">
        <v>0</v>
      </c>
    </row>
    <row r="7928" spans="1:9">
      <c r="A7928" t="s">
        <v>4</v>
      </c>
      <c r="B7928" s="4" t="s">
        <v>5</v>
      </c>
      <c r="C7928" s="4" t="s">
        <v>13</v>
      </c>
      <c r="D7928" s="4" t="s">
        <v>13</v>
      </c>
      <c r="E7928" s="4" t="s">
        <v>19</v>
      </c>
      <c r="F7928" s="4" t="s">
        <v>10</v>
      </c>
    </row>
    <row r="7929" spans="1:9">
      <c r="A7929" t="n">
        <v>66977</v>
      </c>
      <c r="B7929" s="48" t="n">
        <v>45</v>
      </c>
      <c r="C7929" s="7" t="n">
        <v>5</v>
      </c>
      <c r="D7929" s="7" t="n">
        <v>3</v>
      </c>
      <c r="E7929" s="7" t="n">
        <v>131.399993896484</v>
      </c>
      <c r="F7929" s="7" t="n">
        <v>8000</v>
      </c>
    </row>
    <row r="7930" spans="1:9">
      <c r="A7930" t="s">
        <v>4</v>
      </c>
      <c r="B7930" s="4" t="s">
        <v>5</v>
      </c>
      <c r="C7930" s="4" t="s">
        <v>10</v>
      </c>
    </row>
    <row r="7931" spans="1:9">
      <c r="A7931" t="n">
        <v>66986</v>
      </c>
      <c r="B7931" s="25" t="n">
        <v>16</v>
      </c>
      <c r="C7931" s="7" t="n">
        <v>1500</v>
      </c>
    </row>
    <row r="7932" spans="1:9">
      <c r="A7932" t="s">
        <v>4</v>
      </c>
      <c r="B7932" s="4" t="s">
        <v>5</v>
      </c>
      <c r="C7932" s="4" t="s">
        <v>10</v>
      </c>
      <c r="D7932" s="4" t="s">
        <v>10</v>
      </c>
      <c r="E7932" s="4" t="s">
        <v>6</v>
      </c>
      <c r="F7932" s="4" t="s">
        <v>13</v>
      </c>
      <c r="G7932" s="4" t="s">
        <v>10</v>
      </c>
    </row>
    <row r="7933" spans="1:9">
      <c r="A7933" t="n">
        <v>66989</v>
      </c>
      <c r="B7933" s="54" t="n">
        <v>80</v>
      </c>
      <c r="C7933" s="7" t="n">
        <v>340</v>
      </c>
      <c r="D7933" s="7" t="n">
        <v>82</v>
      </c>
      <c r="E7933" s="7" t="s">
        <v>524</v>
      </c>
      <c r="F7933" s="7" t="n">
        <v>0</v>
      </c>
      <c r="G7933" s="7" t="n">
        <v>0</v>
      </c>
    </row>
    <row r="7934" spans="1:9">
      <c r="A7934" t="s">
        <v>4</v>
      </c>
      <c r="B7934" s="4" t="s">
        <v>5</v>
      </c>
      <c r="C7934" s="4" t="s">
        <v>13</v>
      </c>
      <c r="D7934" s="4" t="s">
        <v>10</v>
      </c>
    </row>
    <row r="7935" spans="1:9">
      <c r="A7935" t="n">
        <v>67010</v>
      </c>
      <c r="B7935" s="48" t="n">
        <v>45</v>
      </c>
      <c r="C7935" s="7" t="n">
        <v>7</v>
      </c>
      <c r="D7935" s="7" t="n">
        <v>255</v>
      </c>
    </row>
    <row r="7936" spans="1:9">
      <c r="A7936" t="s">
        <v>4</v>
      </c>
      <c r="B7936" s="4" t="s">
        <v>5</v>
      </c>
      <c r="C7936" s="4" t="s">
        <v>13</v>
      </c>
      <c r="D7936" s="4" t="s">
        <v>10</v>
      </c>
      <c r="E7936" s="4" t="s">
        <v>19</v>
      </c>
    </row>
    <row r="7937" spans="1:9">
      <c r="A7937" t="n">
        <v>67014</v>
      </c>
      <c r="B7937" s="42" t="n">
        <v>58</v>
      </c>
      <c r="C7937" s="7" t="n">
        <v>101</v>
      </c>
      <c r="D7937" s="7" t="n">
        <v>1000</v>
      </c>
      <c r="E7937" s="7" t="n">
        <v>1</v>
      </c>
    </row>
    <row r="7938" spans="1:9">
      <c r="A7938" t="s">
        <v>4</v>
      </c>
      <c r="B7938" s="4" t="s">
        <v>5</v>
      </c>
      <c r="C7938" s="4" t="s">
        <v>13</v>
      </c>
      <c r="D7938" s="4" t="s">
        <v>10</v>
      </c>
    </row>
    <row r="7939" spans="1:9">
      <c r="A7939" t="n">
        <v>67022</v>
      </c>
      <c r="B7939" s="42" t="n">
        <v>58</v>
      </c>
      <c r="C7939" s="7" t="n">
        <v>254</v>
      </c>
      <c r="D7939" s="7" t="n">
        <v>0</v>
      </c>
    </row>
    <row r="7940" spans="1:9">
      <c r="A7940" t="s">
        <v>4</v>
      </c>
      <c r="B7940" s="4" t="s">
        <v>5</v>
      </c>
      <c r="C7940" s="4" t="s">
        <v>13</v>
      </c>
    </row>
    <row r="7941" spans="1:9">
      <c r="A7941" t="n">
        <v>67026</v>
      </c>
      <c r="B7941" s="53" t="n">
        <v>116</v>
      </c>
      <c r="C7941" s="7" t="n">
        <v>0</v>
      </c>
    </row>
    <row r="7942" spans="1:9">
      <c r="A7942" t="s">
        <v>4</v>
      </c>
      <c r="B7942" s="4" t="s">
        <v>5</v>
      </c>
      <c r="C7942" s="4" t="s">
        <v>13</v>
      </c>
      <c r="D7942" s="4" t="s">
        <v>10</v>
      </c>
    </row>
    <row r="7943" spans="1:9">
      <c r="A7943" t="n">
        <v>67028</v>
      </c>
      <c r="B7943" s="53" t="n">
        <v>116</v>
      </c>
      <c r="C7943" s="7" t="n">
        <v>2</v>
      </c>
      <c r="D7943" s="7" t="n">
        <v>1</v>
      </c>
    </row>
    <row r="7944" spans="1:9">
      <c r="A7944" t="s">
        <v>4</v>
      </c>
      <c r="B7944" s="4" t="s">
        <v>5</v>
      </c>
      <c r="C7944" s="4" t="s">
        <v>13</v>
      </c>
      <c r="D7944" s="4" t="s">
        <v>9</v>
      </c>
    </row>
    <row r="7945" spans="1:9">
      <c r="A7945" t="n">
        <v>67032</v>
      </c>
      <c r="B7945" s="53" t="n">
        <v>116</v>
      </c>
      <c r="C7945" s="7" t="n">
        <v>5</v>
      </c>
      <c r="D7945" s="7" t="n">
        <v>1135542272</v>
      </c>
    </row>
    <row r="7946" spans="1:9">
      <c r="A7946" t="s">
        <v>4</v>
      </c>
      <c r="B7946" s="4" t="s">
        <v>5</v>
      </c>
      <c r="C7946" s="4" t="s">
        <v>13</v>
      </c>
      <c r="D7946" s="4" t="s">
        <v>10</v>
      </c>
    </row>
    <row r="7947" spans="1:9">
      <c r="A7947" t="n">
        <v>67038</v>
      </c>
      <c r="B7947" s="53" t="n">
        <v>116</v>
      </c>
      <c r="C7947" s="7" t="n">
        <v>6</v>
      </c>
      <c r="D7947" s="7" t="n">
        <v>1</v>
      </c>
    </row>
    <row r="7948" spans="1:9">
      <c r="A7948" t="s">
        <v>4</v>
      </c>
      <c r="B7948" s="4" t="s">
        <v>5</v>
      </c>
      <c r="C7948" s="4" t="s">
        <v>13</v>
      </c>
      <c r="D7948" s="4" t="s">
        <v>13</v>
      </c>
      <c r="E7948" s="4" t="s">
        <v>19</v>
      </c>
      <c r="F7948" s="4" t="s">
        <v>19</v>
      </c>
      <c r="G7948" s="4" t="s">
        <v>19</v>
      </c>
      <c r="H7948" s="4" t="s">
        <v>10</v>
      </c>
    </row>
    <row r="7949" spans="1:9">
      <c r="A7949" t="n">
        <v>67042</v>
      </c>
      <c r="B7949" s="48" t="n">
        <v>45</v>
      </c>
      <c r="C7949" s="7" t="n">
        <v>2</v>
      </c>
      <c r="D7949" s="7" t="n">
        <v>3</v>
      </c>
      <c r="E7949" s="7" t="n">
        <v>-9.82999992370605</v>
      </c>
      <c r="F7949" s="7" t="n">
        <v>2.1800000667572</v>
      </c>
      <c r="G7949" s="7" t="n">
        <v>64.6999969482422</v>
      </c>
      <c r="H7949" s="7" t="n">
        <v>0</v>
      </c>
    </row>
    <row r="7950" spans="1:9">
      <c r="A7950" t="s">
        <v>4</v>
      </c>
      <c r="B7950" s="4" t="s">
        <v>5</v>
      </c>
      <c r="C7950" s="4" t="s">
        <v>13</v>
      </c>
      <c r="D7950" s="4" t="s">
        <v>13</v>
      </c>
      <c r="E7950" s="4" t="s">
        <v>19</v>
      </c>
      <c r="F7950" s="4" t="s">
        <v>19</v>
      </c>
      <c r="G7950" s="4" t="s">
        <v>19</v>
      </c>
      <c r="H7950" s="4" t="s">
        <v>10</v>
      </c>
      <c r="I7950" s="4" t="s">
        <v>13</v>
      </c>
    </row>
    <row r="7951" spans="1:9">
      <c r="A7951" t="n">
        <v>67059</v>
      </c>
      <c r="B7951" s="48" t="n">
        <v>45</v>
      </c>
      <c r="C7951" s="7" t="n">
        <v>4</v>
      </c>
      <c r="D7951" s="7" t="n">
        <v>3</v>
      </c>
      <c r="E7951" s="7" t="n">
        <v>356.109985351563</v>
      </c>
      <c r="F7951" s="7" t="n">
        <v>351.670013427734</v>
      </c>
      <c r="G7951" s="7" t="n">
        <v>0</v>
      </c>
      <c r="H7951" s="7" t="n">
        <v>0</v>
      </c>
      <c r="I7951" s="7" t="n">
        <v>0</v>
      </c>
    </row>
    <row r="7952" spans="1:9">
      <c r="A7952" t="s">
        <v>4</v>
      </c>
      <c r="B7952" s="4" t="s">
        <v>5</v>
      </c>
      <c r="C7952" s="4" t="s">
        <v>13</v>
      </c>
      <c r="D7952" s="4" t="s">
        <v>13</v>
      </c>
      <c r="E7952" s="4" t="s">
        <v>19</v>
      </c>
      <c r="F7952" s="4" t="s">
        <v>10</v>
      </c>
    </row>
    <row r="7953" spans="1:9">
      <c r="A7953" t="n">
        <v>67077</v>
      </c>
      <c r="B7953" s="48" t="n">
        <v>45</v>
      </c>
      <c r="C7953" s="7" t="n">
        <v>5</v>
      </c>
      <c r="D7953" s="7" t="n">
        <v>3</v>
      </c>
      <c r="E7953" s="7" t="n">
        <v>4.90000009536743</v>
      </c>
      <c r="F7953" s="7" t="n">
        <v>0</v>
      </c>
    </row>
    <row r="7954" spans="1:9">
      <c r="A7954" t="s">
        <v>4</v>
      </c>
      <c r="B7954" s="4" t="s">
        <v>5</v>
      </c>
      <c r="C7954" s="4" t="s">
        <v>13</v>
      </c>
      <c r="D7954" s="4" t="s">
        <v>13</v>
      </c>
      <c r="E7954" s="4" t="s">
        <v>19</v>
      </c>
      <c r="F7954" s="4" t="s">
        <v>10</v>
      </c>
    </row>
    <row r="7955" spans="1:9">
      <c r="A7955" t="n">
        <v>67086</v>
      </c>
      <c r="B7955" s="48" t="n">
        <v>45</v>
      </c>
      <c r="C7955" s="7" t="n">
        <v>11</v>
      </c>
      <c r="D7955" s="7" t="n">
        <v>3</v>
      </c>
      <c r="E7955" s="7" t="n">
        <v>33.7999992370605</v>
      </c>
      <c r="F7955" s="7" t="n">
        <v>0</v>
      </c>
    </row>
    <row r="7956" spans="1:9">
      <c r="A7956" t="s">
        <v>4</v>
      </c>
      <c r="B7956" s="4" t="s">
        <v>5</v>
      </c>
      <c r="C7956" s="4" t="s">
        <v>13</v>
      </c>
      <c r="D7956" s="4" t="s">
        <v>13</v>
      </c>
      <c r="E7956" s="4" t="s">
        <v>19</v>
      </c>
      <c r="F7956" s="4" t="s">
        <v>19</v>
      </c>
      <c r="G7956" s="4" t="s">
        <v>19</v>
      </c>
      <c r="H7956" s="4" t="s">
        <v>10</v>
      </c>
    </row>
    <row r="7957" spans="1:9">
      <c r="A7957" t="n">
        <v>67095</v>
      </c>
      <c r="B7957" s="48" t="n">
        <v>45</v>
      </c>
      <c r="C7957" s="7" t="n">
        <v>2</v>
      </c>
      <c r="D7957" s="7" t="n">
        <v>3</v>
      </c>
      <c r="E7957" s="7" t="n">
        <v>-9.82999992370605</v>
      </c>
      <c r="F7957" s="7" t="n">
        <v>1.39999997615814</v>
      </c>
      <c r="G7957" s="7" t="n">
        <v>64.6999969482422</v>
      </c>
      <c r="H7957" s="7" t="n">
        <v>4000</v>
      </c>
    </row>
    <row r="7958" spans="1:9">
      <c r="A7958" t="s">
        <v>4</v>
      </c>
      <c r="B7958" s="4" t="s">
        <v>5</v>
      </c>
      <c r="C7958" s="4" t="s">
        <v>13</v>
      </c>
      <c r="D7958" s="4" t="s">
        <v>10</v>
      </c>
    </row>
    <row r="7959" spans="1:9">
      <c r="A7959" t="n">
        <v>67112</v>
      </c>
      <c r="B7959" s="48" t="n">
        <v>45</v>
      </c>
      <c r="C7959" s="7" t="n">
        <v>7</v>
      </c>
      <c r="D7959" s="7" t="n">
        <v>255</v>
      </c>
    </row>
    <row r="7960" spans="1:9">
      <c r="A7960" t="s">
        <v>4</v>
      </c>
      <c r="B7960" s="4" t="s">
        <v>5</v>
      </c>
      <c r="C7960" s="4" t="s">
        <v>13</v>
      </c>
      <c r="D7960" s="4" t="s">
        <v>10</v>
      </c>
      <c r="E7960" s="4" t="s">
        <v>10</v>
      </c>
      <c r="F7960" s="4" t="s">
        <v>13</v>
      </c>
    </row>
    <row r="7961" spans="1:9">
      <c r="A7961" t="n">
        <v>67116</v>
      </c>
      <c r="B7961" s="21" t="n">
        <v>25</v>
      </c>
      <c r="C7961" s="7" t="n">
        <v>1</v>
      </c>
      <c r="D7961" s="7" t="n">
        <v>65535</v>
      </c>
      <c r="E7961" s="7" t="n">
        <v>500</v>
      </c>
      <c r="F7961" s="7" t="n">
        <v>0</v>
      </c>
    </row>
    <row r="7962" spans="1:9">
      <c r="A7962" t="s">
        <v>4</v>
      </c>
      <c r="B7962" s="4" t="s">
        <v>5</v>
      </c>
      <c r="C7962" s="4" t="s">
        <v>10</v>
      </c>
      <c r="D7962" s="4" t="s">
        <v>13</v>
      </c>
      <c r="E7962" s="4" t="s">
        <v>13</v>
      </c>
      <c r="F7962" s="4" t="s">
        <v>6</v>
      </c>
    </row>
    <row r="7963" spans="1:9">
      <c r="A7963" t="n">
        <v>67123</v>
      </c>
      <c r="B7963" s="36" t="n">
        <v>20</v>
      </c>
      <c r="C7963" s="7" t="n">
        <v>0</v>
      </c>
      <c r="D7963" s="7" t="n">
        <v>2</v>
      </c>
      <c r="E7963" s="7" t="n">
        <v>10</v>
      </c>
      <c r="F7963" s="7" t="s">
        <v>525</v>
      </c>
    </row>
    <row r="7964" spans="1:9">
      <c r="A7964" t="s">
        <v>4</v>
      </c>
      <c r="B7964" s="4" t="s">
        <v>5</v>
      </c>
      <c r="C7964" s="4" t="s">
        <v>13</v>
      </c>
      <c r="D7964" s="4" t="s">
        <v>10</v>
      </c>
      <c r="E7964" s="4" t="s">
        <v>6</v>
      </c>
    </row>
    <row r="7965" spans="1:9">
      <c r="A7965" t="n">
        <v>67143</v>
      </c>
      <c r="B7965" s="37" t="n">
        <v>51</v>
      </c>
      <c r="C7965" s="7" t="n">
        <v>4</v>
      </c>
      <c r="D7965" s="7" t="n">
        <v>0</v>
      </c>
      <c r="E7965" s="7" t="s">
        <v>103</v>
      </c>
    </row>
    <row r="7966" spans="1:9">
      <c r="A7966" t="s">
        <v>4</v>
      </c>
      <c r="B7966" s="4" t="s">
        <v>5</v>
      </c>
      <c r="C7966" s="4" t="s">
        <v>10</v>
      </c>
    </row>
    <row r="7967" spans="1:9">
      <c r="A7967" t="n">
        <v>67156</v>
      </c>
      <c r="B7967" s="25" t="n">
        <v>16</v>
      </c>
      <c r="C7967" s="7" t="n">
        <v>0</v>
      </c>
    </row>
    <row r="7968" spans="1:9">
      <c r="A7968" t="s">
        <v>4</v>
      </c>
      <c r="B7968" s="4" t="s">
        <v>5</v>
      </c>
      <c r="C7968" s="4" t="s">
        <v>10</v>
      </c>
      <c r="D7968" s="4" t="s">
        <v>28</v>
      </c>
      <c r="E7968" s="4" t="s">
        <v>13</v>
      </c>
      <c r="F7968" s="4" t="s">
        <v>13</v>
      </c>
    </row>
    <row r="7969" spans="1:8">
      <c r="A7969" t="n">
        <v>67159</v>
      </c>
      <c r="B7969" s="38" t="n">
        <v>26</v>
      </c>
      <c r="C7969" s="7" t="n">
        <v>0</v>
      </c>
      <c r="D7969" s="7" t="s">
        <v>526</v>
      </c>
      <c r="E7969" s="7" t="n">
        <v>2</v>
      </c>
      <c r="F7969" s="7" t="n">
        <v>0</v>
      </c>
    </row>
    <row r="7970" spans="1:8">
      <c r="A7970" t="s">
        <v>4</v>
      </c>
      <c r="B7970" s="4" t="s">
        <v>5</v>
      </c>
    </row>
    <row r="7971" spans="1:8">
      <c r="A7971" t="n">
        <v>67221</v>
      </c>
      <c r="B7971" s="23" t="n">
        <v>28</v>
      </c>
    </row>
    <row r="7972" spans="1:8">
      <c r="A7972" t="s">
        <v>4</v>
      </c>
      <c r="B7972" s="4" t="s">
        <v>5</v>
      </c>
      <c r="C7972" s="4" t="s">
        <v>13</v>
      </c>
      <c r="D7972" s="41" t="s">
        <v>88</v>
      </c>
      <c r="E7972" s="4" t="s">
        <v>5</v>
      </c>
      <c r="F7972" s="4" t="s">
        <v>13</v>
      </c>
      <c r="G7972" s="4" t="s">
        <v>10</v>
      </c>
      <c r="H7972" s="41" t="s">
        <v>89</v>
      </c>
      <c r="I7972" s="4" t="s">
        <v>13</v>
      </c>
      <c r="J7972" s="4" t="s">
        <v>18</v>
      </c>
    </row>
    <row r="7973" spans="1:8">
      <c r="A7973" t="n">
        <v>67222</v>
      </c>
      <c r="B7973" s="11" t="n">
        <v>5</v>
      </c>
      <c r="C7973" s="7" t="n">
        <v>28</v>
      </c>
      <c r="D7973" s="41" t="s">
        <v>3</v>
      </c>
      <c r="E7973" s="44" t="n">
        <v>64</v>
      </c>
      <c r="F7973" s="7" t="n">
        <v>5</v>
      </c>
      <c r="G7973" s="7" t="n">
        <v>8</v>
      </c>
      <c r="H7973" s="41" t="s">
        <v>3</v>
      </c>
      <c r="I7973" s="7" t="n">
        <v>1</v>
      </c>
      <c r="J7973" s="12" t="n">
        <f t="normal" ca="1">A7983</f>
        <v>0</v>
      </c>
    </row>
    <row r="7974" spans="1:8">
      <c r="A7974" t="s">
        <v>4</v>
      </c>
      <c r="B7974" s="4" t="s">
        <v>5</v>
      </c>
      <c r="C7974" s="4" t="s">
        <v>13</v>
      </c>
      <c r="D7974" s="4" t="s">
        <v>10</v>
      </c>
      <c r="E7974" s="4" t="s">
        <v>6</v>
      </c>
    </row>
    <row r="7975" spans="1:8">
      <c r="A7975" t="n">
        <v>67233</v>
      </c>
      <c r="B7975" s="37" t="n">
        <v>51</v>
      </c>
      <c r="C7975" s="7" t="n">
        <v>4</v>
      </c>
      <c r="D7975" s="7" t="n">
        <v>8</v>
      </c>
      <c r="E7975" s="7" t="s">
        <v>527</v>
      </c>
    </row>
    <row r="7976" spans="1:8">
      <c r="A7976" t="s">
        <v>4</v>
      </c>
      <c r="B7976" s="4" t="s">
        <v>5</v>
      </c>
      <c r="C7976" s="4" t="s">
        <v>10</v>
      </c>
    </row>
    <row r="7977" spans="1:8">
      <c r="A7977" t="n">
        <v>67247</v>
      </c>
      <c r="B7977" s="25" t="n">
        <v>16</v>
      </c>
      <c r="C7977" s="7" t="n">
        <v>0</v>
      </c>
    </row>
    <row r="7978" spans="1:8">
      <c r="A7978" t="s">
        <v>4</v>
      </c>
      <c r="B7978" s="4" t="s">
        <v>5</v>
      </c>
      <c r="C7978" s="4" t="s">
        <v>10</v>
      </c>
      <c r="D7978" s="4" t="s">
        <v>28</v>
      </c>
      <c r="E7978" s="4" t="s">
        <v>13</v>
      </c>
      <c r="F7978" s="4" t="s">
        <v>13</v>
      </c>
    </row>
    <row r="7979" spans="1:8">
      <c r="A7979" t="n">
        <v>67250</v>
      </c>
      <c r="B7979" s="38" t="n">
        <v>26</v>
      </c>
      <c r="C7979" s="7" t="n">
        <v>8</v>
      </c>
      <c r="D7979" s="7" t="s">
        <v>528</v>
      </c>
      <c r="E7979" s="7" t="n">
        <v>2</v>
      </c>
      <c r="F7979" s="7" t="n">
        <v>0</v>
      </c>
    </row>
    <row r="7980" spans="1:8">
      <c r="A7980" t="s">
        <v>4</v>
      </c>
      <c r="B7980" s="4" t="s">
        <v>5</v>
      </c>
    </row>
    <row r="7981" spans="1:8">
      <c r="A7981" t="n">
        <v>67294</v>
      </c>
      <c r="B7981" s="23" t="n">
        <v>28</v>
      </c>
    </row>
    <row r="7982" spans="1:8">
      <c r="A7982" t="s">
        <v>4</v>
      </c>
      <c r="B7982" s="4" t="s">
        <v>5</v>
      </c>
      <c r="C7982" s="4" t="s">
        <v>13</v>
      </c>
      <c r="D7982" s="41" t="s">
        <v>88</v>
      </c>
      <c r="E7982" s="4" t="s">
        <v>5</v>
      </c>
      <c r="F7982" s="4" t="s">
        <v>13</v>
      </c>
      <c r="G7982" s="4" t="s">
        <v>10</v>
      </c>
      <c r="H7982" s="41" t="s">
        <v>89</v>
      </c>
      <c r="I7982" s="4" t="s">
        <v>13</v>
      </c>
      <c r="J7982" s="4" t="s">
        <v>18</v>
      </c>
    </row>
    <row r="7983" spans="1:8">
      <c r="A7983" t="n">
        <v>67295</v>
      </c>
      <c r="B7983" s="11" t="n">
        <v>5</v>
      </c>
      <c r="C7983" s="7" t="n">
        <v>28</v>
      </c>
      <c r="D7983" s="41" t="s">
        <v>3</v>
      </c>
      <c r="E7983" s="44" t="n">
        <v>64</v>
      </c>
      <c r="F7983" s="7" t="n">
        <v>5</v>
      </c>
      <c r="G7983" s="7" t="n">
        <v>6</v>
      </c>
      <c r="H7983" s="41" t="s">
        <v>3</v>
      </c>
      <c r="I7983" s="7" t="n">
        <v>1</v>
      </c>
      <c r="J7983" s="12" t="n">
        <f t="normal" ca="1">A7995</f>
        <v>0</v>
      </c>
    </row>
    <row r="7984" spans="1:8">
      <c r="A7984" t="s">
        <v>4</v>
      </c>
      <c r="B7984" s="4" t="s">
        <v>5</v>
      </c>
      <c r="C7984" s="4" t="s">
        <v>10</v>
      </c>
      <c r="D7984" s="4" t="s">
        <v>13</v>
      </c>
      <c r="E7984" s="4" t="s">
        <v>6</v>
      </c>
      <c r="F7984" s="4" t="s">
        <v>19</v>
      </c>
      <c r="G7984" s="4" t="s">
        <v>19</v>
      </c>
      <c r="H7984" s="4" t="s">
        <v>19</v>
      </c>
    </row>
    <row r="7985" spans="1:10">
      <c r="A7985" t="n">
        <v>67306</v>
      </c>
      <c r="B7985" s="35" t="n">
        <v>48</v>
      </c>
      <c r="C7985" s="7" t="n">
        <v>6</v>
      </c>
      <c r="D7985" s="7" t="n">
        <v>0</v>
      </c>
      <c r="E7985" s="7" t="s">
        <v>101</v>
      </c>
      <c r="F7985" s="7" t="n">
        <v>0.400000005960464</v>
      </c>
      <c r="G7985" s="7" t="n">
        <v>0.899999976158142</v>
      </c>
      <c r="H7985" s="7" t="n">
        <v>5.60519385729927e-45</v>
      </c>
    </row>
    <row r="7986" spans="1:10">
      <c r="A7986" t="s">
        <v>4</v>
      </c>
      <c r="B7986" s="4" t="s">
        <v>5</v>
      </c>
      <c r="C7986" s="4" t="s">
        <v>13</v>
      </c>
      <c r="D7986" s="4" t="s">
        <v>10</v>
      </c>
      <c r="E7986" s="4" t="s">
        <v>6</v>
      </c>
    </row>
    <row r="7987" spans="1:10">
      <c r="A7987" t="n">
        <v>67337</v>
      </c>
      <c r="B7987" s="37" t="n">
        <v>51</v>
      </c>
      <c r="C7987" s="7" t="n">
        <v>4</v>
      </c>
      <c r="D7987" s="7" t="n">
        <v>6</v>
      </c>
      <c r="E7987" s="7" t="s">
        <v>103</v>
      </c>
    </row>
    <row r="7988" spans="1:10">
      <c r="A7988" t="s">
        <v>4</v>
      </c>
      <c r="B7988" s="4" t="s">
        <v>5</v>
      </c>
      <c r="C7988" s="4" t="s">
        <v>10</v>
      </c>
    </row>
    <row r="7989" spans="1:10">
      <c r="A7989" t="n">
        <v>67350</v>
      </c>
      <c r="B7989" s="25" t="n">
        <v>16</v>
      </c>
      <c r="C7989" s="7" t="n">
        <v>0</v>
      </c>
    </row>
    <row r="7990" spans="1:10">
      <c r="A7990" t="s">
        <v>4</v>
      </c>
      <c r="B7990" s="4" t="s">
        <v>5</v>
      </c>
      <c r="C7990" s="4" t="s">
        <v>10</v>
      </c>
      <c r="D7990" s="4" t="s">
        <v>28</v>
      </c>
      <c r="E7990" s="4" t="s">
        <v>13</v>
      </c>
      <c r="F7990" s="4" t="s">
        <v>13</v>
      </c>
    </row>
    <row r="7991" spans="1:10">
      <c r="A7991" t="n">
        <v>67353</v>
      </c>
      <c r="B7991" s="38" t="n">
        <v>26</v>
      </c>
      <c r="C7991" s="7" t="n">
        <v>6</v>
      </c>
      <c r="D7991" s="7" t="s">
        <v>529</v>
      </c>
      <c r="E7991" s="7" t="n">
        <v>2</v>
      </c>
      <c r="F7991" s="7" t="n">
        <v>0</v>
      </c>
    </row>
    <row r="7992" spans="1:10">
      <c r="A7992" t="s">
        <v>4</v>
      </c>
      <c r="B7992" s="4" t="s">
        <v>5</v>
      </c>
    </row>
    <row r="7993" spans="1:10">
      <c r="A7993" t="n">
        <v>67430</v>
      </c>
      <c r="B7993" s="23" t="n">
        <v>28</v>
      </c>
    </row>
    <row r="7994" spans="1:10">
      <c r="A7994" t="s">
        <v>4</v>
      </c>
      <c r="B7994" s="4" t="s">
        <v>5</v>
      </c>
      <c r="C7994" s="4" t="s">
        <v>13</v>
      </c>
      <c r="D7994" s="41" t="s">
        <v>88</v>
      </c>
      <c r="E7994" s="4" t="s">
        <v>5</v>
      </c>
      <c r="F7994" s="4" t="s">
        <v>13</v>
      </c>
      <c r="G7994" s="4" t="s">
        <v>10</v>
      </c>
      <c r="H7994" s="41" t="s">
        <v>89</v>
      </c>
      <c r="I7994" s="4" t="s">
        <v>13</v>
      </c>
      <c r="J7994" s="4" t="s">
        <v>18</v>
      </c>
    </row>
    <row r="7995" spans="1:10">
      <c r="A7995" t="n">
        <v>67431</v>
      </c>
      <c r="B7995" s="11" t="n">
        <v>5</v>
      </c>
      <c r="C7995" s="7" t="n">
        <v>28</v>
      </c>
      <c r="D7995" s="41" t="s">
        <v>3</v>
      </c>
      <c r="E7995" s="44" t="n">
        <v>64</v>
      </c>
      <c r="F7995" s="7" t="n">
        <v>5</v>
      </c>
      <c r="G7995" s="7" t="n">
        <v>3</v>
      </c>
      <c r="H7995" s="41" t="s">
        <v>3</v>
      </c>
      <c r="I7995" s="7" t="n">
        <v>1</v>
      </c>
      <c r="J7995" s="12" t="n">
        <f t="normal" ca="1">A8007</f>
        <v>0</v>
      </c>
    </row>
    <row r="7996" spans="1:10">
      <c r="A7996" t="s">
        <v>4</v>
      </c>
      <c r="B7996" s="4" t="s">
        <v>5</v>
      </c>
      <c r="C7996" s="4" t="s">
        <v>10</v>
      </c>
      <c r="D7996" s="4" t="s">
        <v>13</v>
      </c>
      <c r="E7996" s="4" t="s">
        <v>13</v>
      </c>
      <c r="F7996" s="4" t="s">
        <v>6</v>
      </c>
    </row>
    <row r="7997" spans="1:10">
      <c r="A7997" t="n">
        <v>67442</v>
      </c>
      <c r="B7997" s="36" t="n">
        <v>20</v>
      </c>
      <c r="C7997" s="7" t="n">
        <v>3</v>
      </c>
      <c r="D7997" s="7" t="n">
        <v>2</v>
      </c>
      <c r="E7997" s="7" t="n">
        <v>10</v>
      </c>
      <c r="F7997" s="7" t="s">
        <v>518</v>
      </c>
    </row>
    <row r="7998" spans="1:10">
      <c r="A7998" t="s">
        <v>4</v>
      </c>
      <c r="B7998" s="4" t="s">
        <v>5</v>
      </c>
      <c r="C7998" s="4" t="s">
        <v>13</v>
      </c>
      <c r="D7998" s="4" t="s">
        <v>10</v>
      </c>
      <c r="E7998" s="4" t="s">
        <v>6</v>
      </c>
    </row>
    <row r="7999" spans="1:10">
      <c r="A7999" t="n">
        <v>67463</v>
      </c>
      <c r="B7999" s="37" t="n">
        <v>51</v>
      </c>
      <c r="C7999" s="7" t="n">
        <v>4</v>
      </c>
      <c r="D7999" s="7" t="n">
        <v>3</v>
      </c>
      <c r="E7999" s="7" t="s">
        <v>527</v>
      </c>
    </row>
    <row r="8000" spans="1:10">
      <c r="A8000" t="s">
        <v>4</v>
      </c>
      <c r="B8000" s="4" t="s">
        <v>5</v>
      </c>
      <c r="C8000" s="4" t="s">
        <v>10</v>
      </c>
    </row>
    <row r="8001" spans="1:10">
      <c r="A8001" t="n">
        <v>67477</v>
      </c>
      <c r="B8001" s="25" t="n">
        <v>16</v>
      </c>
      <c r="C8001" s="7" t="n">
        <v>0</v>
      </c>
    </row>
    <row r="8002" spans="1:10">
      <c r="A8002" t="s">
        <v>4</v>
      </c>
      <c r="B8002" s="4" t="s">
        <v>5</v>
      </c>
      <c r="C8002" s="4" t="s">
        <v>10</v>
      </c>
      <c r="D8002" s="4" t="s">
        <v>28</v>
      </c>
      <c r="E8002" s="4" t="s">
        <v>13</v>
      </c>
      <c r="F8002" s="4" t="s">
        <v>13</v>
      </c>
    </row>
    <row r="8003" spans="1:10">
      <c r="A8003" t="n">
        <v>67480</v>
      </c>
      <c r="B8003" s="38" t="n">
        <v>26</v>
      </c>
      <c r="C8003" s="7" t="n">
        <v>3</v>
      </c>
      <c r="D8003" s="7" t="s">
        <v>530</v>
      </c>
      <c r="E8003" s="7" t="n">
        <v>2</v>
      </c>
      <c r="F8003" s="7" t="n">
        <v>0</v>
      </c>
    </row>
    <row r="8004" spans="1:10">
      <c r="A8004" t="s">
        <v>4</v>
      </c>
      <c r="B8004" s="4" t="s">
        <v>5</v>
      </c>
    </row>
    <row r="8005" spans="1:10">
      <c r="A8005" t="n">
        <v>67577</v>
      </c>
      <c r="B8005" s="23" t="n">
        <v>28</v>
      </c>
    </row>
    <row r="8006" spans="1:10">
      <c r="A8006" t="s">
        <v>4</v>
      </c>
      <c r="B8006" s="4" t="s">
        <v>5</v>
      </c>
      <c r="C8006" s="4" t="s">
        <v>13</v>
      </c>
      <c r="D8006" s="41" t="s">
        <v>88</v>
      </c>
      <c r="E8006" s="4" t="s">
        <v>5</v>
      </c>
      <c r="F8006" s="4" t="s">
        <v>13</v>
      </c>
      <c r="G8006" s="4" t="s">
        <v>10</v>
      </c>
      <c r="H8006" s="41" t="s">
        <v>89</v>
      </c>
      <c r="I8006" s="4" t="s">
        <v>13</v>
      </c>
      <c r="J8006" s="4" t="s">
        <v>18</v>
      </c>
    </row>
    <row r="8007" spans="1:10">
      <c r="A8007" t="n">
        <v>67578</v>
      </c>
      <c r="B8007" s="11" t="n">
        <v>5</v>
      </c>
      <c r="C8007" s="7" t="n">
        <v>28</v>
      </c>
      <c r="D8007" s="41" t="s">
        <v>3</v>
      </c>
      <c r="E8007" s="44" t="n">
        <v>64</v>
      </c>
      <c r="F8007" s="7" t="n">
        <v>5</v>
      </c>
      <c r="G8007" s="7" t="n">
        <v>9</v>
      </c>
      <c r="H8007" s="41" t="s">
        <v>3</v>
      </c>
      <c r="I8007" s="7" t="n">
        <v>1</v>
      </c>
      <c r="J8007" s="12" t="n">
        <f t="normal" ca="1">A8019</f>
        <v>0</v>
      </c>
    </row>
    <row r="8008" spans="1:10">
      <c r="A8008" t="s">
        <v>4</v>
      </c>
      <c r="B8008" s="4" t="s">
        <v>5</v>
      </c>
      <c r="C8008" s="4" t="s">
        <v>13</v>
      </c>
      <c r="D8008" s="4" t="s">
        <v>10</v>
      </c>
      <c r="E8008" s="4" t="s">
        <v>6</v>
      </c>
    </row>
    <row r="8009" spans="1:10">
      <c r="A8009" t="n">
        <v>67589</v>
      </c>
      <c r="B8009" s="37" t="n">
        <v>51</v>
      </c>
      <c r="C8009" s="7" t="n">
        <v>4</v>
      </c>
      <c r="D8009" s="7" t="n">
        <v>9</v>
      </c>
      <c r="E8009" s="7" t="s">
        <v>106</v>
      </c>
    </row>
    <row r="8010" spans="1:10">
      <c r="A8010" t="s">
        <v>4</v>
      </c>
      <c r="B8010" s="4" t="s">
        <v>5</v>
      </c>
      <c r="C8010" s="4" t="s">
        <v>10</v>
      </c>
    </row>
    <row r="8011" spans="1:10">
      <c r="A8011" t="n">
        <v>67603</v>
      </c>
      <c r="B8011" s="25" t="n">
        <v>16</v>
      </c>
      <c r="C8011" s="7" t="n">
        <v>0</v>
      </c>
    </row>
    <row r="8012" spans="1:10">
      <c r="A8012" t="s">
        <v>4</v>
      </c>
      <c r="B8012" s="4" t="s">
        <v>5</v>
      </c>
      <c r="C8012" s="4" t="s">
        <v>10</v>
      </c>
      <c r="D8012" s="4" t="s">
        <v>28</v>
      </c>
      <c r="E8012" s="4" t="s">
        <v>13</v>
      </c>
      <c r="F8012" s="4" t="s">
        <v>13</v>
      </c>
      <c r="G8012" s="4" t="s">
        <v>28</v>
      </c>
      <c r="H8012" s="4" t="s">
        <v>13</v>
      </c>
      <c r="I8012" s="4" t="s">
        <v>13</v>
      </c>
    </row>
    <row r="8013" spans="1:10">
      <c r="A8013" t="n">
        <v>67606</v>
      </c>
      <c r="B8013" s="38" t="n">
        <v>26</v>
      </c>
      <c r="C8013" s="7" t="n">
        <v>9</v>
      </c>
      <c r="D8013" s="7" t="s">
        <v>531</v>
      </c>
      <c r="E8013" s="7" t="n">
        <v>2</v>
      </c>
      <c r="F8013" s="7" t="n">
        <v>3</v>
      </c>
      <c r="G8013" s="7" t="s">
        <v>532</v>
      </c>
      <c r="H8013" s="7" t="n">
        <v>2</v>
      </c>
      <c r="I8013" s="7" t="n">
        <v>0</v>
      </c>
    </row>
    <row r="8014" spans="1:10">
      <c r="A8014" t="s">
        <v>4</v>
      </c>
      <c r="B8014" s="4" t="s">
        <v>5</v>
      </c>
    </row>
    <row r="8015" spans="1:10">
      <c r="A8015" t="n">
        <v>67741</v>
      </c>
      <c r="B8015" s="23" t="n">
        <v>28</v>
      </c>
    </row>
    <row r="8016" spans="1:10">
      <c r="A8016" t="s">
        <v>4</v>
      </c>
      <c r="B8016" s="4" t="s">
        <v>5</v>
      </c>
      <c r="C8016" s="4" t="s">
        <v>18</v>
      </c>
    </row>
    <row r="8017" spans="1:10">
      <c r="A8017" t="n">
        <v>67742</v>
      </c>
      <c r="B8017" s="15" t="n">
        <v>3</v>
      </c>
      <c r="C8017" s="12" t="n">
        <f t="normal" ca="1">A8027</f>
        <v>0</v>
      </c>
    </row>
    <row r="8018" spans="1:10">
      <c r="A8018" t="s">
        <v>4</v>
      </c>
      <c r="B8018" s="4" t="s">
        <v>5</v>
      </c>
      <c r="C8018" s="4" t="s">
        <v>13</v>
      </c>
      <c r="D8018" s="4" t="s">
        <v>10</v>
      </c>
      <c r="E8018" s="4" t="s">
        <v>6</v>
      </c>
    </row>
    <row r="8019" spans="1:10">
      <c r="A8019" t="n">
        <v>67747</v>
      </c>
      <c r="B8019" s="37" t="n">
        <v>51</v>
      </c>
      <c r="C8019" s="7" t="n">
        <v>4</v>
      </c>
      <c r="D8019" s="7" t="n">
        <v>1</v>
      </c>
      <c r="E8019" s="7" t="s">
        <v>106</v>
      </c>
    </row>
    <row r="8020" spans="1:10">
      <c r="A8020" t="s">
        <v>4</v>
      </c>
      <c r="B8020" s="4" t="s">
        <v>5</v>
      </c>
      <c r="C8020" s="4" t="s">
        <v>10</v>
      </c>
    </row>
    <row r="8021" spans="1:10">
      <c r="A8021" t="n">
        <v>67761</v>
      </c>
      <c r="B8021" s="25" t="n">
        <v>16</v>
      </c>
      <c r="C8021" s="7" t="n">
        <v>0</v>
      </c>
    </row>
    <row r="8022" spans="1:10">
      <c r="A8022" t="s">
        <v>4</v>
      </c>
      <c r="B8022" s="4" t="s">
        <v>5</v>
      </c>
      <c r="C8022" s="4" t="s">
        <v>10</v>
      </c>
      <c r="D8022" s="4" t="s">
        <v>28</v>
      </c>
      <c r="E8022" s="4" t="s">
        <v>13</v>
      </c>
      <c r="F8022" s="4" t="s">
        <v>13</v>
      </c>
      <c r="G8022" s="4" t="s">
        <v>28</v>
      </c>
      <c r="H8022" s="4" t="s">
        <v>13</v>
      </c>
      <c r="I8022" s="4" t="s">
        <v>13</v>
      </c>
    </row>
    <row r="8023" spans="1:10">
      <c r="A8023" t="n">
        <v>67764</v>
      </c>
      <c r="B8023" s="38" t="n">
        <v>26</v>
      </c>
      <c r="C8023" s="7" t="n">
        <v>1</v>
      </c>
      <c r="D8023" s="7" t="s">
        <v>533</v>
      </c>
      <c r="E8023" s="7" t="n">
        <v>2</v>
      </c>
      <c r="F8023" s="7" t="n">
        <v>3</v>
      </c>
      <c r="G8023" s="7" t="s">
        <v>534</v>
      </c>
      <c r="H8023" s="7" t="n">
        <v>2</v>
      </c>
      <c r="I8023" s="7" t="n">
        <v>0</v>
      </c>
    </row>
    <row r="8024" spans="1:10">
      <c r="A8024" t="s">
        <v>4</v>
      </c>
      <c r="B8024" s="4" t="s">
        <v>5</v>
      </c>
    </row>
    <row r="8025" spans="1:10">
      <c r="A8025" t="n">
        <v>67934</v>
      </c>
      <c r="B8025" s="23" t="n">
        <v>28</v>
      </c>
    </row>
    <row r="8026" spans="1:10">
      <c r="A8026" t="s">
        <v>4</v>
      </c>
      <c r="B8026" s="4" t="s">
        <v>5</v>
      </c>
      <c r="C8026" s="4" t="s">
        <v>10</v>
      </c>
    </row>
    <row r="8027" spans="1:10">
      <c r="A8027" t="n">
        <v>67935</v>
      </c>
      <c r="B8027" s="25" t="n">
        <v>16</v>
      </c>
      <c r="C8027" s="7" t="n">
        <v>300</v>
      </c>
    </row>
    <row r="8028" spans="1:10">
      <c r="A8028" t="s">
        <v>4</v>
      </c>
      <c r="B8028" s="4" t="s">
        <v>5</v>
      </c>
      <c r="C8028" s="4" t="s">
        <v>10</v>
      </c>
      <c r="D8028" s="4" t="s">
        <v>13</v>
      </c>
      <c r="E8028" s="4" t="s">
        <v>13</v>
      </c>
      <c r="F8028" s="4" t="s">
        <v>6</v>
      </c>
    </row>
    <row r="8029" spans="1:10">
      <c r="A8029" t="n">
        <v>67938</v>
      </c>
      <c r="B8029" s="36" t="n">
        <v>20</v>
      </c>
      <c r="C8029" s="7" t="n">
        <v>1600</v>
      </c>
      <c r="D8029" s="7" t="n">
        <v>2</v>
      </c>
      <c r="E8029" s="7" t="n">
        <v>10</v>
      </c>
      <c r="F8029" s="7" t="s">
        <v>518</v>
      </c>
    </row>
    <row r="8030" spans="1:10">
      <c r="A8030" t="s">
        <v>4</v>
      </c>
      <c r="B8030" s="4" t="s">
        <v>5</v>
      </c>
      <c r="C8030" s="4" t="s">
        <v>13</v>
      </c>
      <c r="D8030" s="4" t="s">
        <v>10</v>
      </c>
      <c r="E8030" s="4" t="s">
        <v>6</v>
      </c>
    </row>
    <row r="8031" spans="1:10">
      <c r="A8031" t="n">
        <v>67959</v>
      </c>
      <c r="B8031" s="37" t="n">
        <v>51</v>
      </c>
      <c r="C8031" s="7" t="n">
        <v>4</v>
      </c>
      <c r="D8031" s="7" t="n">
        <v>1600</v>
      </c>
      <c r="E8031" s="7" t="s">
        <v>535</v>
      </c>
    </row>
    <row r="8032" spans="1:10">
      <c r="A8032" t="s">
        <v>4</v>
      </c>
      <c r="B8032" s="4" t="s">
        <v>5</v>
      </c>
      <c r="C8032" s="4" t="s">
        <v>10</v>
      </c>
    </row>
    <row r="8033" spans="1:9">
      <c r="A8033" t="n">
        <v>67973</v>
      </c>
      <c r="B8033" s="25" t="n">
        <v>16</v>
      </c>
      <c r="C8033" s="7" t="n">
        <v>0</v>
      </c>
    </row>
    <row r="8034" spans="1:9">
      <c r="A8034" t="s">
        <v>4</v>
      </c>
      <c r="B8034" s="4" t="s">
        <v>5</v>
      </c>
      <c r="C8034" s="4" t="s">
        <v>10</v>
      </c>
      <c r="D8034" s="4" t="s">
        <v>28</v>
      </c>
      <c r="E8034" s="4" t="s">
        <v>13</v>
      </c>
      <c r="F8034" s="4" t="s">
        <v>13</v>
      </c>
      <c r="G8034" s="4" t="s">
        <v>28</v>
      </c>
      <c r="H8034" s="4" t="s">
        <v>13</v>
      </c>
      <c r="I8034" s="4" t="s">
        <v>13</v>
      </c>
      <c r="J8034" s="4" t="s">
        <v>28</v>
      </c>
      <c r="K8034" s="4" t="s">
        <v>13</v>
      </c>
      <c r="L8034" s="4" t="s">
        <v>13</v>
      </c>
    </row>
    <row r="8035" spans="1:9">
      <c r="A8035" t="n">
        <v>67976</v>
      </c>
      <c r="B8035" s="38" t="n">
        <v>26</v>
      </c>
      <c r="C8035" s="7" t="n">
        <v>1600</v>
      </c>
      <c r="D8035" s="7" t="s">
        <v>536</v>
      </c>
      <c r="E8035" s="7" t="n">
        <v>2</v>
      </c>
      <c r="F8035" s="7" t="n">
        <v>3</v>
      </c>
      <c r="G8035" s="7" t="s">
        <v>537</v>
      </c>
      <c r="H8035" s="7" t="n">
        <v>2</v>
      </c>
      <c r="I8035" s="7" t="n">
        <v>3</v>
      </c>
      <c r="J8035" s="7" t="s">
        <v>538</v>
      </c>
      <c r="K8035" s="7" t="n">
        <v>2</v>
      </c>
      <c r="L8035" s="7" t="n">
        <v>0</v>
      </c>
    </row>
    <row r="8036" spans="1:9">
      <c r="A8036" t="s">
        <v>4</v>
      </c>
      <c r="B8036" s="4" t="s">
        <v>5</v>
      </c>
    </row>
    <row r="8037" spans="1:9">
      <c r="A8037" t="n">
        <v>68161</v>
      </c>
      <c r="B8037" s="23" t="n">
        <v>28</v>
      </c>
    </row>
    <row r="8038" spans="1:9">
      <c r="A8038" t="s">
        <v>4</v>
      </c>
      <c r="B8038" s="4" t="s">
        <v>5</v>
      </c>
      <c r="C8038" s="4" t="s">
        <v>10</v>
      </c>
      <c r="D8038" s="4" t="s">
        <v>13</v>
      </c>
    </row>
    <row r="8039" spans="1:9">
      <c r="A8039" t="n">
        <v>68162</v>
      </c>
      <c r="B8039" s="52" t="n">
        <v>89</v>
      </c>
      <c r="C8039" s="7" t="n">
        <v>65533</v>
      </c>
      <c r="D8039" s="7" t="n">
        <v>1</v>
      </c>
    </row>
    <row r="8040" spans="1:9">
      <c r="A8040" t="s">
        <v>4</v>
      </c>
      <c r="B8040" s="4" t="s">
        <v>5</v>
      </c>
      <c r="C8040" s="4" t="s">
        <v>13</v>
      </c>
      <c r="D8040" s="4" t="s">
        <v>10</v>
      </c>
      <c r="E8040" s="4" t="s">
        <v>10</v>
      </c>
      <c r="F8040" s="4" t="s">
        <v>13</v>
      </c>
    </row>
    <row r="8041" spans="1:9">
      <c r="A8041" t="n">
        <v>68166</v>
      </c>
      <c r="B8041" s="21" t="n">
        <v>25</v>
      </c>
      <c r="C8041" s="7" t="n">
        <v>1</v>
      </c>
      <c r="D8041" s="7" t="n">
        <v>65535</v>
      </c>
      <c r="E8041" s="7" t="n">
        <v>65535</v>
      </c>
      <c r="F8041" s="7" t="n">
        <v>0</v>
      </c>
    </row>
    <row r="8042" spans="1:9">
      <c r="A8042" t="s">
        <v>4</v>
      </c>
      <c r="B8042" s="4" t="s">
        <v>5</v>
      </c>
      <c r="C8042" s="4" t="s">
        <v>13</v>
      </c>
      <c r="D8042" s="4" t="s">
        <v>10</v>
      </c>
      <c r="E8042" s="4" t="s">
        <v>19</v>
      </c>
    </row>
    <row r="8043" spans="1:9">
      <c r="A8043" t="n">
        <v>68173</v>
      </c>
      <c r="B8043" s="42" t="n">
        <v>58</v>
      </c>
      <c r="C8043" s="7" t="n">
        <v>101</v>
      </c>
      <c r="D8043" s="7" t="n">
        <v>800</v>
      </c>
      <c r="E8043" s="7" t="n">
        <v>1</v>
      </c>
    </row>
    <row r="8044" spans="1:9">
      <c r="A8044" t="s">
        <v>4</v>
      </c>
      <c r="B8044" s="4" t="s">
        <v>5</v>
      </c>
      <c r="C8044" s="4" t="s">
        <v>13</v>
      </c>
      <c r="D8044" s="4" t="s">
        <v>10</v>
      </c>
    </row>
    <row r="8045" spans="1:9">
      <c r="A8045" t="n">
        <v>68181</v>
      </c>
      <c r="B8045" s="42" t="n">
        <v>58</v>
      </c>
      <c r="C8045" s="7" t="n">
        <v>254</v>
      </c>
      <c r="D8045" s="7" t="n">
        <v>0</v>
      </c>
    </row>
    <row r="8046" spans="1:9">
      <c r="A8046" t="s">
        <v>4</v>
      </c>
      <c r="B8046" s="4" t="s">
        <v>5</v>
      </c>
      <c r="C8046" s="4" t="s">
        <v>13</v>
      </c>
      <c r="D8046" s="4" t="s">
        <v>13</v>
      </c>
      <c r="E8046" s="4" t="s">
        <v>19</v>
      </c>
      <c r="F8046" s="4" t="s">
        <v>19</v>
      </c>
      <c r="G8046" s="4" t="s">
        <v>19</v>
      </c>
      <c r="H8046" s="4" t="s">
        <v>10</v>
      </c>
    </row>
    <row r="8047" spans="1:9">
      <c r="A8047" t="n">
        <v>68185</v>
      </c>
      <c r="B8047" s="48" t="n">
        <v>45</v>
      </c>
      <c r="C8047" s="7" t="n">
        <v>2</v>
      </c>
      <c r="D8047" s="7" t="n">
        <v>3</v>
      </c>
      <c r="E8047" s="7" t="n">
        <v>-9.0600004196167</v>
      </c>
      <c r="F8047" s="7" t="n">
        <v>1.37999999523163</v>
      </c>
      <c r="G8047" s="7" t="n">
        <v>65.2900009155273</v>
      </c>
      <c r="H8047" s="7" t="n">
        <v>0</v>
      </c>
    </row>
    <row r="8048" spans="1:9">
      <c r="A8048" t="s">
        <v>4</v>
      </c>
      <c r="B8048" s="4" t="s">
        <v>5</v>
      </c>
      <c r="C8048" s="4" t="s">
        <v>13</v>
      </c>
      <c r="D8048" s="4" t="s">
        <v>13</v>
      </c>
      <c r="E8048" s="4" t="s">
        <v>19</v>
      </c>
      <c r="F8048" s="4" t="s">
        <v>19</v>
      </c>
      <c r="G8048" s="4" t="s">
        <v>19</v>
      </c>
      <c r="H8048" s="4" t="s">
        <v>10</v>
      </c>
      <c r="I8048" s="4" t="s">
        <v>13</v>
      </c>
    </row>
    <row r="8049" spans="1:12">
      <c r="A8049" t="n">
        <v>68202</v>
      </c>
      <c r="B8049" s="48" t="n">
        <v>45</v>
      </c>
      <c r="C8049" s="7" t="n">
        <v>4</v>
      </c>
      <c r="D8049" s="7" t="n">
        <v>3</v>
      </c>
      <c r="E8049" s="7" t="n">
        <v>358.739990234375</v>
      </c>
      <c r="F8049" s="7" t="n">
        <v>158.289993286133</v>
      </c>
      <c r="G8049" s="7" t="n">
        <v>0</v>
      </c>
      <c r="H8049" s="7" t="n">
        <v>0</v>
      </c>
      <c r="I8049" s="7" t="n">
        <v>0</v>
      </c>
    </row>
    <row r="8050" spans="1:12">
      <c r="A8050" t="s">
        <v>4</v>
      </c>
      <c r="B8050" s="4" t="s">
        <v>5</v>
      </c>
      <c r="C8050" s="4" t="s">
        <v>13</v>
      </c>
      <c r="D8050" s="4" t="s">
        <v>13</v>
      </c>
      <c r="E8050" s="4" t="s">
        <v>19</v>
      </c>
      <c r="F8050" s="4" t="s">
        <v>10</v>
      </c>
    </row>
    <row r="8051" spans="1:12">
      <c r="A8051" t="n">
        <v>68220</v>
      </c>
      <c r="B8051" s="48" t="n">
        <v>45</v>
      </c>
      <c r="C8051" s="7" t="n">
        <v>11</v>
      </c>
      <c r="D8051" s="7" t="n">
        <v>3</v>
      </c>
      <c r="E8051" s="7" t="n">
        <v>34.9000015258789</v>
      </c>
      <c r="F8051" s="7" t="n">
        <v>0</v>
      </c>
    </row>
    <row r="8052" spans="1:12">
      <c r="A8052" t="s">
        <v>4</v>
      </c>
      <c r="B8052" s="4" t="s">
        <v>5</v>
      </c>
      <c r="C8052" s="4" t="s">
        <v>13</v>
      </c>
      <c r="D8052" s="4" t="s">
        <v>13</v>
      </c>
      <c r="E8052" s="4" t="s">
        <v>19</v>
      </c>
      <c r="F8052" s="4" t="s">
        <v>10</v>
      </c>
    </row>
    <row r="8053" spans="1:12">
      <c r="A8053" t="n">
        <v>68229</v>
      </c>
      <c r="B8053" s="48" t="n">
        <v>45</v>
      </c>
      <c r="C8053" s="7" t="n">
        <v>5</v>
      </c>
      <c r="D8053" s="7" t="n">
        <v>3</v>
      </c>
      <c r="E8053" s="7" t="n">
        <v>1.5</v>
      </c>
      <c r="F8053" s="7" t="n">
        <v>0</v>
      </c>
    </row>
    <row r="8054" spans="1:12">
      <c r="A8054" t="s">
        <v>4</v>
      </c>
      <c r="B8054" s="4" t="s">
        <v>5</v>
      </c>
      <c r="C8054" s="4" t="s">
        <v>13</v>
      </c>
      <c r="D8054" s="4" t="s">
        <v>13</v>
      </c>
      <c r="E8054" s="4" t="s">
        <v>19</v>
      </c>
      <c r="F8054" s="4" t="s">
        <v>10</v>
      </c>
    </row>
    <row r="8055" spans="1:12">
      <c r="A8055" t="n">
        <v>68238</v>
      </c>
      <c r="B8055" s="48" t="n">
        <v>45</v>
      </c>
      <c r="C8055" s="7" t="n">
        <v>5</v>
      </c>
      <c r="D8055" s="7" t="n">
        <v>3</v>
      </c>
      <c r="E8055" s="7" t="n">
        <v>1.29999995231628</v>
      </c>
      <c r="F8055" s="7" t="n">
        <v>2500</v>
      </c>
    </row>
    <row r="8056" spans="1:12">
      <c r="A8056" t="s">
        <v>4</v>
      </c>
      <c r="B8056" s="4" t="s">
        <v>5</v>
      </c>
      <c r="C8056" s="4" t="s">
        <v>10</v>
      </c>
      <c r="D8056" s="4" t="s">
        <v>13</v>
      </c>
      <c r="E8056" s="4" t="s">
        <v>6</v>
      </c>
      <c r="F8056" s="4" t="s">
        <v>19</v>
      </c>
      <c r="G8056" s="4" t="s">
        <v>19</v>
      </c>
      <c r="H8056" s="4" t="s">
        <v>19</v>
      </c>
    </row>
    <row r="8057" spans="1:12">
      <c r="A8057" t="n">
        <v>68247</v>
      </c>
      <c r="B8057" s="35" t="n">
        <v>48</v>
      </c>
      <c r="C8057" s="7" t="n">
        <v>12</v>
      </c>
      <c r="D8057" s="7" t="n">
        <v>0</v>
      </c>
      <c r="E8057" s="7" t="s">
        <v>522</v>
      </c>
      <c r="F8057" s="7" t="n">
        <v>-1</v>
      </c>
      <c r="G8057" s="7" t="n">
        <v>1</v>
      </c>
      <c r="H8057" s="7" t="n">
        <v>0</v>
      </c>
    </row>
    <row r="8058" spans="1:12">
      <c r="A8058" t="s">
        <v>4</v>
      </c>
      <c r="B8058" s="4" t="s">
        <v>5</v>
      </c>
      <c r="C8058" s="4" t="s">
        <v>10</v>
      </c>
      <c r="D8058" s="4" t="s">
        <v>13</v>
      </c>
      <c r="E8058" s="4" t="s">
        <v>6</v>
      </c>
      <c r="F8058" s="4" t="s">
        <v>19</v>
      </c>
      <c r="G8058" s="4" t="s">
        <v>19</v>
      </c>
      <c r="H8058" s="4" t="s">
        <v>19</v>
      </c>
    </row>
    <row r="8059" spans="1:12">
      <c r="A8059" t="n">
        <v>68277</v>
      </c>
      <c r="B8059" s="35" t="n">
        <v>48</v>
      </c>
      <c r="C8059" s="7" t="n">
        <v>1600</v>
      </c>
      <c r="D8059" s="7" t="n">
        <v>0</v>
      </c>
      <c r="E8059" s="7" t="s">
        <v>522</v>
      </c>
      <c r="F8059" s="7" t="n">
        <v>-1</v>
      </c>
      <c r="G8059" s="7" t="n">
        <v>1</v>
      </c>
      <c r="H8059" s="7" t="n">
        <v>0</v>
      </c>
    </row>
    <row r="8060" spans="1:12">
      <c r="A8060" t="s">
        <v>4</v>
      </c>
      <c r="B8060" s="4" t="s">
        <v>5</v>
      </c>
      <c r="C8060" s="4" t="s">
        <v>13</v>
      </c>
      <c r="D8060" s="4" t="s">
        <v>10</v>
      </c>
      <c r="E8060" s="4" t="s">
        <v>6</v>
      </c>
      <c r="F8060" s="4" t="s">
        <v>6</v>
      </c>
      <c r="G8060" s="4" t="s">
        <v>6</v>
      </c>
      <c r="H8060" s="4" t="s">
        <v>6</v>
      </c>
    </row>
    <row r="8061" spans="1:12">
      <c r="A8061" t="n">
        <v>68307</v>
      </c>
      <c r="B8061" s="37" t="n">
        <v>51</v>
      </c>
      <c r="C8061" s="7" t="n">
        <v>3</v>
      </c>
      <c r="D8061" s="7" t="n">
        <v>12</v>
      </c>
      <c r="E8061" s="7" t="s">
        <v>388</v>
      </c>
      <c r="F8061" s="7" t="s">
        <v>539</v>
      </c>
      <c r="G8061" s="7" t="s">
        <v>113</v>
      </c>
      <c r="H8061" s="7" t="s">
        <v>114</v>
      </c>
    </row>
    <row r="8062" spans="1:12">
      <c r="A8062" t="s">
        <v>4</v>
      </c>
      <c r="B8062" s="4" t="s">
        <v>5</v>
      </c>
      <c r="C8062" s="4" t="s">
        <v>13</v>
      </c>
      <c r="D8062" s="4" t="s">
        <v>10</v>
      </c>
      <c r="E8062" s="4" t="s">
        <v>6</v>
      </c>
      <c r="F8062" s="4" t="s">
        <v>6</v>
      </c>
      <c r="G8062" s="4" t="s">
        <v>6</v>
      </c>
      <c r="H8062" s="4" t="s">
        <v>6</v>
      </c>
    </row>
    <row r="8063" spans="1:12">
      <c r="A8063" t="n">
        <v>68320</v>
      </c>
      <c r="B8063" s="37" t="n">
        <v>51</v>
      </c>
      <c r="C8063" s="7" t="n">
        <v>3</v>
      </c>
      <c r="D8063" s="7" t="n">
        <v>1600</v>
      </c>
      <c r="E8063" s="7" t="s">
        <v>388</v>
      </c>
      <c r="F8063" s="7" t="s">
        <v>539</v>
      </c>
      <c r="G8063" s="7" t="s">
        <v>113</v>
      </c>
      <c r="H8063" s="7" t="s">
        <v>114</v>
      </c>
    </row>
    <row r="8064" spans="1:12">
      <c r="A8064" t="s">
        <v>4</v>
      </c>
      <c r="B8064" s="4" t="s">
        <v>5</v>
      </c>
      <c r="C8064" s="4" t="s">
        <v>10</v>
      </c>
    </row>
    <row r="8065" spans="1:9">
      <c r="A8065" t="n">
        <v>68333</v>
      </c>
      <c r="B8065" s="25" t="n">
        <v>16</v>
      </c>
      <c r="C8065" s="7" t="n">
        <v>800</v>
      </c>
    </row>
    <row r="8066" spans="1:9">
      <c r="A8066" t="s">
        <v>4</v>
      </c>
      <c r="B8066" s="4" t="s">
        <v>5</v>
      </c>
      <c r="C8066" s="4" t="s">
        <v>13</v>
      </c>
      <c r="D8066" s="4" t="s">
        <v>10</v>
      </c>
      <c r="E8066" s="4" t="s">
        <v>19</v>
      </c>
    </row>
    <row r="8067" spans="1:9">
      <c r="A8067" t="n">
        <v>68336</v>
      </c>
      <c r="B8067" s="42" t="n">
        <v>58</v>
      </c>
      <c r="C8067" s="7" t="n">
        <v>101</v>
      </c>
      <c r="D8067" s="7" t="n">
        <v>1000</v>
      </c>
      <c r="E8067" s="7" t="n">
        <v>1</v>
      </c>
    </row>
    <row r="8068" spans="1:9">
      <c r="A8068" t="s">
        <v>4</v>
      </c>
      <c r="B8068" s="4" t="s">
        <v>5</v>
      </c>
      <c r="C8068" s="4" t="s">
        <v>13</v>
      </c>
      <c r="D8068" s="4" t="s">
        <v>10</v>
      </c>
    </row>
    <row r="8069" spans="1:9">
      <c r="A8069" t="n">
        <v>68344</v>
      </c>
      <c r="B8069" s="42" t="n">
        <v>58</v>
      </c>
      <c r="C8069" s="7" t="n">
        <v>254</v>
      </c>
      <c r="D8069" s="7" t="n">
        <v>0</v>
      </c>
    </row>
    <row r="8070" spans="1:9">
      <c r="A8070" t="s">
        <v>4</v>
      </c>
      <c r="B8070" s="4" t="s">
        <v>5</v>
      </c>
      <c r="C8070" s="4" t="s">
        <v>13</v>
      </c>
      <c r="D8070" s="4" t="s">
        <v>10</v>
      </c>
      <c r="E8070" s="4" t="s">
        <v>19</v>
      </c>
      <c r="F8070" s="4" t="s">
        <v>10</v>
      </c>
      <c r="G8070" s="4" t="s">
        <v>9</v>
      </c>
      <c r="H8070" s="4" t="s">
        <v>9</v>
      </c>
      <c r="I8070" s="4" t="s">
        <v>10</v>
      </c>
      <c r="J8070" s="4" t="s">
        <v>10</v>
      </c>
      <c r="K8070" s="4" t="s">
        <v>9</v>
      </c>
      <c r="L8070" s="4" t="s">
        <v>9</v>
      </c>
      <c r="M8070" s="4" t="s">
        <v>9</v>
      </c>
      <c r="N8070" s="4" t="s">
        <v>9</v>
      </c>
      <c r="O8070" s="4" t="s">
        <v>6</v>
      </c>
    </row>
    <row r="8071" spans="1:9">
      <c r="A8071" t="n">
        <v>68348</v>
      </c>
      <c r="B8071" s="14" t="n">
        <v>50</v>
      </c>
      <c r="C8071" s="7" t="n">
        <v>0</v>
      </c>
      <c r="D8071" s="7" t="n">
        <v>2004</v>
      </c>
      <c r="E8071" s="7" t="n">
        <v>0.800000011920929</v>
      </c>
      <c r="F8071" s="7" t="n">
        <v>0</v>
      </c>
      <c r="G8071" s="7" t="n">
        <v>0</v>
      </c>
      <c r="H8071" s="7" t="n">
        <v>1073741824</v>
      </c>
      <c r="I8071" s="7" t="n">
        <v>0</v>
      </c>
      <c r="J8071" s="7" t="n">
        <v>65533</v>
      </c>
      <c r="K8071" s="7" t="n">
        <v>0</v>
      </c>
      <c r="L8071" s="7" t="n">
        <v>0</v>
      </c>
      <c r="M8071" s="7" t="n">
        <v>0</v>
      </c>
      <c r="N8071" s="7" t="n">
        <v>0</v>
      </c>
      <c r="O8071" s="7" t="s">
        <v>12</v>
      </c>
    </row>
    <row r="8072" spans="1:9">
      <c r="A8072" t="s">
        <v>4</v>
      </c>
      <c r="B8072" s="4" t="s">
        <v>5</v>
      </c>
      <c r="C8072" s="4" t="s">
        <v>10</v>
      </c>
      <c r="D8072" s="4" t="s">
        <v>9</v>
      </c>
    </row>
    <row r="8073" spans="1:9">
      <c r="A8073" t="n">
        <v>68387</v>
      </c>
      <c r="B8073" s="34" t="n">
        <v>43</v>
      </c>
      <c r="C8073" s="7" t="n">
        <v>1600</v>
      </c>
      <c r="D8073" s="7" t="n">
        <v>1</v>
      </c>
    </row>
    <row r="8074" spans="1:9">
      <c r="A8074" t="s">
        <v>4</v>
      </c>
      <c r="B8074" s="4" t="s">
        <v>5</v>
      </c>
      <c r="C8074" s="4" t="s">
        <v>10</v>
      </c>
      <c r="D8074" s="4" t="s">
        <v>9</v>
      </c>
    </row>
    <row r="8075" spans="1:9">
      <c r="A8075" t="n">
        <v>68394</v>
      </c>
      <c r="B8075" s="49" t="n">
        <v>44</v>
      </c>
      <c r="C8075" s="7" t="n">
        <v>12</v>
      </c>
      <c r="D8075" s="7" t="n">
        <v>1</v>
      </c>
    </row>
    <row r="8076" spans="1:9">
      <c r="A8076" t="s">
        <v>4</v>
      </c>
      <c r="B8076" s="4" t="s">
        <v>5</v>
      </c>
      <c r="C8076" s="4" t="s">
        <v>13</v>
      </c>
      <c r="D8076" s="4" t="s">
        <v>10</v>
      </c>
    </row>
    <row r="8077" spans="1:9">
      <c r="A8077" t="n">
        <v>68401</v>
      </c>
      <c r="B8077" s="48" t="n">
        <v>45</v>
      </c>
      <c r="C8077" s="7" t="n">
        <v>7</v>
      </c>
      <c r="D8077" s="7" t="n">
        <v>255</v>
      </c>
    </row>
    <row r="8078" spans="1:9">
      <c r="A8078" t="s">
        <v>4</v>
      </c>
      <c r="B8078" s="4" t="s">
        <v>5</v>
      </c>
      <c r="C8078" s="4" t="s">
        <v>10</v>
      </c>
      <c r="D8078" s="4" t="s">
        <v>10</v>
      </c>
      <c r="E8078" s="4" t="s">
        <v>10</v>
      </c>
    </row>
    <row r="8079" spans="1:9">
      <c r="A8079" t="n">
        <v>68405</v>
      </c>
      <c r="B8079" s="60" t="n">
        <v>61</v>
      </c>
      <c r="C8079" s="7" t="n">
        <v>0</v>
      </c>
      <c r="D8079" s="7" t="n">
        <v>12</v>
      </c>
      <c r="E8079" s="7" t="n">
        <v>1000</v>
      </c>
    </row>
    <row r="8080" spans="1:9">
      <c r="A8080" t="s">
        <v>4</v>
      </c>
      <c r="B8080" s="4" t="s">
        <v>5</v>
      </c>
      <c r="C8080" s="4" t="s">
        <v>10</v>
      </c>
      <c r="D8080" s="4" t="s">
        <v>10</v>
      </c>
      <c r="E8080" s="4" t="s">
        <v>10</v>
      </c>
    </row>
    <row r="8081" spans="1:15">
      <c r="A8081" t="n">
        <v>68412</v>
      </c>
      <c r="B8081" s="60" t="n">
        <v>61</v>
      </c>
      <c r="C8081" s="7" t="n">
        <v>1</v>
      </c>
      <c r="D8081" s="7" t="n">
        <v>12</v>
      </c>
      <c r="E8081" s="7" t="n">
        <v>1000</v>
      </c>
    </row>
    <row r="8082" spans="1:15">
      <c r="A8082" t="s">
        <v>4</v>
      </c>
      <c r="B8082" s="4" t="s">
        <v>5</v>
      </c>
      <c r="C8082" s="4" t="s">
        <v>10</v>
      </c>
      <c r="D8082" s="4" t="s">
        <v>10</v>
      </c>
      <c r="E8082" s="4" t="s">
        <v>10</v>
      </c>
    </row>
    <row r="8083" spans="1:15">
      <c r="A8083" t="n">
        <v>68419</v>
      </c>
      <c r="B8083" s="60" t="n">
        <v>61</v>
      </c>
      <c r="C8083" s="7" t="n">
        <v>61491</v>
      </c>
      <c r="D8083" s="7" t="n">
        <v>12</v>
      </c>
      <c r="E8083" s="7" t="n">
        <v>1000</v>
      </c>
    </row>
    <row r="8084" spans="1:15">
      <c r="A8084" t="s">
        <v>4</v>
      </c>
      <c r="B8084" s="4" t="s">
        <v>5</v>
      </c>
      <c r="C8084" s="4" t="s">
        <v>10</v>
      </c>
      <c r="D8084" s="4" t="s">
        <v>10</v>
      </c>
      <c r="E8084" s="4" t="s">
        <v>10</v>
      </c>
    </row>
    <row r="8085" spans="1:15">
      <c r="A8085" t="n">
        <v>68426</v>
      </c>
      <c r="B8085" s="60" t="n">
        <v>61</v>
      </c>
      <c r="C8085" s="7" t="n">
        <v>61492</v>
      </c>
      <c r="D8085" s="7" t="n">
        <v>12</v>
      </c>
      <c r="E8085" s="7" t="n">
        <v>1000</v>
      </c>
    </row>
    <row r="8086" spans="1:15">
      <c r="A8086" t="s">
        <v>4</v>
      </c>
      <c r="B8086" s="4" t="s">
        <v>5</v>
      </c>
      <c r="C8086" s="4" t="s">
        <v>10</v>
      </c>
      <c r="D8086" s="4" t="s">
        <v>10</v>
      </c>
      <c r="E8086" s="4" t="s">
        <v>10</v>
      </c>
    </row>
    <row r="8087" spans="1:15">
      <c r="A8087" t="n">
        <v>68433</v>
      </c>
      <c r="B8087" s="60" t="n">
        <v>61</v>
      </c>
      <c r="C8087" s="7" t="n">
        <v>61493</v>
      </c>
      <c r="D8087" s="7" t="n">
        <v>12</v>
      </c>
      <c r="E8087" s="7" t="n">
        <v>1000</v>
      </c>
    </row>
    <row r="8088" spans="1:15">
      <c r="A8088" t="s">
        <v>4</v>
      </c>
      <c r="B8088" s="4" t="s">
        <v>5</v>
      </c>
      <c r="C8088" s="4" t="s">
        <v>10</v>
      </c>
      <c r="D8088" s="4" t="s">
        <v>10</v>
      </c>
      <c r="E8088" s="4" t="s">
        <v>10</v>
      </c>
    </row>
    <row r="8089" spans="1:15">
      <c r="A8089" t="n">
        <v>68440</v>
      </c>
      <c r="B8089" s="60" t="n">
        <v>61</v>
      </c>
      <c r="C8089" s="7" t="n">
        <v>61494</v>
      </c>
      <c r="D8089" s="7" t="n">
        <v>12</v>
      </c>
      <c r="E8089" s="7" t="n">
        <v>1000</v>
      </c>
    </row>
    <row r="8090" spans="1:15">
      <c r="A8090" t="s">
        <v>4</v>
      </c>
      <c r="B8090" s="4" t="s">
        <v>5</v>
      </c>
      <c r="C8090" s="4" t="s">
        <v>13</v>
      </c>
      <c r="D8090" s="4" t="s">
        <v>10</v>
      </c>
      <c r="E8090" s="4" t="s">
        <v>6</v>
      </c>
      <c r="F8090" s="4" t="s">
        <v>6</v>
      </c>
      <c r="G8090" s="4" t="s">
        <v>6</v>
      </c>
      <c r="H8090" s="4" t="s">
        <v>6</v>
      </c>
    </row>
    <row r="8091" spans="1:15">
      <c r="A8091" t="n">
        <v>68447</v>
      </c>
      <c r="B8091" s="37" t="n">
        <v>51</v>
      </c>
      <c r="C8091" s="7" t="n">
        <v>3</v>
      </c>
      <c r="D8091" s="7" t="n">
        <v>0</v>
      </c>
      <c r="E8091" s="7" t="s">
        <v>111</v>
      </c>
      <c r="F8091" s="7" t="s">
        <v>248</v>
      </c>
      <c r="G8091" s="7" t="s">
        <v>113</v>
      </c>
      <c r="H8091" s="7" t="s">
        <v>114</v>
      </c>
    </row>
    <row r="8092" spans="1:15">
      <c r="A8092" t="s">
        <v>4</v>
      </c>
      <c r="B8092" s="4" t="s">
        <v>5</v>
      </c>
      <c r="C8092" s="4" t="s">
        <v>13</v>
      </c>
      <c r="D8092" s="4" t="s">
        <v>10</v>
      </c>
      <c r="E8092" s="4" t="s">
        <v>6</v>
      </c>
      <c r="F8092" s="4" t="s">
        <v>6</v>
      </c>
      <c r="G8092" s="4" t="s">
        <v>6</v>
      </c>
      <c r="H8092" s="4" t="s">
        <v>6</v>
      </c>
    </row>
    <row r="8093" spans="1:15">
      <c r="A8093" t="n">
        <v>68460</v>
      </c>
      <c r="B8093" s="37" t="n">
        <v>51</v>
      </c>
      <c r="C8093" s="7" t="n">
        <v>3</v>
      </c>
      <c r="D8093" s="7" t="n">
        <v>1</v>
      </c>
      <c r="E8093" s="7" t="s">
        <v>111</v>
      </c>
      <c r="F8093" s="7" t="s">
        <v>248</v>
      </c>
      <c r="G8093" s="7" t="s">
        <v>113</v>
      </c>
      <c r="H8093" s="7" t="s">
        <v>114</v>
      </c>
    </row>
    <row r="8094" spans="1:15">
      <c r="A8094" t="s">
        <v>4</v>
      </c>
      <c r="B8094" s="4" t="s">
        <v>5</v>
      </c>
      <c r="C8094" s="4" t="s">
        <v>13</v>
      </c>
      <c r="D8094" s="4" t="s">
        <v>10</v>
      </c>
      <c r="E8094" s="4" t="s">
        <v>6</v>
      </c>
      <c r="F8094" s="4" t="s">
        <v>6</v>
      </c>
      <c r="G8094" s="4" t="s">
        <v>6</v>
      </c>
      <c r="H8094" s="4" t="s">
        <v>6</v>
      </c>
    </row>
    <row r="8095" spans="1:15">
      <c r="A8095" t="n">
        <v>68473</v>
      </c>
      <c r="B8095" s="37" t="n">
        <v>51</v>
      </c>
      <c r="C8095" s="7" t="n">
        <v>3</v>
      </c>
      <c r="D8095" s="7" t="n">
        <v>61491</v>
      </c>
      <c r="E8095" s="7" t="s">
        <v>111</v>
      </c>
      <c r="F8095" s="7" t="s">
        <v>248</v>
      </c>
      <c r="G8095" s="7" t="s">
        <v>113</v>
      </c>
      <c r="H8095" s="7" t="s">
        <v>114</v>
      </c>
    </row>
    <row r="8096" spans="1:15">
      <c r="A8096" t="s">
        <v>4</v>
      </c>
      <c r="B8096" s="4" t="s">
        <v>5</v>
      </c>
      <c r="C8096" s="4" t="s">
        <v>13</v>
      </c>
      <c r="D8096" s="4" t="s">
        <v>10</v>
      </c>
      <c r="E8096" s="4" t="s">
        <v>6</v>
      </c>
      <c r="F8096" s="4" t="s">
        <v>6</v>
      </c>
      <c r="G8096" s="4" t="s">
        <v>6</v>
      </c>
      <c r="H8096" s="4" t="s">
        <v>6</v>
      </c>
    </row>
    <row r="8097" spans="1:8">
      <c r="A8097" t="n">
        <v>68486</v>
      </c>
      <c r="B8097" s="37" t="n">
        <v>51</v>
      </c>
      <c r="C8097" s="7" t="n">
        <v>3</v>
      </c>
      <c r="D8097" s="7" t="n">
        <v>61492</v>
      </c>
      <c r="E8097" s="7" t="s">
        <v>111</v>
      </c>
      <c r="F8097" s="7" t="s">
        <v>248</v>
      </c>
      <c r="G8097" s="7" t="s">
        <v>113</v>
      </c>
      <c r="H8097" s="7" t="s">
        <v>114</v>
      </c>
    </row>
    <row r="8098" spans="1:8">
      <c r="A8098" t="s">
        <v>4</v>
      </c>
      <c r="B8098" s="4" t="s">
        <v>5</v>
      </c>
      <c r="C8098" s="4" t="s">
        <v>13</v>
      </c>
      <c r="D8098" s="4" t="s">
        <v>10</v>
      </c>
      <c r="E8098" s="4" t="s">
        <v>6</v>
      </c>
      <c r="F8098" s="4" t="s">
        <v>6</v>
      </c>
      <c r="G8098" s="4" t="s">
        <v>6</v>
      </c>
      <c r="H8098" s="4" t="s">
        <v>6</v>
      </c>
    </row>
    <row r="8099" spans="1:8">
      <c r="A8099" t="n">
        <v>68499</v>
      </c>
      <c r="B8099" s="37" t="n">
        <v>51</v>
      </c>
      <c r="C8099" s="7" t="n">
        <v>3</v>
      </c>
      <c r="D8099" s="7" t="n">
        <v>61493</v>
      </c>
      <c r="E8099" s="7" t="s">
        <v>111</v>
      </c>
      <c r="F8099" s="7" t="s">
        <v>248</v>
      </c>
      <c r="G8099" s="7" t="s">
        <v>113</v>
      </c>
      <c r="H8099" s="7" t="s">
        <v>114</v>
      </c>
    </row>
    <row r="8100" spans="1:8">
      <c r="A8100" t="s">
        <v>4</v>
      </c>
      <c r="B8100" s="4" t="s">
        <v>5</v>
      </c>
      <c r="C8100" s="4" t="s">
        <v>13</v>
      </c>
      <c r="D8100" s="4" t="s">
        <v>10</v>
      </c>
      <c r="E8100" s="4" t="s">
        <v>6</v>
      </c>
      <c r="F8100" s="4" t="s">
        <v>6</v>
      </c>
      <c r="G8100" s="4" t="s">
        <v>6</v>
      </c>
      <c r="H8100" s="4" t="s">
        <v>6</v>
      </c>
    </row>
    <row r="8101" spans="1:8">
      <c r="A8101" t="n">
        <v>68512</v>
      </c>
      <c r="B8101" s="37" t="n">
        <v>51</v>
      </c>
      <c r="C8101" s="7" t="n">
        <v>3</v>
      </c>
      <c r="D8101" s="7" t="n">
        <v>61494</v>
      </c>
      <c r="E8101" s="7" t="s">
        <v>111</v>
      </c>
      <c r="F8101" s="7" t="s">
        <v>248</v>
      </c>
      <c r="G8101" s="7" t="s">
        <v>113</v>
      </c>
      <c r="H8101" s="7" t="s">
        <v>114</v>
      </c>
    </row>
    <row r="8102" spans="1:8">
      <c r="A8102" t="s">
        <v>4</v>
      </c>
      <c r="B8102" s="4" t="s">
        <v>5</v>
      </c>
      <c r="C8102" s="4" t="s">
        <v>10</v>
      </c>
    </row>
    <row r="8103" spans="1:8">
      <c r="A8103" t="n">
        <v>68525</v>
      </c>
      <c r="B8103" s="25" t="n">
        <v>16</v>
      </c>
      <c r="C8103" s="7" t="n">
        <v>500</v>
      </c>
    </row>
    <row r="8104" spans="1:8">
      <c r="A8104" t="s">
        <v>4</v>
      </c>
      <c r="B8104" s="4" t="s">
        <v>5</v>
      </c>
      <c r="C8104" s="4" t="s">
        <v>6</v>
      </c>
      <c r="D8104" s="4" t="s">
        <v>10</v>
      </c>
    </row>
    <row r="8105" spans="1:8">
      <c r="A8105" t="n">
        <v>68528</v>
      </c>
      <c r="B8105" s="58" t="n">
        <v>29</v>
      </c>
      <c r="C8105" s="7" t="s">
        <v>540</v>
      </c>
      <c r="D8105" s="7" t="n">
        <v>65533</v>
      </c>
    </row>
    <row r="8106" spans="1:8">
      <c r="A8106" t="s">
        <v>4</v>
      </c>
      <c r="B8106" s="4" t="s">
        <v>5</v>
      </c>
      <c r="C8106" s="4" t="s">
        <v>13</v>
      </c>
      <c r="D8106" s="4" t="s">
        <v>10</v>
      </c>
      <c r="E8106" s="4" t="s">
        <v>6</v>
      </c>
    </row>
    <row r="8107" spans="1:8">
      <c r="A8107" t="n">
        <v>68545</v>
      </c>
      <c r="B8107" s="37" t="n">
        <v>51</v>
      </c>
      <c r="C8107" s="7" t="n">
        <v>4</v>
      </c>
      <c r="D8107" s="7" t="n">
        <v>12</v>
      </c>
      <c r="E8107" s="7" t="s">
        <v>541</v>
      </c>
    </row>
    <row r="8108" spans="1:8">
      <c r="A8108" t="s">
        <v>4</v>
      </c>
      <c r="B8108" s="4" t="s">
        <v>5</v>
      </c>
      <c r="C8108" s="4" t="s">
        <v>10</v>
      </c>
    </row>
    <row r="8109" spans="1:8">
      <c r="A8109" t="n">
        <v>68559</v>
      </c>
      <c r="B8109" s="25" t="n">
        <v>16</v>
      </c>
      <c r="C8109" s="7" t="n">
        <v>0</v>
      </c>
    </row>
    <row r="8110" spans="1:8">
      <c r="A8110" t="s">
        <v>4</v>
      </c>
      <c r="B8110" s="4" t="s">
        <v>5</v>
      </c>
      <c r="C8110" s="4" t="s">
        <v>10</v>
      </c>
      <c r="D8110" s="4" t="s">
        <v>28</v>
      </c>
      <c r="E8110" s="4" t="s">
        <v>13</v>
      </c>
      <c r="F8110" s="4" t="s">
        <v>13</v>
      </c>
    </row>
    <row r="8111" spans="1:8">
      <c r="A8111" t="n">
        <v>68562</v>
      </c>
      <c r="B8111" s="38" t="n">
        <v>26</v>
      </c>
      <c r="C8111" s="7" t="n">
        <v>12</v>
      </c>
      <c r="D8111" s="7" t="s">
        <v>542</v>
      </c>
      <c r="E8111" s="7" t="n">
        <v>2</v>
      </c>
      <c r="F8111" s="7" t="n">
        <v>0</v>
      </c>
    </row>
    <row r="8112" spans="1:8">
      <c r="A8112" t="s">
        <v>4</v>
      </c>
      <c r="B8112" s="4" t="s">
        <v>5</v>
      </c>
    </row>
    <row r="8113" spans="1:8">
      <c r="A8113" t="n">
        <v>68609</v>
      </c>
      <c r="B8113" s="23" t="n">
        <v>28</v>
      </c>
    </row>
    <row r="8114" spans="1:8">
      <c r="A8114" t="s">
        <v>4</v>
      </c>
      <c r="B8114" s="4" t="s">
        <v>5</v>
      </c>
      <c r="C8114" s="4" t="s">
        <v>10</v>
      </c>
      <c r="D8114" s="4" t="s">
        <v>13</v>
      </c>
    </row>
    <row r="8115" spans="1:8">
      <c r="A8115" t="n">
        <v>68610</v>
      </c>
      <c r="B8115" s="52" t="n">
        <v>89</v>
      </c>
      <c r="C8115" s="7" t="n">
        <v>65533</v>
      </c>
      <c r="D8115" s="7" t="n">
        <v>1</v>
      </c>
    </row>
    <row r="8116" spans="1:8">
      <c r="A8116" t="s">
        <v>4</v>
      </c>
      <c r="B8116" s="4" t="s">
        <v>5</v>
      </c>
      <c r="C8116" s="4" t="s">
        <v>6</v>
      </c>
      <c r="D8116" s="4" t="s">
        <v>10</v>
      </c>
    </row>
    <row r="8117" spans="1:8">
      <c r="A8117" t="n">
        <v>68614</v>
      </c>
      <c r="B8117" s="58" t="n">
        <v>29</v>
      </c>
      <c r="C8117" s="7" t="s">
        <v>12</v>
      </c>
      <c r="D8117" s="7" t="n">
        <v>65533</v>
      </c>
    </row>
    <row r="8118" spans="1:8">
      <c r="A8118" t="s">
        <v>4</v>
      </c>
      <c r="B8118" s="4" t="s">
        <v>5</v>
      </c>
      <c r="C8118" s="4" t="s">
        <v>13</v>
      </c>
      <c r="D8118" s="4" t="s">
        <v>10</v>
      </c>
      <c r="E8118" s="4" t="s">
        <v>19</v>
      </c>
    </row>
    <row r="8119" spans="1:8">
      <c r="A8119" t="n">
        <v>68618</v>
      </c>
      <c r="B8119" s="42" t="n">
        <v>58</v>
      </c>
      <c r="C8119" s="7" t="n">
        <v>101</v>
      </c>
      <c r="D8119" s="7" t="n">
        <v>800</v>
      </c>
      <c r="E8119" s="7" t="n">
        <v>1</v>
      </c>
    </row>
    <row r="8120" spans="1:8">
      <c r="A8120" t="s">
        <v>4</v>
      </c>
      <c r="B8120" s="4" t="s">
        <v>5</v>
      </c>
      <c r="C8120" s="4" t="s">
        <v>13</v>
      </c>
      <c r="D8120" s="4" t="s">
        <v>10</v>
      </c>
    </row>
    <row r="8121" spans="1:8">
      <c r="A8121" t="n">
        <v>68626</v>
      </c>
      <c r="B8121" s="42" t="n">
        <v>58</v>
      </c>
      <c r="C8121" s="7" t="n">
        <v>254</v>
      </c>
      <c r="D8121" s="7" t="n">
        <v>0</v>
      </c>
    </row>
    <row r="8122" spans="1:8">
      <c r="A8122" t="s">
        <v>4</v>
      </c>
      <c r="B8122" s="4" t="s">
        <v>5</v>
      </c>
      <c r="C8122" s="4" t="s">
        <v>13</v>
      </c>
      <c r="D8122" s="4" t="s">
        <v>13</v>
      </c>
      <c r="E8122" s="4" t="s">
        <v>19</v>
      </c>
      <c r="F8122" s="4" t="s">
        <v>19</v>
      </c>
      <c r="G8122" s="4" t="s">
        <v>19</v>
      </c>
      <c r="H8122" s="4" t="s">
        <v>10</v>
      </c>
    </row>
    <row r="8123" spans="1:8">
      <c r="A8123" t="n">
        <v>68630</v>
      </c>
      <c r="B8123" s="48" t="n">
        <v>45</v>
      </c>
      <c r="C8123" s="7" t="n">
        <v>2</v>
      </c>
      <c r="D8123" s="7" t="n">
        <v>3</v>
      </c>
      <c r="E8123" s="7" t="n">
        <v>-10.0200004577637</v>
      </c>
      <c r="F8123" s="7" t="n">
        <v>1.23000001907349</v>
      </c>
      <c r="G8123" s="7" t="n">
        <v>65.1900024414063</v>
      </c>
      <c r="H8123" s="7" t="n">
        <v>0</v>
      </c>
    </row>
    <row r="8124" spans="1:8">
      <c r="A8124" t="s">
        <v>4</v>
      </c>
      <c r="B8124" s="4" t="s">
        <v>5</v>
      </c>
      <c r="C8124" s="4" t="s">
        <v>13</v>
      </c>
      <c r="D8124" s="4" t="s">
        <v>13</v>
      </c>
      <c r="E8124" s="4" t="s">
        <v>19</v>
      </c>
      <c r="F8124" s="4" t="s">
        <v>19</v>
      </c>
      <c r="G8124" s="4" t="s">
        <v>19</v>
      </c>
      <c r="H8124" s="4" t="s">
        <v>10</v>
      </c>
      <c r="I8124" s="4" t="s">
        <v>13</v>
      </c>
    </row>
    <row r="8125" spans="1:8">
      <c r="A8125" t="n">
        <v>68647</v>
      </c>
      <c r="B8125" s="48" t="n">
        <v>45</v>
      </c>
      <c r="C8125" s="7" t="n">
        <v>4</v>
      </c>
      <c r="D8125" s="7" t="n">
        <v>3</v>
      </c>
      <c r="E8125" s="7" t="n">
        <v>5.96000003814697</v>
      </c>
      <c r="F8125" s="7" t="n">
        <v>181.850006103516</v>
      </c>
      <c r="G8125" s="7" t="n">
        <v>0</v>
      </c>
      <c r="H8125" s="7" t="n">
        <v>0</v>
      </c>
      <c r="I8125" s="7" t="n">
        <v>0</v>
      </c>
    </row>
    <row r="8126" spans="1:8">
      <c r="A8126" t="s">
        <v>4</v>
      </c>
      <c r="B8126" s="4" t="s">
        <v>5</v>
      </c>
      <c r="C8126" s="4" t="s">
        <v>13</v>
      </c>
      <c r="D8126" s="4" t="s">
        <v>13</v>
      </c>
      <c r="E8126" s="4" t="s">
        <v>19</v>
      </c>
      <c r="F8126" s="4" t="s">
        <v>10</v>
      </c>
    </row>
    <row r="8127" spans="1:8">
      <c r="A8127" t="n">
        <v>68665</v>
      </c>
      <c r="B8127" s="48" t="n">
        <v>45</v>
      </c>
      <c r="C8127" s="7" t="n">
        <v>5</v>
      </c>
      <c r="D8127" s="7" t="n">
        <v>3</v>
      </c>
      <c r="E8127" s="7" t="n">
        <v>3.29999995231628</v>
      </c>
      <c r="F8127" s="7" t="n">
        <v>0</v>
      </c>
    </row>
    <row r="8128" spans="1:8">
      <c r="A8128" t="s">
        <v>4</v>
      </c>
      <c r="B8128" s="4" t="s">
        <v>5</v>
      </c>
      <c r="C8128" s="4" t="s">
        <v>13</v>
      </c>
      <c r="D8128" s="4" t="s">
        <v>13</v>
      </c>
      <c r="E8128" s="4" t="s">
        <v>19</v>
      </c>
      <c r="F8128" s="4" t="s">
        <v>10</v>
      </c>
    </row>
    <row r="8129" spans="1:9">
      <c r="A8129" t="n">
        <v>68674</v>
      </c>
      <c r="B8129" s="48" t="n">
        <v>45</v>
      </c>
      <c r="C8129" s="7" t="n">
        <v>11</v>
      </c>
      <c r="D8129" s="7" t="n">
        <v>3</v>
      </c>
      <c r="E8129" s="7" t="n">
        <v>33.7999992370605</v>
      </c>
      <c r="F8129" s="7" t="n">
        <v>0</v>
      </c>
    </row>
    <row r="8130" spans="1:9">
      <c r="A8130" t="s">
        <v>4</v>
      </c>
      <c r="B8130" s="4" t="s">
        <v>5</v>
      </c>
      <c r="C8130" s="4" t="s">
        <v>10</v>
      </c>
      <c r="D8130" s="4" t="s">
        <v>19</v>
      </c>
      <c r="E8130" s="4" t="s">
        <v>19</v>
      </c>
      <c r="F8130" s="4" t="s">
        <v>19</v>
      </c>
      <c r="G8130" s="4" t="s">
        <v>19</v>
      </c>
    </row>
    <row r="8131" spans="1:9">
      <c r="A8131" t="n">
        <v>68683</v>
      </c>
      <c r="B8131" s="31" t="n">
        <v>46</v>
      </c>
      <c r="C8131" s="7" t="n">
        <v>0</v>
      </c>
      <c r="D8131" s="7" t="n">
        <v>-10.0699996948242</v>
      </c>
      <c r="E8131" s="7" t="n">
        <v>0</v>
      </c>
      <c r="F8131" s="7" t="n">
        <v>64.8600006103516</v>
      </c>
      <c r="G8131" s="7" t="n">
        <v>180</v>
      </c>
    </row>
    <row r="8132" spans="1:9">
      <c r="A8132" t="s">
        <v>4</v>
      </c>
      <c r="B8132" s="4" t="s">
        <v>5</v>
      </c>
      <c r="C8132" s="4" t="s">
        <v>10</v>
      </c>
      <c r="D8132" s="4" t="s">
        <v>19</v>
      </c>
      <c r="E8132" s="4" t="s">
        <v>19</v>
      </c>
      <c r="F8132" s="4" t="s">
        <v>19</v>
      </c>
      <c r="G8132" s="4" t="s">
        <v>19</v>
      </c>
    </row>
    <row r="8133" spans="1:9">
      <c r="A8133" t="n">
        <v>68702</v>
      </c>
      <c r="B8133" s="31" t="n">
        <v>46</v>
      </c>
      <c r="C8133" s="7" t="n">
        <v>1</v>
      </c>
      <c r="D8133" s="7" t="n">
        <v>-10.8599996566772</v>
      </c>
      <c r="E8133" s="7" t="n">
        <v>0</v>
      </c>
      <c r="F8133" s="7" t="n">
        <v>65.2600021362305</v>
      </c>
      <c r="G8133" s="7" t="n">
        <v>180</v>
      </c>
    </row>
    <row r="8134" spans="1:9">
      <c r="A8134" t="s">
        <v>4</v>
      </c>
      <c r="B8134" s="4" t="s">
        <v>5</v>
      </c>
      <c r="C8134" s="4" t="s">
        <v>10</v>
      </c>
      <c r="D8134" s="4" t="s">
        <v>19</v>
      </c>
      <c r="E8134" s="4" t="s">
        <v>19</v>
      </c>
      <c r="F8134" s="4" t="s">
        <v>19</v>
      </c>
      <c r="G8134" s="4" t="s">
        <v>19</v>
      </c>
    </row>
    <row r="8135" spans="1:9">
      <c r="A8135" t="n">
        <v>68721</v>
      </c>
      <c r="B8135" s="31" t="n">
        <v>46</v>
      </c>
      <c r="C8135" s="7" t="n">
        <v>12</v>
      </c>
      <c r="D8135" s="7" t="n">
        <v>-9.0600004196167</v>
      </c>
      <c r="E8135" s="7" t="n">
        <v>0</v>
      </c>
      <c r="F8135" s="7" t="n">
        <v>65.2600021362305</v>
      </c>
      <c r="G8135" s="7" t="n">
        <v>180</v>
      </c>
    </row>
    <row r="8136" spans="1:9">
      <c r="A8136" t="s">
        <v>4</v>
      </c>
      <c r="B8136" s="4" t="s">
        <v>5</v>
      </c>
      <c r="C8136" s="4" t="s">
        <v>10</v>
      </c>
      <c r="D8136" s="4" t="s">
        <v>19</v>
      </c>
      <c r="E8136" s="4" t="s">
        <v>19</v>
      </c>
      <c r="F8136" s="4" t="s">
        <v>19</v>
      </c>
      <c r="G8136" s="4" t="s">
        <v>19</v>
      </c>
    </row>
    <row r="8137" spans="1:9">
      <c r="A8137" t="n">
        <v>68740</v>
      </c>
      <c r="B8137" s="31" t="n">
        <v>46</v>
      </c>
      <c r="C8137" s="7" t="n">
        <v>61491</v>
      </c>
      <c r="D8137" s="7" t="n">
        <v>-10.4399995803833</v>
      </c>
      <c r="E8137" s="7" t="n">
        <v>0</v>
      </c>
      <c r="F8137" s="7" t="n">
        <v>66.3399963378906</v>
      </c>
      <c r="G8137" s="7" t="n">
        <v>180</v>
      </c>
    </row>
    <row r="8138" spans="1:9">
      <c r="A8138" t="s">
        <v>4</v>
      </c>
      <c r="B8138" s="4" t="s">
        <v>5</v>
      </c>
      <c r="C8138" s="4" t="s">
        <v>10</v>
      </c>
      <c r="D8138" s="4" t="s">
        <v>19</v>
      </c>
      <c r="E8138" s="4" t="s">
        <v>19</v>
      </c>
      <c r="F8138" s="4" t="s">
        <v>19</v>
      </c>
      <c r="G8138" s="4" t="s">
        <v>19</v>
      </c>
    </row>
    <row r="8139" spans="1:9">
      <c r="A8139" t="n">
        <v>68759</v>
      </c>
      <c r="B8139" s="31" t="n">
        <v>46</v>
      </c>
      <c r="C8139" s="7" t="n">
        <v>61492</v>
      </c>
      <c r="D8139" s="7" t="n">
        <v>-9.55000019073486</v>
      </c>
      <c r="E8139" s="7" t="n">
        <v>0</v>
      </c>
      <c r="F8139" s="7" t="n">
        <v>66.3899993896484</v>
      </c>
      <c r="G8139" s="7" t="n">
        <v>180</v>
      </c>
    </row>
    <row r="8140" spans="1:9">
      <c r="A8140" t="s">
        <v>4</v>
      </c>
      <c r="B8140" s="4" t="s">
        <v>5</v>
      </c>
      <c r="C8140" s="4" t="s">
        <v>10</v>
      </c>
      <c r="D8140" s="4" t="s">
        <v>19</v>
      </c>
      <c r="E8140" s="4" t="s">
        <v>19</v>
      </c>
      <c r="F8140" s="4" t="s">
        <v>19</v>
      </c>
      <c r="G8140" s="4" t="s">
        <v>19</v>
      </c>
    </row>
    <row r="8141" spans="1:9">
      <c r="A8141" t="n">
        <v>68778</v>
      </c>
      <c r="B8141" s="31" t="n">
        <v>46</v>
      </c>
      <c r="C8141" s="7" t="n">
        <v>61493</v>
      </c>
      <c r="D8141" s="7" t="n">
        <v>-11.6999998092651</v>
      </c>
      <c r="E8141" s="7" t="n">
        <v>0</v>
      </c>
      <c r="F8141" s="7" t="n">
        <v>65.7799987792969</v>
      </c>
      <c r="G8141" s="7" t="n">
        <v>180</v>
      </c>
    </row>
    <row r="8142" spans="1:9">
      <c r="A8142" t="s">
        <v>4</v>
      </c>
      <c r="B8142" s="4" t="s">
        <v>5</v>
      </c>
      <c r="C8142" s="4" t="s">
        <v>10</v>
      </c>
      <c r="D8142" s="4" t="s">
        <v>19</v>
      </c>
      <c r="E8142" s="4" t="s">
        <v>19</v>
      </c>
      <c r="F8142" s="4" t="s">
        <v>19</v>
      </c>
      <c r="G8142" s="4" t="s">
        <v>19</v>
      </c>
    </row>
    <row r="8143" spans="1:9">
      <c r="A8143" t="n">
        <v>68797</v>
      </c>
      <c r="B8143" s="31" t="n">
        <v>46</v>
      </c>
      <c r="C8143" s="7" t="n">
        <v>61494</v>
      </c>
      <c r="D8143" s="7" t="n">
        <v>-8.46000003814697</v>
      </c>
      <c r="E8143" s="7" t="n">
        <v>0</v>
      </c>
      <c r="F8143" s="7" t="n">
        <v>66.1399993896484</v>
      </c>
      <c r="G8143" s="7" t="n">
        <v>180</v>
      </c>
    </row>
    <row r="8144" spans="1:9">
      <c r="A8144" t="s">
        <v>4</v>
      </c>
      <c r="B8144" s="4" t="s">
        <v>5</v>
      </c>
      <c r="C8144" s="4" t="s">
        <v>13</v>
      </c>
      <c r="D8144" s="4" t="s">
        <v>10</v>
      </c>
      <c r="E8144" s="4" t="s">
        <v>6</v>
      </c>
      <c r="F8144" s="4" t="s">
        <v>6</v>
      </c>
      <c r="G8144" s="4" t="s">
        <v>6</v>
      </c>
      <c r="H8144" s="4" t="s">
        <v>6</v>
      </c>
    </row>
    <row r="8145" spans="1:8">
      <c r="A8145" t="n">
        <v>68816</v>
      </c>
      <c r="B8145" s="37" t="n">
        <v>51</v>
      </c>
      <c r="C8145" s="7" t="n">
        <v>3</v>
      </c>
      <c r="D8145" s="7" t="n">
        <v>0</v>
      </c>
      <c r="E8145" s="7" t="s">
        <v>484</v>
      </c>
      <c r="F8145" s="7" t="s">
        <v>248</v>
      </c>
      <c r="G8145" s="7" t="s">
        <v>113</v>
      </c>
      <c r="H8145" s="7" t="s">
        <v>114</v>
      </c>
    </row>
    <row r="8146" spans="1:8">
      <c r="A8146" t="s">
        <v>4</v>
      </c>
      <c r="B8146" s="4" t="s">
        <v>5</v>
      </c>
      <c r="C8146" s="4" t="s">
        <v>13</v>
      </c>
      <c r="D8146" s="4" t="s">
        <v>10</v>
      </c>
      <c r="E8146" s="4" t="s">
        <v>6</v>
      </c>
      <c r="F8146" s="4" t="s">
        <v>6</v>
      </c>
      <c r="G8146" s="4" t="s">
        <v>6</v>
      </c>
      <c r="H8146" s="4" t="s">
        <v>6</v>
      </c>
    </row>
    <row r="8147" spans="1:8">
      <c r="A8147" t="n">
        <v>68829</v>
      </c>
      <c r="B8147" s="37" t="n">
        <v>51</v>
      </c>
      <c r="C8147" s="7" t="n">
        <v>3</v>
      </c>
      <c r="D8147" s="7" t="n">
        <v>1</v>
      </c>
      <c r="E8147" s="7" t="s">
        <v>484</v>
      </c>
      <c r="F8147" s="7" t="s">
        <v>248</v>
      </c>
      <c r="G8147" s="7" t="s">
        <v>113</v>
      </c>
      <c r="H8147" s="7" t="s">
        <v>114</v>
      </c>
    </row>
    <row r="8148" spans="1:8">
      <c r="A8148" t="s">
        <v>4</v>
      </c>
      <c r="B8148" s="4" t="s">
        <v>5</v>
      </c>
      <c r="C8148" s="4" t="s">
        <v>13</v>
      </c>
      <c r="D8148" s="4" t="s">
        <v>10</v>
      </c>
      <c r="E8148" s="4" t="s">
        <v>6</v>
      </c>
      <c r="F8148" s="4" t="s">
        <v>6</v>
      </c>
      <c r="G8148" s="4" t="s">
        <v>6</v>
      </c>
      <c r="H8148" s="4" t="s">
        <v>6</v>
      </c>
    </row>
    <row r="8149" spans="1:8">
      <c r="A8149" t="n">
        <v>68842</v>
      </c>
      <c r="B8149" s="37" t="n">
        <v>51</v>
      </c>
      <c r="C8149" s="7" t="n">
        <v>3</v>
      </c>
      <c r="D8149" s="7" t="n">
        <v>61491</v>
      </c>
      <c r="E8149" s="7" t="s">
        <v>484</v>
      </c>
      <c r="F8149" s="7" t="s">
        <v>248</v>
      </c>
      <c r="G8149" s="7" t="s">
        <v>113</v>
      </c>
      <c r="H8149" s="7" t="s">
        <v>114</v>
      </c>
    </row>
    <row r="8150" spans="1:8">
      <c r="A8150" t="s">
        <v>4</v>
      </c>
      <c r="B8150" s="4" t="s">
        <v>5</v>
      </c>
      <c r="C8150" s="4" t="s">
        <v>13</v>
      </c>
      <c r="D8150" s="4" t="s">
        <v>10</v>
      </c>
      <c r="E8150" s="4" t="s">
        <v>6</v>
      </c>
      <c r="F8150" s="4" t="s">
        <v>6</v>
      </c>
      <c r="G8150" s="4" t="s">
        <v>6</v>
      </c>
      <c r="H8150" s="4" t="s">
        <v>6</v>
      </c>
    </row>
    <row r="8151" spans="1:8">
      <c r="A8151" t="n">
        <v>68855</v>
      </c>
      <c r="B8151" s="37" t="n">
        <v>51</v>
      </c>
      <c r="C8151" s="7" t="n">
        <v>3</v>
      </c>
      <c r="D8151" s="7" t="n">
        <v>61492</v>
      </c>
      <c r="E8151" s="7" t="s">
        <v>484</v>
      </c>
      <c r="F8151" s="7" t="s">
        <v>248</v>
      </c>
      <c r="G8151" s="7" t="s">
        <v>113</v>
      </c>
      <c r="H8151" s="7" t="s">
        <v>114</v>
      </c>
    </row>
    <row r="8152" spans="1:8">
      <c r="A8152" t="s">
        <v>4</v>
      </c>
      <c r="B8152" s="4" t="s">
        <v>5</v>
      </c>
      <c r="C8152" s="4" t="s">
        <v>13</v>
      </c>
      <c r="D8152" s="4" t="s">
        <v>10</v>
      </c>
      <c r="E8152" s="4" t="s">
        <v>6</v>
      </c>
      <c r="F8152" s="4" t="s">
        <v>6</v>
      </c>
      <c r="G8152" s="4" t="s">
        <v>6</v>
      </c>
      <c r="H8152" s="4" t="s">
        <v>6</v>
      </c>
    </row>
    <row r="8153" spans="1:8">
      <c r="A8153" t="n">
        <v>68868</v>
      </c>
      <c r="B8153" s="37" t="n">
        <v>51</v>
      </c>
      <c r="C8153" s="7" t="n">
        <v>3</v>
      </c>
      <c r="D8153" s="7" t="n">
        <v>61493</v>
      </c>
      <c r="E8153" s="7" t="s">
        <v>484</v>
      </c>
      <c r="F8153" s="7" t="s">
        <v>248</v>
      </c>
      <c r="G8153" s="7" t="s">
        <v>113</v>
      </c>
      <c r="H8153" s="7" t="s">
        <v>114</v>
      </c>
    </row>
    <row r="8154" spans="1:8">
      <c r="A8154" t="s">
        <v>4</v>
      </c>
      <c r="B8154" s="4" t="s">
        <v>5</v>
      </c>
      <c r="C8154" s="4" t="s">
        <v>13</v>
      </c>
      <c r="D8154" s="4" t="s">
        <v>10</v>
      </c>
      <c r="E8154" s="4" t="s">
        <v>6</v>
      </c>
      <c r="F8154" s="4" t="s">
        <v>6</v>
      </c>
      <c r="G8154" s="4" t="s">
        <v>6</v>
      </c>
      <c r="H8154" s="4" t="s">
        <v>6</v>
      </c>
    </row>
    <row r="8155" spans="1:8">
      <c r="A8155" t="n">
        <v>68881</v>
      </c>
      <c r="B8155" s="37" t="n">
        <v>51</v>
      </c>
      <c r="C8155" s="7" t="n">
        <v>3</v>
      </c>
      <c r="D8155" s="7" t="n">
        <v>61494</v>
      </c>
      <c r="E8155" s="7" t="s">
        <v>484</v>
      </c>
      <c r="F8155" s="7" t="s">
        <v>248</v>
      </c>
      <c r="G8155" s="7" t="s">
        <v>113</v>
      </c>
      <c r="H8155" s="7" t="s">
        <v>114</v>
      </c>
    </row>
    <row r="8156" spans="1:8">
      <c r="A8156" t="s">
        <v>4</v>
      </c>
      <c r="B8156" s="4" t="s">
        <v>5</v>
      </c>
      <c r="C8156" s="4" t="s">
        <v>13</v>
      </c>
      <c r="D8156" s="4" t="s">
        <v>10</v>
      </c>
    </row>
    <row r="8157" spans="1:8">
      <c r="A8157" t="n">
        <v>68894</v>
      </c>
      <c r="B8157" s="42" t="n">
        <v>58</v>
      </c>
      <c r="C8157" s="7" t="n">
        <v>255</v>
      </c>
      <c r="D8157" s="7" t="n">
        <v>0</v>
      </c>
    </row>
    <row r="8158" spans="1:8">
      <c r="A8158" t="s">
        <v>4</v>
      </c>
      <c r="B8158" s="4" t="s">
        <v>5</v>
      </c>
      <c r="C8158" s="4" t="s">
        <v>10</v>
      </c>
    </row>
    <row r="8159" spans="1:8">
      <c r="A8159" t="n">
        <v>68898</v>
      </c>
      <c r="B8159" s="25" t="n">
        <v>16</v>
      </c>
      <c r="C8159" s="7" t="n">
        <v>100</v>
      </c>
    </row>
    <row r="8160" spans="1:8">
      <c r="A8160" t="s">
        <v>4</v>
      </c>
      <c r="B8160" s="4" t="s">
        <v>5</v>
      </c>
      <c r="C8160" s="4" t="s">
        <v>10</v>
      </c>
      <c r="D8160" s="4" t="s">
        <v>13</v>
      </c>
      <c r="E8160" s="4" t="s">
        <v>19</v>
      </c>
      <c r="F8160" s="4" t="s">
        <v>10</v>
      </c>
    </row>
    <row r="8161" spans="1:8">
      <c r="A8161" t="n">
        <v>68901</v>
      </c>
      <c r="B8161" s="56" t="n">
        <v>59</v>
      </c>
      <c r="C8161" s="7" t="n">
        <v>0</v>
      </c>
      <c r="D8161" s="7" t="n">
        <v>6</v>
      </c>
      <c r="E8161" s="7" t="n">
        <v>0</v>
      </c>
      <c r="F8161" s="7" t="n">
        <v>0</v>
      </c>
    </row>
    <row r="8162" spans="1:8">
      <c r="A8162" t="s">
        <v>4</v>
      </c>
      <c r="B8162" s="4" t="s">
        <v>5</v>
      </c>
      <c r="C8162" s="4" t="s">
        <v>10</v>
      </c>
      <c r="D8162" s="4" t="s">
        <v>13</v>
      </c>
      <c r="E8162" s="4" t="s">
        <v>19</v>
      </c>
      <c r="F8162" s="4" t="s">
        <v>10</v>
      </c>
    </row>
    <row r="8163" spans="1:8">
      <c r="A8163" t="n">
        <v>68911</v>
      </c>
      <c r="B8163" s="56" t="n">
        <v>59</v>
      </c>
      <c r="C8163" s="7" t="n">
        <v>1</v>
      </c>
      <c r="D8163" s="7" t="n">
        <v>6</v>
      </c>
      <c r="E8163" s="7" t="n">
        <v>0</v>
      </c>
      <c r="F8163" s="7" t="n">
        <v>0</v>
      </c>
    </row>
    <row r="8164" spans="1:8">
      <c r="A8164" t="s">
        <v>4</v>
      </c>
      <c r="B8164" s="4" t="s">
        <v>5</v>
      </c>
      <c r="C8164" s="4" t="s">
        <v>10</v>
      </c>
      <c r="D8164" s="4" t="s">
        <v>13</v>
      </c>
      <c r="E8164" s="4" t="s">
        <v>19</v>
      </c>
      <c r="F8164" s="4" t="s">
        <v>10</v>
      </c>
    </row>
    <row r="8165" spans="1:8">
      <c r="A8165" t="n">
        <v>68921</v>
      </c>
      <c r="B8165" s="56" t="n">
        <v>59</v>
      </c>
      <c r="C8165" s="7" t="n">
        <v>61491</v>
      </c>
      <c r="D8165" s="7" t="n">
        <v>6</v>
      </c>
      <c r="E8165" s="7" t="n">
        <v>0</v>
      </c>
      <c r="F8165" s="7" t="n">
        <v>0</v>
      </c>
    </row>
    <row r="8166" spans="1:8">
      <c r="A8166" t="s">
        <v>4</v>
      </c>
      <c r="B8166" s="4" t="s">
        <v>5</v>
      </c>
      <c r="C8166" s="4" t="s">
        <v>10</v>
      </c>
      <c r="D8166" s="4" t="s">
        <v>13</v>
      </c>
      <c r="E8166" s="4" t="s">
        <v>19</v>
      </c>
      <c r="F8166" s="4" t="s">
        <v>10</v>
      </c>
    </row>
    <row r="8167" spans="1:8">
      <c r="A8167" t="n">
        <v>68931</v>
      </c>
      <c r="B8167" s="56" t="n">
        <v>59</v>
      </c>
      <c r="C8167" s="7" t="n">
        <v>61492</v>
      </c>
      <c r="D8167" s="7" t="n">
        <v>6</v>
      </c>
      <c r="E8167" s="7" t="n">
        <v>0</v>
      </c>
      <c r="F8167" s="7" t="n">
        <v>0</v>
      </c>
    </row>
    <row r="8168" spans="1:8">
      <c r="A8168" t="s">
        <v>4</v>
      </c>
      <c r="B8168" s="4" t="s">
        <v>5</v>
      </c>
      <c r="C8168" s="4" t="s">
        <v>10</v>
      </c>
      <c r="D8168" s="4" t="s">
        <v>13</v>
      </c>
      <c r="E8168" s="4" t="s">
        <v>19</v>
      </c>
      <c r="F8168" s="4" t="s">
        <v>10</v>
      </c>
    </row>
    <row r="8169" spans="1:8">
      <c r="A8169" t="n">
        <v>68941</v>
      </c>
      <c r="B8169" s="56" t="n">
        <v>59</v>
      </c>
      <c r="C8169" s="7" t="n">
        <v>61493</v>
      </c>
      <c r="D8169" s="7" t="n">
        <v>6</v>
      </c>
      <c r="E8169" s="7" t="n">
        <v>0</v>
      </c>
      <c r="F8169" s="7" t="n">
        <v>0</v>
      </c>
    </row>
    <row r="8170" spans="1:8">
      <c r="A8170" t="s">
        <v>4</v>
      </c>
      <c r="B8170" s="4" t="s">
        <v>5</v>
      </c>
      <c r="C8170" s="4" t="s">
        <v>10</v>
      </c>
      <c r="D8170" s="4" t="s">
        <v>13</v>
      </c>
      <c r="E8170" s="4" t="s">
        <v>19</v>
      </c>
      <c r="F8170" s="4" t="s">
        <v>10</v>
      </c>
    </row>
    <row r="8171" spans="1:8">
      <c r="A8171" t="n">
        <v>68951</v>
      </c>
      <c r="B8171" s="56" t="n">
        <v>59</v>
      </c>
      <c r="C8171" s="7" t="n">
        <v>61494</v>
      </c>
      <c r="D8171" s="7" t="n">
        <v>6</v>
      </c>
      <c r="E8171" s="7" t="n">
        <v>0</v>
      </c>
      <c r="F8171" s="7" t="n">
        <v>0</v>
      </c>
    </row>
    <row r="8172" spans="1:8">
      <c r="A8172" t="s">
        <v>4</v>
      </c>
      <c r="B8172" s="4" t="s">
        <v>5</v>
      </c>
      <c r="C8172" s="4" t="s">
        <v>10</v>
      </c>
    </row>
    <row r="8173" spans="1:8">
      <c r="A8173" t="n">
        <v>68961</v>
      </c>
      <c r="B8173" s="25" t="n">
        <v>16</v>
      </c>
      <c r="C8173" s="7" t="n">
        <v>1500</v>
      </c>
    </row>
    <row r="8174" spans="1:8">
      <c r="A8174" t="s">
        <v>4</v>
      </c>
      <c r="B8174" s="4" t="s">
        <v>5</v>
      </c>
      <c r="C8174" s="4" t="s">
        <v>13</v>
      </c>
      <c r="D8174" s="41" t="s">
        <v>88</v>
      </c>
      <c r="E8174" s="4" t="s">
        <v>5</v>
      </c>
      <c r="F8174" s="4" t="s">
        <v>13</v>
      </c>
      <c r="G8174" s="4" t="s">
        <v>10</v>
      </c>
      <c r="H8174" s="41" t="s">
        <v>89</v>
      </c>
      <c r="I8174" s="4" t="s">
        <v>13</v>
      </c>
      <c r="J8174" s="4" t="s">
        <v>18</v>
      </c>
    </row>
    <row r="8175" spans="1:8">
      <c r="A8175" t="n">
        <v>68964</v>
      </c>
      <c r="B8175" s="11" t="n">
        <v>5</v>
      </c>
      <c r="C8175" s="7" t="n">
        <v>28</v>
      </c>
      <c r="D8175" s="41" t="s">
        <v>3</v>
      </c>
      <c r="E8175" s="44" t="n">
        <v>64</v>
      </c>
      <c r="F8175" s="7" t="n">
        <v>5</v>
      </c>
      <c r="G8175" s="7" t="n">
        <v>11</v>
      </c>
      <c r="H8175" s="41" t="s">
        <v>3</v>
      </c>
      <c r="I8175" s="7" t="n">
        <v>1</v>
      </c>
      <c r="J8175" s="12" t="n">
        <f t="normal" ca="1">A8187</f>
        <v>0</v>
      </c>
    </row>
    <row r="8176" spans="1:8">
      <c r="A8176" t="s">
        <v>4</v>
      </c>
      <c r="B8176" s="4" t="s">
        <v>5</v>
      </c>
      <c r="C8176" s="4" t="s">
        <v>13</v>
      </c>
      <c r="D8176" s="4" t="s">
        <v>10</v>
      </c>
      <c r="E8176" s="4" t="s">
        <v>6</v>
      </c>
    </row>
    <row r="8177" spans="1:10">
      <c r="A8177" t="n">
        <v>68975</v>
      </c>
      <c r="B8177" s="37" t="n">
        <v>51</v>
      </c>
      <c r="C8177" s="7" t="n">
        <v>4</v>
      </c>
      <c r="D8177" s="7" t="n">
        <v>11</v>
      </c>
      <c r="E8177" s="7" t="s">
        <v>108</v>
      </c>
    </row>
    <row r="8178" spans="1:10">
      <c r="A8178" t="s">
        <v>4</v>
      </c>
      <c r="B8178" s="4" t="s">
        <v>5</v>
      </c>
      <c r="C8178" s="4" t="s">
        <v>10</v>
      </c>
    </row>
    <row r="8179" spans="1:10">
      <c r="A8179" t="n">
        <v>68989</v>
      </c>
      <c r="B8179" s="25" t="n">
        <v>16</v>
      </c>
      <c r="C8179" s="7" t="n">
        <v>0</v>
      </c>
    </row>
    <row r="8180" spans="1:10">
      <c r="A8180" t="s">
        <v>4</v>
      </c>
      <c r="B8180" s="4" t="s">
        <v>5</v>
      </c>
      <c r="C8180" s="4" t="s">
        <v>10</v>
      </c>
      <c r="D8180" s="4" t="s">
        <v>28</v>
      </c>
      <c r="E8180" s="4" t="s">
        <v>13</v>
      </c>
      <c r="F8180" s="4" t="s">
        <v>13</v>
      </c>
    </row>
    <row r="8181" spans="1:10">
      <c r="A8181" t="n">
        <v>68992</v>
      </c>
      <c r="B8181" s="38" t="n">
        <v>26</v>
      </c>
      <c r="C8181" s="7" t="n">
        <v>11</v>
      </c>
      <c r="D8181" s="7" t="s">
        <v>543</v>
      </c>
      <c r="E8181" s="7" t="n">
        <v>2</v>
      </c>
      <c r="F8181" s="7" t="n">
        <v>0</v>
      </c>
    </row>
    <row r="8182" spans="1:10">
      <c r="A8182" t="s">
        <v>4</v>
      </c>
      <c r="B8182" s="4" t="s">
        <v>5</v>
      </c>
    </row>
    <row r="8183" spans="1:10">
      <c r="A8183" t="n">
        <v>69039</v>
      </c>
      <c r="B8183" s="23" t="n">
        <v>28</v>
      </c>
    </row>
    <row r="8184" spans="1:10">
      <c r="A8184" t="s">
        <v>4</v>
      </c>
      <c r="B8184" s="4" t="s">
        <v>5</v>
      </c>
      <c r="C8184" s="4" t="s">
        <v>18</v>
      </c>
    </row>
    <row r="8185" spans="1:10">
      <c r="A8185" t="n">
        <v>69040</v>
      </c>
      <c r="B8185" s="15" t="n">
        <v>3</v>
      </c>
      <c r="C8185" s="12" t="n">
        <f t="normal" ca="1">A8195</f>
        <v>0</v>
      </c>
    </row>
    <row r="8186" spans="1:10">
      <c r="A8186" t="s">
        <v>4</v>
      </c>
      <c r="B8186" s="4" t="s">
        <v>5</v>
      </c>
      <c r="C8186" s="4" t="s">
        <v>13</v>
      </c>
      <c r="D8186" s="4" t="s">
        <v>10</v>
      </c>
      <c r="E8186" s="4" t="s">
        <v>6</v>
      </c>
    </row>
    <row r="8187" spans="1:10">
      <c r="A8187" t="n">
        <v>69045</v>
      </c>
      <c r="B8187" s="37" t="n">
        <v>51</v>
      </c>
      <c r="C8187" s="7" t="n">
        <v>4</v>
      </c>
      <c r="D8187" s="7" t="n">
        <v>1</v>
      </c>
      <c r="E8187" s="7" t="s">
        <v>544</v>
      </c>
    </row>
    <row r="8188" spans="1:10">
      <c r="A8188" t="s">
        <v>4</v>
      </c>
      <c r="B8188" s="4" t="s">
        <v>5</v>
      </c>
      <c r="C8188" s="4" t="s">
        <v>10</v>
      </c>
    </row>
    <row r="8189" spans="1:10">
      <c r="A8189" t="n">
        <v>69059</v>
      </c>
      <c r="B8189" s="25" t="n">
        <v>16</v>
      </c>
      <c r="C8189" s="7" t="n">
        <v>0</v>
      </c>
    </row>
    <row r="8190" spans="1:10">
      <c r="A8190" t="s">
        <v>4</v>
      </c>
      <c r="B8190" s="4" t="s">
        <v>5</v>
      </c>
      <c r="C8190" s="4" t="s">
        <v>10</v>
      </c>
      <c r="D8190" s="4" t="s">
        <v>28</v>
      </c>
      <c r="E8190" s="4" t="s">
        <v>13</v>
      </c>
      <c r="F8190" s="4" t="s">
        <v>13</v>
      </c>
    </row>
    <row r="8191" spans="1:10">
      <c r="A8191" t="n">
        <v>69062</v>
      </c>
      <c r="B8191" s="38" t="n">
        <v>26</v>
      </c>
      <c r="C8191" s="7" t="n">
        <v>1</v>
      </c>
      <c r="D8191" s="7" t="s">
        <v>545</v>
      </c>
      <c r="E8191" s="7" t="n">
        <v>2</v>
      </c>
      <c r="F8191" s="7" t="n">
        <v>0</v>
      </c>
    </row>
    <row r="8192" spans="1:10">
      <c r="A8192" t="s">
        <v>4</v>
      </c>
      <c r="B8192" s="4" t="s">
        <v>5</v>
      </c>
    </row>
    <row r="8193" spans="1:6">
      <c r="A8193" t="n">
        <v>69130</v>
      </c>
      <c r="B8193" s="23" t="n">
        <v>28</v>
      </c>
    </row>
    <row r="8194" spans="1:6">
      <c r="A8194" t="s">
        <v>4</v>
      </c>
      <c r="B8194" s="4" t="s">
        <v>5</v>
      </c>
      <c r="C8194" s="4" t="s">
        <v>13</v>
      </c>
      <c r="D8194" s="4" t="s">
        <v>10</v>
      </c>
      <c r="E8194" s="4" t="s">
        <v>6</v>
      </c>
    </row>
    <row r="8195" spans="1:6">
      <c r="A8195" t="n">
        <v>69131</v>
      </c>
      <c r="B8195" s="37" t="n">
        <v>51</v>
      </c>
      <c r="C8195" s="7" t="n">
        <v>4</v>
      </c>
      <c r="D8195" s="7" t="n">
        <v>0</v>
      </c>
      <c r="E8195" s="7" t="s">
        <v>344</v>
      </c>
    </row>
    <row r="8196" spans="1:6">
      <c r="A8196" t="s">
        <v>4</v>
      </c>
      <c r="B8196" s="4" t="s">
        <v>5</v>
      </c>
      <c r="C8196" s="4" t="s">
        <v>10</v>
      </c>
    </row>
    <row r="8197" spans="1:6">
      <c r="A8197" t="n">
        <v>69144</v>
      </c>
      <c r="B8197" s="25" t="n">
        <v>16</v>
      </c>
      <c r="C8197" s="7" t="n">
        <v>0</v>
      </c>
    </row>
    <row r="8198" spans="1:6">
      <c r="A8198" t="s">
        <v>4</v>
      </c>
      <c r="B8198" s="4" t="s">
        <v>5</v>
      </c>
      <c r="C8198" s="4" t="s">
        <v>10</v>
      </c>
      <c r="D8198" s="4" t="s">
        <v>28</v>
      </c>
      <c r="E8198" s="4" t="s">
        <v>13</v>
      </c>
      <c r="F8198" s="4" t="s">
        <v>13</v>
      </c>
    </row>
    <row r="8199" spans="1:6">
      <c r="A8199" t="n">
        <v>69147</v>
      </c>
      <c r="B8199" s="38" t="n">
        <v>26</v>
      </c>
      <c r="C8199" s="7" t="n">
        <v>0</v>
      </c>
      <c r="D8199" s="7" t="s">
        <v>546</v>
      </c>
      <c r="E8199" s="7" t="n">
        <v>2</v>
      </c>
      <c r="F8199" s="7" t="n">
        <v>0</v>
      </c>
    </row>
    <row r="8200" spans="1:6">
      <c r="A8200" t="s">
        <v>4</v>
      </c>
      <c r="B8200" s="4" t="s">
        <v>5</v>
      </c>
    </row>
    <row r="8201" spans="1:6">
      <c r="A8201" t="n">
        <v>69209</v>
      </c>
      <c r="B8201" s="23" t="n">
        <v>28</v>
      </c>
    </row>
    <row r="8202" spans="1:6">
      <c r="A8202" t="s">
        <v>4</v>
      </c>
      <c r="B8202" s="4" t="s">
        <v>5</v>
      </c>
      <c r="C8202" s="4" t="s">
        <v>10</v>
      </c>
      <c r="D8202" s="4" t="s">
        <v>13</v>
      </c>
    </row>
    <row r="8203" spans="1:6">
      <c r="A8203" t="n">
        <v>69210</v>
      </c>
      <c r="B8203" s="52" t="n">
        <v>89</v>
      </c>
      <c r="C8203" s="7" t="n">
        <v>65533</v>
      </c>
      <c r="D8203" s="7" t="n">
        <v>1</v>
      </c>
    </row>
    <row r="8204" spans="1:6">
      <c r="A8204" t="s">
        <v>4</v>
      </c>
      <c r="B8204" s="4" t="s">
        <v>5</v>
      </c>
      <c r="C8204" s="4" t="s">
        <v>13</v>
      </c>
      <c r="D8204" s="4" t="s">
        <v>10</v>
      </c>
      <c r="E8204" s="4" t="s">
        <v>19</v>
      </c>
    </row>
    <row r="8205" spans="1:6">
      <c r="A8205" t="n">
        <v>69214</v>
      </c>
      <c r="B8205" s="42" t="n">
        <v>58</v>
      </c>
      <c r="C8205" s="7" t="n">
        <v>0</v>
      </c>
      <c r="D8205" s="7" t="n">
        <v>1000</v>
      </c>
      <c r="E8205" s="7" t="n">
        <v>1</v>
      </c>
    </row>
    <row r="8206" spans="1:6">
      <c r="A8206" t="s">
        <v>4</v>
      </c>
      <c r="B8206" s="4" t="s">
        <v>5</v>
      </c>
      <c r="C8206" s="4" t="s">
        <v>13</v>
      </c>
      <c r="D8206" s="4" t="s">
        <v>10</v>
      </c>
    </row>
    <row r="8207" spans="1:6">
      <c r="A8207" t="n">
        <v>69222</v>
      </c>
      <c r="B8207" s="42" t="n">
        <v>58</v>
      </c>
      <c r="C8207" s="7" t="n">
        <v>255</v>
      </c>
      <c r="D8207" s="7" t="n">
        <v>0</v>
      </c>
    </row>
    <row r="8208" spans="1:6">
      <c r="A8208" t="s">
        <v>4</v>
      </c>
      <c r="B8208" s="4" t="s">
        <v>5</v>
      </c>
      <c r="C8208" s="4" t="s">
        <v>10</v>
      </c>
    </row>
    <row r="8209" spans="1:6">
      <c r="A8209" t="n">
        <v>69226</v>
      </c>
      <c r="B8209" s="25" t="n">
        <v>16</v>
      </c>
      <c r="C8209" s="7" t="n">
        <v>300</v>
      </c>
    </row>
    <row r="8210" spans="1:6">
      <c r="A8210" t="s">
        <v>4</v>
      </c>
      <c r="B8210" s="4" t="s">
        <v>5</v>
      </c>
      <c r="C8210" s="4" t="s">
        <v>13</v>
      </c>
      <c r="D8210" s="4" t="s">
        <v>6</v>
      </c>
    </row>
    <row r="8211" spans="1:6">
      <c r="A8211" t="n">
        <v>69229</v>
      </c>
      <c r="B8211" s="9" t="n">
        <v>2</v>
      </c>
      <c r="C8211" s="7" t="n">
        <v>10</v>
      </c>
      <c r="D8211" s="7" t="s">
        <v>547</v>
      </c>
    </row>
    <row r="8212" spans="1:6">
      <c r="A8212" t="s">
        <v>4</v>
      </c>
      <c r="B8212" s="4" t="s">
        <v>5</v>
      </c>
      <c r="C8212" s="4" t="s">
        <v>10</v>
      </c>
      <c r="D8212" s="4" t="s">
        <v>13</v>
      </c>
      <c r="E8212" s="4" t="s">
        <v>13</v>
      </c>
    </row>
    <row r="8213" spans="1:6">
      <c r="A8213" t="n">
        <v>69242</v>
      </c>
      <c r="B8213" s="87" t="n">
        <v>104</v>
      </c>
      <c r="C8213" s="7" t="n">
        <v>156</v>
      </c>
      <c r="D8213" s="7" t="n">
        <v>3</v>
      </c>
      <c r="E8213" s="7" t="n">
        <v>1</v>
      </c>
    </row>
    <row r="8214" spans="1:6">
      <c r="A8214" t="s">
        <v>4</v>
      </c>
      <c r="B8214" s="4" t="s">
        <v>5</v>
      </c>
    </row>
    <row r="8215" spans="1:6">
      <c r="A8215" t="n">
        <v>69247</v>
      </c>
      <c r="B8215" s="5" t="n">
        <v>1</v>
      </c>
    </row>
    <row r="8216" spans="1:6">
      <c r="A8216" t="s">
        <v>4</v>
      </c>
      <c r="B8216" s="4" t="s">
        <v>5</v>
      </c>
      <c r="C8216" s="4" t="s">
        <v>10</v>
      </c>
      <c r="D8216" s="4" t="s">
        <v>13</v>
      </c>
      <c r="E8216" s="4" t="s">
        <v>13</v>
      </c>
    </row>
    <row r="8217" spans="1:6">
      <c r="A8217" t="n">
        <v>69248</v>
      </c>
      <c r="B8217" s="87" t="n">
        <v>104</v>
      </c>
      <c r="C8217" s="7" t="n">
        <v>156</v>
      </c>
      <c r="D8217" s="7" t="n">
        <v>3</v>
      </c>
      <c r="E8217" s="7" t="n">
        <v>2</v>
      </c>
    </row>
    <row r="8218" spans="1:6">
      <c r="A8218" t="s">
        <v>4</v>
      </c>
      <c r="B8218" s="4" t="s">
        <v>5</v>
      </c>
    </row>
    <row r="8219" spans="1:6">
      <c r="A8219" t="n">
        <v>69253</v>
      </c>
      <c r="B8219" s="5" t="n">
        <v>1</v>
      </c>
    </row>
    <row r="8220" spans="1:6">
      <c r="A8220" t="s">
        <v>4</v>
      </c>
      <c r="B8220" s="4" t="s">
        <v>5</v>
      </c>
      <c r="C8220" s="4" t="s">
        <v>13</v>
      </c>
      <c r="D8220" s="4" t="s">
        <v>10</v>
      </c>
      <c r="E8220" s="4" t="s">
        <v>13</v>
      </c>
    </row>
    <row r="8221" spans="1:6">
      <c r="A8221" t="n">
        <v>69254</v>
      </c>
      <c r="B8221" s="32" t="n">
        <v>36</v>
      </c>
      <c r="C8221" s="7" t="n">
        <v>9</v>
      </c>
      <c r="D8221" s="7" t="n">
        <v>12</v>
      </c>
      <c r="E8221" s="7" t="n">
        <v>0</v>
      </c>
    </row>
    <row r="8222" spans="1:6">
      <c r="A8222" t="s">
        <v>4</v>
      </c>
      <c r="B8222" s="4" t="s">
        <v>5</v>
      </c>
      <c r="C8222" s="4" t="s">
        <v>13</v>
      </c>
      <c r="D8222" s="4" t="s">
        <v>10</v>
      </c>
      <c r="E8222" s="4" t="s">
        <v>13</v>
      </c>
    </row>
    <row r="8223" spans="1:6">
      <c r="A8223" t="n">
        <v>69259</v>
      </c>
      <c r="B8223" s="32" t="n">
        <v>36</v>
      </c>
      <c r="C8223" s="7" t="n">
        <v>9</v>
      </c>
      <c r="D8223" s="7" t="n">
        <v>1600</v>
      </c>
      <c r="E8223" s="7" t="n">
        <v>0</v>
      </c>
    </row>
    <row r="8224" spans="1:6">
      <c r="A8224" t="s">
        <v>4</v>
      </c>
      <c r="B8224" s="4" t="s">
        <v>5</v>
      </c>
      <c r="C8224" s="4" t="s">
        <v>13</v>
      </c>
      <c r="D8224" s="41" t="s">
        <v>88</v>
      </c>
      <c r="E8224" s="4" t="s">
        <v>5</v>
      </c>
      <c r="F8224" s="4" t="s">
        <v>13</v>
      </c>
      <c r="G8224" s="4" t="s">
        <v>10</v>
      </c>
      <c r="H8224" s="41" t="s">
        <v>89</v>
      </c>
      <c r="I8224" s="4" t="s">
        <v>13</v>
      </c>
      <c r="J8224" s="4" t="s">
        <v>18</v>
      </c>
    </row>
    <row r="8225" spans="1:10">
      <c r="A8225" t="n">
        <v>69264</v>
      </c>
      <c r="B8225" s="11" t="n">
        <v>5</v>
      </c>
      <c r="C8225" s="7" t="n">
        <v>28</v>
      </c>
      <c r="D8225" s="41" t="s">
        <v>3</v>
      </c>
      <c r="E8225" s="44" t="n">
        <v>64</v>
      </c>
      <c r="F8225" s="7" t="n">
        <v>5</v>
      </c>
      <c r="G8225" s="7" t="n">
        <v>6</v>
      </c>
      <c r="H8225" s="41" t="s">
        <v>3</v>
      </c>
      <c r="I8225" s="7" t="n">
        <v>1</v>
      </c>
      <c r="J8225" s="12" t="n">
        <f t="normal" ca="1">A8229</f>
        <v>0</v>
      </c>
    </row>
    <row r="8226" spans="1:10">
      <c r="A8226" t="s">
        <v>4</v>
      </c>
      <c r="B8226" s="4" t="s">
        <v>5</v>
      </c>
      <c r="C8226" s="4" t="s">
        <v>13</v>
      </c>
      <c r="D8226" s="4" t="s">
        <v>10</v>
      </c>
      <c r="E8226" s="4" t="s">
        <v>13</v>
      </c>
    </row>
    <row r="8227" spans="1:10">
      <c r="A8227" t="n">
        <v>69275</v>
      </c>
      <c r="B8227" s="32" t="n">
        <v>36</v>
      </c>
      <c r="C8227" s="7" t="n">
        <v>9</v>
      </c>
      <c r="D8227" s="7" t="n">
        <v>6</v>
      </c>
      <c r="E8227" s="7" t="n">
        <v>0</v>
      </c>
    </row>
    <row r="8228" spans="1:10">
      <c r="A8228" t="s">
        <v>4</v>
      </c>
      <c r="B8228" s="4" t="s">
        <v>5</v>
      </c>
      <c r="C8228" s="4" t="s">
        <v>10</v>
      </c>
    </row>
    <row r="8229" spans="1:10">
      <c r="A8229" t="n">
        <v>69280</v>
      </c>
      <c r="B8229" s="39" t="n">
        <v>12</v>
      </c>
      <c r="C8229" s="7" t="n">
        <v>10278</v>
      </c>
    </row>
    <row r="8230" spans="1:10">
      <c r="A8230" t="s">
        <v>4</v>
      </c>
      <c r="B8230" s="4" t="s">
        <v>5</v>
      </c>
      <c r="C8230" s="4" t="s">
        <v>9</v>
      </c>
    </row>
    <row r="8231" spans="1:10">
      <c r="A8231" t="n">
        <v>69283</v>
      </c>
      <c r="B8231" s="74" t="n">
        <v>15</v>
      </c>
      <c r="C8231" s="7" t="n">
        <v>2097152</v>
      </c>
    </row>
    <row r="8232" spans="1:10">
      <c r="A8232" t="s">
        <v>4</v>
      </c>
      <c r="B8232" s="4" t="s">
        <v>5</v>
      </c>
      <c r="C8232" s="4" t="s">
        <v>10</v>
      </c>
      <c r="D8232" s="4" t="s">
        <v>9</v>
      </c>
    </row>
    <row r="8233" spans="1:10">
      <c r="A8233" t="n">
        <v>69288</v>
      </c>
      <c r="B8233" s="49" t="n">
        <v>44</v>
      </c>
      <c r="C8233" s="7" t="n">
        <v>0</v>
      </c>
      <c r="D8233" s="7" t="n">
        <v>256</v>
      </c>
    </row>
    <row r="8234" spans="1:10">
      <c r="A8234" t="s">
        <v>4</v>
      </c>
      <c r="B8234" s="4" t="s">
        <v>5</v>
      </c>
      <c r="C8234" s="4" t="s">
        <v>10</v>
      </c>
      <c r="D8234" s="4" t="s">
        <v>9</v>
      </c>
    </row>
    <row r="8235" spans="1:10">
      <c r="A8235" t="n">
        <v>69295</v>
      </c>
      <c r="B8235" s="49" t="n">
        <v>44</v>
      </c>
      <c r="C8235" s="7" t="n">
        <v>1</v>
      </c>
      <c r="D8235" s="7" t="n">
        <v>256</v>
      </c>
    </row>
    <row r="8236" spans="1:10">
      <c r="A8236" t="s">
        <v>4</v>
      </c>
      <c r="B8236" s="4" t="s">
        <v>5</v>
      </c>
      <c r="C8236" s="4" t="s">
        <v>10</v>
      </c>
      <c r="D8236" s="4" t="s">
        <v>9</v>
      </c>
    </row>
    <row r="8237" spans="1:10">
      <c r="A8237" t="n">
        <v>69302</v>
      </c>
      <c r="B8237" s="49" t="n">
        <v>44</v>
      </c>
      <c r="C8237" s="7" t="n">
        <v>1600</v>
      </c>
      <c r="D8237" s="7" t="n">
        <v>256</v>
      </c>
    </row>
    <row r="8238" spans="1:10">
      <c r="A8238" t="s">
        <v>4</v>
      </c>
      <c r="B8238" s="4" t="s">
        <v>5</v>
      </c>
      <c r="C8238" s="4" t="s">
        <v>10</v>
      </c>
      <c r="D8238" s="4" t="s">
        <v>9</v>
      </c>
    </row>
    <row r="8239" spans="1:10">
      <c r="A8239" t="n">
        <v>69309</v>
      </c>
      <c r="B8239" s="49" t="n">
        <v>44</v>
      </c>
      <c r="C8239" s="7" t="n">
        <v>61491</v>
      </c>
      <c r="D8239" s="7" t="n">
        <v>256</v>
      </c>
    </row>
    <row r="8240" spans="1:10">
      <c r="A8240" t="s">
        <v>4</v>
      </c>
      <c r="B8240" s="4" t="s">
        <v>5</v>
      </c>
      <c r="C8240" s="4" t="s">
        <v>10</v>
      </c>
      <c r="D8240" s="4" t="s">
        <v>9</v>
      </c>
    </row>
    <row r="8241" spans="1:10">
      <c r="A8241" t="n">
        <v>69316</v>
      </c>
      <c r="B8241" s="49" t="n">
        <v>44</v>
      </c>
      <c r="C8241" s="7" t="n">
        <v>61492</v>
      </c>
      <c r="D8241" s="7" t="n">
        <v>256</v>
      </c>
    </row>
    <row r="8242" spans="1:10">
      <c r="A8242" t="s">
        <v>4</v>
      </c>
      <c r="B8242" s="4" t="s">
        <v>5</v>
      </c>
      <c r="C8242" s="4" t="s">
        <v>10</v>
      </c>
      <c r="D8242" s="4" t="s">
        <v>9</v>
      </c>
    </row>
    <row r="8243" spans="1:10">
      <c r="A8243" t="n">
        <v>69323</v>
      </c>
      <c r="B8243" s="49" t="n">
        <v>44</v>
      </c>
      <c r="C8243" s="7" t="n">
        <v>61493</v>
      </c>
      <c r="D8243" s="7" t="n">
        <v>256</v>
      </c>
    </row>
    <row r="8244" spans="1:10">
      <c r="A8244" t="s">
        <v>4</v>
      </c>
      <c r="B8244" s="4" t="s">
        <v>5</v>
      </c>
      <c r="C8244" s="4" t="s">
        <v>10</v>
      </c>
      <c r="D8244" s="4" t="s">
        <v>9</v>
      </c>
    </row>
    <row r="8245" spans="1:10">
      <c r="A8245" t="n">
        <v>69330</v>
      </c>
      <c r="B8245" s="49" t="n">
        <v>44</v>
      </c>
      <c r="C8245" s="7" t="n">
        <v>61494</v>
      </c>
      <c r="D8245" s="7" t="n">
        <v>256</v>
      </c>
    </row>
    <row r="8246" spans="1:10">
      <c r="A8246" t="s">
        <v>4</v>
      </c>
      <c r="B8246" s="4" t="s">
        <v>5</v>
      </c>
      <c r="C8246" s="4" t="s">
        <v>10</v>
      </c>
      <c r="D8246" s="4" t="s">
        <v>19</v>
      </c>
      <c r="E8246" s="4" t="s">
        <v>19</v>
      </c>
      <c r="F8246" s="4" t="s">
        <v>19</v>
      </c>
      <c r="G8246" s="4" t="s">
        <v>19</v>
      </c>
    </row>
    <row r="8247" spans="1:10">
      <c r="A8247" t="n">
        <v>69337</v>
      </c>
      <c r="B8247" s="31" t="n">
        <v>46</v>
      </c>
      <c r="C8247" s="7" t="n">
        <v>61456</v>
      </c>
      <c r="D8247" s="7" t="n">
        <v>-9.28999996185303</v>
      </c>
      <c r="E8247" s="7" t="n">
        <v>0</v>
      </c>
      <c r="F8247" s="7" t="n">
        <v>67.0400009155273</v>
      </c>
      <c r="G8247" s="7" t="n">
        <v>173.800003051758</v>
      </c>
    </row>
    <row r="8248" spans="1:10">
      <c r="A8248" t="s">
        <v>4</v>
      </c>
      <c r="B8248" s="4" t="s">
        <v>5</v>
      </c>
      <c r="C8248" s="4" t="s">
        <v>13</v>
      </c>
      <c r="D8248" s="4" t="s">
        <v>13</v>
      </c>
      <c r="E8248" s="4" t="s">
        <v>19</v>
      </c>
      <c r="F8248" s="4" t="s">
        <v>19</v>
      </c>
      <c r="G8248" s="4" t="s">
        <v>19</v>
      </c>
      <c r="H8248" s="4" t="s">
        <v>10</v>
      </c>
      <c r="I8248" s="4" t="s">
        <v>13</v>
      </c>
    </row>
    <row r="8249" spans="1:10">
      <c r="A8249" t="n">
        <v>69356</v>
      </c>
      <c r="B8249" s="48" t="n">
        <v>45</v>
      </c>
      <c r="C8249" s="7" t="n">
        <v>4</v>
      </c>
      <c r="D8249" s="7" t="n">
        <v>3</v>
      </c>
      <c r="E8249" s="7" t="n">
        <v>1.82000005245209</v>
      </c>
      <c r="F8249" s="7" t="n">
        <v>353.839996337891</v>
      </c>
      <c r="G8249" s="7" t="n">
        <v>0</v>
      </c>
      <c r="H8249" s="7" t="n">
        <v>0</v>
      </c>
      <c r="I8249" s="7" t="n">
        <v>0</v>
      </c>
    </row>
    <row r="8250" spans="1:10">
      <c r="A8250" t="s">
        <v>4</v>
      </c>
      <c r="B8250" s="4" t="s">
        <v>5</v>
      </c>
      <c r="C8250" s="4" t="s">
        <v>13</v>
      </c>
      <c r="D8250" s="4" t="s">
        <v>6</v>
      </c>
    </row>
    <row r="8251" spans="1:10">
      <c r="A8251" t="n">
        <v>69374</v>
      </c>
      <c r="B8251" s="9" t="n">
        <v>2</v>
      </c>
      <c r="C8251" s="7" t="n">
        <v>10</v>
      </c>
      <c r="D8251" s="7" t="s">
        <v>548</v>
      </c>
    </row>
    <row r="8252" spans="1:10">
      <c r="A8252" t="s">
        <v>4</v>
      </c>
      <c r="B8252" s="4" t="s">
        <v>5</v>
      </c>
      <c r="C8252" s="4" t="s">
        <v>10</v>
      </c>
    </row>
    <row r="8253" spans="1:10">
      <c r="A8253" t="n">
        <v>69389</v>
      </c>
      <c r="B8253" s="25" t="n">
        <v>16</v>
      </c>
      <c r="C8253" s="7" t="n">
        <v>0</v>
      </c>
    </row>
    <row r="8254" spans="1:10">
      <c r="A8254" t="s">
        <v>4</v>
      </c>
      <c r="B8254" s="4" t="s">
        <v>5</v>
      </c>
      <c r="C8254" s="4" t="s">
        <v>13</v>
      </c>
      <c r="D8254" s="4" t="s">
        <v>10</v>
      </c>
    </row>
    <row r="8255" spans="1:10">
      <c r="A8255" t="n">
        <v>69392</v>
      </c>
      <c r="B8255" s="42" t="n">
        <v>58</v>
      </c>
      <c r="C8255" s="7" t="n">
        <v>105</v>
      </c>
      <c r="D8255" s="7" t="n">
        <v>300</v>
      </c>
    </row>
    <row r="8256" spans="1:10">
      <c r="A8256" t="s">
        <v>4</v>
      </c>
      <c r="B8256" s="4" t="s">
        <v>5</v>
      </c>
      <c r="C8256" s="4" t="s">
        <v>19</v>
      </c>
      <c r="D8256" s="4" t="s">
        <v>10</v>
      </c>
    </row>
    <row r="8257" spans="1:9">
      <c r="A8257" t="n">
        <v>69396</v>
      </c>
      <c r="B8257" s="43" t="n">
        <v>103</v>
      </c>
      <c r="C8257" s="7" t="n">
        <v>1</v>
      </c>
      <c r="D8257" s="7" t="n">
        <v>300</v>
      </c>
    </row>
    <row r="8258" spans="1:9">
      <c r="A8258" t="s">
        <v>4</v>
      </c>
      <c r="B8258" s="4" t="s">
        <v>5</v>
      </c>
      <c r="C8258" s="4" t="s">
        <v>13</v>
      </c>
      <c r="D8258" s="4" t="s">
        <v>10</v>
      </c>
    </row>
    <row r="8259" spans="1:9">
      <c r="A8259" t="n">
        <v>69403</v>
      </c>
      <c r="B8259" s="45" t="n">
        <v>72</v>
      </c>
      <c r="C8259" s="7" t="n">
        <v>4</v>
      </c>
      <c r="D8259" s="7" t="n">
        <v>0</v>
      </c>
    </row>
    <row r="8260" spans="1:9">
      <c r="A8260" t="s">
        <v>4</v>
      </c>
      <c r="B8260" s="4" t="s">
        <v>5</v>
      </c>
      <c r="C8260" s="4" t="s">
        <v>9</v>
      </c>
    </row>
    <row r="8261" spans="1:9">
      <c r="A8261" t="n">
        <v>69407</v>
      </c>
      <c r="B8261" s="74" t="n">
        <v>15</v>
      </c>
      <c r="C8261" s="7" t="n">
        <v>1073741824</v>
      </c>
    </row>
    <row r="8262" spans="1:9">
      <c r="A8262" t="s">
        <v>4</v>
      </c>
      <c r="B8262" s="4" t="s">
        <v>5</v>
      </c>
      <c r="C8262" s="4" t="s">
        <v>13</v>
      </c>
    </row>
    <row r="8263" spans="1:9">
      <c r="A8263" t="n">
        <v>69412</v>
      </c>
      <c r="B8263" s="44" t="n">
        <v>64</v>
      </c>
      <c r="C8263" s="7" t="n">
        <v>3</v>
      </c>
    </row>
    <row r="8264" spans="1:9">
      <c r="A8264" t="s">
        <v>4</v>
      </c>
      <c r="B8264" s="4" t="s">
        <v>5</v>
      </c>
      <c r="C8264" s="4" t="s">
        <v>13</v>
      </c>
    </row>
    <row r="8265" spans="1:9">
      <c r="A8265" t="n">
        <v>69414</v>
      </c>
      <c r="B8265" s="40" t="n">
        <v>74</v>
      </c>
      <c r="C8265" s="7" t="n">
        <v>67</v>
      </c>
    </row>
    <row r="8266" spans="1:9">
      <c r="A8266" t="s">
        <v>4</v>
      </c>
      <c r="B8266" s="4" t="s">
        <v>5</v>
      </c>
      <c r="C8266" s="4" t="s">
        <v>13</v>
      </c>
      <c r="D8266" s="4" t="s">
        <v>13</v>
      </c>
      <c r="E8266" s="4" t="s">
        <v>10</v>
      </c>
    </row>
    <row r="8267" spans="1:9">
      <c r="A8267" t="n">
        <v>69416</v>
      </c>
      <c r="B8267" s="48" t="n">
        <v>45</v>
      </c>
      <c r="C8267" s="7" t="n">
        <v>8</v>
      </c>
      <c r="D8267" s="7" t="n">
        <v>1</v>
      </c>
      <c r="E8267" s="7" t="n">
        <v>0</v>
      </c>
    </row>
    <row r="8268" spans="1:9">
      <c r="A8268" t="s">
        <v>4</v>
      </c>
      <c r="B8268" s="4" t="s">
        <v>5</v>
      </c>
      <c r="C8268" s="4" t="s">
        <v>10</v>
      </c>
    </row>
    <row r="8269" spans="1:9">
      <c r="A8269" t="n">
        <v>69421</v>
      </c>
      <c r="B8269" s="13" t="n">
        <v>13</v>
      </c>
      <c r="C8269" s="7" t="n">
        <v>6409</v>
      </c>
    </row>
    <row r="8270" spans="1:9">
      <c r="A8270" t="s">
        <v>4</v>
      </c>
      <c r="B8270" s="4" t="s">
        <v>5</v>
      </c>
      <c r="C8270" s="4" t="s">
        <v>10</v>
      </c>
    </row>
    <row r="8271" spans="1:9">
      <c r="A8271" t="n">
        <v>69424</v>
      </c>
      <c r="B8271" s="13" t="n">
        <v>13</v>
      </c>
      <c r="C8271" s="7" t="n">
        <v>6408</v>
      </c>
    </row>
    <row r="8272" spans="1:9">
      <c r="A8272" t="s">
        <v>4</v>
      </c>
      <c r="B8272" s="4" t="s">
        <v>5</v>
      </c>
      <c r="C8272" s="4" t="s">
        <v>10</v>
      </c>
    </row>
    <row r="8273" spans="1:5">
      <c r="A8273" t="n">
        <v>69427</v>
      </c>
      <c r="B8273" s="39" t="n">
        <v>12</v>
      </c>
      <c r="C8273" s="7" t="n">
        <v>6464</v>
      </c>
    </row>
    <row r="8274" spans="1:5">
      <c r="A8274" t="s">
        <v>4</v>
      </c>
      <c r="B8274" s="4" t="s">
        <v>5</v>
      </c>
      <c r="C8274" s="4" t="s">
        <v>10</v>
      </c>
    </row>
    <row r="8275" spans="1:5">
      <c r="A8275" t="n">
        <v>69430</v>
      </c>
      <c r="B8275" s="13" t="n">
        <v>13</v>
      </c>
      <c r="C8275" s="7" t="n">
        <v>6465</v>
      </c>
    </row>
    <row r="8276" spans="1:5">
      <c r="A8276" t="s">
        <v>4</v>
      </c>
      <c r="B8276" s="4" t="s">
        <v>5</v>
      </c>
      <c r="C8276" s="4" t="s">
        <v>10</v>
      </c>
    </row>
    <row r="8277" spans="1:5">
      <c r="A8277" t="n">
        <v>69433</v>
      </c>
      <c r="B8277" s="13" t="n">
        <v>13</v>
      </c>
      <c r="C8277" s="7" t="n">
        <v>6466</v>
      </c>
    </row>
    <row r="8278" spans="1:5">
      <c r="A8278" t="s">
        <v>4</v>
      </c>
      <c r="B8278" s="4" t="s">
        <v>5</v>
      </c>
      <c r="C8278" s="4" t="s">
        <v>10</v>
      </c>
    </row>
    <row r="8279" spans="1:5">
      <c r="A8279" t="n">
        <v>69436</v>
      </c>
      <c r="B8279" s="13" t="n">
        <v>13</v>
      </c>
      <c r="C8279" s="7" t="n">
        <v>6467</v>
      </c>
    </row>
    <row r="8280" spans="1:5">
      <c r="A8280" t="s">
        <v>4</v>
      </c>
      <c r="B8280" s="4" t="s">
        <v>5</v>
      </c>
      <c r="C8280" s="4" t="s">
        <v>10</v>
      </c>
    </row>
    <row r="8281" spans="1:5">
      <c r="A8281" t="n">
        <v>69439</v>
      </c>
      <c r="B8281" s="13" t="n">
        <v>13</v>
      </c>
      <c r="C8281" s="7" t="n">
        <v>6468</v>
      </c>
    </row>
    <row r="8282" spans="1:5">
      <c r="A8282" t="s">
        <v>4</v>
      </c>
      <c r="B8282" s="4" t="s">
        <v>5</v>
      </c>
      <c r="C8282" s="4" t="s">
        <v>10</v>
      </c>
    </row>
    <row r="8283" spans="1:5">
      <c r="A8283" t="n">
        <v>69442</v>
      </c>
      <c r="B8283" s="13" t="n">
        <v>13</v>
      </c>
      <c r="C8283" s="7" t="n">
        <v>6469</v>
      </c>
    </row>
    <row r="8284" spans="1:5">
      <c r="A8284" t="s">
        <v>4</v>
      </c>
      <c r="B8284" s="4" t="s">
        <v>5</v>
      </c>
      <c r="C8284" s="4" t="s">
        <v>10</v>
      </c>
    </row>
    <row r="8285" spans="1:5">
      <c r="A8285" t="n">
        <v>69445</v>
      </c>
      <c r="B8285" s="13" t="n">
        <v>13</v>
      </c>
      <c r="C8285" s="7" t="n">
        <v>6470</v>
      </c>
    </row>
    <row r="8286" spans="1:5">
      <c r="A8286" t="s">
        <v>4</v>
      </c>
      <c r="B8286" s="4" t="s">
        <v>5</v>
      </c>
      <c r="C8286" s="4" t="s">
        <v>10</v>
      </c>
    </row>
    <row r="8287" spans="1:5">
      <c r="A8287" t="n">
        <v>69448</v>
      </c>
      <c r="B8287" s="13" t="n">
        <v>13</v>
      </c>
      <c r="C8287" s="7" t="n">
        <v>6471</v>
      </c>
    </row>
    <row r="8288" spans="1:5">
      <c r="A8288" t="s">
        <v>4</v>
      </c>
      <c r="B8288" s="4" t="s">
        <v>5</v>
      </c>
      <c r="C8288" s="4" t="s">
        <v>13</v>
      </c>
    </row>
    <row r="8289" spans="1:3">
      <c r="A8289" t="n">
        <v>69451</v>
      </c>
      <c r="B8289" s="40" t="n">
        <v>74</v>
      </c>
      <c r="C8289" s="7" t="n">
        <v>18</v>
      </c>
    </row>
    <row r="8290" spans="1:3">
      <c r="A8290" t="s">
        <v>4</v>
      </c>
      <c r="B8290" s="4" t="s">
        <v>5</v>
      </c>
      <c r="C8290" s="4" t="s">
        <v>13</v>
      </c>
    </row>
    <row r="8291" spans="1:3">
      <c r="A8291" t="n">
        <v>69453</v>
      </c>
      <c r="B8291" s="40" t="n">
        <v>74</v>
      </c>
      <c r="C8291" s="7" t="n">
        <v>45</v>
      </c>
    </row>
    <row r="8292" spans="1:3">
      <c r="A8292" t="s">
        <v>4</v>
      </c>
      <c r="B8292" s="4" t="s">
        <v>5</v>
      </c>
      <c r="C8292" s="4" t="s">
        <v>10</v>
      </c>
    </row>
    <row r="8293" spans="1:3">
      <c r="A8293" t="n">
        <v>69455</v>
      </c>
      <c r="B8293" s="25" t="n">
        <v>16</v>
      </c>
      <c r="C8293" s="7" t="n">
        <v>0</v>
      </c>
    </row>
    <row r="8294" spans="1:3">
      <c r="A8294" t="s">
        <v>4</v>
      </c>
      <c r="B8294" s="4" t="s">
        <v>5</v>
      </c>
      <c r="C8294" s="4" t="s">
        <v>13</v>
      </c>
      <c r="D8294" s="4" t="s">
        <v>13</v>
      </c>
      <c r="E8294" s="4" t="s">
        <v>13</v>
      </c>
      <c r="F8294" s="4" t="s">
        <v>13</v>
      </c>
    </row>
    <row r="8295" spans="1:3">
      <c r="A8295" t="n">
        <v>69458</v>
      </c>
      <c r="B8295" s="8" t="n">
        <v>14</v>
      </c>
      <c r="C8295" s="7" t="n">
        <v>0</v>
      </c>
      <c r="D8295" s="7" t="n">
        <v>8</v>
      </c>
      <c r="E8295" s="7" t="n">
        <v>0</v>
      </c>
      <c r="F8295" s="7" t="n">
        <v>0</v>
      </c>
    </row>
    <row r="8296" spans="1:3">
      <c r="A8296" t="s">
        <v>4</v>
      </c>
      <c r="B8296" s="4" t="s">
        <v>5</v>
      </c>
      <c r="C8296" s="4" t="s">
        <v>13</v>
      </c>
      <c r="D8296" s="4" t="s">
        <v>6</v>
      </c>
    </row>
    <row r="8297" spans="1:3">
      <c r="A8297" t="n">
        <v>69463</v>
      </c>
      <c r="B8297" s="9" t="n">
        <v>2</v>
      </c>
      <c r="C8297" s="7" t="n">
        <v>11</v>
      </c>
      <c r="D8297" s="7" t="s">
        <v>21</v>
      </c>
    </row>
    <row r="8298" spans="1:3">
      <c r="A8298" t="s">
        <v>4</v>
      </c>
      <c r="B8298" s="4" t="s">
        <v>5</v>
      </c>
      <c r="C8298" s="4" t="s">
        <v>10</v>
      </c>
    </row>
    <row r="8299" spans="1:3">
      <c r="A8299" t="n">
        <v>69477</v>
      </c>
      <c r="B8299" s="25" t="n">
        <v>16</v>
      </c>
      <c r="C8299" s="7" t="n">
        <v>0</v>
      </c>
    </row>
    <row r="8300" spans="1:3">
      <c r="A8300" t="s">
        <v>4</v>
      </c>
      <c r="B8300" s="4" t="s">
        <v>5</v>
      </c>
      <c r="C8300" s="4" t="s">
        <v>13</v>
      </c>
      <c r="D8300" s="4" t="s">
        <v>6</v>
      </c>
    </row>
    <row r="8301" spans="1:3">
      <c r="A8301" t="n">
        <v>69480</v>
      </c>
      <c r="B8301" s="9" t="n">
        <v>2</v>
      </c>
      <c r="C8301" s="7" t="n">
        <v>11</v>
      </c>
      <c r="D8301" s="7" t="s">
        <v>549</v>
      </c>
    </row>
    <row r="8302" spans="1:3">
      <c r="A8302" t="s">
        <v>4</v>
      </c>
      <c r="B8302" s="4" t="s">
        <v>5</v>
      </c>
      <c r="C8302" s="4" t="s">
        <v>10</v>
      </c>
    </row>
    <row r="8303" spans="1:3">
      <c r="A8303" t="n">
        <v>69489</v>
      </c>
      <c r="B8303" s="25" t="n">
        <v>16</v>
      </c>
      <c r="C8303" s="7" t="n">
        <v>0</v>
      </c>
    </row>
    <row r="8304" spans="1:3">
      <c r="A8304" t="s">
        <v>4</v>
      </c>
      <c r="B8304" s="4" t="s">
        <v>5</v>
      </c>
      <c r="C8304" s="4" t="s">
        <v>9</v>
      </c>
    </row>
    <row r="8305" spans="1:6">
      <c r="A8305" t="n">
        <v>69492</v>
      </c>
      <c r="B8305" s="74" t="n">
        <v>15</v>
      </c>
      <c r="C8305" s="7" t="n">
        <v>2048</v>
      </c>
    </row>
    <row r="8306" spans="1:6">
      <c r="A8306" t="s">
        <v>4</v>
      </c>
      <c r="B8306" s="4" t="s">
        <v>5</v>
      </c>
      <c r="C8306" s="4" t="s">
        <v>13</v>
      </c>
      <c r="D8306" s="4" t="s">
        <v>6</v>
      </c>
    </row>
    <row r="8307" spans="1:6">
      <c r="A8307" t="n">
        <v>69497</v>
      </c>
      <c r="B8307" s="9" t="n">
        <v>2</v>
      </c>
      <c r="C8307" s="7" t="n">
        <v>10</v>
      </c>
      <c r="D8307" s="7" t="s">
        <v>31</v>
      </c>
    </row>
    <row r="8308" spans="1:6">
      <c r="A8308" t="s">
        <v>4</v>
      </c>
      <c r="B8308" s="4" t="s">
        <v>5</v>
      </c>
      <c r="C8308" s="4" t="s">
        <v>10</v>
      </c>
    </row>
    <row r="8309" spans="1:6">
      <c r="A8309" t="n">
        <v>69515</v>
      </c>
      <c r="B8309" s="25" t="n">
        <v>16</v>
      </c>
      <c r="C8309" s="7" t="n">
        <v>0</v>
      </c>
    </row>
    <row r="8310" spans="1:6">
      <c r="A8310" t="s">
        <v>4</v>
      </c>
      <c r="B8310" s="4" t="s">
        <v>5</v>
      </c>
      <c r="C8310" s="4" t="s">
        <v>13</v>
      </c>
      <c r="D8310" s="4" t="s">
        <v>6</v>
      </c>
    </row>
    <row r="8311" spans="1:6">
      <c r="A8311" t="n">
        <v>69518</v>
      </c>
      <c r="B8311" s="9" t="n">
        <v>2</v>
      </c>
      <c r="C8311" s="7" t="n">
        <v>10</v>
      </c>
      <c r="D8311" s="7" t="s">
        <v>32</v>
      </c>
    </row>
    <row r="8312" spans="1:6">
      <c r="A8312" t="s">
        <v>4</v>
      </c>
      <c r="B8312" s="4" t="s">
        <v>5</v>
      </c>
      <c r="C8312" s="4" t="s">
        <v>10</v>
      </c>
    </row>
    <row r="8313" spans="1:6">
      <c r="A8313" t="n">
        <v>69537</v>
      </c>
      <c r="B8313" s="25" t="n">
        <v>16</v>
      </c>
      <c r="C8313" s="7" t="n">
        <v>0</v>
      </c>
    </row>
    <row r="8314" spans="1:6">
      <c r="A8314" t="s">
        <v>4</v>
      </c>
      <c r="B8314" s="4" t="s">
        <v>5</v>
      </c>
      <c r="C8314" s="4" t="s">
        <v>13</v>
      </c>
      <c r="D8314" s="4" t="s">
        <v>10</v>
      </c>
      <c r="E8314" s="4" t="s">
        <v>19</v>
      </c>
    </row>
    <row r="8315" spans="1:6">
      <c r="A8315" t="n">
        <v>69540</v>
      </c>
      <c r="B8315" s="42" t="n">
        <v>58</v>
      </c>
      <c r="C8315" s="7" t="n">
        <v>100</v>
      </c>
      <c r="D8315" s="7" t="n">
        <v>300</v>
      </c>
      <c r="E8315" s="7" t="n">
        <v>1</v>
      </c>
    </row>
    <row r="8316" spans="1:6">
      <c r="A8316" t="s">
        <v>4</v>
      </c>
      <c r="B8316" s="4" t="s">
        <v>5</v>
      </c>
      <c r="C8316" s="4" t="s">
        <v>13</v>
      </c>
      <c r="D8316" s="4" t="s">
        <v>10</v>
      </c>
    </row>
    <row r="8317" spans="1:6">
      <c r="A8317" t="n">
        <v>69548</v>
      </c>
      <c r="B8317" s="42" t="n">
        <v>58</v>
      </c>
      <c r="C8317" s="7" t="n">
        <v>255</v>
      </c>
      <c r="D8317" s="7" t="n">
        <v>0</v>
      </c>
    </row>
    <row r="8318" spans="1:6">
      <c r="A8318" t="s">
        <v>4</v>
      </c>
      <c r="B8318" s="4" t="s">
        <v>5</v>
      </c>
      <c r="C8318" s="4" t="s">
        <v>13</v>
      </c>
    </row>
    <row r="8319" spans="1:6">
      <c r="A8319" t="n">
        <v>69552</v>
      </c>
      <c r="B8319" s="26" t="n">
        <v>23</v>
      </c>
      <c r="C8319" s="7" t="n">
        <v>0</v>
      </c>
    </row>
    <row r="8320" spans="1:6">
      <c r="A8320" t="s">
        <v>4</v>
      </c>
      <c r="B8320" s="4" t="s">
        <v>5</v>
      </c>
    </row>
    <row r="8321" spans="1:5">
      <c r="A8321" t="n">
        <v>69554</v>
      </c>
      <c r="B8321" s="5" t="n">
        <v>1</v>
      </c>
    </row>
    <row r="8322" spans="1:5" s="3" customFormat="1" customHeight="0">
      <c r="A8322" s="3" t="s">
        <v>2</v>
      </c>
      <c r="B8322" s="3" t="s">
        <v>550</v>
      </c>
    </row>
    <row r="8323" spans="1:5">
      <c r="A8323" t="s">
        <v>4</v>
      </c>
      <c r="B8323" s="4" t="s">
        <v>5</v>
      </c>
      <c r="C8323" s="4" t="s">
        <v>10</v>
      </c>
      <c r="D8323" s="4" t="s">
        <v>10</v>
      </c>
      <c r="E8323" s="4" t="s">
        <v>9</v>
      </c>
      <c r="F8323" s="4" t="s">
        <v>6</v>
      </c>
      <c r="G8323" s="4" t="s">
        <v>8</v>
      </c>
      <c r="H8323" s="4" t="s">
        <v>10</v>
      </c>
      <c r="I8323" s="4" t="s">
        <v>10</v>
      </c>
      <c r="J8323" s="4" t="s">
        <v>9</v>
      </c>
      <c r="K8323" s="4" t="s">
        <v>6</v>
      </c>
      <c r="L8323" s="4" t="s">
        <v>8</v>
      </c>
      <c r="M8323" s="4" t="s">
        <v>10</v>
      </c>
      <c r="N8323" s="4" t="s">
        <v>10</v>
      </c>
      <c r="O8323" s="4" t="s">
        <v>9</v>
      </c>
      <c r="P8323" s="4" t="s">
        <v>6</v>
      </c>
      <c r="Q8323" s="4" t="s">
        <v>8</v>
      </c>
      <c r="R8323" s="4" t="s">
        <v>10</v>
      </c>
      <c r="S8323" s="4" t="s">
        <v>10</v>
      </c>
      <c r="T8323" s="4" t="s">
        <v>9</v>
      </c>
      <c r="U8323" s="4" t="s">
        <v>6</v>
      </c>
      <c r="V8323" s="4" t="s">
        <v>8</v>
      </c>
      <c r="W8323" s="4" t="s">
        <v>10</v>
      </c>
      <c r="X8323" s="4" t="s">
        <v>10</v>
      </c>
      <c r="Y8323" s="4" t="s">
        <v>9</v>
      </c>
      <c r="Z8323" s="4" t="s">
        <v>6</v>
      </c>
      <c r="AA8323" s="4" t="s">
        <v>8</v>
      </c>
      <c r="AB8323" s="4" t="s">
        <v>10</v>
      </c>
      <c r="AC8323" s="4" t="s">
        <v>10</v>
      </c>
      <c r="AD8323" s="4" t="s">
        <v>9</v>
      </c>
      <c r="AE8323" s="4" t="s">
        <v>6</v>
      </c>
      <c r="AF8323" s="4" t="s">
        <v>8</v>
      </c>
      <c r="AG8323" s="4" t="s">
        <v>10</v>
      </c>
      <c r="AH8323" s="4" t="s">
        <v>10</v>
      </c>
      <c r="AI8323" s="4" t="s">
        <v>9</v>
      </c>
      <c r="AJ8323" s="4" t="s">
        <v>6</v>
      </c>
      <c r="AK8323" s="4" t="s">
        <v>8</v>
      </c>
      <c r="AL8323" s="4" t="s">
        <v>10</v>
      </c>
      <c r="AM8323" s="4" t="s">
        <v>10</v>
      </c>
      <c r="AN8323" s="4" t="s">
        <v>9</v>
      </c>
      <c r="AO8323" s="4" t="s">
        <v>6</v>
      </c>
      <c r="AP8323" s="4" t="s">
        <v>8</v>
      </c>
      <c r="AQ8323" s="4" t="s">
        <v>10</v>
      </c>
      <c r="AR8323" s="4" t="s">
        <v>10</v>
      </c>
      <c r="AS8323" s="4" t="s">
        <v>9</v>
      </c>
      <c r="AT8323" s="4" t="s">
        <v>6</v>
      </c>
      <c r="AU8323" s="4" t="s">
        <v>8</v>
      </c>
      <c r="AV8323" s="4" t="s">
        <v>10</v>
      </c>
      <c r="AW8323" s="4" t="s">
        <v>10</v>
      </c>
      <c r="AX8323" s="4" t="s">
        <v>9</v>
      </c>
      <c r="AY8323" s="4" t="s">
        <v>6</v>
      </c>
      <c r="AZ8323" s="4" t="s">
        <v>8</v>
      </c>
      <c r="BA8323" s="4" t="s">
        <v>10</v>
      </c>
      <c r="BB8323" s="4" t="s">
        <v>10</v>
      </c>
      <c r="BC8323" s="4" t="s">
        <v>9</v>
      </c>
      <c r="BD8323" s="4" t="s">
        <v>6</v>
      </c>
      <c r="BE8323" s="4" t="s">
        <v>8</v>
      </c>
      <c r="BF8323" s="4" t="s">
        <v>10</v>
      </c>
      <c r="BG8323" s="4" t="s">
        <v>10</v>
      </c>
      <c r="BH8323" s="4" t="s">
        <v>9</v>
      </c>
      <c r="BI8323" s="4" t="s">
        <v>6</v>
      </c>
      <c r="BJ8323" s="4" t="s">
        <v>8</v>
      </c>
      <c r="BK8323" s="4" t="s">
        <v>10</v>
      </c>
      <c r="BL8323" s="4" t="s">
        <v>10</v>
      </c>
      <c r="BM8323" s="4" t="s">
        <v>9</v>
      </c>
      <c r="BN8323" s="4" t="s">
        <v>6</v>
      </c>
      <c r="BO8323" s="4" t="s">
        <v>8</v>
      </c>
      <c r="BP8323" s="4" t="s">
        <v>10</v>
      </c>
      <c r="BQ8323" s="4" t="s">
        <v>10</v>
      </c>
      <c r="BR8323" s="4" t="s">
        <v>9</v>
      </c>
      <c r="BS8323" s="4" t="s">
        <v>6</v>
      </c>
      <c r="BT8323" s="4" t="s">
        <v>8</v>
      </c>
      <c r="BU8323" s="4" t="s">
        <v>10</v>
      </c>
      <c r="BV8323" s="4" t="s">
        <v>10</v>
      </c>
      <c r="BW8323" s="4" t="s">
        <v>9</v>
      </c>
      <c r="BX8323" s="4" t="s">
        <v>6</v>
      </c>
      <c r="BY8323" s="4" t="s">
        <v>8</v>
      </c>
      <c r="BZ8323" s="4" t="s">
        <v>10</v>
      </c>
      <c r="CA8323" s="4" t="s">
        <v>10</v>
      </c>
      <c r="CB8323" s="4" t="s">
        <v>9</v>
      </c>
      <c r="CC8323" s="4" t="s">
        <v>6</v>
      </c>
      <c r="CD8323" s="4" t="s">
        <v>8</v>
      </c>
      <c r="CE8323" s="4" t="s">
        <v>10</v>
      </c>
      <c r="CF8323" s="4" t="s">
        <v>10</v>
      </c>
      <c r="CG8323" s="4" t="s">
        <v>9</v>
      </c>
      <c r="CH8323" s="4" t="s">
        <v>6</v>
      </c>
      <c r="CI8323" s="4" t="s">
        <v>8</v>
      </c>
      <c r="CJ8323" s="4" t="s">
        <v>10</v>
      </c>
      <c r="CK8323" s="4" t="s">
        <v>10</v>
      </c>
      <c r="CL8323" s="4" t="s">
        <v>9</v>
      </c>
      <c r="CM8323" s="4" t="s">
        <v>6</v>
      </c>
      <c r="CN8323" s="4" t="s">
        <v>8</v>
      </c>
      <c r="CO8323" s="4" t="s">
        <v>10</v>
      </c>
      <c r="CP8323" s="4" t="s">
        <v>10</v>
      </c>
      <c r="CQ8323" s="4" t="s">
        <v>9</v>
      </c>
      <c r="CR8323" s="4" t="s">
        <v>6</v>
      </c>
      <c r="CS8323" s="4" t="s">
        <v>8</v>
      </c>
      <c r="CT8323" s="4" t="s">
        <v>10</v>
      </c>
      <c r="CU8323" s="4" t="s">
        <v>10</v>
      </c>
      <c r="CV8323" s="4" t="s">
        <v>9</v>
      </c>
      <c r="CW8323" s="4" t="s">
        <v>6</v>
      </c>
      <c r="CX8323" s="4" t="s">
        <v>8</v>
      </c>
      <c r="CY8323" s="4" t="s">
        <v>10</v>
      </c>
      <c r="CZ8323" s="4" t="s">
        <v>10</v>
      </c>
      <c r="DA8323" s="4" t="s">
        <v>9</v>
      </c>
      <c r="DB8323" s="4" t="s">
        <v>6</v>
      </c>
      <c r="DC8323" s="4" t="s">
        <v>8</v>
      </c>
      <c r="DD8323" s="4" t="s">
        <v>10</v>
      </c>
      <c r="DE8323" s="4" t="s">
        <v>10</v>
      </c>
      <c r="DF8323" s="4" t="s">
        <v>9</v>
      </c>
      <c r="DG8323" s="4" t="s">
        <v>6</v>
      </c>
      <c r="DH8323" s="4" t="s">
        <v>8</v>
      </c>
      <c r="DI8323" s="4" t="s">
        <v>10</v>
      </c>
      <c r="DJ8323" s="4" t="s">
        <v>10</v>
      </c>
      <c r="DK8323" s="4" t="s">
        <v>9</v>
      </c>
      <c r="DL8323" s="4" t="s">
        <v>6</v>
      </c>
      <c r="DM8323" s="4" t="s">
        <v>8</v>
      </c>
      <c r="DN8323" s="4" t="s">
        <v>10</v>
      </c>
      <c r="DO8323" s="4" t="s">
        <v>10</v>
      </c>
      <c r="DP8323" s="4" t="s">
        <v>9</v>
      </c>
      <c r="DQ8323" s="4" t="s">
        <v>6</v>
      </c>
      <c r="DR8323" s="4" t="s">
        <v>8</v>
      </c>
    </row>
    <row r="8324" spans="1:5">
      <c r="A8324" t="n">
        <v>69568</v>
      </c>
      <c r="B8324" s="88" t="n">
        <v>257</v>
      </c>
      <c r="C8324" s="7" t="n">
        <v>7</v>
      </c>
      <c r="D8324" s="7" t="n">
        <v>65533</v>
      </c>
      <c r="E8324" s="7" t="n">
        <v>63142</v>
      </c>
      <c r="F8324" s="7" t="s">
        <v>12</v>
      </c>
      <c r="G8324" s="7" t="n">
        <f t="normal" ca="1">32-LENB(INDIRECT(ADDRESS(8324,6)))</f>
        <v>0</v>
      </c>
      <c r="H8324" s="7" t="n">
        <v>4</v>
      </c>
      <c r="I8324" s="7" t="n">
        <v>65533</v>
      </c>
      <c r="J8324" s="7" t="n">
        <v>2003</v>
      </c>
      <c r="K8324" s="7" t="s">
        <v>12</v>
      </c>
      <c r="L8324" s="7" t="n">
        <f t="normal" ca="1">32-LENB(INDIRECT(ADDRESS(8324,11)))</f>
        <v>0</v>
      </c>
      <c r="M8324" s="7" t="n">
        <v>8</v>
      </c>
      <c r="N8324" s="7" t="n">
        <v>65533</v>
      </c>
      <c r="O8324" s="7" t="n">
        <v>0</v>
      </c>
      <c r="P8324" s="7" t="s">
        <v>105</v>
      </c>
      <c r="Q8324" s="7" t="n">
        <f t="normal" ca="1">32-LENB(INDIRECT(ADDRESS(8324,16)))</f>
        <v>0</v>
      </c>
      <c r="R8324" s="7" t="n">
        <v>7</v>
      </c>
      <c r="S8324" s="7" t="n">
        <v>65533</v>
      </c>
      <c r="T8324" s="7" t="n">
        <v>63143</v>
      </c>
      <c r="U8324" s="7" t="s">
        <v>12</v>
      </c>
      <c r="V8324" s="7" t="n">
        <f t="normal" ca="1">32-LENB(INDIRECT(ADDRESS(8324,21)))</f>
        <v>0</v>
      </c>
      <c r="W8324" s="7" t="n">
        <v>7</v>
      </c>
      <c r="X8324" s="7" t="n">
        <v>65533</v>
      </c>
      <c r="Y8324" s="7" t="n">
        <v>63144</v>
      </c>
      <c r="Z8324" s="7" t="s">
        <v>12</v>
      </c>
      <c r="AA8324" s="7" t="n">
        <f t="normal" ca="1">32-LENB(INDIRECT(ADDRESS(8324,26)))</f>
        <v>0</v>
      </c>
      <c r="AB8324" s="7" t="n">
        <v>7</v>
      </c>
      <c r="AC8324" s="7" t="n">
        <v>65533</v>
      </c>
      <c r="AD8324" s="7" t="n">
        <v>63145</v>
      </c>
      <c r="AE8324" s="7" t="s">
        <v>12</v>
      </c>
      <c r="AF8324" s="7" t="n">
        <f t="normal" ca="1">32-LENB(INDIRECT(ADDRESS(8324,31)))</f>
        <v>0</v>
      </c>
      <c r="AG8324" s="7" t="n">
        <v>7</v>
      </c>
      <c r="AH8324" s="7" t="n">
        <v>65533</v>
      </c>
      <c r="AI8324" s="7" t="n">
        <v>63146</v>
      </c>
      <c r="AJ8324" s="7" t="s">
        <v>12</v>
      </c>
      <c r="AK8324" s="7" t="n">
        <f t="normal" ca="1">32-LENB(INDIRECT(ADDRESS(8324,36)))</f>
        <v>0</v>
      </c>
      <c r="AL8324" s="7" t="n">
        <v>7</v>
      </c>
      <c r="AM8324" s="7" t="n">
        <v>65533</v>
      </c>
      <c r="AN8324" s="7" t="n">
        <v>63147</v>
      </c>
      <c r="AO8324" s="7" t="s">
        <v>12</v>
      </c>
      <c r="AP8324" s="7" t="n">
        <f t="normal" ca="1">32-LENB(INDIRECT(ADDRESS(8324,41)))</f>
        <v>0</v>
      </c>
      <c r="AQ8324" s="7" t="n">
        <v>7</v>
      </c>
      <c r="AR8324" s="7" t="n">
        <v>65533</v>
      </c>
      <c r="AS8324" s="7" t="n">
        <v>63148</v>
      </c>
      <c r="AT8324" s="7" t="s">
        <v>12</v>
      </c>
      <c r="AU8324" s="7" t="n">
        <f t="normal" ca="1">32-LENB(INDIRECT(ADDRESS(8324,46)))</f>
        <v>0</v>
      </c>
      <c r="AV8324" s="7" t="n">
        <v>7</v>
      </c>
      <c r="AW8324" s="7" t="n">
        <v>65533</v>
      </c>
      <c r="AX8324" s="7" t="n">
        <v>63149</v>
      </c>
      <c r="AY8324" s="7" t="s">
        <v>12</v>
      </c>
      <c r="AZ8324" s="7" t="n">
        <f t="normal" ca="1">32-LENB(INDIRECT(ADDRESS(8324,51)))</f>
        <v>0</v>
      </c>
      <c r="BA8324" s="7" t="n">
        <v>7</v>
      </c>
      <c r="BB8324" s="7" t="n">
        <v>65533</v>
      </c>
      <c r="BC8324" s="7" t="n">
        <v>63150</v>
      </c>
      <c r="BD8324" s="7" t="s">
        <v>12</v>
      </c>
      <c r="BE8324" s="7" t="n">
        <f t="normal" ca="1">32-LENB(INDIRECT(ADDRESS(8324,56)))</f>
        <v>0</v>
      </c>
      <c r="BF8324" s="7" t="n">
        <v>7</v>
      </c>
      <c r="BG8324" s="7" t="n">
        <v>65533</v>
      </c>
      <c r="BH8324" s="7" t="n">
        <v>63151</v>
      </c>
      <c r="BI8324" s="7" t="s">
        <v>12</v>
      </c>
      <c r="BJ8324" s="7" t="n">
        <f t="normal" ca="1">32-LENB(INDIRECT(ADDRESS(8324,61)))</f>
        <v>0</v>
      </c>
      <c r="BK8324" s="7" t="n">
        <v>7</v>
      </c>
      <c r="BL8324" s="7" t="n">
        <v>65533</v>
      </c>
      <c r="BM8324" s="7" t="n">
        <v>63152</v>
      </c>
      <c r="BN8324" s="7" t="s">
        <v>12</v>
      </c>
      <c r="BO8324" s="7" t="n">
        <f t="normal" ca="1">32-LENB(INDIRECT(ADDRESS(8324,66)))</f>
        <v>0</v>
      </c>
      <c r="BP8324" s="7" t="n">
        <v>7</v>
      </c>
      <c r="BQ8324" s="7" t="n">
        <v>65533</v>
      </c>
      <c r="BR8324" s="7" t="n">
        <v>63153</v>
      </c>
      <c r="BS8324" s="7" t="s">
        <v>12</v>
      </c>
      <c r="BT8324" s="7" t="n">
        <f t="normal" ca="1">32-LENB(INDIRECT(ADDRESS(8324,71)))</f>
        <v>0</v>
      </c>
      <c r="BU8324" s="7" t="n">
        <v>7</v>
      </c>
      <c r="BV8324" s="7" t="n">
        <v>65533</v>
      </c>
      <c r="BW8324" s="7" t="n">
        <v>63154</v>
      </c>
      <c r="BX8324" s="7" t="s">
        <v>12</v>
      </c>
      <c r="BY8324" s="7" t="n">
        <f t="normal" ca="1">32-LENB(INDIRECT(ADDRESS(8324,76)))</f>
        <v>0</v>
      </c>
      <c r="BZ8324" s="7" t="n">
        <v>7</v>
      </c>
      <c r="CA8324" s="7" t="n">
        <v>65533</v>
      </c>
      <c r="CB8324" s="7" t="n">
        <v>63155</v>
      </c>
      <c r="CC8324" s="7" t="s">
        <v>12</v>
      </c>
      <c r="CD8324" s="7" t="n">
        <f t="normal" ca="1">32-LENB(INDIRECT(ADDRESS(8324,81)))</f>
        <v>0</v>
      </c>
      <c r="CE8324" s="7" t="n">
        <v>7</v>
      </c>
      <c r="CF8324" s="7" t="n">
        <v>65533</v>
      </c>
      <c r="CG8324" s="7" t="n">
        <v>63156</v>
      </c>
      <c r="CH8324" s="7" t="s">
        <v>12</v>
      </c>
      <c r="CI8324" s="7" t="n">
        <f t="normal" ca="1">32-LENB(INDIRECT(ADDRESS(8324,86)))</f>
        <v>0</v>
      </c>
      <c r="CJ8324" s="7" t="n">
        <v>7</v>
      </c>
      <c r="CK8324" s="7" t="n">
        <v>65533</v>
      </c>
      <c r="CL8324" s="7" t="n">
        <v>63157</v>
      </c>
      <c r="CM8324" s="7" t="s">
        <v>12</v>
      </c>
      <c r="CN8324" s="7" t="n">
        <f t="normal" ca="1">32-LENB(INDIRECT(ADDRESS(8324,91)))</f>
        <v>0</v>
      </c>
      <c r="CO8324" s="7" t="n">
        <v>7</v>
      </c>
      <c r="CP8324" s="7" t="n">
        <v>65533</v>
      </c>
      <c r="CQ8324" s="7" t="n">
        <v>63158</v>
      </c>
      <c r="CR8324" s="7" t="s">
        <v>12</v>
      </c>
      <c r="CS8324" s="7" t="n">
        <f t="normal" ca="1">32-LENB(INDIRECT(ADDRESS(8324,96)))</f>
        <v>0</v>
      </c>
      <c r="CT8324" s="7" t="n">
        <v>7</v>
      </c>
      <c r="CU8324" s="7" t="n">
        <v>65533</v>
      </c>
      <c r="CV8324" s="7" t="n">
        <v>63159</v>
      </c>
      <c r="CW8324" s="7" t="s">
        <v>12</v>
      </c>
      <c r="CX8324" s="7" t="n">
        <f t="normal" ca="1">32-LENB(INDIRECT(ADDRESS(8324,101)))</f>
        <v>0</v>
      </c>
      <c r="CY8324" s="7" t="n">
        <v>7</v>
      </c>
      <c r="CZ8324" s="7" t="n">
        <v>65533</v>
      </c>
      <c r="DA8324" s="7" t="n">
        <v>63160</v>
      </c>
      <c r="DB8324" s="7" t="s">
        <v>12</v>
      </c>
      <c r="DC8324" s="7" t="n">
        <f t="normal" ca="1">32-LENB(INDIRECT(ADDRESS(8324,106)))</f>
        <v>0</v>
      </c>
      <c r="DD8324" s="7" t="n">
        <v>7</v>
      </c>
      <c r="DE8324" s="7" t="n">
        <v>65533</v>
      </c>
      <c r="DF8324" s="7" t="n">
        <v>63161</v>
      </c>
      <c r="DG8324" s="7" t="s">
        <v>12</v>
      </c>
      <c r="DH8324" s="7" t="n">
        <f t="normal" ca="1">32-LENB(INDIRECT(ADDRESS(8324,111)))</f>
        <v>0</v>
      </c>
      <c r="DI8324" s="7" t="n">
        <v>7</v>
      </c>
      <c r="DJ8324" s="7" t="n">
        <v>65533</v>
      </c>
      <c r="DK8324" s="7" t="n">
        <v>63162</v>
      </c>
      <c r="DL8324" s="7" t="s">
        <v>12</v>
      </c>
      <c r="DM8324" s="7" t="n">
        <f t="normal" ca="1">32-LENB(INDIRECT(ADDRESS(8324,116)))</f>
        <v>0</v>
      </c>
      <c r="DN8324" s="7" t="n">
        <v>0</v>
      </c>
      <c r="DO8324" s="7" t="n">
        <v>65533</v>
      </c>
      <c r="DP8324" s="7" t="n">
        <v>0</v>
      </c>
      <c r="DQ8324" s="7" t="s">
        <v>12</v>
      </c>
      <c r="DR8324" s="7" t="n">
        <f t="normal" ca="1">32-LENB(INDIRECT(ADDRESS(8324,121)))</f>
        <v>0</v>
      </c>
    </row>
    <row r="8325" spans="1:5">
      <c r="A8325" t="s">
        <v>4</v>
      </c>
      <c r="B8325" s="4" t="s">
        <v>5</v>
      </c>
    </row>
    <row r="8326" spans="1:5">
      <c r="A8326" t="n">
        <v>70528</v>
      </c>
      <c r="B8326" s="5" t="n">
        <v>1</v>
      </c>
    </row>
    <row r="8327" spans="1:5" s="3" customFormat="1" customHeight="0">
      <c r="A8327" s="3" t="s">
        <v>2</v>
      </c>
      <c r="B8327" s="3" t="s">
        <v>551</v>
      </c>
    </row>
    <row r="8328" spans="1:5">
      <c r="A8328" t="s">
        <v>4</v>
      </c>
      <c r="B8328" s="4" t="s">
        <v>5</v>
      </c>
      <c r="C8328" s="4" t="s">
        <v>10</v>
      </c>
      <c r="D8328" s="4" t="s">
        <v>10</v>
      </c>
      <c r="E8328" s="4" t="s">
        <v>9</v>
      </c>
      <c r="F8328" s="4" t="s">
        <v>6</v>
      </c>
      <c r="G8328" s="4" t="s">
        <v>8</v>
      </c>
      <c r="H8328" s="4" t="s">
        <v>10</v>
      </c>
      <c r="I8328" s="4" t="s">
        <v>10</v>
      </c>
      <c r="J8328" s="4" t="s">
        <v>9</v>
      </c>
      <c r="K8328" s="4" t="s">
        <v>6</v>
      </c>
      <c r="L8328" s="4" t="s">
        <v>8</v>
      </c>
      <c r="M8328" s="4" t="s">
        <v>10</v>
      </c>
      <c r="N8328" s="4" t="s">
        <v>10</v>
      </c>
      <c r="O8328" s="4" t="s">
        <v>9</v>
      </c>
      <c r="P8328" s="4" t="s">
        <v>6</v>
      </c>
      <c r="Q8328" s="4" t="s">
        <v>8</v>
      </c>
      <c r="R8328" s="4" t="s">
        <v>10</v>
      </c>
      <c r="S8328" s="4" t="s">
        <v>10</v>
      </c>
      <c r="T8328" s="4" t="s">
        <v>9</v>
      </c>
      <c r="U8328" s="4" t="s">
        <v>6</v>
      </c>
      <c r="V8328" s="4" t="s">
        <v>8</v>
      </c>
      <c r="W8328" s="4" t="s">
        <v>10</v>
      </c>
      <c r="X8328" s="4" t="s">
        <v>10</v>
      </c>
      <c r="Y8328" s="4" t="s">
        <v>9</v>
      </c>
      <c r="Z8328" s="4" t="s">
        <v>6</v>
      </c>
      <c r="AA8328" s="4" t="s">
        <v>8</v>
      </c>
      <c r="AB8328" s="4" t="s">
        <v>10</v>
      </c>
      <c r="AC8328" s="4" t="s">
        <v>10</v>
      </c>
      <c r="AD8328" s="4" t="s">
        <v>9</v>
      </c>
      <c r="AE8328" s="4" t="s">
        <v>6</v>
      </c>
      <c r="AF8328" s="4" t="s">
        <v>8</v>
      </c>
      <c r="AG8328" s="4" t="s">
        <v>10</v>
      </c>
      <c r="AH8328" s="4" t="s">
        <v>10</v>
      </c>
      <c r="AI8328" s="4" t="s">
        <v>9</v>
      </c>
      <c r="AJ8328" s="4" t="s">
        <v>6</v>
      </c>
      <c r="AK8328" s="4" t="s">
        <v>8</v>
      </c>
      <c r="AL8328" s="4" t="s">
        <v>10</v>
      </c>
      <c r="AM8328" s="4" t="s">
        <v>10</v>
      </c>
      <c r="AN8328" s="4" t="s">
        <v>9</v>
      </c>
      <c r="AO8328" s="4" t="s">
        <v>6</v>
      </c>
      <c r="AP8328" s="4" t="s">
        <v>8</v>
      </c>
      <c r="AQ8328" s="4" t="s">
        <v>10</v>
      </c>
      <c r="AR8328" s="4" t="s">
        <v>10</v>
      </c>
      <c r="AS8328" s="4" t="s">
        <v>9</v>
      </c>
      <c r="AT8328" s="4" t="s">
        <v>6</v>
      </c>
      <c r="AU8328" s="4" t="s">
        <v>8</v>
      </c>
      <c r="AV8328" s="4" t="s">
        <v>10</v>
      </c>
      <c r="AW8328" s="4" t="s">
        <v>10</v>
      </c>
      <c r="AX8328" s="4" t="s">
        <v>9</v>
      </c>
      <c r="AY8328" s="4" t="s">
        <v>6</v>
      </c>
      <c r="AZ8328" s="4" t="s">
        <v>8</v>
      </c>
      <c r="BA8328" s="4" t="s">
        <v>10</v>
      </c>
      <c r="BB8328" s="4" t="s">
        <v>10</v>
      </c>
      <c r="BC8328" s="4" t="s">
        <v>9</v>
      </c>
      <c r="BD8328" s="4" t="s">
        <v>6</v>
      </c>
      <c r="BE8328" s="4" t="s">
        <v>8</v>
      </c>
      <c r="BF8328" s="4" t="s">
        <v>10</v>
      </c>
      <c r="BG8328" s="4" t="s">
        <v>10</v>
      </c>
      <c r="BH8328" s="4" t="s">
        <v>9</v>
      </c>
      <c r="BI8328" s="4" t="s">
        <v>6</v>
      </c>
      <c r="BJ8328" s="4" t="s">
        <v>8</v>
      </c>
      <c r="BK8328" s="4" t="s">
        <v>10</v>
      </c>
      <c r="BL8328" s="4" t="s">
        <v>10</v>
      </c>
      <c r="BM8328" s="4" t="s">
        <v>9</v>
      </c>
      <c r="BN8328" s="4" t="s">
        <v>6</v>
      </c>
      <c r="BO8328" s="4" t="s">
        <v>8</v>
      </c>
      <c r="BP8328" s="4" t="s">
        <v>10</v>
      </c>
      <c r="BQ8328" s="4" t="s">
        <v>10</v>
      </c>
      <c r="BR8328" s="4" t="s">
        <v>9</v>
      </c>
      <c r="BS8328" s="4" t="s">
        <v>6</v>
      </c>
      <c r="BT8328" s="4" t="s">
        <v>8</v>
      </c>
      <c r="BU8328" s="4" t="s">
        <v>10</v>
      </c>
      <c r="BV8328" s="4" t="s">
        <v>10</v>
      </c>
      <c r="BW8328" s="4" t="s">
        <v>9</v>
      </c>
      <c r="BX8328" s="4" t="s">
        <v>6</v>
      </c>
      <c r="BY8328" s="4" t="s">
        <v>8</v>
      </c>
      <c r="BZ8328" s="4" t="s">
        <v>10</v>
      </c>
      <c r="CA8328" s="4" t="s">
        <v>10</v>
      </c>
      <c r="CB8328" s="4" t="s">
        <v>9</v>
      </c>
      <c r="CC8328" s="4" t="s">
        <v>6</v>
      </c>
      <c r="CD8328" s="4" t="s">
        <v>8</v>
      </c>
      <c r="CE8328" s="4" t="s">
        <v>10</v>
      </c>
      <c r="CF8328" s="4" t="s">
        <v>10</v>
      </c>
      <c r="CG8328" s="4" t="s">
        <v>9</v>
      </c>
      <c r="CH8328" s="4" t="s">
        <v>6</v>
      </c>
      <c r="CI8328" s="4" t="s">
        <v>8</v>
      </c>
      <c r="CJ8328" s="4" t="s">
        <v>10</v>
      </c>
      <c r="CK8328" s="4" t="s">
        <v>10</v>
      </c>
      <c r="CL8328" s="4" t="s">
        <v>9</v>
      </c>
      <c r="CM8328" s="4" t="s">
        <v>6</v>
      </c>
      <c r="CN8328" s="4" t="s">
        <v>8</v>
      </c>
      <c r="CO8328" s="4" t="s">
        <v>10</v>
      </c>
      <c r="CP8328" s="4" t="s">
        <v>10</v>
      </c>
      <c r="CQ8328" s="4" t="s">
        <v>9</v>
      </c>
      <c r="CR8328" s="4" t="s">
        <v>6</v>
      </c>
      <c r="CS8328" s="4" t="s">
        <v>8</v>
      </c>
      <c r="CT8328" s="4" t="s">
        <v>10</v>
      </c>
      <c r="CU8328" s="4" t="s">
        <v>10</v>
      </c>
      <c r="CV8328" s="4" t="s">
        <v>9</v>
      </c>
      <c r="CW8328" s="4" t="s">
        <v>6</v>
      </c>
      <c r="CX8328" s="4" t="s">
        <v>8</v>
      </c>
      <c r="CY8328" s="4" t="s">
        <v>10</v>
      </c>
      <c r="CZ8328" s="4" t="s">
        <v>10</v>
      </c>
      <c r="DA8328" s="4" t="s">
        <v>9</v>
      </c>
      <c r="DB8328" s="4" t="s">
        <v>6</v>
      </c>
      <c r="DC8328" s="4" t="s">
        <v>8</v>
      </c>
      <c r="DD8328" s="4" t="s">
        <v>10</v>
      </c>
      <c r="DE8328" s="4" t="s">
        <v>10</v>
      </c>
      <c r="DF8328" s="4" t="s">
        <v>9</v>
      </c>
      <c r="DG8328" s="4" t="s">
        <v>6</v>
      </c>
      <c r="DH8328" s="4" t="s">
        <v>8</v>
      </c>
      <c r="DI8328" s="4" t="s">
        <v>10</v>
      </c>
      <c r="DJ8328" s="4" t="s">
        <v>10</v>
      </c>
      <c r="DK8328" s="4" t="s">
        <v>9</v>
      </c>
      <c r="DL8328" s="4" t="s">
        <v>6</v>
      </c>
      <c r="DM8328" s="4" t="s">
        <v>8</v>
      </c>
      <c r="DN8328" s="4" t="s">
        <v>10</v>
      </c>
      <c r="DO8328" s="4" t="s">
        <v>10</v>
      </c>
      <c r="DP8328" s="4" t="s">
        <v>9</v>
      </c>
      <c r="DQ8328" s="4" t="s">
        <v>6</v>
      </c>
      <c r="DR8328" s="4" t="s">
        <v>8</v>
      </c>
      <c r="DS8328" s="4" t="s">
        <v>10</v>
      </c>
      <c r="DT8328" s="4" t="s">
        <v>10</v>
      </c>
      <c r="DU8328" s="4" t="s">
        <v>9</v>
      </c>
      <c r="DV8328" s="4" t="s">
        <v>6</v>
      </c>
      <c r="DW8328" s="4" t="s">
        <v>8</v>
      </c>
      <c r="DX8328" s="4" t="s">
        <v>10</v>
      </c>
      <c r="DY8328" s="4" t="s">
        <v>10</v>
      </c>
      <c r="DZ8328" s="4" t="s">
        <v>9</v>
      </c>
      <c r="EA8328" s="4" t="s">
        <v>6</v>
      </c>
      <c r="EB8328" s="4" t="s">
        <v>8</v>
      </c>
      <c r="EC8328" s="4" t="s">
        <v>10</v>
      </c>
      <c r="ED8328" s="4" t="s">
        <v>10</v>
      </c>
      <c r="EE8328" s="4" t="s">
        <v>9</v>
      </c>
      <c r="EF8328" s="4" t="s">
        <v>6</v>
      </c>
      <c r="EG8328" s="4" t="s">
        <v>8</v>
      </c>
      <c r="EH8328" s="4" t="s">
        <v>10</v>
      </c>
      <c r="EI8328" s="4" t="s">
        <v>10</v>
      </c>
      <c r="EJ8328" s="4" t="s">
        <v>9</v>
      </c>
      <c r="EK8328" s="4" t="s">
        <v>6</v>
      </c>
      <c r="EL8328" s="4" t="s">
        <v>8</v>
      </c>
      <c r="EM8328" s="4" t="s">
        <v>10</v>
      </c>
      <c r="EN8328" s="4" t="s">
        <v>10</v>
      </c>
      <c r="EO8328" s="4" t="s">
        <v>9</v>
      </c>
      <c r="EP8328" s="4" t="s">
        <v>6</v>
      </c>
      <c r="EQ8328" s="4" t="s">
        <v>8</v>
      </c>
      <c r="ER8328" s="4" t="s">
        <v>10</v>
      </c>
      <c r="ES8328" s="4" t="s">
        <v>10</v>
      </c>
      <c r="ET8328" s="4" t="s">
        <v>9</v>
      </c>
      <c r="EU8328" s="4" t="s">
        <v>6</v>
      </c>
      <c r="EV8328" s="4" t="s">
        <v>8</v>
      </c>
      <c r="EW8328" s="4" t="s">
        <v>10</v>
      </c>
      <c r="EX8328" s="4" t="s">
        <v>10</v>
      </c>
      <c r="EY8328" s="4" t="s">
        <v>9</v>
      </c>
      <c r="EZ8328" s="4" t="s">
        <v>6</v>
      </c>
      <c r="FA8328" s="4" t="s">
        <v>8</v>
      </c>
      <c r="FB8328" s="4" t="s">
        <v>10</v>
      </c>
      <c r="FC8328" s="4" t="s">
        <v>10</v>
      </c>
      <c r="FD8328" s="4" t="s">
        <v>9</v>
      </c>
      <c r="FE8328" s="4" t="s">
        <v>6</v>
      </c>
      <c r="FF8328" s="4" t="s">
        <v>8</v>
      </c>
      <c r="FG8328" s="4" t="s">
        <v>10</v>
      </c>
      <c r="FH8328" s="4" t="s">
        <v>10</v>
      </c>
      <c r="FI8328" s="4" t="s">
        <v>9</v>
      </c>
      <c r="FJ8328" s="4" t="s">
        <v>6</v>
      </c>
      <c r="FK8328" s="4" t="s">
        <v>8</v>
      </c>
      <c r="FL8328" s="4" t="s">
        <v>10</v>
      </c>
      <c r="FM8328" s="4" t="s">
        <v>10</v>
      </c>
      <c r="FN8328" s="4" t="s">
        <v>9</v>
      </c>
      <c r="FO8328" s="4" t="s">
        <v>6</v>
      </c>
      <c r="FP8328" s="4" t="s">
        <v>8</v>
      </c>
      <c r="FQ8328" s="4" t="s">
        <v>10</v>
      </c>
      <c r="FR8328" s="4" t="s">
        <v>10</v>
      </c>
      <c r="FS8328" s="4" t="s">
        <v>9</v>
      </c>
      <c r="FT8328" s="4" t="s">
        <v>6</v>
      </c>
      <c r="FU8328" s="4" t="s">
        <v>8</v>
      </c>
      <c r="FV8328" s="4" t="s">
        <v>10</v>
      </c>
      <c r="FW8328" s="4" t="s">
        <v>10</v>
      </c>
      <c r="FX8328" s="4" t="s">
        <v>9</v>
      </c>
      <c r="FY8328" s="4" t="s">
        <v>6</v>
      </c>
      <c r="FZ8328" s="4" t="s">
        <v>8</v>
      </c>
      <c r="GA8328" s="4" t="s">
        <v>10</v>
      </c>
      <c r="GB8328" s="4" t="s">
        <v>10</v>
      </c>
      <c r="GC8328" s="4" t="s">
        <v>9</v>
      </c>
      <c r="GD8328" s="4" t="s">
        <v>6</v>
      </c>
      <c r="GE8328" s="4" t="s">
        <v>8</v>
      </c>
      <c r="GF8328" s="4" t="s">
        <v>10</v>
      </c>
      <c r="GG8328" s="4" t="s">
        <v>10</v>
      </c>
      <c r="GH8328" s="4" t="s">
        <v>9</v>
      </c>
      <c r="GI8328" s="4" t="s">
        <v>6</v>
      </c>
      <c r="GJ8328" s="4" t="s">
        <v>8</v>
      </c>
      <c r="GK8328" s="4" t="s">
        <v>10</v>
      </c>
      <c r="GL8328" s="4" t="s">
        <v>10</v>
      </c>
      <c r="GM8328" s="4" t="s">
        <v>9</v>
      </c>
      <c r="GN8328" s="4" t="s">
        <v>6</v>
      </c>
      <c r="GO8328" s="4" t="s">
        <v>8</v>
      </c>
      <c r="GP8328" s="4" t="s">
        <v>10</v>
      </c>
      <c r="GQ8328" s="4" t="s">
        <v>10</v>
      </c>
      <c r="GR8328" s="4" t="s">
        <v>9</v>
      </c>
      <c r="GS8328" s="4" t="s">
        <v>6</v>
      </c>
      <c r="GT8328" s="4" t="s">
        <v>8</v>
      </c>
      <c r="GU8328" s="4" t="s">
        <v>10</v>
      </c>
      <c r="GV8328" s="4" t="s">
        <v>10</v>
      </c>
      <c r="GW8328" s="4" t="s">
        <v>9</v>
      </c>
      <c r="GX8328" s="4" t="s">
        <v>6</v>
      </c>
      <c r="GY8328" s="4" t="s">
        <v>8</v>
      </c>
      <c r="GZ8328" s="4" t="s">
        <v>10</v>
      </c>
      <c r="HA8328" s="4" t="s">
        <v>10</v>
      </c>
      <c r="HB8328" s="4" t="s">
        <v>9</v>
      </c>
      <c r="HC8328" s="4" t="s">
        <v>6</v>
      </c>
      <c r="HD8328" s="4" t="s">
        <v>8</v>
      </c>
      <c r="HE8328" s="4" t="s">
        <v>10</v>
      </c>
      <c r="HF8328" s="4" t="s">
        <v>10</v>
      </c>
      <c r="HG8328" s="4" t="s">
        <v>9</v>
      </c>
      <c r="HH8328" s="4" t="s">
        <v>6</v>
      </c>
      <c r="HI8328" s="4" t="s">
        <v>8</v>
      </c>
      <c r="HJ8328" s="4" t="s">
        <v>10</v>
      </c>
      <c r="HK8328" s="4" t="s">
        <v>10</v>
      </c>
      <c r="HL8328" s="4" t="s">
        <v>9</v>
      </c>
      <c r="HM8328" s="4" t="s">
        <v>6</v>
      </c>
      <c r="HN8328" s="4" t="s">
        <v>8</v>
      </c>
      <c r="HO8328" s="4" t="s">
        <v>10</v>
      </c>
      <c r="HP8328" s="4" t="s">
        <v>10</v>
      </c>
      <c r="HQ8328" s="4" t="s">
        <v>9</v>
      </c>
      <c r="HR8328" s="4" t="s">
        <v>6</v>
      </c>
      <c r="HS8328" s="4" t="s">
        <v>8</v>
      </c>
      <c r="HT8328" s="4" t="s">
        <v>10</v>
      </c>
      <c r="HU8328" s="4" t="s">
        <v>10</v>
      </c>
      <c r="HV8328" s="4" t="s">
        <v>9</v>
      </c>
      <c r="HW8328" s="4" t="s">
        <v>6</v>
      </c>
      <c r="HX8328" s="4" t="s">
        <v>8</v>
      </c>
      <c r="HY8328" s="4" t="s">
        <v>10</v>
      </c>
      <c r="HZ8328" s="4" t="s">
        <v>10</v>
      </c>
      <c r="IA8328" s="4" t="s">
        <v>9</v>
      </c>
      <c r="IB8328" s="4" t="s">
        <v>6</v>
      </c>
      <c r="IC8328" s="4" t="s">
        <v>8</v>
      </c>
      <c r="ID8328" s="4" t="s">
        <v>10</v>
      </c>
      <c r="IE8328" s="4" t="s">
        <v>10</v>
      </c>
      <c r="IF8328" s="4" t="s">
        <v>9</v>
      </c>
      <c r="IG8328" s="4" t="s">
        <v>6</v>
      </c>
      <c r="IH8328" s="4" t="s">
        <v>8</v>
      </c>
      <c r="II8328" s="4" t="s">
        <v>10</v>
      </c>
      <c r="IJ8328" s="4" t="s">
        <v>10</v>
      </c>
      <c r="IK8328" s="4" t="s">
        <v>9</v>
      </c>
      <c r="IL8328" s="4" t="s">
        <v>6</v>
      </c>
      <c r="IM8328" s="4" t="s">
        <v>8</v>
      </c>
      <c r="IN8328" s="4" t="s">
        <v>10</v>
      </c>
      <c r="IO8328" s="4" t="s">
        <v>10</v>
      </c>
      <c r="IP8328" s="4" t="s">
        <v>9</v>
      </c>
      <c r="IQ8328" s="4" t="s">
        <v>6</v>
      </c>
      <c r="IR8328" s="4" t="s">
        <v>8</v>
      </c>
      <c r="IS8328" s="4" t="s">
        <v>10</v>
      </c>
      <c r="IT8328" s="4" t="s">
        <v>10</v>
      </c>
      <c r="IU8328" s="4" t="s">
        <v>9</v>
      </c>
      <c r="IV8328" s="4" t="s">
        <v>6</v>
      </c>
      <c r="IW8328" s="4" t="s">
        <v>8</v>
      </c>
      <c r="IX8328" s="4" t="s">
        <v>10</v>
      </c>
      <c r="IY8328" s="4" t="s">
        <v>10</v>
      </c>
      <c r="IZ8328" s="4" t="s">
        <v>9</v>
      </c>
      <c r="JA8328" s="4" t="s">
        <v>6</v>
      </c>
      <c r="JB8328" s="4" t="s">
        <v>8</v>
      </c>
      <c r="JC8328" s="4" t="s">
        <v>10</v>
      </c>
      <c r="JD8328" s="4" t="s">
        <v>10</v>
      </c>
      <c r="JE8328" s="4" t="s">
        <v>9</v>
      </c>
      <c r="JF8328" s="4" t="s">
        <v>6</v>
      </c>
      <c r="JG8328" s="4" t="s">
        <v>8</v>
      </c>
      <c r="JH8328" s="4" t="s">
        <v>10</v>
      </c>
      <c r="JI8328" s="4" t="s">
        <v>10</v>
      </c>
      <c r="JJ8328" s="4" t="s">
        <v>9</v>
      </c>
      <c r="JK8328" s="4" t="s">
        <v>6</v>
      </c>
      <c r="JL8328" s="4" t="s">
        <v>8</v>
      </c>
      <c r="JM8328" s="4" t="s">
        <v>10</v>
      </c>
      <c r="JN8328" s="4" t="s">
        <v>10</v>
      </c>
      <c r="JO8328" s="4" t="s">
        <v>9</v>
      </c>
      <c r="JP8328" s="4" t="s">
        <v>6</v>
      </c>
      <c r="JQ8328" s="4" t="s">
        <v>8</v>
      </c>
      <c r="JR8328" s="4" t="s">
        <v>10</v>
      </c>
      <c r="JS8328" s="4" t="s">
        <v>10</v>
      </c>
      <c r="JT8328" s="4" t="s">
        <v>9</v>
      </c>
      <c r="JU8328" s="4" t="s">
        <v>6</v>
      </c>
      <c r="JV8328" s="4" t="s">
        <v>8</v>
      </c>
      <c r="JW8328" s="4" t="s">
        <v>10</v>
      </c>
      <c r="JX8328" s="4" t="s">
        <v>10</v>
      </c>
      <c r="JY8328" s="4" t="s">
        <v>9</v>
      </c>
      <c r="JZ8328" s="4" t="s">
        <v>6</v>
      </c>
      <c r="KA8328" s="4" t="s">
        <v>8</v>
      </c>
      <c r="KB8328" s="4" t="s">
        <v>10</v>
      </c>
      <c r="KC8328" s="4" t="s">
        <v>10</v>
      </c>
      <c r="KD8328" s="4" t="s">
        <v>9</v>
      </c>
      <c r="KE8328" s="4" t="s">
        <v>6</v>
      </c>
      <c r="KF8328" s="4" t="s">
        <v>8</v>
      </c>
      <c r="KG8328" s="4" t="s">
        <v>10</v>
      </c>
      <c r="KH8328" s="4" t="s">
        <v>10</v>
      </c>
      <c r="KI8328" s="4" t="s">
        <v>9</v>
      </c>
      <c r="KJ8328" s="4" t="s">
        <v>6</v>
      </c>
      <c r="KK8328" s="4" t="s">
        <v>8</v>
      </c>
      <c r="KL8328" s="4" t="s">
        <v>10</v>
      </c>
      <c r="KM8328" s="4" t="s">
        <v>10</v>
      </c>
      <c r="KN8328" s="4" t="s">
        <v>9</v>
      </c>
      <c r="KO8328" s="4" t="s">
        <v>6</v>
      </c>
      <c r="KP8328" s="4" t="s">
        <v>8</v>
      </c>
      <c r="KQ8328" s="4" t="s">
        <v>10</v>
      </c>
      <c r="KR8328" s="4" t="s">
        <v>10</v>
      </c>
      <c r="KS8328" s="4" t="s">
        <v>9</v>
      </c>
      <c r="KT8328" s="4" t="s">
        <v>6</v>
      </c>
      <c r="KU8328" s="4" t="s">
        <v>8</v>
      </c>
      <c r="KV8328" s="4" t="s">
        <v>10</v>
      </c>
      <c r="KW8328" s="4" t="s">
        <v>10</v>
      </c>
      <c r="KX8328" s="4" t="s">
        <v>9</v>
      </c>
      <c r="KY8328" s="4" t="s">
        <v>6</v>
      </c>
      <c r="KZ8328" s="4" t="s">
        <v>8</v>
      </c>
      <c r="LA8328" s="4" t="s">
        <v>10</v>
      </c>
      <c r="LB8328" s="4" t="s">
        <v>10</v>
      </c>
      <c r="LC8328" s="4" t="s">
        <v>9</v>
      </c>
      <c r="LD8328" s="4" t="s">
        <v>6</v>
      </c>
      <c r="LE8328" s="4" t="s">
        <v>8</v>
      </c>
      <c r="LF8328" s="4" t="s">
        <v>10</v>
      </c>
      <c r="LG8328" s="4" t="s">
        <v>10</v>
      </c>
      <c r="LH8328" s="4" t="s">
        <v>9</v>
      </c>
      <c r="LI8328" s="4" t="s">
        <v>6</v>
      </c>
      <c r="LJ8328" s="4" t="s">
        <v>8</v>
      </c>
      <c r="LK8328" s="4" t="s">
        <v>10</v>
      </c>
      <c r="LL8328" s="4" t="s">
        <v>10</v>
      </c>
      <c r="LM8328" s="4" t="s">
        <v>9</v>
      </c>
      <c r="LN8328" s="4" t="s">
        <v>6</v>
      </c>
      <c r="LO8328" s="4" t="s">
        <v>8</v>
      </c>
      <c r="LP8328" s="4" t="s">
        <v>10</v>
      </c>
      <c r="LQ8328" s="4" t="s">
        <v>10</v>
      </c>
      <c r="LR8328" s="4" t="s">
        <v>9</v>
      </c>
      <c r="LS8328" s="4" t="s">
        <v>6</v>
      </c>
      <c r="LT8328" s="4" t="s">
        <v>8</v>
      </c>
      <c r="LU8328" s="4" t="s">
        <v>10</v>
      </c>
      <c r="LV8328" s="4" t="s">
        <v>10</v>
      </c>
      <c r="LW8328" s="4" t="s">
        <v>9</v>
      </c>
      <c r="LX8328" s="4" t="s">
        <v>6</v>
      </c>
      <c r="LY8328" s="4" t="s">
        <v>8</v>
      </c>
      <c r="LZ8328" s="4" t="s">
        <v>10</v>
      </c>
      <c r="MA8328" s="4" t="s">
        <v>10</v>
      </c>
      <c r="MB8328" s="4" t="s">
        <v>9</v>
      </c>
      <c r="MC8328" s="4" t="s">
        <v>6</v>
      </c>
      <c r="MD8328" s="4" t="s">
        <v>8</v>
      </c>
      <c r="ME8328" s="4" t="s">
        <v>10</v>
      </c>
      <c r="MF8328" s="4" t="s">
        <v>10</v>
      </c>
      <c r="MG8328" s="4" t="s">
        <v>9</v>
      </c>
      <c r="MH8328" s="4" t="s">
        <v>6</v>
      </c>
      <c r="MI8328" s="4" t="s">
        <v>8</v>
      </c>
      <c r="MJ8328" s="4" t="s">
        <v>10</v>
      </c>
      <c r="MK8328" s="4" t="s">
        <v>10</v>
      </c>
      <c r="ML8328" s="4" t="s">
        <v>9</v>
      </c>
      <c r="MM8328" s="4" t="s">
        <v>6</v>
      </c>
      <c r="MN8328" s="4" t="s">
        <v>8</v>
      </c>
      <c r="MO8328" s="4" t="s">
        <v>10</v>
      </c>
      <c r="MP8328" s="4" t="s">
        <v>10</v>
      </c>
      <c r="MQ8328" s="4" t="s">
        <v>9</v>
      </c>
      <c r="MR8328" s="4" t="s">
        <v>6</v>
      </c>
      <c r="MS8328" s="4" t="s">
        <v>8</v>
      </c>
      <c r="MT8328" s="4" t="s">
        <v>10</v>
      </c>
      <c r="MU8328" s="4" t="s">
        <v>10</v>
      </c>
      <c r="MV8328" s="4" t="s">
        <v>9</v>
      </c>
      <c r="MW8328" s="4" t="s">
        <v>6</v>
      </c>
      <c r="MX8328" s="4" t="s">
        <v>8</v>
      </c>
      <c r="MY8328" s="4" t="s">
        <v>10</v>
      </c>
      <c r="MZ8328" s="4" t="s">
        <v>10</v>
      </c>
      <c r="NA8328" s="4" t="s">
        <v>9</v>
      </c>
      <c r="NB8328" s="4" t="s">
        <v>6</v>
      </c>
      <c r="NC8328" s="4" t="s">
        <v>8</v>
      </c>
      <c r="ND8328" s="4" t="s">
        <v>10</v>
      </c>
      <c r="NE8328" s="4" t="s">
        <v>10</v>
      </c>
      <c r="NF8328" s="4" t="s">
        <v>9</v>
      </c>
      <c r="NG8328" s="4" t="s">
        <v>6</v>
      </c>
      <c r="NH8328" s="4" t="s">
        <v>8</v>
      </c>
      <c r="NI8328" s="4" t="s">
        <v>10</v>
      </c>
      <c r="NJ8328" s="4" t="s">
        <v>10</v>
      </c>
      <c r="NK8328" s="4" t="s">
        <v>9</v>
      </c>
      <c r="NL8328" s="4" t="s">
        <v>6</v>
      </c>
      <c r="NM8328" s="4" t="s">
        <v>8</v>
      </c>
      <c r="NN8328" s="4" t="s">
        <v>10</v>
      </c>
      <c r="NO8328" s="4" t="s">
        <v>10</v>
      </c>
      <c r="NP8328" s="4" t="s">
        <v>9</v>
      </c>
      <c r="NQ8328" s="4" t="s">
        <v>6</v>
      </c>
      <c r="NR8328" s="4" t="s">
        <v>8</v>
      </c>
      <c r="NS8328" s="4" t="s">
        <v>10</v>
      </c>
      <c r="NT8328" s="4" t="s">
        <v>10</v>
      </c>
      <c r="NU8328" s="4" t="s">
        <v>9</v>
      </c>
      <c r="NV8328" s="4" t="s">
        <v>6</v>
      </c>
      <c r="NW8328" s="4" t="s">
        <v>8</v>
      </c>
      <c r="NX8328" s="4" t="s">
        <v>10</v>
      </c>
      <c r="NY8328" s="4" t="s">
        <v>10</v>
      </c>
      <c r="NZ8328" s="4" t="s">
        <v>9</v>
      </c>
      <c r="OA8328" s="4" t="s">
        <v>6</v>
      </c>
      <c r="OB8328" s="4" t="s">
        <v>8</v>
      </c>
      <c r="OC8328" s="4" t="s">
        <v>10</v>
      </c>
      <c r="OD8328" s="4" t="s">
        <v>10</v>
      </c>
      <c r="OE8328" s="4" t="s">
        <v>9</v>
      </c>
      <c r="OF8328" s="4" t="s">
        <v>6</v>
      </c>
      <c r="OG8328" s="4" t="s">
        <v>8</v>
      </c>
      <c r="OH8328" s="4" t="s">
        <v>10</v>
      </c>
      <c r="OI8328" s="4" t="s">
        <v>10</v>
      </c>
      <c r="OJ8328" s="4" t="s">
        <v>9</v>
      </c>
      <c r="OK8328" s="4" t="s">
        <v>6</v>
      </c>
      <c r="OL8328" s="4" t="s">
        <v>8</v>
      </c>
      <c r="OM8328" s="4" t="s">
        <v>10</v>
      </c>
      <c r="ON8328" s="4" t="s">
        <v>10</v>
      </c>
      <c r="OO8328" s="4" t="s">
        <v>9</v>
      </c>
      <c r="OP8328" s="4" t="s">
        <v>6</v>
      </c>
      <c r="OQ8328" s="4" t="s">
        <v>8</v>
      </c>
      <c r="OR8328" s="4" t="s">
        <v>10</v>
      </c>
      <c r="OS8328" s="4" t="s">
        <v>10</v>
      </c>
      <c r="OT8328" s="4" t="s">
        <v>9</v>
      </c>
      <c r="OU8328" s="4" t="s">
        <v>6</v>
      </c>
      <c r="OV8328" s="4" t="s">
        <v>8</v>
      </c>
      <c r="OW8328" s="4" t="s">
        <v>10</v>
      </c>
      <c r="OX8328" s="4" t="s">
        <v>10</v>
      </c>
      <c r="OY8328" s="4" t="s">
        <v>9</v>
      </c>
      <c r="OZ8328" s="4" t="s">
        <v>6</v>
      </c>
      <c r="PA8328" s="4" t="s">
        <v>8</v>
      </c>
      <c r="PB8328" s="4" t="s">
        <v>10</v>
      </c>
      <c r="PC8328" s="4" t="s">
        <v>10</v>
      </c>
      <c r="PD8328" s="4" t="s">
        <v>9</v>
      </c>
      <c r="PE8328" s="4" t="s">
        <v>6</v>
      </c>
      <c r="PF8328" s="4" t="s">
        <v>8</v>
      </c>
      <c r="PG8328" s="4" t="s">
        <v>10</v>
      </c>
      <c r="PH8328" s="4" t="s">
        <v>10</v>
      </c>
      <c r="PI8328" s="4" t="s">
        <v>9</v>
      </c>
      <c r="PJ8328" s="4" t="s">
        <v>6</v>
      </c>
      <c r="PK8328" s="4" t="s">
        <v>8</v>
      </c>
      <c r="PL8328" s="4" t="s">
        <v>10</v>
      </c>
      <c r="PM8328" s="4" t="s">
        <v>10</v>
      </c>
      <c r="PN8328" s="4" t="s">
        <v>9</v>
      </c>
      <c r="PO8328" s="4" t="s">
        <v>6</v>
      </c>
      <c r="PP8328" s="4" t="s">
        <v>8</v>
      </c>
      <c r="PQ8328" s="4" t="s">
        <v>10</v>
      </c>
      <c r="PR8328" s="4" t="s">
        <v>10</v>
      </c>
      <c r="PS8328" s="4" t="s">
        <v>9</v>
      </c>
      <c r="PT8328" s="4" t="s">
        <v>6</v>
      </c>
      <c r="PU8328" s="4" t="s">
        <v>8</v>
      </c>
      <c r="PV8328" s="4" t="s">
        <v>10</v>
      </c>
      <c r="PW8328" s="4" t="s">
        <v>10</v>
      </c>
      <c r="PX8328" s="4" t="s">
        <v>9</v>
      </c>
      <c r="PY8328" s="4" t="s">
        <v>6</v>
      </c>
      <c r="PZ8328" s="4" t="s">
        <v>8</v>
      </c>
      <c r="QA8328" s="4" t="s">
        <v>10</v>
      </c>
      <c r="QB8328" s="4" t="s">
        <v>10</v>
      </c>
      <c r="QC8328" s="4" t="s">
        <v>9</v>
      </c>
      <c r="QD8328" s="4" t="s">
        <v>6</v>
      </c>
      <c r="QE8328" s="4" t="s">
        <v>8</v>
      </c>
      <c r="QF8328" s="4" t="s">
        <v>10</v>
      </c>
      <c r="QG8328" s="4" t="s">
        <v>10</v>
      </c>
      <c r="QH8328" s="4" t="s">
        <v>9</v>
      </c>
      <c r="QI8328" s="4" t="s">
        <v>6</v>
      </c>
      <c r="QJ8328" s="4" t="s">
        <v>8</v>
      </c>
      <c r="QK8328" s="4" t="s">
        <v>10</v>
      </c>
      <c r="QL8328" s="4" t="s">
        <v>10</v>
      </c>
      <c r="QM8328" s="4" t="s">
        <v>9</v>
      </c>
      <c r="QN8328" s="4" t="s">
        <v>6</v>
      </c>
      <c r="QO8328" s="4" t="s">
        <v>8</v>
      </c>
      <c r="QP8328" s="4" t="s">
        <v>10</v>
      </c>
      <c r="QQ8328" s="4" t="s">
        <v>10</v>
      </c>
      <c r="QR8328" s="4" t="s">
        <v>9</v>
      </c>
      <c r="QS8328" s="4" t="s">
        <v>6</v>
      </c>
      <c r="QT8328" s="4" t="s">
        <v>8</v>
      </c>
      <c r="QU8328" s="4" t="s">
        <v>10</v>
      </c>
      <c r="QV8328" s="4" t="s">
        <v>10</v>
      </c>
      <c r="QW8328" s="4" t="s">
        <v>9</v>
      </c>
      <c r="QX8328" s="4" t="s">
        <v>6</v>
      </c>
      <c r="QY8328" s="4" t="s">
        <v>8</v>
      </c>
      <c r="QZ8328" s="4" t="s">
        <v>10</v>
      </c>
      <c r="RA8328" s="4" t="s">
        <v>10</v>
      </c>
      <c r="RB8328" s="4" t="s">
        <v>9</v>
      </c>
      <c r="RC8328" s="4" t="s">
        <v>6</v>
      </c>
      <c r="RD8328" s="4" t="s">
        <v>8</v>
      </c>
      <c r="RE8328" s="4" t="s">
        <v>10</v>
      </c>
      <c r="RF8328" s="4" t="s">
        <v>10</v>
      </c>
      <c r="RG8328" s="4" t="s">
        <v>9</v>
      </c>
      <c r="RH8328" s="4" t="s">
        <v>6</v>
      </c>
      <c r="RI8328" s="4" t="s">
        <v>8</v>
      </c>
      <c r="RJ8328" s="4" t="s">
        <v>10</v>
      </c>
      <c r="RK8328" s="4" t="s">
        <v>10</v>
      </c>
      <c r="RL8328" s="4" t="s">
        <v>9</v>
      </c>
      <c r="RM8328" s="4" t="s">
        <v>6</v>
      </c>
      <c r="RN8328" s="4" t="s">
        <v>8</v>
      </c>
      <c r="RO8328" s="4" t="s">
        <v>10</v>
      </c>
      <c r="RP8328" s="4" t="s">
        <v>10</v>
      </c>
      <c r="RQ8328" s="4" t="s">
        <v>9</v>
      </c>
      <c r="RR8328" s="4" t="s">
        <v>6</v>
      </c>
      <c r="RS8328" s="4" t="s">
        <v>8</v>
      </c>
      <c r="RT8328" s="4" t="s">
        <v>10</v>
      </c>
      <c r="RU8328" s="4" t="s">
        <v>10</v>
      </c>
      <c r="RV8328" s="4" t="s">
        <v>9</v>
      </c>
      <c r="RW8328" s="4" t="s">
        <v>6</v>
      </c>
      <c r="RX8328" s="4" t="s">
        <v>8</v>
      </c>
      <c r="RY8328" s="4" t="s">
        <v>10</v>
      </c>
      <c r="RZ8328" s="4" t="s">
        <v>10</v>
      </c>
      <c r="SA8328" s="4" t="s">
        <v>9</v>
      </c>
      <c r="SB8328" s="4" t="s">
        <v>6</v>
      </c>
      <c r="SC8328" s="4" t="s">
        <v>8</v>
      </c>
      <c r="SD8328" s="4" t="s">
        <v>10</v>
      </c>
      <c r="SE8328" s="4" t="s">
        <v>10</v>
      </c>
      <c r="SF8328" s="4" t="s">
        <v>9</v>
      </c>
      <c r="SG8328" s="4" t="s">
        <v>6</v>
      </c>
      <c r="SH8328" s="4" t="s">
        <v>8</v>
      </c>
      <c r="SI8328" s="4" t="s">
        <v>10</v>
      </c>
      <c r="SJ8328" s="4" t="s">
        <v>10</v>
      </c>
      <c r="SK8328" s="4" t="s">
        <v>9</v>
      </c>
      <c r="SL8328" s="4" t="s">
        <v>6</v>
      </c>
      <c r="SM8328" s="4" t="s">
        <v>8</v>
      </c>
      <c r="SN8328" s="4" t="s">
        <v>10</v>
      </c>
      <c r="SO8328" s="4" t="s">
        <v>10</v>
      </c>
      <c r="SP8328" s="4" t="s">
        <v>9</v>
      </c>
      <c r="SQ8328" s="4" t="s">
        <v>6</v>
      </c>
      <c r="SR8328" s="4" t="s">
        <v>8</v>
      </c>
      <c r="SS8328" s="4" t="s">
        <v>10</v>
      </c>
      <c r="ST8328" s="4" t="s">
        <v>10</v>
      </c>
      <c r="SU8328" s="4" t="s">
        <v>9</v>
      </c>
      <c r="SV8328" s="4" t="s">
        <v>6</v>
      </c>
      <c r="SW8328" s="4" t="s">
        <v>8</v>
      </c>
      <c r="SX8328" s="4" t="s">
        <v>10</v>
      </c>
      <c r="SY8328" s="4" t="s">
        <v>10</v>
      </c>
      <c r="SZ8328" s="4" t="s">
        <v>9</v>
      </c>
      <c r="TA8328" s="4" t="s">
        <v>6</v>
      </c>
      <c r="TB8328" s="4" t="s">
        <v>8</v>
      </c>
      <c r="TC8328" s="4" t="s">
        <v>10</v>
      </c>
      <c r="TD8328" s="4" t="s">
        <v>10</v>
      </c>
      <c r="TE8328" s="4" t="s">
        <v>9</v>
      </c>
      <c r="TF8328" s="4" t="s">
        <v>6</v>
      </c>
      <c r="TG8328" s="4" t="s">
        <v>8</v>
      </c>
      <c r="TH8328" s="4" t="s">
        <v>10</v>
      </c>
      <c r="TI8328" s="4" t="s">
        <v>10</v>
      </c>
      <c r="TJ8328" s="4" t="s">
        <v>9</v>
      </c>
      <c r="TK8328" s="4" t="s">
        <v>6</v>
      </c>
      <c r="TL8328" s="4" t="s">
        <v>8</v>
      </c>
      <c r="TM8328" s="4" t="s">
        <v>10</v>
      </c>
      <c r="TN8328" s="4" t="s">
        <v>10</v>
      </c>
      <c r="TO8328" s="4" t="s">
        <v>9</v>
      </c>
      <c r="TP8328" s="4" t="s">
        <v>6</v>
      </c>
      <c r="TQ8328" s="4" t="s">
        <v>8</v>
      </c>
      <c r="TR8328" s="4" t="s">
        <v>10</v>
      </c>
      <c r="TS8328" s="4" t="s">
        <v>10</v>
      </c>
      <c r="TT8328" s="4" t="s">
        <v>9</v>
      </c>
      <c r="TU8328" s="4" t="s">
        <v>6</v>
      </c>
      <c r="TV8328" s="4" t="s">
        <v>8</v>
      </c>
      <c r="TW8328" s="4" t="s">
        <v>10</v>
      </c>
      <c r="TX8328" s="4" t="s">
        <v>10</v>
      </c>
      <c r="TY8328" s="4" t="s">
        <v>9</v>
      </c>
      <c r="TZ8328" s="4" t="s">
        <v>6</v>
      </c>
      <c r="UA8328" s="4" t="s">
        <v>8</v>
      </c>
      <c r="UB8328" s="4" t="s">
        <v>10</v>
      </c>
      <c r="UC8328" s="4" t="s">
        <v>10</v>
      </c>
      <c r="UD8328" s="4" t="s">
        <v>9</v>
      </c>
      <c r="UE8328" s="4" t="s">
        <v>6</v>
      </c>
      <c r="UF8328" s="4" t="s">
        <v>8</v>
      </c>
      <c r="UG8328" s="4" t="s">
        <v>10</v>
      </c>
      <c r="UH8328" s="4" t="s">
        <v>10</v>
      </c>
      <c r="UI8328" s="4" t="s">
        <v>9</v>
      </c>
      <c r="UJ8328" s="4" t="s">
        <v>6</v>
      </c>
      <c r="UK8328" s="4" t="s">
        <v>8</v>
      </c>
      <c r="UL8328" s="4" t="s">
        <v>10</v>
      </c>
      <c r="UM8328" s="4" t="s">
        <v>10</v>
      </c>
      <c r="UN8328" s="4" t="s">
        <v>9</v>
      </c>
      <c r="UO8328" s="4" t="s">
        <v>6</v>
      </c>
      <c r="UP8328" s="4" t="s">
        <v>8</v>
      </c>
      <c r="UQ8328" s="4" t="s">
        <v>10</v>
      </c>
      <c r="UR8328" s="4" t="s">
        <v>10</v>
      </c>
      <c r="US8328" s="4" t="s">
        <v>9</v>
      </c>
      <c r="UT8328" s="4" t="s">
        <v>6</v>
      </c>
      <c r="UU8328" s="4" t="s">
        <v>8</v>
      </c>
      <c r="UV8328" s="4" t="s">
        <v>10</v>
      </c>
      <c r="UW8328" s="4" t="s">
        <v>10</v>
      </c>
      <c r="UX8328" s="4" t="s">
        <v>9</v>
      </c>
      <c r="UY8328" s="4" t="s">
        <v>6</v>
      </c>
      <c r="UZ8328" s="4" t="s">
        <v>8</v>
      </c>
      <c r="VA8328" s="4" t="s">
        <v>10</v>
      </c>
      <c r="VB8328" s="4" t="s">
        <v>10</v>
      </c>
      <c r="VC8328" s="4" t="s">
        <v>9</v>
      </c>
      <c r="VD8328" s="4" t="s">
        <v>6</v>
      </c>
      <c r="VE8328" s="4" t="s">
        <v>8</v>
      </c>
      <c r="VF8328" s="4" t="s">
        <v>10</v>
      </c>
      <c r="VG8328" s="4" t="s">
        <v>10</v>
      </c>
      <c r="VH8328" s="4" t="s">
        <v>9</v>
      </c>
      <c r="VI8328" s="4" t="s">
        <v>6</v>
      </c>
      <c r="VJ8328" s="4" t="s">
        <v>8</v>
      </c>
      <c r="VK8328" s="4" t="s">
        <v>10</v>
      </c>
      <c r="VL8328" s="4" t="s">
        <v>10</v>
      </c>
      <c r="VM8328" s="4" t="s">
        <v>9</v>
      </c>
      <c r="VN8328" s="4" t="s">
        <v>6</v>
      </c>
      <c r="VO8328" s="4" t="s">
        <v>8</v>
      </c>
      <c r="VP8328" s="4" t="s">
        <v>10</v>
      </c>
      <c r="VQ8328" s="4" t="s">
        <v>10</v>
      </c>
      <c r="VR8328" s="4" t="s">
        <v>9</v>
      </c>
      <c r="VS8328" s="4" t="s">
        <v>6</v>
      </c>
      <c r="VT8328" s="4" t="s">
        <v>8</v>
      </c>
      <c r="VU8328" s="4" t="s">
        <v>10</v>
      </c>
      <c r="VV8328" s="4" t="s">
        <v>10</v>
      </c>
      <c r="VW8328" s="4" t="s">
        <v>9</v>
      </c>
      <c r="VX8328" s="4" t="s">
        <v>6</v>
      </c>
      <c r="VY8328" s="4" t="s">
        <v>8</v>
      </c>
      <c r="VZ8328" s="4" t="s">
        <v>10</v>
      </c>
      <c r="WA8328" s="4" t="s">
        <v>10</v>
      </c>
      <c r="WB8328" s="4" t="s">
        <v>9</v>
      </c>
      <c r="WC8328" s="4" t="s">
        <v>6</v>
      </c>
      <c r="WD8328" s="4" t="s">
        <v>8</v>
      </c>
      <c r="WE8328" s="4" t="s">
        <v>10</v>
      </c>
      <c r="WF8328" s="4" t="s">
        <v>10</v>
      </c>
      <c r="WG8328" s="4" t="s">
        <v>9</v>
      </c>
      <c r="WH8328" s="4" t="s">
        <v>6</v>
      </c>
      <c r="WI8328" s="4" t="s">
        <v>8</v>
      </c>
      <c r="WJ8328" s="4" t="s">
        <v>10</v>
      </c>
      <c r="WK8328" s="4" t="s">
        <v>10</v>
      </c>
      <c r="WL8328" s="4" t="s">
        <v>9</v>
      </c>
      <c r="WM8328" s="4" t="s">
        <v>6</v>
      </c>
      <c r="WN8328" s="4" t="s">
        <v>8</v>
      </c>
      <c r="WO8328" s="4" t="s">
        <v>10</v>
      </c>
      <c r="WP8328" s="4" t="s">
        <v>10</v>
      </c>
      <c r="WQ8328" s="4" t="s">
        <v>9</v>
      </c>
      <c r="WR8328" s="4" t="s">
        <v>6</v>
      </c>
      <c r="WS8328" s="4" t="s">
        <v>8</v>
      </c>
      <c r="WT8328" s="4" t="s">
        <v>10</v>
      </c>
      <c r="WU8328" s="4" t="s">
        <v>10</v>
      </c>
      <c r="WV8328" s="4" t="s">
        <v>9</v>
      </c>
      <c r="WW8328" s="4" t="s">
        <v>6</v>
      </c>
      <c r="WX8328" s="4" t="s">
        <v>8</v>
      </c>
      <c r="WY8328" s="4" t="s">
        <v>10</v>
      </c>
      <c r="WZ8328" s="4" t="s">
        <v>10</v>
      </c>
      <c r="XA8328" s="4" t="s">
        <v>9</v>
      </c>
      <c r="XB8328" s="4" t="s">
        <v>6</v>
      </c>
      <c r="XC8328" s="4" t="s">
        <v>8</v>
      </c>
      <c r="XD8328" s="4" t="s">
        <v>10</v>
      </c>
      <c r="XE8328" s="4" t="s">
        <v>10</v>
      </c>
      <c r="XF8328" s="4" t="s">
        <v>9</v>
      </c>
      <c r="XG8328" s="4" t="s">
        <v>6</v>
      </c>
      <c r="XH8328" s="4" t="s">
        <v>8</v>
      </c>
      <c r="XI8328" s="4" t="s">
        <v>10</v>
      </c>
      <c r="XJ8328" s="4" t="s">
        <v>10</v>
      </c>
      <c r="XK8328" s="4" t="s">
        <v>9</v>
      </c>
      <c r="XL8328" s="4" t="s">
        <v>6</v>
      </c>
      <c r="XM8328" s="4" t="s">
        <v>8</v>
      </c>
      <c r="XN8328" s="4" t="s">
        <v>10</v>
      </c>
      <c r="XO8328" s="4" t="s">
        <v>10</v>
      </c>
      <c r="XP8328" s="4" t="s">
        <v>9</v>
      </c>
      <c r="XQ8328" s="4" t="s">
        <v>6</v>
      </c>
      <c r="XR8328" s="4" t="s">
        <v>8</v>
      </c>
      <c r="XS8328" s="4" t="s">
        <v>10</v>
      </c>
      <c r="XT8328" s="4" t="s">
        <v>10</v>
      </c>
      <c r="XU8328" s="4" t="s">
        <v>9</v>
      </c>
      <c r="XV8328" s="4" t="s">
        <v>6</v>
      </c>
      <c r="XW8328" s="4" t="s">
        <v>8</v>
      </c>
      <c r="XX8328" s="4" t="s">
        <v>10</v>
      </c>
      <c r="XY8328" s="4" t="s">
        <v>10</v>
      </c>
      <c r="XZ8328" s="4" t="s">
        <v>9</v>
      </c>
      <c r="YA8328" s="4" t="s">
        <v>6</v>
      </c>
      <c r="YB8328" s="4" t="s">
        <v>8</v>
      </c>
      <c r="YC8328" s="4" t="s">
        <v>10</v>
      </c>
      <c r="YD8328" s="4" t="s">
        <v>10</v>
      </c>
      <c r="YE8328" s="4" t="s">
        <v>9</v>
      </c>
      <c r="YF8328" s="4" t="s">
        <v>6</v>
      </c>
      <c r="YG8328" s="4" t="s">
        <v>8</v>
      </c>
      <c r="YH8328" s="4" t="s">
        <v>10</v>
      </c>
      <c r="YI8328" s="4" t="s">
        <v>10</v>
      </c>
      <c r="YJ8328" s="4" t="s">
        <v>9</v>
      </c>
      <c r="YK8328" s="4" t="s">
        <v>6</v>
      </c>
      <c r="YL8328" s="4" t="s">
        <v>8</v>
      </c>
      <c r="YM8328" s="4" t="s">
        <v>10</v>
      </c>
      <c r="YN8328" s="4" t="s">
        <v>10</v>
      </c>
      <c r="YO8328" s="4" t="s">
        <v>9</v>
      </c>
      <c r="YP8328" s="4" t="s">
        <v>6</v>
      </c>
      <c r="YQ8328" s="4" t="s">
        <v>8</v>
      </c>
      <c r="YR8328" s="4" t="s">
        <v>10</v>
      </c>
      <c r="YS8328" s="4" t="s">
        <v>10</v>
      </c>
      <c r="YT8328" s="4" t="s">
        <v>9</v>
      </c>
      <c r="YU8328" s="4" t="s">
        <v>6</v>
      </c>
      <c r="YV8328" s="4" t="s">
        <v>8</v>
      </c>
      <c r="YW8328" s="4" t="s">
        <v>10</v>
      </c>
      <c r="YX8328" s="4" t="s">
        <v>10</v>
      </c>
      <c r="YY8328" s="4" t="s">
        <v>9</v>
      </c>
      <c r="YZ8328" s="4" t="s">
        <v>6</v>
      </c>
      <c r="ZA8328" s="4" t="s">
        <v>8</v>
      </c>
      <c r="ZB8328" s="4" t="s">
        <v>10</v>
      </c>
      <c r="ZC8328" s="4" t="s">
        <v>10</v>
      </c>
      <c r="ZD8328" s="4" t="s">
        <v>9</v>
      </c>
      <c r="ZE8328" s="4" t="s">
        <v>6</v>
      </c>
      <c r="ZF8328" s="4" t="s">
        <v>8</v>
      </c>
      <c r="ZG8328" s="4" t="s">
        <v>10</v>
      </c>
      <c r="ZH8328" s="4" t="s">
        <v>10</v>
      </c>
      <c r="ZI8328" s="4" t="s">
        <v>9</v>
      </c>
      <c r="ZJ8328" s="4" t="s">
        <v>6</v>
      </c>
      <c r="ZK8328" s="4" t="s">
        <v>8</v>
      </c>
      <c r="ZL8328" s="4" t="s">
        <v>10</v>
      </c>
      <c r="ZM8328" s="4" t="s">
        <v>10</v>
      </c>
      <c r="ZN8328" s="4" t="s">
        <v>9</v>
      </c>
      <c r="ZO8328" s="4" t="s">
        <v>6</v>
      </c>
      <c r="ZP8328" s="4" t="s">
        <v>8</v>
      </c>
      <c r="ZQ8328" s="4" t="s">
        <v>10</v>
      </c>
      <c r="ZR8328" s="4" t="s">
        <v>10</v>
      </c>
      <c r="ZS8328" s="4" t="s">
        <v>9</v>
      </c>
      <c r="ZT8328" s="4" t="s">
        <v>6</v>
      </c>
      <c r="ZU8328" s="4" t="s">
        <v>8</v>
      </c>
      <c r="ZV8328" s="4" t="s">
        <v>10</v>
      </c>
      <c r="ZW8328" s="4" t="s">
        <v>10</v>
      </c>
      <c r="ZX8328" s="4" t="s">
        <v>9</v>
      </c>
      <c r="ZY8328" s="4" t="s">
        <v>6</v>
      </c>
      <c r="ZZ8328" s="4" t="s">
        <v>8</v>
      </c>
      <c r="AAA8328" s="4" t="s">
        <v>10</v>
      </c>
      <c r="AAB8328" s="4" t="s">
        <v>10</v>
      </c>
      <c r="AAC8328" s="4" t="s">
        <v>9</v>
      </c>
      <c r="AAD8328" s="4" t="s">
        <v>6</v>
      </c>
      <c r="AAE8328" s="4" t="s">
        <v>8</v>
      </c>
      <c r="AAF8328" s="4" t="s">
        <v>10</v>
      </c>
      <c r="AAG8328" s="4" t="s">
        <v>10</v>
      </c>
      <c r="AAH8328" s="4" t="s">
        <v>9</v>
      </c>
      <c r="AAI8328" s="4" t="s">
        <v>6</v>
      </c>
      <c r="AAJ8328" s="4" t="s">
        <v>8</v>
      </c>
      <c r="AAK8328" s="4" t="s">
        <v>10</v>
      </c>
      <c r="AAL8328" s="4" t="s">
        <v>10</v>
      </c>
      <c r="AAM8328" s="4" t="s">
        <v>9</v>
      </c>
      <c r="AAN8328" s="4" t="s">
        <v>6</v>
      </c>
      <c r="AAO8328" s="4" t="s">
        <v>8</v>
      </c>
      <c r="AAP8328" s="4" t="s">
        <v>10</v>
      </c>
      <c r="AAQ8328" s="4" t="s">
        <v>10</v>
      </c>
      <c r="AAR8328" s="4" t="s">
        <v>9</v>
      </c>
      <c r="AAS8328" s="4" t="s">
        <v>6</v>
      </c>
      <c r="AAT8328" s="4" t="s">
        <v>8</v>
      </c>
      <c r="AAU8328" s="4" t="s">
        <v>10</v>
      </c>
      <c r="AAV8328" s="4" t="s">
        <v>10</v>
      </c>
      <c r="AAW8328" s="4" t="s">
        <v>9</v>
      </c>
      <c r="AAX8328" s="4" t="s">
        <v>6</v>
      </c>
      <c r="AAY8328" s="4" t="s">
        <v>8</v>
      </c>
      <c r="AAZ8328" s="4" t="s">
        <v>10</v>
      </c>
      <c r="ABA8328" s="4" t="s">
        <v>10</v>
      </c>
      <c r="ABB8328" s="4" t="s">
        <v>9</v>
      </c>
      <c r="ABC8328" s="4" t="s">
        <v>6</v>
      </c>
      <c r="ABD8328" s="4" t="s">
        <v>8</v>
      </c>
      <c r="ABE8328" s="4" t="s">
        <v>10</v>
      </c>
      <c r="ABF8328" s="4" t="s">
        <v>10</v>
      </c>
      <c r="ABG8328" s="4" t="s">
        <v>9</v>
      </c>
      <c r="ABH8328" s="4" t="s">
        <v>6</v>
      </c>
      <c r="ABI8328" s="4" t="s">
        <v>8</v>
      </c>
      <c r="ABJ8328" s="4" t="s">
        <v>10</v>
      </c>
      <c r="ABK8328" s="4" t="s">
        <v>10</v>
      </c>
      <c r="ABL8328" s="4" t="s">
        <v>9</v>
      </c>
      <c r="ABM8328" s="4" t="s">
        <v>6</v>
      </c>
      <c r="ABN8328" s="4" t="s">
        <v>8</v>
      </c>
      <c r="ABO8328" s="4" t="s">
        <v>10</v>
      </c>
      <c r="ABP8328" s="4" t="s">
        <v>10</v>
      </c>
      <c r="ABQ8328" s="4" t="s">
        <v>9</v>
      </c>
      <c r="ABR8328" s="4" t="s">
        <v>6</v>
      </c>
      <c r="ABS8328" s="4" t="s">
        <v>8</v>
      </c>
      <c r="ABT8328" s="4" t="s">
        <v>10</v>
      </c>
      <c r="ABU8328" s="4" t="s">
        <v>10</v>
      </c>
      <c r="ABV8328" s="4" t="s">
        <v>9</v>
      </c>
      <c r="ABW8328" s="4" t="s">
        <v>6</v>
      </c>
      <c r="ABX8328" s="4" t="s">
        <v>8</v>
      </c>
      <c r="ABY8328" s="4" t="s">
        <v>10</v>
      </c>
      <c r="ABZ8328" s="4" t="s">
        <v>10</v>
      </c>
      <c r="ACA8328" s="4" t="s">
        <v>9</v>
      </c>
      <c r="ACB8328" s="4" t="s">
        <v>6</v>
      </c>
      <c r="ACC8328" s="4" t="s">
        <v>8</v>
      </c>
      <c r="ACD8328" s="4" t="s">
        <v>10</v>
      </c>
      <c r="ACE8328" s="4" t="s">
        <v>10</v>
      </c>
      <c r="ACF8328" s="4" t="s">
        <v>9</v>
      </c>
      <c r="ACG8328" s="4" t="s">
        <v>6</v>
      </c>
      <c r="ACH8328" s="4" t="s">
        <v>8</v>
      </c>
      <c r="ACI8328" s="4" t="s">
        <v>10</v>
      </c>
      <c r="ACJ8328" s="4" t="s">
        <v>10</v>
      </c>
      <c r="ACK8328" s="4" t="s">
        <v>9</v>
      </c>
      <c r="ACL8328" s="4" t="s">
        <v>6</v>
      </c>
      <c r="ACM8328" s="4" t="s">
        <v>8</v>
      </c>
      <c r="ACN8328" s="4" t="s">
        <v>10</v>
      </c>
      <c r="ACO8328" s="4" t="s">
        <v>10</v>
      </c>
      <c r="ACP8328" s="4" t="s">
        <v>9</v>
      </c>
      <c r="ACQ8328" s="4" t="s">
        <v>6</v>
      </c>
      <c r="ACR8328" s="4" t="s">
        <v>8</v>
      </c>
      <c r="ACS8328" s="4" t="s">
        <v>10</v>
      </c>
      <c r="ACT8328" s="4" t="s">
        <v>10</v>
      </c>
      <c r="ACU8328" s="4" t="s">
        <v>9</v>
      </c>
      <c r="ACV8328" s="4" t="s">
        <v>6</v>
      </c>
      <c r="ACW8328" s="4" t="s">
        <v>8</v>
      </c>
      <c r="ACX8328" s="4" t="s">
        <v>10</v>
      </c>
      <c r="ACY8328" s="4" t="s">
        <v>10</v>
      </c>
      <c r="ACZ8328" s="4" t="s">
        <v>9</v>
      </c>
      <c r="ADA8328" s="4" t="s">
        <v>6</v>
      </c>
      <c r="ADB8328" s="4" t="s">
        <v>8</v>
      </c>
      <c r="ADC8328" s="4" t="s">
        <v>10</v>
      </c>
      <c r="ADD8328" s="4" t="s">
        <v>10</v>
      </c>
      <c r="ADE8328" s="4" t="s">
        <v>9</v>
      </c>
      <c r="ADF8328" s="4" t="s">
        <v>6</v>
      </c>
      <c r="ADG8328" s="4" t="s">
        <v>8</v>
      </c>
      <c r="ADH8328" s="4" t="s">
        <v>10</v>
      </c>
      <c r="ADI8328" s="4" t="s">
        <v>10</v>
      </c>
      <c r="ADJ8328" s="4" t="s">
        <v>9</v>
      </c>
      <c r="ADK8328" s="4" t="s">
        <v>6</v>
      </c>
      <c r="ADL8328" s="4" t="s">
        <v>8</v>
      </c>
      <c r="ADM8328" s="4" t="s">
        <v>10</v>
      </c>
      <c r="ADN8328" s="4" t="s">
        <v>10</v>
      </c>
      <c r="ADO8328" s="4" t="s">
        <v>9</v>
      </c>
      <c r="ADP8328" s="4" t="s">
        <v>6</v>
      </c>
      <c r="ADQ8328" s="4" t="s">
        <v>8</v>
      </c>
      <c r="ADR8328" s="4" t="s">
        <v>10</v>
      </c>
      <c r="ADS8328" s="4" t="s">
        <v>10</v>
      </c>
      <c r="ADT8328" s="4" t="s">
        <v>9</v>
      </c>
      <c r="ADU8328" s="4" t="s">
        <v>6</v>
      </c>
      <c r="ADV8328" s="4" t="s">
        <v>8</v>
      </c>
      <c r="ADW8328" s="4" t="s">
        <v>10</v>
      </c>
      <c r="ADX8328" s="4" t="s">
        <v>10</v>
      </c>
      <c r="ADY8328" s="4" t="s">
        <v>9</v>
      </c>
      <c r="ADZ8328" s="4" t="s">
        <v>6</v>
      </c>
      <c r="AEA8328" s="4" t="s">
        <v>8</v>
      </c>
      <c r="AEB8328" s="4" t="s">
        <v>10</v>
      </c>
      <c r="AEC8328" s="4" t="s">
        <v>10</v>
      </c>
      <c r="AED8328" s="4" t="s">
        <v>9</v>
      </c>
      <c r="AEE8328" s="4" t="s">
        <v>6</v>
      </c>
      <c r="AEF8328" s="4" t="s">
        <v>8</v>
      </c>
      <c r="AEG8328" s="4" t="s">
        <v>10</v>
      </c>
      <c r="AEH8328" s="4" t="s">
        <v>10</v>
      </c>
      <c r="AEI8328" s="4" t="s">
        <v>9</v>
      </c>
      <c r="AEJ8328" s="4" t="s">
        <v>6</v>
      </c>
      <c r="AEK8328" s="4" t="s">
        <v>8</v>
      </c>
      <c r="AEL8328" s="4" t="s">
        <v>10</v>
      </c>
      <c r="AEM8328" s="4" t="s">
        <v>10</v>
      </c>
      <c r="AEN8328" s="4" t="s">
        <v>9</v>
      </c>
      <c r="AEO8328" s="4" t="s">
        <v>6</v>
      </c>
      <c r="AEP8328" s="4" t="s">
        <v>8</v>
      </c>
      <c r="AEQ8328" s="4" t="s">
        <v>10</v>
      </c>
      <c r="AER8328" s="4" t="s">
        <v>10</v>
      </c>
      <c r="AES8328" s="4" t="s">
        <v>9</v>
      </c>
      <c r="AET8328" s="4" t="s">
        <v>6</v>
      </c>
      <c r="AEU8328" s="4" t="s">
        <v>8</v>
      </c>
      <c r="AEV8328" s="4" t="s">
        <v>10</v>
      </c>
      <c r="AEW8328" s="4" t="s">
        <v>10</v>
      </c>
      <c r="AEX8328" s="4" t="s">
        <v>9</v>
      </c>
      <c r="AEY8328" s="4" t="s">
        <v>6</v>
      </c>
      <c r="AEZ8328" s="4" t="s">
        <v>8</v>
      </c>
      <c r="AFA8328" s="4" t="s">
        <v>10</v>
      </c>
      <c r="AFB8328" s="4" t="s">
        <v>10</v>
      </c>
      <c r="AFC8328" s="4" t="s">
        <v>9</v>
      </c>
      <c r="AFD8328" s="4" t="s">
        <v>6</v>
      </c>
      <c r="AFE8328" s="4" t="s">
        <v>8</v>
      </c>
    </row>
    <row r="8329" spans="1:5">
      <c r="A8329" t="n">
        <v>70544</v>
      </c>
      <c r="B8329" s="88" t="n">
        <v>257</v>
      </c>
      <c r="C8329" s="7" t="n">
        <v>3</v>
      </c>
      <c r="D8329" s="7" t="n">
        <v>65533</v>
      </c>
      <c r="E8329" s="7" t="n">
        <v>0</v>
      </c>
      <c r="F8329" s="7" t="s">
        <v>146</v>
      </c>
      <c r="G8329" s="7" t="n">
        <f t="normal" ca="1">32-LENB(INDIRECT(ADDRESS(8329,6)))</f>
        <v>0</v>
      </c>
      <c r="H8329" s="7" t="n">
        <v>3</v>
      </c>
      <c r="I8329" s="7" t="n">
        <v>65533</v>
      </c>
      <c r="J8329" s="7" t="n">
        <v>0</v>
      </c>
      <c r="K8329" s="7" t="s">
        <v>147</v>
      </c>
      <c r="L8329" s="7" t="n">
        <f t="normal" ca="1">32-LENB(INDIRECT(ADDRESS(8329,11)))</f>
        <v>0</v>
      </c>
      <c r="M8329" s="7" t="n">
        <v>3</v>
      </c>
      <c r="N8329" s="7" t="n">
        <v>65533</v>
      </c>
      <c r="O8329" s="7" t="n">
        <v>0</v>
      </c>
      <c r="P8329" s="7" t="s">
        <v>148</v>
      </c>
      <c r="Q8329" s="7" t="n">
        <f t="normal" ca="1">32-LENB(INDIRECT(ADDRESS(8329,16)))</f>
        <v>0</v>
      </c>
      <c r="R8329" s="7" t="n">
        <v>3</v>
      </c>
      <c r="S8329" s="7" t="n">
        <v>65533</v>
      </c>
      <c r="T8329" s="7" t="n">
        <v>0</v>
      </c>
      <c r="U8329" s="7" t="s">
        <v>149</v>
      </c>
      <c r="V8329" s="7" t="n">
        <f t="normal" ca="1">32-LENB(INDIRECT(ADDRESS(8329,21)))</f>
        <v>0</v>
      </c>
      <c r="W8329" s="7" t="n">
        <v>3</v>
      </c>
      <c r="X8329" s="7" t="n">
        <v>65533</v>
      </c>
      <c r="Y8329" s="7" t="n">
        <v>0</v>
      </c>
      <c r="Z8329" s="7" t="s">
        <v>150</v>
      </c>
      <c r="AA8329" s="7" t="n">
        <f t="normal" ca="1">32-LENB(INDIRECT(ADDRESS(8329,26)))</f>
        <v>0</v>
      </c>
      <c r="AB8329" s="7" t="n">
        <v>3</v>
      </c>
      <c r="AC8329" s="7" t="n">
        <v>65533</v>
      </c>
      <c r="AD8329" s="7" t="n">
        <v>0</v>
      </c>
      <c r="AE8329" s="7" t="s">
        <v>151</v>
      </c>
      <c r="AF8329" s="7" t="n">
        <f t="normal" ca="1">32-LENB(INDIRECT(ADDRESS(8329,31)))</f>
        <v>0</v>
      </c>
      <c r="AG8329" s="7" t="n">
        <v>3</v>
      </c>
      <c r="AH8329" s="7" t="n">
        <v>65533</v>
      </c>
      <c r="AI8329" s="7" t="n">
        <v>0</v>
      </c>
      <c r="AJ8329" s="7" t="s">
        <v>152</v>
      </c>
      <c r="AK8329" s="7" t="n">
        <f t="normal" ca="1">32-LENB(INDIRECT(ADDRESS(8329,36)))</f>
        <v>0</v>
      </c>
      <c r="AL8329" s="7" t="n">
        <v>3</v>
      </c>
      <c r="AM8329" s="7" t="n">
        <v>65533</v>
      </c>
      <c r="AN8329" s="7" t="n">
        <v>0</v>
      </c>
      <c r="AO8329" s="7" t="s">
        <v>153</v>
      </c>
      <c r="AP8329" s="7" t="n">
        <f t="normal" ca="1">32-LENB(INDIRECT(ADDRESS(8329,41)))</f>
        <v>0</v>
      </c>
      <c r="AQ8329" s="7" t="n">
        <v>3</v>
      </c>
      <c r="AR8329" s="7" t="n">
        <v>65533</v>
      </c>
      <c r="AS8329" s="7" t="n">
        <v>0</v>
      </c>
      <c r="AT8329" s="7" t="s">
        <v>154</v>
      </c>
      <c r="AU8329" s="7" t="n">
        <f t="normal" ca="1">32-LENB(INDIRECT(ADDRESS(8329,46)))</f>
        <v>0</v>
      </c>
      <c r="AV8329" s="7" t="n">
        <v>2</v>
      </c>
      <c r="AW8329" s="7" t="n">
        <v>65533</v>
      </c>
      <c r="AX8329" s="7" t="n">
        <v>0</v>
      </c>
      <c r="AY8329" s="7" t="s">
        <v>237</v>
      </c>
      <c r="AZ8329" s="7" t="n">
        <f t="normal" ca="1">32-LENB(INDIRECT(ADDRESS(8329,51)))</f>
        <v>0</v>
      </c>
      <c r="BA8329" s="7" t="n">
        <v>2</v>
      </c>
      <c r="BB8329" s="7" t="n">
        <v>65533</v>
      </c>
      <c r="BC8329" s="7" t="n">
        <v>0</v>
      </c>
      <c r="BD8329" s="7" t="s">
        <v>240</v>
      </c>
      <c r="BE8329" s="7" t="n">
        <f t="normal" ca="1">32-LENB(INDIRECT(ADDRESS(8329,56)))</f>
        <v>0</v>
      </c>
      <c r="BF8329" s="7" t="n">
        <v>4</v>
      </c>
      <c r="BG8329" s="7" t="n">
        <v>65533</v>
      </c>
      <c r="BH8329" s="7" t="n">
        <v>4524</v>
      </c>
      <c r="BI8329" s="7" t="s">
        <v>12</v>
      </c>
      <c r="BJ8329" s="7" t="n">
        <f t="normal" ca="1">32-LENB(INDIRECT(ADDRESS(8329,61)))</f>
        <v>0</v>
      </c>
      <c r="BK8329" s="7" t="n">
        <v>9</v>
      </c>
      <c r="BL8329" s="7" t="n">
        <v>7036</v>
      </c>
      <c r="BM8329" s="7" t="n">
        <v>0</v>
      </c>
      <c r="BN8329" s="7" t="s">
        <v>250</v>
      </c>
      <c r="BO8329" s="7" t="n">
        <f t="normal" ca="1">32-LENB(INDIRECT(ADDRESS(8329,66)))</f>
        <v>0</v>
      </c>
      <c r="BP8329" s="7" t="n">
        <v>7</v>
      </c>
      <c r="BQ8329" s="7" t="n">
        <v>65533</v>
      </c>
      <c r="BR8329" s="7" t="n">
        <v>63163</v>
      </c>
      <c r="BS8329" s="7" t="s">
        <v>12</v>
      </c>
      <c r="BT8329" s="7" t="n">
        <f t="normal" ca="1">32-LENB(INDIRECT(ADDRESS(8329,71)))</f>
        <v>0</v>
      </c>
      <c r="BU8329" s="7" t="n">
        <v>7</v>
      </c>
      <c r="BV8329" s="7" t="n">
        <v>65533</v>
      </c>
      <c r="BW8329" s="7" t="n">
        <v>63164</v>
      </c>
      <c r="BX8329" s="7" t="s">
        <v>12</v>
      </c>
      <c r="BY8329" s="7" t="n">
        <f t="normal" ca="1">32-LENB(INDIRECT(ADDRESS(8329,76)))</f>
        <v>0</v>
      </c>
      <c r="BZ8329" s="7" t="n">
        <v>7</v>
      </c>
      <c r="CA8329" s="7" t="n">
        <v>65533</v>
      </c>
      <c r="CB8329" s="7" t="n">
        <v>63165</v>
      </c>
      <c r="CC8329" s="7" t="s">
        <v>12</v>
      </c>
      <c r="CD8329" s="7" t="n">
        <f t="normal" ca="1">32-LENB(INDIRECT(ADDRESS(8329,81)))</f>
        <v>0</v>
      </c>
      <c r="CE8329" s="7" t="n">
        <v>7</v>
      </c>
      <c r="CF8329" s="7" t="n">
        <v>65533</v>
      </c>
      <c r="CG8329" s="7" t="n">
        <v>63166</v>
      </c>
      <c r="CH8329" s="7" t="s">
        <v>12</v>
      </c>
      <c r="CI8329" s="7" t="n">
        <f t="normal" ca="1">32-LENB(INDIRECT(ADDRESS(8329,86)))</f>
        <v>0</v>
      </c>
      <c r="CJ8329" s="7" t="n">
        <v>7</v>
      </c>
      <c r="CK8329" s="7" t="n">
        <v>65533</v>
      </c>
      <c r="CL8329" s="7" t="n">
        <v>63167</v>
      </c>
      <c r="CM8329" s="7" t="s">
        <v>12</v>
      </c>
      <c r="CN8329" s="7" t="n">
        <f t="normal" ca="1">32-LENB(INDIRECT(ADDRESS(8329,91)))</f>
        <v>0</v>
      </c>
      <c r="CO8329" s="7" t="n">
        <v>7</v>
      </c>
      <c r="CP8329" s="7" t="n">
        <v>65533</v>
      </c>
      <c r="CQ8329" s="7" t="n">
        <v>63168</v>
      </c>
      <c r="CR8329" s="7" t="s">
        <v>12</v>
      </c>
      <c r="CS8329" s="7" t="n">
        <f t="normal" ca="1">32-LENB(INDIRECT(ADDRESS(8329,96)))</f>
        <v>0</v>
      </c>
      <c r="CT8329" s="7" t="n">
        <v>7</v>
      </c>
      <c r="CU8329" s="7" t="n">
        <v>65533</v>
      </c>
      <c r="CV8329" s="7" t="n">
        <v>63169</v>
      </c>
      <c r="CW8329" s="7" t="s">
        <v>12</v>
      </c>
      <c r="CX8329" s="7" t="n">
        <f t="normal" ca="1">32-LENB(INDIRECT(ADDRESS(8329,101)))</f>
        <v>0</v>
      </c>
      <c r="CY8329" s="7" t="n">
        <v>7</v>
      </c>
      <c r="CZ8329" s="7" t="n">
        <v>65533</v>
      </c>
      <c r="DA8329" s="7" t="n">
        <v>63170</v>
      </c>
      <c r="DB8329" s="7" t="s">
        <v>12</v>
      </c>
      <c r="DC8329" s="7" t="n">
        <f t="normal" ca="1">32-LENB(INDIRECT(ADDRESS(8329,106)))</f>
        <v>0</v>
      </c>
      <c r="DD8329" s="7" t="n">
        <v>7</v>
      </c>
      <c r="DE8329" s="7" t="n">
        <v>65533</v>
      </c>
      <c r="DF8329" s="7" t="n">
        <v>63171</v>
      </c>
      <c r="DG8329" s="7" t="s">
        <v>12</v>
      </c>
      <c r="DH8329" s="7" t="n">
        <f t="normal" ca="1">32-LENB(INDIRECT(ADDRESS(8329,111)))</f>
        <v>0</v>
      </c>
      <c r="DI8329" s="7" t="n">
        <v>7</v>
      </c>
      <c r="DJ8329" s="7" t="n">
        <v>65533</v>
      </c>
      <c r="DK8329" s="7" t="n">
        <v>63172</v>
      </c>
      <c r="DL8329" s="7" t="s">
        <v>12</v>
      </c>
      <c r="DM8329" s="7" t="n">
        <f t="normal" ca="1">32-LENB(INDIRECT(ADDRESS(8329,116)))</f>
        <v>0</v>
      </c>
      <c r="DN8329" s="7" t="n">
        <v>7</v>
      </c>
      <c r="DO8329" s="7" t="n">
        <v>65533</v>
      </c>
      <c r="DP8329" s="7" t="n">
        <v>63173</v>
      </c>
      <c r="DQ8329" s="7" t="s">
        <v>12</v>
      </c>
      <c r="DR8329" s="7" t="n">
        <f t="normal" ca="1">32-LENB(INDIRECT(ADDRESS(8329,121)))</f>
        <v>0</v>
      </c>
      <c r="DS8329" s="7" t="n">
        <v>7</v>
      </c>
      <c r="DT8329" s="7" t="n">
        <v>65533</v>
      </c>
      <c r="DU8329" s="7" t="n">
        <v>63174</v>
      </c>
      <c r="DV8329" s="7" t="s">
        <v>12</v>
      </c>
      <c r="DW8329" s="7" t="n">
        <f t="normal" ca="1">32-LENB(INDIRECT(ADDRESS(8329,126)))</f>
        <v>0</v>
      </c>
      <c r="DX8329" s="7" t="n">
        <v>7</v>
      </c>
      <c r="DY8329" s="7" t="n">
        <v>65533</v>
      </c>
      <c r="DZ8329" s="7" t="n">
        <v>63175</v>
      </c>
      <c r="EA8329" s="7" t="s">
        <v>12</v>
      </c>
      <c r="EB8329" s="7" t="n">
        <f t="normal" ca="1">32-LENB(INDIRECT(ADDRESS(8329,131)))</f>
        <v>0</v>
      </c>
      <c r="EC8329" s="7" t="n">
        <v>7</v>
      </c>
      <c r="ED8329" s="7" t="n">
        <v>65533</v>
      </c>
      <c r="EE8329" s="7" t="n">
        <v>63176</v>
      </c>
      <c r="EF8329" s="7" t="s">
        <v>12</v>
      </c>
      <c r="EG8329" s="7" t="n">
        <f t="normal" ca="1">32-LENB(INDIRECT(ADDRESS(8329,136)))</f>
        <v>0</v>
      </c>
      <c r="EH8329" s="7" t="n">
        <v>7</v>
      </c>
      <c r="EI8329" s="7" t="n">
        <v>65533</v>
      </c>
      <c r="EJ8329" s="7" t="n">
        <v>12343</v>
      </c>
      <c r="EK8329" s="7" t="s">
        <v>12</v>
      </c>
      <c r="EL8329" s="7" t="n">
        <f t="normal" ca="1">32-LENB(INDIRECT(ADDRESS(8329,141)))</f>
        <v>0</v>
      </c>
      <c r="EM8329" s="7" t="n">
        <v>7</v>
      </c>
      <c r="EN8329" s="7" t="n">
        <v>65533</v>
      </c>
      <c r="EO8329" s="7" t="n">
        <v>12344</v>
      </c>
      <c r="EP8329" s="7" t="s">
        <v>12</v>
      </c>
      <c r="EQ8329" s="7" t="n">
        <f t="normal" ca="1">32-LENB(INDIRECT(ADDRESS(8329,146)))</f>
        <v>0</v>
      </c>
      <c r="ER8329" s="7" t="n">
        <v>4</v>
      </c>
      <c r="ES8329" s="7" t="n">
        <v>65533</v>
      </c>
      <c r="ET8329" s="7" t="n">
        <v>2119</v>
      </c>
      <c r="EU8329" s="7" t="s">
        <v>12</v>
      </c>
      <c r="EV8329" s="7" t="n">
        <f t="normal" ca="1">32-LENB(INDIRECT(ADDRESS(8329,151)))</f>
        <v>0</v>
      </c>
      <c r="EW8329" s="7" t="n">
        <v>4</v>
      </c>
      <c r="EX8329" s="7" t="n">
        <v>65533</v>
      </c>
      <c r="EY8329" s="7" t="n">
        <v>2119</v>
      </c>
      <c r="EZ8329" s="7" t="s">
        <v>12</v>
      </c>
      <c r="FA8329" s="7" t="n">
        <f t="normal" ca="1">32-LENB(INDIRECT(ADDRESS(8329,156)))</f>
        <v>0</v>
      </c>
      <c r="FB8329" s="7" t="n">
        <v>4</v>
      </c>
      <c r="FC8329" s="7" t="n">
        <v>65533</v>
      </c>
      <c r="FD8329" s="7" t="n">
        <v>2119</v>
      </c>
      <c r="FE8329" s="7" t="s">
        <v>12</v>
      </c>
      <c r="FF8329" s="7" t="n">
        <f t="normal" ca="1">32-LENB(INDIRECT(ADDRESS(8329,161)))</f>
        <v>0</v>
      </c>
      <c r="FG8329" s="7" t="n">
        <v>7</v>
      </c>
      <c r="FH8329" s="7" t="n">
        <v>65533</v>
      </c>
      <c r="FI8329" s="7" t="n">
        <v>12345</v>
      </c>
      <c r="FJ8329" s="7" t="s">
        <v>12</v>
      </c>
      <c r="FK8329" s="7" t="n">
        <f t="normal" ca="1">32-LENB(INDIRECT(ADDRESS(8329,166)))</f>
        <v>0</v>
      </c>
      <c r="FL8329" s="7" t="n">
        <v>7</v>
      </c>
      <c r="FM8329" s="7" t="n">
        <v>65533</v>
      </c>
      <c r="FN8329" s="7" t="n">
        <v>63177</v>
      </c>
      <c r="FO8329" s="7" t="s">
        <v>12</v>
      </c>
      <c r="FP8329" s="7" t="n">
        <f t="normal" ca="1">32-LENB(INDIRECT(ADDRESS(8329,171)))</f>
        <v>0</v>
      </c>
      <c r="FQ8329" s="7" t="n">
        <v>4</v>
      </c>
      <c r="FR8329" s="7" t="n">
        <v>65533</v>
      </c>
      <c r="FS8329" s="7" t="n">
        <v>4416</v>
      </c>
      <c r="FT8329" s="7" t="s">
        <v>12</v>
      </c>
      <c r="FU8329" s="7" t="n">
        <f t="normal" ca="1">32-LENB(INDIRECT(ADDRESS(8329,176)))</f>
        <v>0</v>
      </c>
      <c r="FV8329" s="7" t="n">
        <v>7</v>
      </c>
      <c r="FW8329" s="7" t="n">
        <v>65533</v>
      </c>
      <c r="FX8329" s="7" t="n">
        <v>63178</v>
      </c>
      <c r="FY8329" s="7" t="s">
        <v>12</v>
      </c>
      <c r="FZ8329" s="7" t="n">
        <f t="normal" ca="1">32-LENB(INDIRECT(ADDRESS(8329,181)))</f>
        <v>0</v>
      </c>
      <c r="GA8329" s="7" t="n">
        <v>4</v>
      </c>
      <c r="GB8329" s="7" t="n">
        <v>65533</v>
      </c>
      <c r="GC8329" s="7" t="n">
        <v>4416</v>
      </c>
      <c r="GD8329" s="7" t="s">
        <v>12</v>
      </c>
      <c r="GE8329" s="7" t="n">
        <f t="normal" ca="1">32-LENB(INDIRECT(ADDRESS(8329,186)))</f>
        <v>0</v>
      </c>
      <c r="GF8329" s="7" t="n">
        <v>7</v>
      </c>
      <c r="GG8329" s="7" t="n">
        <v>65533</v>
      </c>
      <c r="GH8329" s="7" t="n">
        <v>12346</v>
      </c>
      <c r="GI8329" s="7" t="s">
        <v>12</v>
      </c>
      <c r="GJ8329" s="7" t="n">
        <f t="normal" ca="1">32-LENB(INDIRECT(ADDRESS(8329,191)))</f>
        <v>0</v>
      </c>
      <c r="GK8329" s="7" t="n">
        <v>7</v>
      </c>
      <c r="GL8329" s="7" t="n">
        <v>65533</v>
      </c>
      <c r="GM8329" s="7" t="n">
        <v>63179</v>
      </c>
      <c r="GN8329" s="7" t="s">
        <v>12</v>
      </c>
      <c r="GO8329" s="7" t="n">
        <f t="normal" ca="1">32-LENB(INDIRECT(ADDRESS(8329,196)))</f>
        <v>0</v>
      </c>
      <c r="GP8329" s="7" t="n">
        <v>7</v>
      </c>
      <c r="GQ8329" s="7" t="n">
        <v>65533</v>
      </c>
      <c r="GR8329" s="7" t="n">
        <v>63180</v>
      </c>
      <c r="GS8329" s="7" t="s">
        <v>12</v>
      </c>
      <c r="GT8329" s="7" t="n">
        <f t="normal" ca="1">32-LENB(INDIRECT(ADDRESS(8329,201)))</f>
        <v>0</v>
      </c>
      <c r="GU8329" s="7" t="n">
        <v>7</v>
      </c>
      <c r="GV8329" s="7" t="n">
        <v>65533</v>
      </c>
      <c r="GW8329" s="7" t="n">
        <v>12347</v>
      </c>
      <c r="GX8329" s="7" t="s">
        <v>12</v>
      </c>
      <c r="GY8329" s="7" t="n">
        <f t="normal" ca="1">32-LENB(INDIRECT(ADDRESS(8329,206)))</f>
        <v>0</v>
      </c>
      <c r="GZ8329" s="7" t="n">
        <v>7</v>
      </c>
      <c r="HA8329" s="7" t="n">
        <v>65533</v>
      </c>
      <c r="HB8329" s="7" t="n">
        <v>63181</v>
      </c>
      <c r="HC8329" s="7" t="s">
        <v>12</v>
      </c>
      <c r="HD8329" s="7" t="n">
        <f t="normal" ca="1">32-LENB(INDIRECT(ADDRESS(8329,211)))</f>
        <v>0</v>
      </c>
      <c r="HE8329" s="7" t="n">
        <v>7</v>
      </c>
      <c r="HF8329" s="7" t="n">
        <v>65533</v>
      </c>
      <c r="HG8329" s="7" t="n">
        <v>12348</v>
      </c>
      <c r="HH8329" s="7" t="s">
        <v>12</v>
      </c>
      <c r="HI8329" s="7" t="n">
        <f t="normal" ca="1">32-LENB(INDIRECT(ADDRESS(8329,216)))</f>
        <v>0</v>
      </c>
      <c r="HJ8329" s="7" t="n">
        <v>7</v>
      </c>
      <c r="HK8329" s="7" t="n">
        <v>65533</v>
      </c>
      <c r="HL8329" s="7" t="n">
        <v>12349</v>
      </c>
      <c r="HM8329" s="7" t="s">
        <v>12</v>
      </c>
      <c r="HN8329" s="7" t="n">
        <f t="normal" ca="1">32-LENB(INDIRECT(ADDRESS(8329,221)))</f>
        <v>0</v>
      </c>
      <c r="HO8329" s="7" t="n">
        <v>7</v>
      </c>
      <c r="HP8329" s="7" t="n">
        <v>65533</v>
      </c>
      <c r="HQ8329" s="7" t="n">
        <v>63182</v>
      </c>
      <c r="HR8329" s="7" t="s">
        <v>12</v>
      </c>
      <c r="HS8329" s="7" t="n">
        <f t="normal" ca="1">32-LENB(INDIRECT(ADDRESS(8329,226)))</f>
        <v>0</v>
      </c>
      <c r="HT8329" s="7" t="n">
        <v>7</v>
      </c>
      <c r="HU8329" s="7" t="n">
        <v>65533</v>
      </c>
      <c r="HV8329" s="7" t="n">
        <v>63183</v>
      </c>
      <c r="HW8329" s="7" t="s">
        <v>12</v>
      </c>
      <c r="HX8329" s="7" t="n">
        <f t="normal" ca="1">32-LENB(INDIRECT(ADDRESS(8329,231)))</f>
        <v>0</v>
      </c>
      <c r="HY8329" s="7" t="n">
        <v>7</v>
      </c>
      <c r="HZ8329" s="7" t="n">
        <v>65533</v>
      </c>
      <c r="IA8329" s="7" t="n">
        <v>63184</v>
      </c>
      <c r="IB8329" s="7" t="s">
        <v>12</v>
      </c>
      <c r="IC8329" s="7" t="n">
        <f t="normal" ca="1">32-LENB(INDIRECT(ADDRESS(8329,236)))</f>
        <v>0</v>
      </c>
      <c r="ID8329" s="7" t="n">
        <v>7</v>
      </c>
      <c r="IE8329" s="7" t="n">
        <v>65533</v>
      </c>
      <c r="IF8329" s="7" t="n">
        <v>63185</v>
      </c>
      <c r="IG8329" s="7" t="s">
        <v>12</v>
      </c>
      <c r="IH8329" s="7" t="n">
        <f t="normal" ca="1">32-LENB(INDIRECT(ADDRESS(8329,241)))</f>
        <v>0</v>
      </c>
      <c r="II8329" s="7" t="n">
        <v>7</v>
      </c>
      <c r="IJ8329" s="7" t="n">
        <v>65533</v>
      </c>
      <c r="IK8329" s="7" t="n">
        <v>63186</v>
      </c>
      <c r="IL8329" s="7" t="s">
        <v>12</v>
      </c>
      <c r="IM8329" s="7" t="n">
        <f t="normal" ca="1">32-LENB(INDIRECT(ADDRESS(8329,246)))</f>
        <v>0</v>
      </c>
      <c r="IN8329" s="7" t="n">
        <v>7</v>
      </c>
      <c r="IO8329" s="7" t="n">
        <v>65533</v>
      </c>
      <c r="IP8329" s="7" t="n">
        <v>63187</v>
      </c>
      <c r="IQ8329" s="7" t="s">
        <v>12</v>
      </c>
      <c r="IR8329" s="7" t="n">
        <f t="normal" ca="1">32-LENB(INDIRECT(ADDRESS(8329,251)))</f>
        <v>0</v>
      </c>
      <c r="IS8329" s="7" t="n">
        <v>7</v>
      </c>
      <c r="IT8329" s="7" t="n">
        <v>65533</v>
      </c>
      <c r="IU8329" s="7" t="n">
        <v>63188</v>
      </c>
      <c r="IV8329" s="7" t="s">
        <v>12</v>
      </c>
      <c r="IW8329" s="7" t="n">
        <f t="normal" ca="1">32-LENB(INDIRECT(ADDRESS(8329,256)))</f>
        <v>0</v>
      </c>
      <c r="IX8329" s="7" t="n">
        <v>7</v>
      </c>
      <c r="IY8329" s="7" t="n">
        <v>65533</v>
      </c>
      <c r="IZ8329" s="7" t="n">
        <v>63189</v>
      </c>
      <c r="JA8329" s="7" t="s">
        <v>12</v>
      </c>
      <c r="JB8329" s="7" t="n">
        <f t="normal" ca="1">32-LENB(INDIRECT(ADDRESS(8329,261)))</f>
        <v>0</v>
      </c>
      <c r="JC8329" s="7" t="n">
        <v>7</v>
      </c>
      <c r="JD8329" s="7" t="n">
        <v>65533</v>
      </c>
      <c r="JE8329" s="7" t="n">
        <v>63190</v>
      </c>
      <c r="JF8329" s="7" t="s">
        <v>12</v>
      </c>
      <c r="JG8329" s="7" t="n">
        <f t="normal" ca="1">32-LENB(INDIRECT(ADDRESS(8329,266)))</f>
        <v>0</v>
      </c>
      <c r="JH8329" s="7" t="n">
        <v>7</v>
      </c>
      <c r="JI8329" s="7" t="n">
        <v>65533</v>
      </c>
      <c r="JJ8329" s="7" t="n">
        <v>63191</v>
      </c>
      <c r="JK8329" s="7" t="s">
        <v>12</v>
      </c>
      <c r="JL8329" s="7" t="n">
        <f t="normal" ca="1">32-LENB(INDIRECT(ADDRESS(8329,271)))</f>
        <v>0</v>
      </c>
      <c r="JM8329" s="7" t="n">
        <v>7</v>
      </c>
      <c r="JN8329" s="7" t="n">
        <v>65533</v>
      </c>
      <c r="JO8329" s="7" t="n">
        <v>63192</v>
      </c>
      <c r="JP8329" s="7" t="s">
        <v>12</v>
      </c>
      <c r="JQ8329" s="7" t="n">
        <f t="normal" ca="1">32-LENB(INDIRECT(ADDRESS(8329,276)))</f>
        <v>0</v>
      </c>
      <c r="JR8329" s="7" t="n">
        <v>7</v>
      </c>
      <c r="JS8329" s="7" t="n">
        <v>65533</v>
      </c>
      <c r="JT8329" s="7" t="n">
        <v>63193</v>
      </c>
      <c r="JU8329" s="7" t="s">
        <v>12</v>
      </c>
      <c r="JV8329" s="7" t="n">
        <f t="normal" ca="1">32-LENB(INDIRECT(ADDRESS(8329,281)))</f>
        <v>0</v>
      </c>
      <c r="JW8329" s="7" t="n">
        <v>4</v>
      </c>
      <c r="JX8329" s="7" t="n">
        <v>65533</v>
      </c>
      <c r="JY8329" s="7" t="n">
        <v>4415</v>
      </c>
      <c r="JZ8329" s="7" t="s">
        <v>12</v>
      </c>
      <c r="KA8329" s="7" t="n">
        <f t="normal" ca="1">32-LENB(INDIRECT(ADDRESS(8329,286)))</f>
        <v>0</v>
      </c>
      <c r="KB8329" s="7" t="n">
        <v>4</v>
      </c>
      <c r="KC8329" s="7" t="n">
        <v>65533</v>
      </c>
      <c r="KD8329" s="7" t="n">
        <v>4546</v>
      </c>
      <c r="KE8329" s="7" t="s">
        <v>12</v>
      </c>
      <c r="KF8329" s="7" t="n">
        <f t="normal" ca="1">32-LENB(INDIRECT(ADDRESS(8329,291)))</f>
        <v>0</v>
      </c>
      <c r="KG8329" s="7" t="n">
        <v>7</v>
      </c>
      <c r="KH8329" s="7" t="n">
        <v>65533</v>
      </c>
      <c r="KI8329" s="7" t="n">
        <v>12400</v>
      </c>
      <c r="KJ8329" s="7" t="s">
        <v>12</v>
      </c>
      <c r="KK8329" s="7" t="n">
        <f t="normal" ca="1">32-LENB(INDIRECT(ADDRESS(8329,296)))</f>
        <v>0</v>
      </c>
      <c r="KL8329" s="7" t="n">
        <v>4</v>
      </c>
      <c r="KM8329" s="7" t="n">
        <v>65533</v>
      </c>
      <c r="KN8329" s="7" t="n">
        <v>2119</v>
      </c>
      <c r="KO8329" s="7" t="s">
        <v>12</v>
      </c>
      <c r="KP8329" s="7" t="n">
        <f t="normal" ca="1">32-LENB(INDIRECT(ADDRESS(8329,301)))</f>
        <v>0</v>
      </c>
      <c r="KQ8329" s="7" t="n">
        <v>7</v>
      </c>
      <c r="KR8329" s="7" t="n">
        <v>65533</v>
      </c>
      <c r="KS8329" s="7" t="n">
        <v>63194</v>
      </c>
      <c r="KT8329" s="7" t="s">
        <v>12</v>
      </c>
      <c r="KU8329" s="7" t="n">
        <f t="normal" ca="1">32-LENB(INDIRECT(ADDRESS(8329,306)))</f>
        <v>0</v>
      </c>
      <c r="KV8329" s="7" t="n">
        <v>7</v>
      </c>
      <c r="KW8329" s="7" t="n">
        <v>65533</v>
      </c>
      <c r="KX8329" s="7" t="n">
        <v>63195</v>
      </c>
      <c r="KY8329" s="7" t="s">
        <v>12</v>
      </c>
      <c r="KZ8329" s="7" t="n">
        <f t="normal" ca="1">32-LENB(INDIRECT(ADDRESS(8329,311)))</f>
        <v>0</v>
      </c>
      <c r="LA8329" s="7" t="n">
        <v>7</v>
      </c>
      <c r="LB8329" s="7" t="n">
        <v>65533</v>
      </c>
      <c r="LC8329" s="7" t="n">
        <v>63196</v>
      </c>
      <c r="LD8329" s="7" t="s">
        <v>12</v>
      </c>
      <c r="LE8329" s="7" t="n">
        <f t="normal" ca="1">32-LENB(INDIRECT(ADDRESS(8329,316)))</f>
        <v>0</v>
      </c>
      <c r="LF8329" s="7" t="n">
        <v>7</v>
      </c>
      <c r="LG8329" s="7" t="n">
        <v>65533</v>
      </c>
      <c r="LH8329" s="7" t="n">
        <v>12350</v>
      </c>
      <c r="LI8329" s="7" t="s">
        <v>12</v>
      </c>
      <c r="LJ8329" s="7" t="n">
        <f t="normal" ca="1">32-LENB(INDIRECT(ADDRESS(8329,321)))</f>
        <v>0</v>
      </c>
      <c r="LK8329" s="7" t="n">
        <v>7</v>
      </c>
      <c r="LL8329" s="7" t="n">
        <v>65533</v>
      </c>
      <c r="LM8329" s="7" t="n">
        <v>12351</v>
      </c>
      <c r="LN8329" s="7" t="s">
        <v>12</v>
      </c>
      <c r="LO8329" s="7" t="n">
        <f t="normal" ca="1">32-LENB(INDIRECT(ADDRESS(8329,326)))</f>
        <v>0</v>
      </c>
      <c r="LP8329" s="7" t="n">
        <v>7</v>
      </c>
      <c r="LQ8329" s="7" t="n">
        <v>65533</v>
      </c>
      <c r="LR8329" s="7" t="n">
        <v>12352</v>
      </c>
      <c r="LS8329" s="7" t="s">
        <v>12</v>
      </c>
      <c r="LT8329" s="7" t="n">
        <f t="normal" ca="1">32-LENB(INDIRECT(ADDRESS(8329,331)))</f>
        <v>0</v>
      </c>
      <c r="LU8329" s="7" t="n">
        <v>7</v>
      </c>
      <c r="LV8329" s="7" t="n">
        <v>65533</v>
      </c>
      <c r="LW8329" s="7" t="n">
        <v>63197</v>
      </c>
      <c r="LX8329" s="7" t="s">
        <v>12</v>
      </c>
      <c r="LY8329" s="7" t="n">
        <f t="normal" ca="1">32-LENB(INDIRECT(ADDRESS(8329,336)))</f>
        <v>0</v>
      </c>
      <c r="LZ8329" s="7" t="n">
        <v>7</v>
      </c>
      <c r="MA8329" s="7" t="n">
        <v>65533</v>
      </c>
      <c r="MB8329" s="7" t="n">
        <v>63198</v>
      </c>
      <c r="MC8329" s="7" t="s">
        <v>12</v>
      </c>
      <c r="MD8329" s="7" t="n">
        <f t="normal" ca="1">32-LENB(INDIRECT(ADDRESS(8329,341)))</f>
        <v>0</v>
      </c>
      <c r="ME8329" s="7" t="n">
        <v>7</v>
      </c>
      <c r="MF8329" s="7" t="n">
        <v>65533</v>
      </c>
      <c r="MG8329" s="7" t="n">
        <v>63199</v>
      </c>
      <c r="MH8329" s="7" t="s">
        <v>12</v>
      </c>
      <c r="MI8329" s="7" t="n">
        <f t="normal" ca="1">32-LENB(INDIRECT(ADDRESS(8329,346)))</f>
        <v>0</v>
      </c>
      <c r="MJ8329" s="7" t="n">
        <v>4</v>
      </c>
      <c r="MK8329" s="7" t="n">
        <v>65533</v>
      </c>
      <c r="ML8329" s="7" t="n">
        <v>14011</v>
      </c>
      <c r="MM8329" s="7" t="s">
        <v>12</v>
      </c>
      <c r="MN8329" s="7" t="n">
        <f t="normal" ca="1">32-LENB(INDIRECT(ADDRESS(8329,351)))</f>
        <v>0</v>
      </c>
      <c r="MO8329" s="7" t="n">
        <v>7</v>
      </c>
      <c r="MP8329" s="7" t="n">
        <v>65533</v>
      </c>
      <c r="MQ8329" s="7" t="n">
        <v>12401</v>
      </c>
      <c r="MR8329" s="7" t="s">
        <v>12</v>
      </c>
      <c r="MS8329" s="7" t="n">
        <f t="normal" ca="1">32-LENB(INDIRECT(ADDRESS(8329,356)))</f>
        <v>0</v>
      </c>
      <c r="MT8329" s="7" t="n">
        <v>4</v>
      </c>
      <c r="MU8329" s="7" t="n">
        <v>65533</v>
      </c>
      <c r="MV8329" s="7" t="n">
        <v>5104</v>
      </c>
      <c r="MW8329" s="7" t="s">
        <v>12</v>
      </c>
      <c r="MX8329" s="7" t="n">
        <f t="normal" ca="1">32-LENB(INDIRECT(ADDRESS(8329,361)))</f>
        <v>0</v>
      </c>
      <c r="MY8329" s="7" t="n">
        <v>4</v>
      </c>
      <c r="MZ8329" s="7" t="n">
        <v>65533</v>
      </c>
      <c r="NA8329" s="7" t="n">
        <v>4418</v>
      </c>
      <c r="NB8329" s="7" t="s">
        <v>12</v>
      </c>
      <c r="NC8329" s="7" t="n">
        <f t="normal" ca="1">32-LENB(INDIRECT(ADDRESS(8329,366)))</f>
        <v>0</v>
      </c>
      <c r="ND8329" s="7" t="n">
        <v>7</v>
      </c>
      <c r="NE8329" s="7" t="n">
        <v>65533</v>
      </c>
      <c r="NF8329" s="7" t="n">
        <v>63200</v>
      </c>
      <c r="NG8329" s="7" t="s">
        <v>12</v>
      </c>
      <c r="NH8329" s="7" t="n">
        <f t="normal" ca="1">32-LENB(INDIRECT(ADDRESS(8329,371)))</f>
        <v>0</v>
      </c>
      <c r="NI8329" s="7" t="n">
        <v>7</v>
      </c>
      <c r="NJ8329" s="7" t="n">
        <v>65533</v>
      </c>
      <c r="NK8329" s="7" t="n">
        <v>12402</v>
      </c>
      <c r="NL8329" s="7" t="s">
        <v>12</v>
      </c>
      <c r="NM8329" s="7" t="n">
        <f t="normal" ca="1">32-LENB(INDIRECT(ADDRESS(8329,376)))</f>
        <v>0</v>
      </c>
      <c r="NN8329" s="7" t="n">
        <v>4</v>
      </c>
      <c r="NO8329" s="7" t="n">
        <v>65533</v>
      </c>
      <c r="NP8329" s="7" t="n">
        <v>4438</v>
      </c>
      <c r="NQ8329" s="7" t="s">
        <v>12</v>
      </c>
      <c r="NR8329" s="7" t="n">
        <f t="normal" ca="1">32-LENB(INDIRECT(ADDRESS(8329,381)))</f>
        <v>0</v>
      </c>
      <c r="NS8329" s="7" t="n">
        <v>4</v>
      </c>
      <c r="NT8329" s="7" t="n">
        <v>65533</v>
      </c>
      <c r="NU8329" s="7" t="n">
        <v>4423</v>
      </c>
      <c r="NV8329" s="7" t="s">
        <v>12</v>
      </c>
      <c r="NW8329" s="7" t="n">
        <f t="normal" ca="1">32-LENB(INDIRECT(ADDRESS(8329,386)))</f>
        <v>0</v>
      </c>
      <c r="NX8329" s="7" t="n">
        <v>4</v>
      </c>
      <c r="NY8329" s="7" t="n">
        <v>65533</v>
      </c>
      <c r="NZ8329" s="7" t="n">
        <v>4438</v>
      </c>
      <c r="OA8329" s="7" t="s">
        <v>12</v>
      </c>
      <c r="OB8329" s="7" t="n">
        <f t="normal" ca="1">32-LENB(INDIRECT(ADDRESS(8329,391)))</f>
        <v>0</v>
      </c>
      <c r="OC8329" s="7" t="n">
        <v>4</v>
      </c>
      <c r="OD8329" s="7" t="n">
        <v>65533</v>
      </c>
      <c r="OE8329" s="7" t="n">
        <v>4423</v>
      </c>
      <c r="OF8329" s="7" t="s">
        <v>12</v>
      </c>
      <c r="OG8329" s="7" t="n">
        <f t="normal" ca="1">32-LENB(INDIRECT(ADDRESS(8329,396)))</f>
        <v>0</v>
      </c>
      <c r="OH8329" s="7" t="n">
        <v>4</v>
      </c>
      <c r="OI8329" s="7" t="n">
        <v>65533</v>
      </c>
      <c r="OJ8329" s="7" t="n">
        <v>4438</v>
      </c>
      <c r="OK8329" s="7" t="s">
        <v>12</v>
      </c>
      <c r="OL8329" s="7" t="n">
        <f t="normal" ca="1">32-LENB(INDIRECT(ADDRESS(8329,401)))</f>
        <v>0</v>
      </c>
      <c r="OM8329" s="7" t="n">
        <v>4</v>
      </c>
      <c r="ON8329" s="7" t="n">
        <v>65533</v>
      </c>
      <c r="OO8329" s="7" t="n">
        <v>4423</v>
      </c>
      <c r="OP8329" s="7" t="s">
        <v>12</v>
      </c>
      <c r="OQ8329" s="7" t="n">
        <f t="normal" ca="1">32-LENB(INDIRECT(ADDRESS(8329,406)))</f>
        <v>0</v>
      </c>
      <c r="OR8329" s="7" t="n">
        <v>7</v>
      </c>
      <c r="OS8329" s="7" t="n">
        <v>65533</v>
      </c>
      <c r="OT8329" s="7" t="n">
        <v>63201</v>
      </c>
      <c r="OU8329" s="7" t="s">
        <v>12</v>
      </c>
      <c r="OV8329" s="7" t="n">
        <f t="normal" ca="1">32-LENB(INDIRECT(ADDRESS(8329,411)))</f>
        <v>0</v>
      </c>
      <c r="OW8329" s="7" t="n">
        <v>4</v>
      </c>
      <c r="OX8329" s="7" t="n">
        <v>65533</v>
      </c>
      <c r="OY8329" s="7" t="n">
        <v>4546</v>
      </c>
      <c r="OZ8329" s="7" t="s">
        <v>12</v>
      </c>
      <c r="PA8329" s="7" t="n">
        <f t="normal" ca="1">32-LENB(INDIRECT(ADDRESS(8329,416)))</f>
        <v>0</v>
      </c>
      <c r="PB8329" s="7" t="n">
        <v>7</v>
      </c>
      <c r="PC8329" s="7" t="n">
        <v>65533</v>
      </c>
      <c r="PD8329" s="7" t="n">
        <v>63202</v>
      </c>
      <c r="PE8329" s="7" t="s">
        <v>12</v>
      </c>
      <c r="PF8329" s="7" t="n">
        <f t="normal" ca="1">32-LENB(INDIRECT(ADDRESS(8329,421)))</f>
        <v>0</v>
      </c>
      <c r="PG8329" s="7" t="n">
        <v>7</v>
      </c>
      <c r="PH8329" s="7" t="n">
        <v>65533</v>
      </c>
      <c r="PI8329" s="7" t="n">
        <v>63203</v>
      </c>
      <c r="PJ8329" s="7" t="s">
        <v>12</v>
      </c>
      <c r="PK8329" s="7" t="n">
        <f t="normal" ca="1">32-LENB(INDIRECT(ADDRESS(8329,426)))</f>
        <v>0</v>
      </c>
      <c r="PL8329" s="7" t="n">
        <v>7</v>
      </c>
      <c r="PM8329" s="7" t="n">
        <v>65533</v>
      </c>
      <c r="PN8329" s="7" t="n">
        <v>63204</v>
      </c>
      <c r="PO8329" s="7" t="s">
        <v>12</v>
      </c>
      <c r="PP8329" s="7" t="n">
        <f t="normal" ca="1">32-LENB(INDIRECT(ADDRESS(8329,431)))</f>
        <v>0</v>
      </c>
      <c r="PQ8329" s="7" t="n">
        <v>7</v>
      </c>
      <c r="PR8329" s="7" t="n">
        <v>65533</v>
      </c>
      <c r="PS8329" s="7" t="n">
        <v>12353</v>
      </c>
      <c r="PT8329" s="7" t="s">
        <v>12</v>
      </c>
      <c r="PU8329" s="7" t="n">
        <f t="normal" ca="1">32-LENB(INDIRECT(ADDRESS(8329,436)))</f>
        <v>0</v>
      </c>
      <c r="PV8329" s="7" t="n">
        <v>7</v>
      </c>
      <c r="PW8329" s="7" t="n">
        <v>65533</v>
      </c>
      <c r="PX8329" s="7" t="n">
        <v>63205</v>
      </c>
      <c r="PY8329" s="7" t="s">
        <v>12</v>
      </c>
      <c r="PZ8329" s="7" t="n">
        <f t="normal" ca="1">32-LENB(INDIRECT(ADDRESS(8329,441)))</f>
        <v>0</v>
      </c>
      <c r="QA8329" s="7" t="n">
        <v>7</v>
      </c>
      <c r="QB8329" s="7" t="n">
        <v>65533</v>
      </c>
      <c r="QC8329" s="7" t="n">
        <v>63206</v>
      </c>
      <c r="QD8329" s="7" t="s">
        <v>12</v>
      </c>
      <c r="QE8329" s="7" t="n">
        <f t="normal" ca="1">32-LENB(INDIRECT(ADDRESS(8329,446)))</f>
        <v>0</v>
      </c>
      <c r="QF8329" s="7" t="n">
        <v>7</v>
      </c>
      <c r="QG8329" s="7" t="n">
        <v>65533</v>
      </c>
      <c r="QH8329" s="7" t="n">
        <v>63207</v>
      </c>
      <c r="QI8329" s="7" t="s">
        <v>12</v>
      </c>
      <c r="QJ8329" s="7" t="n">
        <f t="normal" ca="1">32-LENB(INDIRECT(ADDRESS(8329,451)))</f>
        <v>0</v>
      </c>
      <c r="QK8329" s="7" t="n">
        <v>7</v>
      </c>
      <c r="QL8329" s="7" t="n">
        <v>65533</v>
      </c>
      <c r="QM8329" s="7" t="n">
        <v>12354</v>
      </c>
      <c r="QN8329" s="7" t="s">
        <v>12</v>
      </c>
      <c r="QO8329" s="7" t="n">
        <f t="normal" ca="1">32-LENB(INDIRECT(ADDRESS(8329,456)))</f>
        <v>0</v>
      </c>
      <c r="QP8329" s="7" t="n">
        <v>7</v>
      </c>
      <c r="QQ8329" s="7" t="n">
        <v>65533</v>
      </c>
      <c r="QR8329" s="7" t="n">
        <v>12355</v>
      </c>
      <c r="QS8329" s="7" t="s">
        <v>12</v>
      </c>
      <c r="QT8329" s="7" t="n">
        <f t="normal" ca="1">32-LENB(INDIRECT(ADDRESS(8329,461)))</f>
        <v>0</v>
      </c>
      <c r="QU8329" s="7" t="n">
        <v>7</v>
      </c>
      <c r="QV8329" s="7" t="n">
        <v>65533</v>
      </c>
      <c r="QW8329" s="7" t="n">
        <v>12356</v>
      </c>
      <c r="QX8329" s="7" t="s">
        <v>12</v>
      </c>
      <c r="QY8329" s="7" t="n">
        <f t="normal" ca="1">32-LENB(INDIRECT(ADDRESS(8329,466)))</f>
        <v>0</v>
      </c>
      <c r="QZ8329" s="7" t="n">
        <v>7</v>
      </c>
      <c r="RA8329" s="7" t="n">
        <v>65533</v>
      </c>
      <c r="RB8329" s="7" t="n">
        <v>63208</v>
      </c>
      <c r="RC8329" s="7" t="s">
        <v>12</v>
      </c>
      <c r="RD8329" s="7" t="n">
        <f t="normal" ca="1">32-LENB(INDIRECT(ADDRESS(8329,471)))</f>
        <v>0</v>
      </c>
      <c r="RE8329" s="7" t="n">
        <v>7</v>
      </c>
      <c r="RF8329" s="7" t="n">
        <v>65533</v>
      </c>
      <c r="RG8329" s="7" t="n">
        <v>63209</v>
      </c>
      <c r="RH8329" s="7" t="s">
        <v>12</v>
      </c>
      <c r="RI8329" s="7" t="n">
        <f t="normal" ca="1">32-LENB(INDIRECT(ADDRESS(8329,476)))</f>
        <v>0</v>
      </c>
      <c r="RJ8329" s="7" t="n">
        <v>7</v>
      </c>
      <c r="RK8329" s="7" t="n">
        <v>65533</v>
      </c>
      <c r="RL8329" s="7" t="n">
        <v>63210</v>
      </c>
      <c r="RM8329" s="7" t="s">
        <v>12</v>
      </c>
      <c r="RN8329" s="7" t="n">
        <f t="normal" ca="1">32-LENB(INDIRECT(ADDRESS(8329,481)))</f>
        <v>0</v>
      </c>
      <c r="RO8329" s="7" t="n">
        <v>7</v>
      </c>
      <c r="RP8329" s="7" t="n">
        <v>65533</v>
      </c>
      <c r="RQ8329" s="7" t="n">
        <v>63211</v>
      </c>
      <c r="RR8329" s="7" t="s">
        <v>12</v>
      </c>
      <c r="RS8329" s="7" t="n">
        <f t="normal" ca="1">32-LENB(INDIRECT(ADDRESS(8329,486)))</f>
        <v>0</v>
      </c>
      <c r="RT8329" s="7" t="n">
        <v>7</v>
      </c>
      <c r="RU8329" s="7" t="n">
        <v>65533</v>
      </c>
      <c r="RV8329" s="7" t="n">
        <v>63212</v>
      </c>
      <c r="RW8329" s="7" t="s">
        <v>12</v>
      </c>
      <c r="RX8329" s="7" t="n">
        <f t="normal" ca="1">32-LENB(INDIRECT(ADDRESS(8329,491)))</f>
        <v>0</v>
      </c>
      <c r="RY8329" s="7" t="n">
        <v>7</v>
      </c>
      <c r="RZ8329" s="7" t="n">
        <v>65533</v>
      </c>
      <c r="SA8329" s="7" t="n">
        <v>63213</v>
      </c>
      <c r="SB8329" s="7" t="s">
        <v>12</v>
      </c>
      <c r="SC8329" s="7" t="n">
        <f t="normal" ca="1">32-LENB(INDIRECT(ADDRESS(8329,496)))</f>
        <v>0</v>
      </c>
      <c r="SD8329" s="7" t="n">
        <v>4</v>
      </c>
      <c r="SE8329" s="7" t="n">
        <v>65533</v>
      </c>
      <c r="SF8329" s="7" t="n">
        <v>4421</v>
      </c>
      <c r="SG8329" s="7" t="s">
        <v>12</v>
      </c>
      <c r="SH8329" s="7" t="n">
        <f t="normal" ca="1">32-LENB(INDIRECT(ADDRESS(8329,501)))</f>
        <v>0</v>
      </c>
      <c r="SI8329" s="7" t="n">
        <v>7</v>
      </c>
      <c r="SJ8329" s="7" t="n">
        <v>65533</v>
      </c>
      <c r="SK8329" s="7" t="n">
        <v>63214</v>
      </c>
      <c r="SL8329" s="7" t="s">
        <v>12</v>
      </c>
      <c r="SM8329" s="7" t="n">
        <f t="normal" ca="1">32-LENB(INDIRECT(ADDRESS(8329,506)))</f>
        <v>0</v>
      </c>
      <c r="SN8329" s="7" t="n">
        <v>4</v>
      </c>
      <c r="SO8329" s="7" t="n">
        <v>65533</v>
      </c>
      <c r="SP8329" s="7" t="n">
        <v>4422</v>
      </c>
      <c r="SQ8329" s="7" t="s">
        <v>12</v>
      </c>
      <c r="SR8329" s="7" t="n">
        <f t="normal" ca="1">32-LENB(INDIRECT(ADDRESS(8329,511)))</f>
        <v>0</v>
      </c>
      <c r="SS8329" s="7" t="n">
        <v>4</v>
      </c>
      <c r="ST8329" s="7" t="n">
        <v>65533</v>
      </c>
      <c r="SU8329" s="7" t="n">
        <v>4546</v>
      </c>
      <c r="SV8329" s="7" t="s">
        <v>12</v>
      </c>
      <c r="SW8329" s="7" t="n">
        <f t="normal" ca="1">32-LENB(INDIRECT(ADDRESS(8329,516)))</f>
        <v>0</v>
      </c>
      <c r="SX8329" s="7" t="n">
        <v>7</v>
      </c>
      <c r="SY8329" s="7" t="n">
        <v>65533</v>
      </c>
      <c r="SZ8329" s="7" t="n">
        <v>63215</v>
      </c>
      <c r="TA8329" s="7" t="s">
        <v>12</v>
      </c>
      <c r="TB8329" s="7" t="n">
        <f t="normal" ca="1">32-LENB(INDIRECT(ADDRESS(8329,521)))</f>
        <v>0</v>
      </c>
      <c r="TC8329" s="7" t="n">
        <v>7</v>
      </c>
      <c r="TD8329" s="7" t="n">
        <v>65533</v>
      </c>
      <c r="TE8329" s="7" t="n">
        <v>63216</v>
      </c>
      <c r="TF8329" s="7" t="s">
        <v>12</v>
      </c>
      <c r="TG8329" s="7" t="n">
        <f t="normal" ca="1">32-LENB(INDIRECT(ADDRESS(8329,526)))</f>
        <v>0</v>
      </c>
      <c r="TH8329" s="7" t="n">
        <v>4</v>
      </c>
      <c r="TI8329" s="7" t="n">
        <v>65533</v>
      </c>
      <c r="TJ8329" s="7" t="n">
        <v>5103</v>
      </c>
      <c r="TK8329" s="7" t="s">
        <v>12</v>
      </c>
      <c r="TL8329" s="7" t="n">
        <f t="normal" ca="1">32-LENB(INDIRECT(ADDRESS(8329,531)))</f>
        <v>0</v>
      </c>
      <c r="TM8329" s="7" t="n">
        <v>4</v>
      </c>
      <c r="TN8329" s="7" t="n">
        <v>65533</v>
      </c>
      <c r="TO8329" s="7" t="n">
        <v>5103</v>
      </c>
      <c r="TP8329" s="7" t="s">
        <v>12</v>
      </c>
      <c r="TQ8329" s="7" t="n">
        <f t="normal" ca="1">32-LENB(INDIRECT(ADDRESS(8329,536)))</f>
        <v>0</v>
      </c>
      <c r="TR8329" s="7" t="n">
        <v>4</v>
      </c>
      <c r="TS8329" s="7" t="n">
        <v>65533</v>
      </c>
      <c r="TT8329" s="7" t="n">
        <v>5103</v>
      </c>
      <c r="TU8329" s="7" t="s">
        <v>12</v>
      </c>
      <c r="TV8329" s="7" t="n">
        <f t="normal" ca="1">32-LENB(INDIRECT(ADDRESS(8329,541)))</f>
        <v>0</v>
      </c>
      <c r="TW8329" s="7" t="n">
        <v>4</v>
      </c>
      <c r="TX8329" s="7" t="n">
        <v>65533</v>
      </c>
      <c r="TY8329" s="7" t="n">
        <v>4405</v>
      </c>
      <c r="TZ8329" s="7" t="s">
        <v>12</v>
      </c>
      <c r="UA8329" s="7" t="n">
        <f t="normal" ca="1">32-LENB(INDIRECT(ADDRESS(8329,546)))</f>
        <v>0</v>
      </c>
      <c r="UB8329" s="7" t="n">
        <v>8</v>
      </c>
      <c r="UC8329" s="7" t="n">
        <v>65533</v>
      </c>
      <c r="UD8329" s="7" t="n">
        <v>0</v>
      </c>
      <c r="UE8329" s="7" t="s">
        <v>364</v>
      </c>
      <c r="UF8329" s="7" t="n">
        <f t="normal" ca="1">32-LENB(INDIRECT(ADDRESS(8329,551)))</f>
        <v>0</v>
      </c>
      <c r="UG8329" s="7" t="n">
        <v>7</v>
      </c>
      <c r="UH8329" s="7" t="n">
        <v>65533</v>
      </c>
      <c r="UI8329" s="7" t="n">
        <v>63217</v>
      </c>
      <c r="UJ8329" s="7" t="s">
        <v>12</v>
      </c>
      <c r="UK8329" s="7" t="n">
        <f t="normal" ca="1">32-LENB(INDIRECT(ADDRESS(8329,556)))</f>
        <v>0</v>
      </c>
      <c r="UL8329" s="7" t="n">
        <v>7</v>
      </c>
      <c r="UM8329" s="7" t="n">
        <v>65533</v>
      </c>
      <c r="UN8329" s="7" t="n">
        <v>63218</v>
      </c>
      <c r="UO8329" s="7" t="s">
        <v>12</v>
      </c>
      <c r="UP8329" s="7" t="n">
        <f t="normal" ca="1">32-LENB(INDIRECT(ADDRESS(8329,561)))</f>
        <v>0</v>
      </c>
      <c r="UQ8329" s="7" t="n">
        <v>7</v>
      </c>
      <c r="UR8329" s="7" t="n">
        <v>65533</v>
      </c>
      <c r="US8329" s="7" t="n">
        <v>63219</v>
      </c>
      <c r="UT8329" s="7" t="s">
        <v>12</v>
      </c>
      <c r="UU8329" s="7" t="n">
        <f t="normal" ca="1">32-LENB(INDIRECT(ADDRESS(8329,566)))</f>
        <v>0</v>
      </c>
      <c r="UV8329" s="7" t="n">
        <v>7</v>
      </c>
      <c r="UW8329" s="7" t="n">
        <v>65533</v>
      </c>
      <c r="UX8329" s="7" t="n">
        <v>63220</v>
      </c>
      <c r="UY8329" s="7" t="s">
        <v>12</v>
      </c>
      <c r="UZ8329" s="7" t="n">
        <f t="normal" ca="1">32-LENB(INDIRECT(ADDRESS(8329,571)))</f>
        <v>0</v>
      </c>
      <c r="VA8329" s="7" t="n">
        <v>7</v>
      </c>
      <c r="VB8329" s="7" t="n">
        <v>65533</v>
      </c>
      <c r="VC8329" s="7" t="n">
        <v>63221</v>
      </c>
      <c r="VD8329" s="7" t="s">
        <v>12</v>
      </c>
      <c r="VE8329" s="7" t="n">
        <f t="normal" ca="1">32-LENB(INDIRECT(ADDRESS(8329,576)))</f>
        <v>0</v>
      </c>
      <c r="VF8329" s="7" t="n">
        <v>7</v>
      </c>
      <c r="VG8329" s="7" t="n">
        <v>65533</v>
      </c>
      <c r="VH8329" s="7" t="n">
        <v>63222</v>
      </c>
      <c r="VI8329" s="7" t="s">
        <v>12</v>
      </c>
      <c r="VJ8329" s="7" t="n">
        <f t="normal" ca="1">32-LENB(INDIRECT(ADDRESS(8329,581)))</f>
        <v>0</v>
      </c>
      <c r="VK8329" s="7" t="n">
        <v>7</v>
      </c>
      <c r="VL8329" s="7" t="n">
        <v>65533</v>
      </c>
      <c r="VM8329" s="7" t="n">
        <v>63223</v>
      </c>
      <c r="VN8329" s="7" t="s">
        <v>12</v>
      </c>
      <c r="VO8329" s="7" t="n">
        <f t="normal" ca="1">32-LENB(INDIRECT(ADDRESS(8329,586)))</f>
        <v>0</v>
      </c>
      <c r="VP8329" s="7" t="n">
        <v>4</v>
      </c>
      <c r="VQ8329" s="7" t="n">
        <v>65533</v>
      </c>
      <c r="VR8329" s="7" t="n">
        <v>15110</v>
      </c>
      <c r="VS8329" s="7" t="s">
        <v>12</v>
      </c>
      <c r="VT8329" s="7" t="n">
        <f t="normal" ca="1">32-LENB(INDIRECT(ADDRESS(8329,591)))</f>
        <v>0</v>
      </c>
      <c r="VU8329" s="7" t="n">
        <v>4</v>
      </c>
      <c r="VV8329" s="7" t="n">
        <v>65533</v>
      </c>
      <c r="VW8329" s="7" t="n">
        <v>1526</v>
      </c>
      <c r="VX8329" s="7" t="s">
        <v>12</v>
      </c>
      <c r="VY8329" s="7" t="n">
        <f t="normal" ca="1">32-LENB(INDIRECT(ADDRESS(8329,596)))</f>
        <v>0</v>
      </c>
      <c r="VZ8329" s="7" t="n">
        <v>7</v>
      </c>
      <c r="WA8329" s="7" t="n">
        <v>65533</v>
      </c>
      <c r="WB8329" s="7" t="n">
        <v>63224</v>
      </c>
      <c r="WC8329" s="7" t="s">
        <v>12</v>
      </c>
      <c r="WD8329" s="7" t="n">
        <f t="normal" ca="1">32-LENB(INDIRECT(ADDRESS(8329,601)))</f>
        <v>0</v>
      </c>
      <c r="WE8329" s="7" t="n">
        <v>4</v>
      </c>
      <c r="WF8329" s="7" t="n">
        <v>65533</v>
      </c>
      <c r="WG8329" s="7" t="n">
        <v>2119</v>
      </c>
      <c r="WH8329" s="7" t="s">
        <v>12</v>
      </c>
      <c r="WI8329" s="7" t="n">
        <f t="normal" ca="1">32-LENB(INDIRECT(ADDRESS(8329,606)))</f>
        <v>0</v>
      </c>
      <c r="WJ8329" s="7" t="n">
        <v>4</v>
      </c>
      <c r="WK8329" s="7" t="n">
        <v>65533</v>
      </c>
      <c r="WL8329" s="7" t="n">
        <v>2119</v>
      </c>
      <c r="WM8329" s="7" t="s">
        <v>12</v>
      </c>
      <c r="WN8329" s="7" t="n">
        <f t="normal" ca="1">32-LENB(INDIRECT(ADDRESS(8329,611)))</f>
        <v>0</v>
      </c>
      <c r="WO8329" s="7" t="n">
        <v>4</v>
      </c>
      <c r="WP8329" s="7" t="n">
        <v>65533</v>
      </c>
      <c r="WQ8329" s="7" t="n">
        <v>4420</v>
      </c>
      <c r="WR8329" s="7" t="s">
        <v>12</v>
      </c>
      <c r="WS8329" s="7" t="n">
        <f t="normal" ca="1">32-LENB(INDIRECT(ADDRESS(8329,616)))</f>
        <v>0</v>
      </c>
      <c r="WT8329" s="7" t="n">
        <v>7</v>
      </c>
      <c r="WU8329" s="7" t="n">
        <v>65533</v>
      </c>
      <c r="WV8329" s="7" t="n">
        <v>63225</v>
      </c>
      <c r="WW8329" s="7" t="s">
        <v>12</v>
      </c>
      <c r="WX8329" s="7" t="n">
        <f t="normal" ca="1">32-LENB(INDIRECT(ADDRESS(8329,621)))</f>
        <v>0</v>
      </c>
      <c r="WY8329" s="7" t="n">
        <v>7</v>
      </c>
      <c r="WZ8329" s="7" t="n">
        <v>65533</v>
      </c>
      <c r="XA8329" s="7" t="n">
        <v>63226</v>
      </c>
      <c r="XB8329" s="7" t="s">
        <v>12</v>
      </c>
      <c r="XC8329" s="7" t="n">
        <f t="normal" ca="1">32-LENB(INDIRECT(ADDRESS(8329,626)))</f>
        <v>0</v>
      </c>
      <c r="XD8329" s="7" t="n">
        <v>7</v>
      </c>
      <c r="XE8329" s="7" t="n">
        <v>65533</v>
      </c>
      <c r="XF8329" s="7" t="n">
        <v>63227</v>
      </c>
      <c r="XG8329" s="7" t="s">
        <v>12</v>
      </c>
      <c r="XH8329" s="7" t="n">
        <f t="normal" ca="1">32-LENB(INDIRECT(ADDRESS(8329,631)))</f>
        <v>0</v>
      </c>
      <c r="XI8329" s="7" t="n">
        <v>4</v>
      </c>
      <c r="XJ8329" s="7" t="n">
        <v>65533</v>
      </c>
      <c r="XK8329" s="7" t="n">
        <v>4400</v>
      </c>
      <c r="XL8329" s="7" t="s">
        <v>12</v>
      </c>
      <c r="XM8329" s="7" t="n">
        <f t="normal" ca="1">32-LENB(INDIRECT(ADDRESS(8329,636)))</f>
        <v>0</v>
      </c>
      <c r="XN8329" s="7" t="n">
        <v>4</v>
      </c>
      <c r="XO8329" s="7" t="n">
        <v>65533</v>
      </c>
      <c r="XP8329" s="7" t="n">
        <v>4546</v>
      </c>
      <c r="XQ8329" s="7" t="s">
        <v>12</v>
      </c>
      <c r="XR8329" s="7" t="n">
        <f t="normal" ca="1">32-LENB(INDIRECT(ADDRESS(8329,641)))</f>
        <v>0</v>
      </c>
      <c r="XS8329" s="7" t="n">
        <v>4</v>
      </c>
      <c r="XT8329" s="7" t="n">
        <v>65533</v>
      </c>
      <c r="XU8329" s="7" t="n">
        <v>4427</v>
      </c>
      <c r="XV8329" s="7" t="s">
        <v>12</v>
      </c>
      <c r="XW8329" s="7" t="n">
        <f t="normal" ca="1">32-LENB(INDIRECT(ADDRESS(8329,646)))</f>
        <v>0</v>
      </c>
      <c r="XX8329" s="7" t="n">
        <v>4</v>
      </c>
      <c r="XY8329" s="7" t="n">
        <v>65533</v>
      </c>
      <c r="XZ8329" s="7" t="n">
        <v>2119</v>
      </c>
      <c r="YA8329" s="7" t="s">
        <v>12</v>
      </c>
      <c r="YB8329" s="7" t="n">
        <f t="normal" ca="1">32-LENB(INDIRECT(ADDRESS(8329,651)))</f>
        <v>0</v>
      </c>
      <c r="YC8329" s="7" t="n">
        <v>4</v>
      </c>
      <c r="YD8329" s="7" t="n">
        <v>65533</v>
      </c>
      <c r="YE8329" s="7" t="n">
        <v>2119</v>
      </c>
      <c r="YF8329" s="7" t="s">
        <v>12</v>
      </c>
      <c r="YG8329" s="7" t="n">
        <f t="normal" ca="1">32-LENB(INDIRECT(ADDRESS(8329,656)))</f>
        <v>0</v>
      </c>
      <c r="YH8329" s="7" t="n">
        <v>7</v>
      </c>
      <c r="YI8329" s="7" t="n">
        <v>65533</v>
      </c>
      <c r="YJ8329" s="7" t="n">
        <v>63230</v>
      </c>
      <c r="YK8329" s="7" t="s">
        <v>12</v>
      </c>
      <c r="YL8329" s="7" t="n">
        <f t="normal" ca="1">32-LENB(INDIRECT(ADDRESS(8329,661)))</f>
        <v>0</v>
      </c>
      <c r="YM8329" s="7" t="n">
        <v>7</v>
      </c>
      <c r="YN8329" s="7" t="n">
        <v>65533</v>
      </c>
      <c r="YO8329" s="7" t="n">
        <v>63231</v>
      </c>
      <c r="YP8329" s="7" t="s">
        <v>12</v>
      </c>
      <c r="YQ8329" s="7" t="n">
        <f t="normal" ca="1">32-LENB(INDIRECT(ADDRESS(8329,666)))</f>
        <v>0</v>
      </c>
      <c r="YR8329" s="7" t="n">
        <v>4</v>
      </c>
      <c r="YS8329" s="7" t="n">
        <v>65533</v>
      </c>
      <c r="YT8329" s="7" t="n">
        <v>4400</v>
      </c>
      <c r="YU8329" s="7" t="s">
        <v>12</v>
      </c>
      <c r="YV8329" s="7" t="n">
        <f t="normal" ca="1">32-LENB(INDIRECT(ADDRESS(8329,671)))</f>
        <v>0</v>
      </c>
      <c r="YW8329" s="7" t="n">
        <v>4</v>
      </c>
      <c r="YX8329" s="7" t="n">
        <v>65533</v>
      </c>
      <c r="YY8329" s="7" t="n">
        <v>4436</v>
      </c>
      <c r="YZ8329" s="7" t="s">
        <v>12</v>
      </c>
      <c r="ZA8329" s="7" t="n">
        <f t="normal" ca="1">32-LENB(INDIRECT(ADDRESS(8329,676)))</f>
        <v>0</v>
      </c>
      <c r="ZB8329" s="7" t="n">
        <v>7</v>
      </c>
      <c r="ZC8329" s="7" t="n">
        <v>65533</v>
      </c>
      <c r="ZD8329" s="7" t="n">
        <v>63232</v>
      </c>
      <c r="ZE8329" s="7" t="s">
        <v>12</v>
      </c>
      <c r="ZF8329" s="7" t="n">
        <f t="normal" ca="1">32-LENB(INDIRECT(ADDRESS(8329,681)))</f>
        <v>0</v>
      </c>
      <c r="ZG8329" s="7" t="n">
        <v>7</v>
      </c>
      <c r="ZH8329" s="7" t="n">
        <v>65533</v>
      </c>
      <c r="ZI8329" s="7" t="n">
        <v>63233</v>
      </c>
      <c r="ZJ8329" s="7" t="s">
        <v>12</v>
      </c>
      <c r="ZK8329" s="7" t="n">
        <f t="normal" ca="1">32-LENB(INDIRECT(ADDRESS(8329,686)))</f>
        <v>0</v>
      </c>
      <c r="ZL8329" s="7" t="n">
        <v>7</v>
      </c>
      <c r="ZM8329" s="7" t="n">
        <v>65533</v>
      </c>
      <c r="ZN8329" s="7" t="n">
        <v>63234</v>
      </c>
      <c r="ZO8329" s="7" t="s">
        <v>12</v>
      </c>
      <c r="ZP8329" s="7" t="n">
        <f t="normal" ca="1">32-LENB(INDIRECT(ADDRESS(8329,691)))</f>
        <v>0</v>
      </c>
      <c r="ZQ8329" s="7" t="n">
        <v>7</v>
      </c>
      <c r="ZR8329" s="7" t="n">
        <v>65533</v>
      </c>
      <c r="ZS8329" s="7" t="n">
        <v>63235</v>
      </c>
      <c r="ZT8329" s="7" t="s">
        <v>12</v>
      </c>
      <c r="ZU8329" s="7" t="n">
        <f t="normal" ca="1">32-LENB(INDIRECT(ADDRESS(8329,696)))</f>
        <v>0</v>
      </c>
      <c r="ZV8329" s="7" t="n">
        <v>7</v>
      </c>
      <c r="ZW8329" s="7" t="n">
        <v>65533</v>
      </c>
      <c r="ZX8329" s="7" t="n">
        <v>63236</v>
      </c>
      <c r="ZY8329" s="7" t="s">
        <v>12</v>
      </c>
      <c r="ZZ8329" s="7" t="n">
        <f t="normal" ca="1">32-LENB(INDIRECT(ADDRESS(8329,701)))</f>
        <v>0</v>
      </c>
      <c r="AAA8329" s="7" t="n">
        <v>7</v>
      </c>
      <c r="AAB8329" s="7" t="n">
        <v>65533</v>
      </c>
      <c r="AAC8329" s="7" t="n">
        <v>63237</v>
      </c>
      <c r="AAD8329" s="7" t="s">
        <v>12</v>
      </c>
      <c r="AAE8329" s="7" t="n">
        <f t="normal" ca="1">32-LENB(INDIRECT(ADDRESS(8329,706)))</f>
        <v>0</v>
      </c>
      <c r="AAF8329" s="7" t="n">
        <v>7</v>
      </c>
      <c r="AAG8329" s="7" t="n">
        <v>65533</v>
      </c>
      <c r="AAH8329" s="7" t="n">
        <v>63238</v>
      </c>
      <c r="AAI8329" s="7" t="s">
        <v>12</v>
      </c>
      <c r="AAJ8329" s="7" t="n">
        <f t="normal" ca="1">32-LENB(INDIRECT(ADDRESS(8329,711)))</f>
        <v>0</v>
      </c>
      <c r="AAK8329" s="7" t="n">
        <v>7</v>
      </c>
      <c r="AAL8329" s="7" t="n">
        <v>65533</v>
      </c>
      <c r="AAM8329" s="7" t="n">
        <v>63239</v>
      </c>
      <c r="AAN8329" s="7" t="s">
        <v>12</v>
      </c>
      <c r="AAO8329" s="7" t="n">
        <f t="normal" ca="1">32-LENB(INDIRECT(ADDRESS(8329,716)))</f>
        <v>0</v>
      </c>
      <c r="AAP8329" s="7" t="n">
        <v>7</v>
      </c>
      <c r="AAQ8329" s="7" t="n">
        <v>65533</v>
      </c>
      <c r="AAR8329" s="7" t="n">
        <v>63240</v>
      </c>
      <c r="AAS8329" s="7" t="s">
        <v>12</v>
      </c>
      <c r="AAT8329" s="7" t="n">
        <f t="normal" ca="1">32-LENB(INDIRECT(ADDRESS(8329,721)))</f>
        <v>0</v>
      </c>
      <c r="AAU8329" s="7" t="n">
        <v>7</v>
      </c>
      <c r="AAV8329" s="7" t="n">
        <v>65533</v>
      </c>
      <c r="AAW8329" s="7" t="n">
        <v>63241</v>
      </c>
      <c r="AAX8329" s="7" t="s">
        <v>12</v>
      </c>
      <c r="AAY8329" s="7" t="n">
        <f t="normal" ca="1">32-LENB(INDIRECT(ADDRESS(8329,726)))</f>
        <v>0</v>
      </c>
      <c r="AAZ8329" s="7" t="n">
        <v>7</v>
      </c>
      <c r="ABA8329" s="7" t="n">
        <v>65533</v>
      </c>
      <c r="ABB8329" s="7" t="n">
        <v>63242</v>
      </c>
      <c r="ABC8329" s="7" t="s">
        <v>12</v>
      </c>
      <c r="ABD8329" s="7" t="n">
        <f t="normal" ca="1">32-LENB(INDIRECT(ADDRESS(8329,731)))</f>
        <v>0</v>
      </c>
      <c r="ABE8329" s="7" t="n">
        <v>4</v>
      </c>
      <c r="ABF8329" s="7" t="n">
        <v>65533</v>
      </c>
      <c r="ABG8329" s="7" t="n">
        <v>4407</v>
      </c>
      <c r="ABH8329" s="7" t="s">
        <v>12</v>
      </c>
      <c r="ABI8329" s="7" t="n">
        <f t="normal" ca="1">32-LENB(INDIRECT(ADDRESS(8329,736)))</f>
        <v>0</v>
      </c>
      <c r="ABJ8329" s="7" t="n">
        <v>4</v>
      </c>
      <c r="ABK8329" s="7" t="n">
        <v>65533</v>
      </c>
      <c r="ABL8329" s="7" t="n">
        <v>4120</v>
      </c>
      <c r="ABM8329" s="7" t="s">
        <v>12</v>
      </c>
      <c r="ABN8329" s="7" t="n">
        <f t="normal" ca="1">32-LENB(INDIRECT(ADDRESS(8329,741)))</f>
        <v>0</v>
      </c>
      <c r="ABO8329" s="7" t="n">
        <v>4</v>
      </c>
      <c r="ABP8329" s="7" t="n">
        <v>65533</v>
      </c>
      <c r="ABQ8329" s="7" t="n">
        <v>4120</v>
      </c>
      <c r="ABR8329" s="7" t="s">
        <v>12</v>
      </c>
      <c r="ABS8329" s="7" t="n">
        <f t="normal" ca="1">32-LENB(INDIRECT(ADDRESS(8329,746)))</f>
        <v>0</v>
      </c>
      <c r="ABT8329" s="7" t="n">
        <v>7</v>
      </c>
      <c r="ABU8329" s="7" t="n">
        <v>65533</v>
      </c>
      <c r="ABV8329" s="7" t="n">
        <v>63243</v>
      </c>
      <c r="ABW8329" s="7" t="s">
        <v>12</v>
      </c>
      <c r="ABX8329" s="7" t="n">
        <f t="normal" ca="1">32-LENB(INDIRECT(ADDRESS(8329,751)))</f>
        <v>0</v>
      </c>
      <c r="ABY8329" s="7" t="n">
        <v>7</v>
      </c>
      <c r="ABZ8329" s="7" t="n">
        <v>65533</v>
      </c>
      <c r="ACA8329" s="7" t="n">
        <v>63244</v>
      </c>
      <c r="ACB8329" s="7" t="s">
        <v>12</v>
      </c>
      <c r="ACC8329" s="7" t="n">
        <f t="normal" ca="1">32-LENB(INDIRECT(ADDRESS(8329,756)))</f>
        <v>0</v>
      </c>
      <c r="ACD8329" s="7" t="n">
        <v>7</v>
      </c>
      <c r="ACE8329" s="7" t="n">
        <v>65533</v>
      </c>
      <c r="ACF8329" s="7" t="n">
        <v>63245</v>
      </c>
      <c r="ACG8329" s="7" t="s">
        <v>12</v>
      </c>
      <c r="ACH8329" s="7" t="n">
        <f t="normal" ca="1">32-LENB(INDIRECT(ADDRESS(8329,761)))</f>
        <v>0</v>
      </c>
      <c r="ACI8329" s="7" t="n">
        <v>7</v>
      </c>
      <c r="ACJ8329" s="7" t="n">
        <v>65533</v>
      </c>
      <c r="ACK8329" s="7" t="n">
        <v>63246</v>
      </c>
      <c r="ACL8329" s="7" t="s">
        <v>12</v>
      </c>
      <c r="ACM8329" s="7" t="n">
        <f t="normal" ca="1">32-LENB(INDIRECT(ADDRESS(8329,766)))</f>
        <v>0</v>
      </c>
      <c r="ACN8329" s="7" t="n">
        <v>7</v>
      </c>
      <c r="ACO8329" s="7" t="n">
        <v>65533</v>
      </c>
      <c r="ACP8329" s="7" t="n">
        <v>63247</v>
      </c>
      <c r="ACQ8329" s="7" t="s">
        <v>12</v>
      </c>
      <c r="ACR8329" s="7" t="n">
        <f t="normal" ca="1">32-LENB(INDIRECT(ADDRESS(8329,771)))</f>
        <v>0</v>
      </c>
      <c r="ACS8329" s="7" t="n">
        <v>4</v>
      </c>
      <c r="ACT8329" s="7" t="n">
        <v>65533</v>
      </c>
      <c r="ACU8329" s="7" t="n">
        <v>4421</v>
      </c>
      <c r="ACV8329" s="7" t="s">
        <v>12</v>
      </c>
      <c r="ACW8329" s="7" t="n">
        <f t="normal" ca="1">32-LENB(INDIRECT(ADDRESS(8329,776)))</f>
        <v>0</v>
      </c>
      <c r="ACX8329" s="7" t="n">
        <v>4</v>
      </c>
      <c r="ACY8329" s="7" t="n">
        <v>65533</v>
      </c>
      <c r="ACZ8329" s="7" t="n">
        <v>4546</v>
      </c>
      <c r="ADA8329" s="7" t="s">
        <v>12</v>
      </c>
      <c r="ADB8329" s="7" t="n">
        <f t="normal" ca="1">32-LENB(INDIRECT(ADDRESS(8329,781)))</f>
        <v>0</v>
      </c>
      <c r="ADC8329" s="7" t="n">
        <v>4</v>
      </c>
      <c r="ADD8329" s="7" t="n">
        <v>65533</v>
      </c>
      <c r="ADE8329" s="7" t="n">
        <v>4427</v>
      </c>
      <c r="ADF8329" s="7" t="s">
        <v>12</v>
      </c>
      <c r="ADG8329" s="7" t="n">
        <f t="normal" ca="1">32-LENB(INDIRECT(ADDRESS(8329,786)))</f>
        <v>0</v>
      </c>
      <c r="ADH8329" s="7" t="n">
        <v>7</v>
      </c>
      <c r="ADI8329" s="7" t="n">
        <v>65533</v>
      </c>
      <c r="ADJ8329" s="7" t="n">
        <v>63248</v>
      </c>
      <c r="ADK8329" s="7" t="s">
        <v>12</v>
      </c>
      <c r="ADL8329" s="7" t="n">
        <f t="normal" ca="1">32-LENB(INDIRECT(ADDRESS(8329,791)))</f>
        <v>0</v>
      </c>
      <c r="ADM8329" s="7" t="n">
        <v>7</v>
      </c>
      <c r="ADN8329" s="7" t="n">
        <v>65533</v>
      </c>
      <c r="ADO8329" s="7" t="n">
        <v>63249</v>
      </c>
      <c r="ADP8329" s="7" t="s">
        <v>12</v>
      </c>
      <c r="ADQ8329" s="7" t="n">
        <f t="normal" ca="1">32-LENB(INDIRECT(ADDRESS(8329,796)))</f>
        <v>0</v>
      </c>
      <c r="ADR8329" s="7" t="n">
        <v>7</v>
      </c>
      <c r="ADS8329" s="7" t="n">
        <v>65533</v>
      </c>
      <c r="ADT8329" s="7" t="n">
        <v>63250</v>
      </c>
      <c r="ADU8329" s="7" t="s">
        <v>12</v>
      </c>
      <c r="ADV8329" s="7" t="n">
        <f t="normal" ca="1">32-LENB(INDIRECT(ADDRESS(8329,801)))</f>
        <v>0</v>
      </c>
      <c r="ADW8329" s="7" t="n">
        <v>7</v>
      </c>
      <c r="ADX8329" s="7" t="n">
        <v>65533</v>
      </c>
      <c r="ADY8329" s="7" t="n">
        <v>63251</v>
      </c>
      <c r="ADZ8329" s="7" t="s">
        <v>12</v>
      </c>
      <c r="AEA8329" s="7" t="n">
        <f t="normal" ca="1">32-LENB(INDIRECT(ADDRESS(8329,806)))</f>
        <v>0</v>
      </c>
      <c r="AEB8329" s="7" t="n">
        <v>7</v>
      </c>
      <c r="AEC8329" s="7" t="n">
        <v>65533</v>
      </c>
      <c r="AED8329" s="7" t="n">
        <v>63252</v>
      </c>
      <c r="AEE8329" s="7" t="s">
        <v>12</v>
      </c>
      <c r="AEF8329" s="7" t="n">
        <f t="normal" ca="1">32-LENB(INDIRECT(ADDRESS(8329,811)))</f>
        <v>0</v>
      </c>
      <c r="AEG8329" s="7" t="n">
        <v>7</v>
      </c>
      <c r="AEH8329" s="7" t="n">
        <v>65533</v>
      </c>
      <c r="AEI8329" s="7" t="n">
        <v>63253</v>
      </c>
      <c r="AEJ8329" s="7" t="s">
        <v>12</v>
      </c>
      <c r="AEK8329" s="7" t="n">
        <f t="normal" ca="1">32-LENB(INDIRECT(ADDRESS(8329,816)))</f>
        <v>0</v>
      </c>
      <c r="AEL8329" s="7" t="n">
        <v>7</v>
      </c>
      <c r="AEM8329" s="7" t="n">
        <v>65533</v>
      </c>
      <c r="AEN8329" s="7" t="n">
        <v>63254</v>
      </c>
      <c r="AEO8329" s="7" t="s">
        <v>12</v>
      </c>
      <c r="AEP8329" s="7" t="n">
        <f t="normal" ca="1">32-LENB(INDIRECT(ADDRESS(8329,821)))</f>
        <v>0</v>
      </c>
      <c r="AEQ8329" s="7" t="n">
        <v>7</v>
      </c>
      <c r="AER8329" s="7" t="n">
        <v>65533</v>
      </c>
      <c r="AES8329" s="7" t="n">
        <v>63255</v>
      </c>
      <c r="AET8329" s="7" t="s">
        <v>12</v>
      </c>
      <c r="AEU8329" s="7" t="n">
        <f t="normal" ca="1">32-LENB(INDIRECT(ADDRESS(8329,826)))</f>
        <v>0</v>
      </c>
      <c r="AEV8329" s="7" t="n">
        <v>4</v>
      </c>
      <c r="AEW8329" s="7" t="n">
        <v>65533</v>
      </c>
      <c r="AEX8329" s="7" t="n">
        <v>4400</v>
      </c>
      <c r="AEY8329" s="7" t="s">
        <v>12</v>
      </c>
      <c r="AEZ8329" s="7" t="n">
        <f t="normal" ca="1">32-LENB(INDIRECT(ADDRESS(8329,831)))</f>
        <v>0</v>
      </c>
      <c r="AFA8329" s="7" t="n">
        <v>0</v>
      </c>
      <c r="AFB8329" s="7" t="n">
        <v>65533</v>
      </c>
      <c r="AFC8329" s="7" t="n">
        <v>0</v>
      </c>
      <c r="AFD8329" s="7" t="s">
        <v>12</v>
      </c>
      <c r="AFE8329" s="7" t="n">
        <f t="normal" ca="1">32-LENB(INDIRECT(ADDRESS(8329,836)))</f>
        <v>0</v>
      </c>
    </row>
    <row r="8330" spans="1:5">
      <c r="A8330" t="s">
        <v>4</v>
      </c>
      <c r="B8330" s="4" t="s">
        <v>5</v>
      </c>
    </row>
    <row r="8331" spans="1:5">
      <c r="A8331" t="n">
        <v>77224</v>
      </c>
      <c r="B8331" s="5" t="n">
        <v>1</v>
      </c>
    </row>
    <row r="8332" spans="1:5" s="3" customFormat="1" customHeight="0">
      <c r="A8332" s="3" t="s">
        <v>2</v>
      </c>
      <c r="B8332" s="3" t="s">
        <v>552</v>
      </c>
    </row>
    <row r="8333" spans="1:5">
      <c r="A8333" t="s">
        <v>4</v>
      </c>
      <c r="B8333" s="4" t="s">
        <v>5</v>
      </c>
      <c r="C8333" s="4" t="s">
        <v>10</v>
      </c>
      <c r="D8333" s="4" t="s">
        <v>10</v>
      </c>
      <c r="E8333" s="4" t="s">
        <v>9</v>
      </c>
      <c r="F8333" s="4" t="s">
        <v>6</v>
      </c>
      <c r="G8333" s="4" t="s">
        <v>8</v>
      </c>
      <c r="H8333" s="4" t="s">
        <v>10</v>
      </c>
      <c r="I8333" s="4" t="s">
        <v>10</v>
      </c>
      <c r="J8333" s="4" t="s">
        <v>9</v>
      </c>
      <c r="K8333" s="4" t="s">
        <v>6</v>
      </c>
      <c r="L8333" s="4" t="s">
        <v>8</v>
      </c>
    </row>
    <row r="8334" spans="1:5">
      <c r="A8334" t="n">
        <v>77232</v>
      </c>
      <c r="B8334" s="88" t="n">
        <v>257</v>
      </c>
      <c r="C8334" s="7" t="n">
        <v>4</v>
      </c>
      <c r="D8334" s="7" t="n">
        <v>65533</v>
      </c>
      <c r="E8334" s="7" t="n">
        <v>2119</v>
      </c>
      <c r="F8334" s="7" t="s">
        <v>12</v>
      </c>
      <c r="G8334" s="7" t="n">
        <f t="normal" ca="1">32-LENB(INDIRECT(ADDRESS(8334,6)))</f>
        <v>0</v>
      </c>
      <c r="H8334" s="7" t="n">
        <v>0</v>
      </c>
      <c r="I8334" s="7" t="n">
        <v>65533</v>
      </c>
      <c r="J8334" s="7" t="n">
        <v>0</v>
      </c>
      <c r="K8334" s="7" t="s">
        <v>12</v>
      </c>
      <c r="L8334" s="7" t="n">
        <f t="normal" ca="1">32-LENB(INDIRECT(ADDRESS(8334,11)))</f>
        <v>0</v>
      </c>
    </row>
    <row r="8335" spans="1:5">
      <c r="A8335" t="s">
        <v>4</v>
      </c>
      <c r="B8335" s="4" t="s">
        <v>5</v>
      </c>
    </row>
    <row r="8336" spans="1:5">
      <c r="A8336" t="n">
        <v>77312</v>
      </c>
      <c r="B8336" s="5" t="n">
        <v>1</v>
      </c>
    </row>
    <row r="8337" spans="1:837" s="3" customFormat="1" customHeight="0">
      <c r="A8337" s="3" t="s">
        <v>2</v>
      </c>
      <c r="B8337" s="3" t="s">
        <v>553</v>
      </c>
    </row>
    <row r="8338" spans="1:837">
      <c r="A8338" t="s">
        <v>4</v>
      </c>
      <c r="B8338" s="4" t="s">
        <v>5</v>
      </c>
      <c r="C8338" s="4" t="s">
        <v>10</v>
      </c>
      <c r="D8338" s="4" t="s">
        <v>10</v>
      </c>
      <c r="E8338" s="4" t="s">
        <v>9</v>
      </c>
      <c r="F8338" s="4" t="s">
        <v>6</v>
      </c>
      <c r="G8338" s="4" t="s">
        <v>8</v>
      </c>
      <c r="H8338" s="4" t="s">
        <v>10</v>
      </c>
      <c r="I8338" s="4" t="s">
        <v>10</v>
      </c>
      <c r="J8338" s="4" t="s">
        <v>9</v>
      </c>
      <c r="K8338" s="4" t="s">
        <v>6</v>
      </c>
      <c r="L8338" s="4" t="s">
        <v>8</v>
      </c>
      <c r="M8338" s="4" t="s">
        <v>10</v>
      </c>
      <c r="N8338" s="4" t="s">
        <v>10</v>
      </c>
      <c r="O8338" s="4" t="s">
        <v>9</v>
      </c>
      <c r="P8338" s="4" t="s">
        <v>6</v>
      </c>
      <c r="Q8338" s="4" t="s">
        <v>8</v>
      </c>
    </row>
    <row r="8339" spans="1:837">
      <c r="A8339" t="n">
        <v>77328</v>
      </c>
      <c r="B8339" s="88" t="n">
        <v>257</v>
      </c>
      <c r="C8339" s="7" t="n">
        <v>4</v>
      </c>
      <c r="D8339" s="7" t="n">
        <v>65533</v>
      </c>
      <c r="E8339" s="7" t="n">
        <v>15110</v>
      </c>
      <c r="F8339" s="7" t="s">
        <v>12</v>
      </c>
      <c r="G8339" s="7" t="n">
        <f t="normal" ca="1">32-LENB(INDIRECT(ADDRESS(8339,6)))</f>
        <v>0</v>
      </c>
      <c r="H8339" s="7" t="n">
        <v>4</v>
      </c>
      <c r="I8339" s="7" t="n">
        <v>65533</v>
      </c>
      <c r="J8339" s="7" t="n">
        <v>2119</v>
      </c>
      <c r="K8339" s="7" t="s">
        <v>12</v>
      </c>
      <c r="L8339" s="7" t="n">
        <f t="normal" ca="1">32-LENB(INDIRECT(ADDRESS(8339,11)))</f>
        <v>0</v>
      </c>
      <c r="M8339" s="7" t="n">
        <v>0</v>
      </c>
      <c r="N8339" s="7" t="n">
        <v>65533</v>
      </c>
      <c r="O8339" s="7" t="n">
        <v>0</v>
      </c>
      <c r="P8339" s="7" t="s">
        <v>12</v>
      </c>
      <c r="Q8339" s="7" t="n">
        <f t="normal" ca="1">32-LENB(INDIRECT(ADDRESS(8339,16)))</f>
        <v>0</v>
      </c>
    </row>
    <row r="8340" spans="1:837">
      <c r="A8340" t="s">
        <v>4</v>
      </c>
      <c r="B8340" s="4" t="s">
        <v>5</v>
      </c>
    </row>
    <row r="8341" spans="1:837">
      <c r="A8341" t="n">
        <v>77448</v>
      </c>
      <c r="B8341" s="5" t="n">
        <v>1</v>
      </c>
    </row>
    <row r="8342" spans="1:837" s="3" customFormat="1" customHeight="0">
      <c r="A8342" s="3" t="s">
        <v>2</v>
      </c>
      <c r="B8342" s="3" t="s">
        <v>554</v>
      </c>
    </row>
    <row r="8343" spans="1:837">
      <c r="A8343" t="s">
        <v>4</v>
      </c>
      <c r="B8343" s="4" t="s">
        <v>5</v>
      </c>
      <c r="C8343" s="4" t="s">
        <v>10</v>
      </c>
      <c r="D8343" s="4" t="s">
        <v>10</v>
      </c>
      <c r="E8343" s="4" t="s">
        <v>9</v>
      </c>
      <c r="F8343" s="4" t="s">
        <v>6</v>
      </c>
      <c r="G8343" s="4" t="s">
        <v>8</v>
      </c>
      <c r="H8343" s="4" t="s">
        <v>10</v>
      </c>
      <c r="I8343" s="4" t="s">
        <v>10</v>
      </c>
      <c r="J8343" s="4" t="s">
        <v>9</v>
      </c>
      <c r="K8343" s="4" t="s">
        <v>6</v>
      </c>
      <c r="L8343" s="4" t="s">
        <v>8</v>
      </c>
    </row>
    <row r="8344" spans="1:837">
      <c r="A8344" t="n">
        <v>77456</v>
      </c>
      <c r="B8344" s="88" t="n">
        <v>257</v>
      </c>
      <c r="C8344" s="7" t="n">
        <v>4</v>
      </c>
      <c r="D8344" s="7" t="n">
        <v>65533</v>
      </c>
      <c r="E8344" s="7" t="n">
        <v>2119</v>
      </c>
      <c r="F8344" s="7" t="s">
        <v>12</v>
      </c>
      <c r="G8344" s="7" t="n">
        <f t="normal" ca="1">32-LENB(INDIRECT(ADDRESS(8344,6)))</f>
        <v>0</v>
      </c>
      <c r="H8344" s="7" t="n">
        <v>0</v>
      </c>
      <c r="I8344" s="7" t="n">
        <v>65533</v>
      </c>
      <c r="J8344" s="7" t="n">
        <v>0</v>
      </c>
      <c r="K8344" s="7" t="s">
        <v>12</v>
      </c>
      <c r="L8344" s="7" t="n">
        <f t="normal" ca="1">32-LENB(INDIRECT(ADDRESS(8344,11)))</f>
        <v>0</v>
      </c>
    </row>
    <row r="8345" spans="1:837">
      <c r="A8345" t="s">
        <v>4</v>
      </c>
      <c r="B8345" s="4" t="s">
        <v>5</v>
      </c>
    </row>
    <row r="8346" spans="1:837">
      <c r="A8346" t="n">
        <v>77536</v>
      </c>
      <c r="B8346" s="5" t="n">
        <v>1</v>
      </c>
    </row>
    <row r="8347" spans="1:837" s="3" customFormat="1" customHeight="0">
      <c r="A8347" s="3" t="s">
        <v>2</v>
      </c>
      <c r="B8347" s="3" t="s">
        <v>555</v>
      </c>
    </row>
    <row r="8348" spans="1:837">
      <c r="A8348" t="s">
        <v>4</v>
      </c>
      <c r="B8348" s="4" t="s">
        <v>5</v>
      </c>
      <c r="C8348" s="4" t="s">
        <v>10</v>
      </c>
      <c r="D8348" s="4" t="s">
        <v>10</v>
      </c>
      <c r="E8348" s="4" t="s">
        <v>9</v>
      </c>
      <c r="F8348" s="4" t="s">
        <v>6</v>
      </c>
      <c r="G8348" s="4" t="s">
        <v>8</v>
      </c>
      <c r="H8348" s="4" t="s">
        <v>10</v>
      </c>
      <c r="I8348" s="4" t="s">
        <v>10</v>
      </c>
      <c r="J8348" s="4" t="s">
        <v>9</v>
      </c>
      <c r="K8348" s="4" t="s">
        <v>6</v>
      </c>
      <c r="L8348" s="4" t="s">
        <v>8</v>
      </c>
    </row>
    <row r="8349" spans="1:837">
      <c r="A8349" t="n">
        <v>77552</v>
      </c>
      <c r="B8349" s="88" t="n">
        <v>257</v>
      </c>
      <c r="C8349" s="7" t="n">
        <v>4</v>
      </c>
      <c r="D8349" s="7" t="n">
        <v>65533</v>
      </c>
      <c r="E8349" s="7" t="n">
        <v>2119</v>
      </c>
      <c r="F8349" s="7" t="s">
        <v>12</v>
      </c>
      <c r="G8349" s="7" t="n">
        <f t="normal" ca="1">32-LENB(INDIRECT(ADDRESS(8349,6)))</f>
        <v>0</v>
      </c>
      <c r="H8349" s="7" t="n">
        <v>0</v>
      </c>
      <c r="I8349" s="7" t="n">
        <v>65533</v>
      </c>
      <c r="J8349" s="7" t="n">
        <v>0</v>
      </c>
      <c r="K8349" s="7" t="s">
        <v>12</v>
      </c>
      <c r="L8349" s="7" t="n">
        <f t="normal" ca="1">32-LENB(INDIRECT(ADDRESS(8349,11)))</f>
        <v>0</v>
      </c>
    </row>
    <row r="8350" spans="1:837">
      <c r="A8350" t="s">
        <v>4</v>
      </c>
      <c r="B8350" s="4" t="s">
        <v>5</v>
      </c>
    </row>
    <row r="8351" spans="1:837">
      <c r="A8351" t="n">
        <v>77632</v>
      </c>
      <c r="B8351" s="5" t="n">
        <v>1</v>
      </c>
    </row>
    <row r="8352" spans="1:837" s="3" customFormat="1" customHeight="0">
      <c r="A8352" s="3" t="s">
        <v>2</v>
      </c>
      <c r="B8352" s="3" t="s">
        <v>556</v>
      </c>
    </row>
    <row r="8353" spans="1:17">
      <c r="A8353" t="s">
        <v>4</v>
      </c>
      <c r="B8353" s="4" t="s">
        <v>5</v>
      </c>
      <c r="C8353" s="4" t="s">
        <v>10</v>
      </c>
      <c r="D8353" s="4" t="s">
        <v>10</v>
      </c>
      <c r="E8353" s="4" t="s">
        <v>9</v>
      </c>
      <c r="F8353" s="4" t="s">
        <v>6</v>
      </c>
      <c r="G8353" s="4" t="s">
        <v>8</v>
      </c>
      <c r="H8353" s="4" t="s">
        <v>10</v>
      </c>
      <c r="I8353" s="4" t="s">
        <v>10</v>
      </c>
      <c r="J8353" s="4" t="s">
        <v>9</v>
      </c>
      <c r="K8353" s="4" t="s">
        <v>6</v>
      </c>
      <c r="L8353" s="4" t="s">
        <v>8</v>
      </c>
      <c r="M8353" s="4" t="s">
        <v>10</v>
      </c>
      <c r="N8353" s="4" t="s">
        <v>10</v>
      </c>
      <c r="O8353" s="4" t="s">
        <v>9</v>
      </c>
      <c r="P8353" s="4" t="s">
        <v>6</v>
      </c>
      <c r="Q8353" s="4" t="s">
        <v>8</v>
      </c>
    </row>
    <row r="8354" spans="1:17">
      <c r="A8354" t="n">
        <v>77648</v>
      </c>
      <c r="B8354" s="88" t="n">
        <v>257</v>
      </c>
      <c r="C8354" s="7" t="n">
        <v>9</v>
      </c>
      <c r="D8354" s="7" t="n">
        <v>65534</v>
      </c>
      <c r="E8354" s="7" t="n">
        <v>0</v>
      </c>
      <c r="F8354" s="7" t="s">
        <v>432</v>
      </c>
      <c r="G8354" s="7" t="n">
        <f t="normal" ca="1">32-LENB(INDIRECT(ADDRESS(8354,6)))</f>
        <v>0</v>
      </c>
      <c r="H8354" s="7" t="n">
        <v>9</v>
      </c>
      <c r="I8354" s="7" t="n">
        <v>65534</v>
      </c>
      <c r="J8354" s="7" t="n">
        <v>0</v>
      </c>
      <c r="K8354" s="7" t="s">
        <v>433</v>
      </c>
      <c r="L8354" s="7" t="n">
        <f t="normal" ca="1">32-LENB(INDIRECT(ADDRESS(8354,11)))</f>
        <v>0</v>
      </c>
      <c r="M8354" s="7" t="n">
        <v>0</v>
      </c>
      <c r="N8354" s="7" t="n">
        <v>65533</v>
      </c>
      <c r="O8354" s="7" t="n">
        <v>0</v>
      </c>
      <c r="P8354" s="7" t="s">
        <v>12</v>
      </c>
      <c r="Q8354" s="7" t="n">
        <f t="normal" ca="1">32-LENB(INDIRECT(ADDRESS(8354,16)))</f>
        <v>0</v>
      </c>
    </row>
    <row r="8355" spans="1:17">
      <c r="A8355" t="s">
        <v>4</v>
      </c>
      <c r="B8355" s="4" t="s">
        <v>5</v>
      </c>
    </row>
    <row r="8356" spans="1:17">
      <c r="A8356" t="n">
        <v>77768</v>
      </c>
      <c r="B8356" s="5" t="n">
        <v>1</v>
      </c>
    </row>
    <row r="8357" spans="1:17" s="3" customFormat="1" customHeight="0">
      <c r="A8357" s="3" t="s">
        <v>2</v>
      </c>
      <c r="B8357" s="3" t="s">
        <v>557</v>
      </c>
    </row>
    <row r="8358" spans="1:17">
      <c r="A8358" t="s">
        <v>4</v>
      </c>
      <c r="B8358" s="4" t="s">
        <v>5</v>
      </c>
      <c r="C8358" s="4" t="s">
        <v>10</v>
      </c>
      <c r="D8358" s="4" t="s">
        <v>10</v>
      </c>
      <c r="E8358" s="4" t="s">
        <v>9</v>
      </c>
      <c r="F8358" s="4" t="s">
        <v>6</v>
      </c>
      <c r="G8358" s="4" t="s">
        <v>8</v>
      </c>
      <c r="H8358" s="4" t="s">
        <v>10</v>
      </c>
      <c r="I8358" s="4" t="s">
        <v>10</v>
      </c>
      <c r="J8358" s="4" t="s">
        <v>9</v>
      </c>
      <c r="K8358" s="4" t="s">
        <v>6</v>
      </c>
      <c r="L8358" s="4" t="s">
        <v>8</v>
      </c>
      <c r="M8358" s="4" t="s">
        <v>10</v>
      </c>
      <c r="N8358" s="4" t="s">
        <v>10</v>
      </c>
      <c r="O8358" s="4" t="s">
        <v>9</v>
      </c>
      <c r="P8358" s="4" t="s">
        <v>6</v>
      </c>
      <c r="Q8358" s="4" t="s">
        <v>8</v>
      </c>
      <c r="R8358" s="4" t="s">
        <v>10</v>
      </c>
      <c r="S8358" s="4" t="s">
        <v>10</v>
      </c>
      <c r="T8358" s="4" t="s">
        <v>9</v>
      </c>
      <c r="U8358" s="4" t="s">
        <v>6</v>
      </c>
      <c r="V8358" s="4" t="s">
        <v>8</v>
      </c>
      <c r="W8358" s="4" t="s">
        <v>10</v>
      </c>
      <c r="X8358" s="4" t="s">
        <v>10</v>
      </c>
      <c r="Y8358" s="4" t="s">
        <v>9</v>
      </c>
      <c r="Z8358" s="4" t="s">
        <v>6</v>
      </c>
      <c r="AA8358" s="4" t="s">
        <v>8</v>
      </c>
      <c r="AB8358" s="4" t="s">
        <v>10</v>
      </c>
      <c r="AC8358" s="4" t="s">
        <v>10</v>
      </c>
      <c r="AD8358" s="4" t="s">
        <v>9</v>
      </c>
      <c r="AE8358" s="4" t="s">
        <v>6</v>
      </c>
      <c r="AF8358" s="4" t="s">
        <v>8</v>
      </c>
    </row>
    <row r="8359" spans="1:17">
      <c r="A8359" t="n">
        <v>77776</v>
      </c>
      <c r="B8359" s="88" t="n">
        <v>257</v>
      </c>
      <c r="C8359" s="7" t="n">
        <v>4</v>
      </c>
      <c r="D8359" s="7" t="n">
        <v>65533</v>
      </c>
      <c r="E8359" s="7" t="n">
        <v>15110</v>
      </c>
      <c r="F8359" s="7" t="s">
        <v>12</v>
      </c>
      <c r="G8359" s="7" t="n">
        <f t="normal" ca="1">32-LENB(INDIRECT(ADDRESS(8359,6)))</f>
        <v>0</v>
      </c>
      <c r="H8359" s="7" t="n">
        <v>4</v>
      </c>
      <c r="I8359" s="7" t="n">
        <v>65533</v>
      </c>
      <c r="J8359" s="7" t="n">
        <v>4423</v>
      </c>
      <c r="K8359" s="7" t="s">
        <v>12</v>
      </c>
      <c r="L8359" s="7" t="n">
        <f t="normal" ca="1">32-LENB(INDIRECT(ADDRESS(8359,11)))</f>
        <v>0</v>
      </c>
      <c r="M8359" s="7" t="n">
        <v>4</v>
      </c>
      <c r="N8359" s="7" t="n">
        <v>65533</v>
      </c>
      <c r="O8359" s="7" t="n">
        <v>4416</v>
      </c>
      <c r="P8359" s="7" t="s">
        <v>12</v>
      </c>
      <c r="Q8359" s="7" t="n">
        <f t="normal" ca="1">32-LENB(INDIRECT(ADDRESS(8359,16)))</f>
        <v>0</v>
      </c>
      <c r="R8359" s="7" t="n">
        <v>7</v>
      </c>
      <c r="S8359" s="7" t="n">
        <v>65533</v>
      </c>
      <c r="T8359" s="7" t="n">
        <v>63228</v>
      </c>
      <c r="U8359" s="7" t="s">
        <v>12</v>
      </c>
      <c r="V8359" s="7" t="n">
        <f t="normal" ca="1">32-LENB(INDIRECT(ADDRESS(8359,21)))</f>
        <v>0</v>
      </c>
      <c r="W8359" s="7" t="n">
        <v>4</v>
      </c>
      <c r="X8359" s="7" t="n">
        <v>65533</v>
      </c>
      <c r="Y8359" s="7" t="n">
        <v>4401</v>
      </c>
      <c r="Z8359" s="7" t="s">
        <v>12</v>
      </c>
      <c r="AA8359" s="7" t="n">
        <f t="normal" ca="1">32-LENB(INDIRECT(ADDRESS(8359,26)))</f>
        <v>0</v>
      </c>
      <c r="AB8359" s="7" t="n">
        <v>0</v>
      </c>
      <c r="AC8359" s="7" t="n">
        <v>65533</v>
      </c>
      <c r="AD8359" s="7" t="n">
        <v>0</v>
      </c>
      <c r="AE8359" s="7" t="s">
        <v>12</v>
      </c>
      <c r="AF8359" s="7" t="n">
        <f t="normal" ca="1">32-LENB(INDIRECT(ADDRESS(8359,31)))</f>
        <v>0</v>
      </c>
    </row>
    <row r="8360" spans="1:17">
      <c r="A8360" t="s">
        <v>4</v>
      </c>
      <c r="B8360" s="4" t="s">
        <v>5</v>
      </c>
    </row>
    <row r="8361" spans="1:17">
      <c r="A8361" t="n">
        <v>78016</v>
      </c>
      <c r="B8361" s="5" t="n">
        <v>1</v>
      </c>
    </row>
    <row r="8362" spans="1:17" s="3" customFormat="1" customHeight="0">
      <c r="A8362" s="3" t="s">
        <v>2</v>
      </c>
      <c r="B8362" s="3" t="s">
        <v>558</v>
      </c>
    </row>
    <row r="8363" spans="1:17">
      <c r="A8363" t="s">
        <v>4</v>
      </c>
      <c r="B8363" s="4" t="s">
        <v>5</v>
      </c>
      <c r="C8363" s="4" t="s">
        <v>10</v>
      </c>
      <c r="D8363" s="4" t="s">
        <v>10</v>
      </c>
      <c r="E8363" s="4" t="s">
        <v>9</v>
      </c>
      <c r="F8363" s="4" t="s">
        <v>6</v>
      </c>
      <c r="G8363" s="4" t="s">
        <v>8</v>
      </c>
      <c r="H8363" s="4" t="s">
        <v>10</v>
      </c>
      <c r="I8363" s="4" t="s">
        <v>10</v>
      </c>
      <c r="J8363" s="4" t="s">
        <v>9</v>
      </c>
      <c r="K8363" s="4" t="s">
        <v>6</v>
      </c>
      <c r="L8363" s="4" t="s">
        <v>8</v>
      </c>
      <c r="M8363" s="4" t="s">
        <v>10</v>
      </c>
      <c r="N8363" s="4" t="s">
        <v>10</v>
      </c>
      <c r="O8363" s="4" t="s">
        <v>9</v>
      </c>
      <c r="P8363" s="4" t="s">
        <v>6</v>
      </c>
      <c r="Q8363" s="4" t="s">
        <v>8</v>
      </c>
      <c r="R8363" s="4" t="s">
        <v>10</v>
      </c>
      <c r="S8363" s="4" t="s">
        <v>10</v>
      </c>
      <c r="T8363" s="4" t="s">
        <v>9</v>
      </c>
      <c r="U8363" s="4" t="s">
        <v>6</v>
      </c>
      <c r="V8363" s="4" t="s">
        <v>8</v>
      </c>
      <c r="W8363" s="4" t="s">
        <v>10</v>
      </c>
      <c r="X8363" s="4" t="s">
        <v>10</v>
      </c>
      <c r="Y8363" s="4" t="s">
        <v>9</v>
      </c>
      <c r="Z8363" s="4" t="s">
        <v>6</v>
      </c>
      <c r="AA8363" s="4" t="s">
        <v>8</v>
      </c>
    </row>
    <row r="8364" spans="1:17">
      <c r="A8364" t="n">
        <v>78032</v>
      </c>
      <c r="B8364" s="88" t="n">
        <v>257</v>
      </c>
      <c r="C8364" s="7" t="n">
        <v>4</v>
      </c>
      <c r="D8364" s="7" t="n">
        <v>65533</v>
      </c>
      <c r="E8364" s="7" t="n">
        <v>4416</v>
      </c>
      <c r="F8364" s="7" t="s">
        <v>12</v>
      </c>
      <c r="G8364" s="7" t="n">
        <f t="normal" ca="1">32-LENB(INDIRECT(ADDRESS(8364,6)))</f>
        <v>0</v>
      </c>
      <c r="H8364" s="7" t="n">
        <v>4</v>
      </c>
      <c r="I8364" s="7" t="n">
        <v>65533</v>
      </c>
      <c r="J8364" s="7" t="n">
        <v>4401</v>
      </c>
      <c r="K8364" s="7" t="s">
        <v>12</v>
      </c>
      <c r="L8364" s="7" t="n">
        <f t="normal" ca="1">32-LENB(INDIRECT(ADDRESS(8364,11)))</f>
        <v>0</v>
      </c>
      <c r="M8364" s="7" t="n">
        <v>7</v>
      </c>
      <c r="N8364" s="7" t="n">
        <v>65533</v>
      </c>
      <c r="O8364" s="7" t="n">
        <v>63229</v>
      </c>
      <c r="P8364" s="7" t="s">
        <v>12</v>
      </c>
      <c r="Q8364" s="7" t="n">
        <f t="normal" ca="1">32-LENB(INDIRECT(ADDRESS(8364,16)))</f>
        <v>0</v>
      </c>
      <c r="R8364" s="7" t="n">
        <v>4</v>
      </c>
      <c r="S8364" s="7" t="n">
        <v>65533</v>
      </c>
      <c r="T8364" s="7" t="n">
        <v>2119</v>
      </c>
      <c r="U8364" s="7" t="s">
        <v>12</v>
      </c>
      <c r="V8364" s="7" t="n">
        <f t="normal" ca="1">32-LENB(INDIRECT(ADDRESS(8364,21)))</f>
        <v>0</v>
      </c>
      <c r="W8364" s="7" t="n">
        <v>0</v>
      </c>
      <c r="X8364" s="7" t="n">
        <v>65533</v>
      </c>
      <c r="Y8364" s="7" t="n">
        <v>0</v>
      </c>
      <c r="Z8364" s="7" t="s">
        <v>12</v>
      </c>
      <c r="AA8364" s="7" t="n">
        <f t="normal" ca="1">32-LENB(INDIRECT(ADDRESS(8364,26)))</f>
        <v>0</v>
      </c>
    </row>
    <row r="8365" spans="1:17">
      <c r="A8365" t="s">
        <v>4</v>
      </c>
      <c r="B8365" s="4" t="s">
        <v>5</v>
      </c>
    </row>
    <row r="8366" spans="1:17">
      <c r="A8366" t="n">
        <v>78232</v>
      </c>
      <c r="B8366" s="5" t="n">
        <v>1</v>
      </c>
    </row>
    <row r="8367" spans="1:17" s="3" customFormat="1" customHeight="0">
      <c r="A8367" s="3" t="s">
        <v>2</v>
      </c>
      <c r="B8367" s="3" t="s">
        <v>559</v>
      </c>
    </row>
    <row r="8368" spans="1:17">
      <c r="A8368" t="s">
        <v>4</v>
      </c>
      <c r="B8368" s="4" t="s">
        <v>5</v>
      </c>
      <c r="C8368" s="4" t="s">
        <v>10</v>
      </c>
      <c r="D8368" s="4" t="s">
        <v>10</v>
      </c>
      <c r="E8368" s="4" t="s">
        <v>9</v>
      </c>
      <c r="F8368" s="4" t="s">
        <v>6</v>
      </c>
      <c r="G8368" s="4" t="s">
        <v>8</v>
      </c>
      <c r="H8368" s="4" t="s">
        <v>10</v>
      </c>
      <c r="I8368" s="4" t="s">
        <v>10</v>
      </c>
      <c r="J8368" s="4" t="s">
        <v>9</v>
      </c>
      <c r="K8368" s="4" t="s">
        <v>6</v>
      </c>
      <c r="L8368" s="4" t="s">
        <v>8</v>
      </c>
    </row>
    <row r="8369" spans="1:32">
      <c r="A8369" t="n">
        <v>78240</v>
      </c>
      <c r="B8369" s="88" t="n">
        <v>257</v>
      </c>
      <c r="C8369" s="7" t="n">
        <v>4</v>
      </c>
      <c r="D8369" s="7" t="n">
        <v>65533</v>
      </c>
      <c r="E8369" s="7" t="n">
        <v>2119</v>
      </c>
      <c r="F8369" s="7" t="s">
        <v>12</v>
      </c>
      <c r="G8369" s="7" t="n">
        <f t="normal" ca="1">32-LENB(INDIRECT(ADDRESS(8369,6)))</f>
        <v>0</v>
      </c>
      <c r="H8369" s="7" t="n">
        <v>0</v>
      </c>
      <c r="I8369" s="7" t="n">
        <v>65533</v>
      </c>
      <c r="J8369" s="7" t="n">
        <v>0</v>
      </c>
      <c r="K8369" s="7" t="s">
        <v>12</v>
      </c>
      <c r="L8369" s="7" t="n">
        <f t="normal" ca="1">32-LENB(INDIRECT(ADDRESS(8369,11)))</f>
        <v>0</v>
      </c>
    </row>
    <row r="8370" spans="1:32">
      <c r="A8370" t="s">
        <v>4</v>
      </c>
      <c r="B8370" s="4" t="s">
        <v>5</v>
      </c>
    </row>
    <row r="8371" spans="1:32">
      <c r="A8371" t="n">
        <v>78320</v>
      </c>
      <c r="B8371" s="5" t="n">
        <v>1</v>
      </c>
    </row>
    <row r="8372" spans="1:32" s="3" customFormat="1" customHeight="0">
      <c r="A8372" s="3" t="s">
        <v>2</v>
      </c>
      <c r="B8372" s="3" t="s">
        <v>560</v>
      </c>
    </row>
    <row r="8373" spans="1:32">
      <c r="A8373" t="s">
        <v>4</v>
      </c>
      <c r="B8373" s="4" t="s">
        <v>5</v>
      </c>
      <c r="C8373" s="4" t="s">
        <v>10</v>
      </c>
      <c r="D8373" s="4" t="s">
        <v>10</v>
      </c>
      <c r="E8373" s="4" t="s">
        <v>9</v>
      </c>
      <c r="F8373" s="4" t="s">
        <v>6</v>
      </c>
      <c r="G8373" s="4" t="s">
        <v>8</v>
      </c>
      <c r="H8373" s="4" t="s">
        <v>10</v>
      </c>
      <c r="I8373" s="4" t="s">
        <v>10</v>
      </c>
      <c r="J8373" s="4" t="s">
        <v>9</v>
      </c>
      <c r="K8373" s="4" t="s">
        <v>6</v>
      </c>
      <c r="L8373" s="4" t="s">
        <v>8</v>
      </c>
    </row>
    <row r="8374" spans="1:32">
      <c r="A8374" t="n">
        <v>78336</v>
      </c>
      <c r="B8374" s="88" t="n">
        <v>257</v>
      </c>
      <c r="C8374" s="7" t="n">
        <v>4</v>
      </c>
      <c r="D8374" s="7" t="n">
        <v>65533</v>
      </c>
      <c r="E8374" s="7" t="n">
        <v>2119</v>
      </c>
      <c r="F8374" s="7" t="s">
        <v>12</v>
      </c>
      <c r="G8374" s="7" t="n">
        <f t="normal" ca="1">32-LENB(INDIRECT(ADDRESS(8374,6)))</f>
        <v>0</v>
      </c>
      <c r="H8374" s="7" t="n">
        <v>0</v>
      </c>
      <c r="I8374" s="7" t="n">
        <v>65533</v>
      </c>
      <c r="J8374" s="7" t="n">
        <v>0</v>
      </c>
      <c r="K8374" s="7" t="s">
        <v>12</v>
      </c>
      <c r="L8374" s="7" t="n">
        <f t="normal" ca="1">32-LENB(INDIRECT(ADDRESS(8374,11)))</f>
        <v>0</v>
      </c>
    </row>
    <row r="8375" spans="1:32">
      <c r="A8375" t="s">
        <v>4</v>
      </c>
      <c r="B8375" s="4" t="s">
        <v>5</v>
      </c>
    </row>
    <row r="8376" spans="1:32">
      <c r="A8376" t="n">
        <v>78416</v>
      </c>
      <c r="B8376" s="5" t="n">
        <v>1</v>
      </c>
    </row>
    <row r="8377" spans="1:32" s="3" customFormat="1" customHeight="0">
      <c r="A8377" s="3" t="s">
        <v>2</v>
      </c>
      <c r="B8377" s="3" t="s">
        <v>561</v>
      </c>
    </row>
    <row r="8378" spans="1:32">
      <c r="A8378" t="s">
        <v>4</v>
      </c>
      <c r="B8378" s="4" t="s">
        <v>5</v>
      </c>
      <c r="C8378" s="4" t="s">
        <v>10</v>
      </c>
      <c r="D8378" s="4" t="s">
        <v>10</v>
      </c>
      <c r="E8378" s="4" t="s">
        <v>9</v>
      </c>
      <c r="F8378" s="4" t="s">
        <v>6</v>
      </c>
      <c r="G8378" s="4" t="s">
        <v>8</v>
      </c>
      <c r="H8378" s="4" t="s">
        <v>10</v>
      </c>
      <c r="I8378" s="4" t="s">
        <v>10</v>
      </c>
      <c r="J8378" s="4" t="s">
        <v>9</v>
      </c>
      <c r="K8378" s="4" t="s">
        <v>6</v>
      </c>
      <c r="L8378" s="4" t="s">
        <v>8</v>
      </c>
    </row>
    <row r="8379" spans="1:32">
      <c r="A8379" t="n">
        <v>78432</v>
      </c>
      <c r="B8379" s="88" t="n">
        <v>257</v>
      </c>
      <c r="C8379" s="7" t="n">
        <v>4</v>
      </c>
      <c r="D8379" s="7" t="n">
        <v>65533</v>
      </c>
      <c r="E8379" s="7" t="n">
        <v>2119</v>
      </c>
      <c r="F8379" s="7" t="s">
        <v>12</v>
      </c>
      <c r="G8379" s="7" t="n">
        <f t="normal" ca="1">32-LENB(INDIRECT(ADDRESS(8379,6)))</f>
        <v>0</v>
      </c>
      <c r="H8379" s="7" t="n">
        <v>0</v>
      </c>
      <c r="I8379" s="7" t="n">
        <v>65533</v>
      </c>
      <c r="J8379" s="7" t="n">
        <v>0</v>
      </c>
      <c r="K8379" s="7" t="s">
        <v>12</v>
      </c>
      <c r="L8379" s="7" t="n">
        <f t="normal" ca="1">32-LENB(INDIRECT(ADDRESS(8379,11)))</f>
        <v>0</v>
      </c>
    </row>
    <row r="8380" spans="1:32">
      <c r="A8380" t="s">
        <v>4</v>
      </c>
      <c r="B8380" s="4" t="s">
        <v>5</v>
      </c>
    </row>
    <row r="8381" spans="1:32">
      <c r="A8381" t="n">
        <v>78512</v>
      </c>
      <c r="B8381" s="5" t="n">
        <v>1</v>
      </c>
    </row>
    <row r="8382" spans="1:32" s="3" customFormat="1" customHeight="0">
      <c r="A8382" s="3" t="s">
        <v>2</v>
      </c>
      <c r="B8382" s="3" t="s">
        <v>562</v>
      </c>
    </row>
    <row r="8383" spans="1:32">
      <c r="A8383" t="s">
        <v>4</v>
      </c>
      <c r="B8383" s="4" t="s">
        <v>5</v>
      </c>
      <c r="C8383" s="4" t="s">
        <v>10</v>
      </c>
      <c r="D8383" s="4" t="s">
        <v>10</v>
      </c>
      <c r="E8383" s="4" t="s">
        <v>9</v>
      </c>
      <c r="F8383" s="4" t="s">
        <v>6</v>
      </c>
      <c r="G8383" s="4" t="s">
        <v>8</v>
      </c>
      <c r="H8383" s="4" t="s">
        <v>10</v>
      </c>
      <c r="I8383" s="4" t="s">
        <v>10</v>
      </c>
      <c r="J8383" s="4" t="s">
        <v>9</v>
      </c>
      <c r="K8383" s="4" t="s">
        <v>6</v>
      </c>
      <c r="L8383" s="4" t="s">
        <v>8</v>
      </c>
      <c r="M8383" s="4" t="s">
        <v>10</v>
      </c>
      <c r="N8383" s="4" t="s">
        <v>10</v>
      </c>
      <c r="O8383" s="4" t="s">
        <v>9</v>
      </c>
      <c r="P8383" s="4" t="s">
        <v>6</v>
      </c>
      <c r="Q8383" s="4" t="s">
        <v>8</v>
      </c>
      <c r="R8383" s="4" t="s">
        <v>10</v>
      </c>
      <c r="S8383" s="4" t="s">
        <v>10</v>
      </c>
      <c r="T8383" s="4" t="s">
        <v>9</v>
      </c>
      <c r="U8383" s="4" t="s">
        <v>6</v>
      </c>
      <c r="V8383" s="4" t="s">
        <v>8</v>
      </c>
      <c r="W8383" s="4" t="s">
        <v>10</v>
      </c>
      <c r="X8383" s="4" t="s">
        <v>10</v>
      </c>
      <c r="Y8383" s="4" t="s">
        <v>9</v>
      </c>
      <c r="Z8383" s="4" t="s">
        <v>6</v>
      </c>
      <c r="AA8383" s="4" t="s">
        <v>8</v>
      </c>
      <c r="AB8383" s="4" t="s">
        <v>10</v>
      </c>
      <c r="AC8383" s="4" t="s">
        <v>10</v>
      </c>
      <c r="AD8383" s="4" t="s">
        <v>9</v>
      </c>
      <c r="AE8383" s="4" t="s">
        <v>6</v>
      </c>
      <c r="AF8383" s="4" t="s">
        <v>8</v>
      </c>
      <c r="AG8383" s="4" t="s">
        <v>10</v>
      </c>
      <c r="AH8383" s="4" t="s">
        <v>10</v>
      </c>
      <c r="AI8383" s="4" t="s">
        <v>9</v>
      </c>
      <c r="AJ8383" s="4" t="s">
        <v>6</v>
      </c>
      <c r="AK8383" s="4" t="s">
        <v>8</v>
      </c>
      <c r="AL8383" s="4" t="s">
        <v>10</v>
      </c>
      <c r="AM8383" s="4" t="s">
        <v>10</v>
      </c>
      <c r="AN8383" s="4" t="s">
        <v>9</v>
      </c>
      <c r="AO8383" s="4" t="s">
        <v>6</v>
      </c>
      <c r="AP8383" s="4" t="s">
        <v>8</v>
      </c>
      <c r="AQ8383" s="4" t="s">
        <v>10</v>
      </c>
      <c r="AR8383" s="4" t="s">
        <v>10</v>
      </c>
      <c r="AS8383" s="4" t="s">
        <v>9</v>
      </c>
      <c r="AT8383" s="4" t="s">
        <v>6</v>
      </c>
      <c r="AU8383" s="4" t="s">
        <v>8</v>
      </c>
      <c r="AV8383" s="4" t="s">
        <v>10</v>
      </c>
      <c r="AW8383" s="4" t="s">
        <v>10</v>
      </c>
      <c r="AX8383" s="4" t="s">
        <v>9</v>
      </c>
      <c r="AY8383" s="4" t="s">
        <v>6</v>
      </c>
      <c r="AZ8383" s="4" t="s">
        <v>8</v>
      </c>
    </row>
    <row r="8384" spans="1:32">
      <c r="A8384" t="n">
        <v>78528</v>
      </c>
      <c r="B8384" s="88" t="n">
        <v>257</v>
      </c>
      <c r="C8384" s="7" t="n">
        <v>4</v>
      </c>
      <c r="D8384" s="7" t="n">
        <v>65533</v>
      </c>
      <c r="E8384" s="7" t="n">
        <v>4400</v>
      </c>
      <c r="F8384" s="7" t="s">
        <v>12</v>
      </c>
      <c r="G8384" s="7" t="n">
        <f t="normal" ca="1">32-LENB(INDIRECT(ADDRESS(8384,6)))</f>
        <v>0</v>
      </c>
      <c r="H8384" s="7" t="n">
        <v>4</v>
      </c>
      <c r="I8384" s="7" t="n">
        <v>65533</v>
      </c>
      <c r="J8384" s="7" t="n">
        <v>4423</v>
      </c>
      <c r="K8384" s="7" t="s">
        <v>12</v>
      </c>
      <c r="L8384" s="7" t="n">
        <f t="normal" ca="1">32-LENB(INDIRECT(ADDRESS(8384,11)))</f>
        <v>0</v>
      </c>
      <c r="M8384" s="7" t="n">
        <v>4</v>
      </c>
      <c r="N8384" s="7" t="n">
        <v>65533</v>
      </c>
      <c r="O8384" s="7" t="n">
        <v>4416</v>
      </c>
      <c r="P8384" s="7" t="s">
        <v>12</v>
      </c>
      <c r="Q8384" s="7" t="n">
        <f t="normal" ca="1">32-LENB(INDIRECT(ADDRESS(8384,16)))</f>
        <v>0</v>
      </c>
      <c r="R8384" s="7" t="n">
        <v>4</v>
      </c>
      <c r="S8384" s="7" t="n">
        <v>65533</v>
      </c>
      <c r="T8384" s="7" t="n">
        <v>2119</v>
      </c>
      <c r="U8384" s="7" t="s">
        <v>12</v>
      </c>
      <c r="V8384" s="7" t="n">
        <f t="normal" ca="1">32-LENB(INDIRECT(ADDRESS(8384,21)))</f>
        <v>0</v>
      </c>
      <c r="W8384" s="7" t="n">
        <v>4</v>
      </c>
      <c r="X8384" s="7" t="n">
        <v>65533</v>
      </c>
      <c r="Y8384" s="7" t="n">
        <v>4400</v>
      </c>
      <c r="Z8384" s="7" t="s">
        <v>12</v>
      </c>
      <c r="AA8384" s="7" t="n">
        <f t="normal" ca="1">32-LENB(INDIRECT(ADDRESS(8384,26)))</f>
        <v>0</v>
      </c>
      <c r="AB8384" s="7" t="n">
        <v>4</v>
      </c>
      <c r="AC8384" s="7" t="n">
        <v>65533</v>
      </c>
      <c r="AD8384" s="7" t="n">
        <v>4423</v>
      </c>
      <c r="AE8384" s="7" t="s">
        <v>12</v>
      </c>
      <c r="AF8384" s="7" t="n">
        <f t="normal" ca="1">32-LENB(INDIRECT(ADDRESS(8384,31)))</f>
        <v>0</v>
      </c>
      <c r="AG8384" s="7" t="n">
        <v>4</v>
      </c>
      <c r="AH8384" s="7" t="n">
        <v>65533</v>
      </c>
      <c r="AI8384" s="7" t="n">
        <v>4416</v>
      </c>
      <c r="AJ8384" s="7" t="s">
        <v>12</v>
      </c>
      <c r="AK8384" s="7" t="n">
        <f t="normal" ca="1">32-LENB(INDIRECT(ADDRESS(8384,36)))</f>
        <v>0</v>
      </c>
      <c r="AL8384" s="7" t="n">
        <v>4</v>
      </c>
      <c r="AM8384" s="7" t="n">
        <v>65533</v>
      </c>
      <c r="AN8384" s="7" t="n">
        <v>4418</v>
      </c>
      <c r="AO8384" s="7" t="s">
        <v>12</v>
      </c>
      <c r="AP8384" s="7" t="n">
        <f t="normal" ca="1">32-LENB(INDIRECT(ADDRESS(8384,41)))</f>
        <v>0</v>
      </c>
      <c r="AQ8384" s="7" t="n">
        <v>4</v>
      </c>
      <c r="AR8384" s="7" t="n">
        <v>65533</v>
      </c>
      <c r="AS8384" s="7" t="n">
        <v>4427</v>
      </c>
      <c r="AT8384" s="7" t="s">
        <v>12</v>
      </c>
      <c r="AU8384" s="7" t="n">
        <f t="normal" ca="1">32-LENB(INDIRECT(ADDRESS(8384,46)))</f>
        <v>0</v>
      </c>
      <c r="AV8384" s="7" t="n">
        <v>0</v>
      </c>
      <c r="AW8384" s="7" t="n">
        <v>65533</v>
      </c>
      <c r="AX8384" s="7" t="n">
        <v>0</v>
      </c>
      <c r="AY8384" s="7" t="s">
        <v>12</v>
      </c>
      <c r="AZ8384" s="7" t="n">
        <f t="normal" ca="1">32-LENB(INDIRECT(ADDRESS(8384,51)))</f>
        <v>0</v>
      </c>
    </row>
    <row r="8385" spans="1:52">
      <c r="A8385" t="s">
        <v>4</v>
      </c>
      <c r="B8385" s="4" t="s">
        <v>5</v>
      </c>
    </row>
    <row r="8386" spans="1:52">
      <c r="A8386" t="n">
        <v>78928</v>
      </c>
      <c r="B8386" s="5" t="n">
        <v>1</v>
      </c>
    </row>
    <row r="8387" spans="1:52" s="3" customFormat="1" customHeight="0">
      <c r="A8387" s="3" t="s">
        <v>2</v>
      </c>
      <c r="B8387" s="3" t="s">
        <v>563</v>
      </c>
    </row>
    <row r="8388" spans="1:52">
      <c r="A8388" t="s">
        <v>4</v>
      </c>
      <c r="B8388" s="4" t="s">
        <v>5</v>
      </c>
      <c r="C8388" s="4" t="s">
        <v>10</v>
      </c>
      <c r="D8388" s="4" t="s">
        <v>10</v>
      </c>
      <c r="E8388" s="4" t="s">
        <v>9</v>
      </c>
      <c r="F8388" s="4" t="s">
        <v>6</v>
      </c>
      <c r="G8388" s="4" t="s">
        <v>8</v>
      </c>
      <c r="H8388" s="4" t="s">
        <v>10</v>
      </c>
      <c r="I8388" s="4" t="s">
        <v>10</v>
      </c>
      <c r="J8388" s="4" t="s">
        <v>9</v>
      </c>
      <c r="K8388" s="4" t="s">
        <v>6</v>
      </c>
      <c r="L8388" s="4" t="s">
        <v>8</v>
      </c>
      <c r="M8388" s="4" t="s">
        <v>10</v>
      </c>
      <c r="N8388" s="4" t="s">
        <v>10</v>
      </c>
      <c r="O8388" s="4" t="s">
        <v>9</v>
      </c>
      <c r="P8388" s="4" t="s">
        <v>6</v>
      </c>
      <c r="Q8388" s="4" t="s">
        <v>8</v>
      </c>
      <c r="R8388" s="4" t="s">
        <v>10</v>
      </c>
      <c r="S8388" s="4" t="s">
        <v>10</v>
      </c>
      <c r="T8388" s="4" t="s">
        <v>9</v>
      </c>
      <c r="U8388" s="4" t="s">
        <v>6</v>
      </c>
      <c r="V8388" s="4" t="s">
        <v>8</v>
      </c>
      <c r="W8388" s="4" t="s">
        <v>10</v>
      </c>
      <c r="X8388" s="4" t="s">
        <v>10</v>
      </c>
      <c r="Y8388" s="4" t="s">
        <v>9</v>
      </c>
      <c r="Z8388" s="4" t="s">
        <v>6</v>
      </c>
      <c r="AA8388" s="4" t="s">
        <v>8</v>
      </c>
      <c r="AB8388" s="4" t="s">
        <v>10</v>
      </c>
      <c r="AC8388" s="4" t="s">
        <v>10</v>
      </c>
      <c r="AD8388" s="4" t="s">
        <v>9</v>
      </c>
      <c r="AE8388" s="4" t="s">
        <v>6</v>
      </c>
      <c r="AF8388" s="4" t="s">
        <v>8</v>
      </c>
      <c r="AG8388" s="4" t="s">
        <v>10</v>
      </c>
      <c r="AH8388" s="4" t="s">
        <v>10</v>
      </c>
      <c r="AI8388" s="4" t="s">
        <v>9</v>
      </c>
      <c r="AJ8388" s="4" t="s">
        <v>6</v>
      </c>
      <c r="AK8388" s="4" t="s">
        <v>8</v>
      </c>
      <c r="AL8388" s="4" t="s">
        <v>10</v>
      </c>
      <c r="AM8388" s="4" t="s">
        <v>10</v>
      </c>
      <c r="AN8388" s="4" t="s">
        <v>9</v>
      </c>
      <c r="AO8388" s="4" t="s">
        <v>6</v>
      </c>
      <c r="AP8388" s="4" t="s">
        <v>8</v>
      </c>
      <c r="AQ8388" s="4" t="s">
        <v>10</v>
      </c>
      <c r="AR8388" s="4" t="s">
        <v>10</v>
      </c>
      <c r="AS8388" s="4" t="s">
        <v>9</v>
      </c>
      <c r="AT8388" s="4" t="s">
        <v>6</v>
      </c>
      <c r="AU8388" s="4" t="s">
        <v>8</v>
      </c>
      <c r="AV8388" s="4" t="s">
        <v>10</v>
      </c>
      <c r="AW8388" s="4" t="s">
        <v>10</v>
      </c>
      <c r="AX8388" s="4" t="s">
        <v>9</v>
      </c>
      <c r="AY8388" s="4" t="s">
        <v>6</v>
      </c>
      <c r="AZ8388" s="4" t="s">
        <v>8</v>
      </c>
      <c r="BA8388" s="4" t="s">
        <v>10</v>
      </c>
      <c r="BB8388" s="4" t="s">
        <v>10</v>
      </c>
      <c r="BC8388" s="4" t="s">
        <v>9</v>
      </c>
      <c r="BD8388" s="4" t="s">
        <v>6</v>
      </c>
      <c r="BE8388" s="4" t="s">
        <v>8</v>
      </c>
      <c r="BF8388" s="4" t="s">
        <v>10</v>
      </c>
      <c r="BG8388" s="4" t="s">
        <v>10</v>
      </c>
      <c r="BH8388" s="4" t="s">
        <v>9</v>
      </c>
      <c r="BI8388" s="4" t="s">
        <v>6</v>
      </c>
      <c r="BJ8388" s="4" t="s">
        <v>8</v>
      </c>
      <c r="BK8388" s="4" t="s">
        <v>10</v>
      </c>
      <c r="BL8388" s="4" t="s">
        <v>10</v>
      </c>
      <c r="BM8388" s="4" t="s">
        <v>9</v>
      </c>
      <c r="BN8388" s="4" t="s">
        <v>6</v>
      </c>
      <c r="BO8388" s="4" t="s">
        <v>8</v>
      </c>
      <c r="BP8388" s="4" t="s">
        <v>10</v>
      </c>
      <c r="BQ8388" s="4" t="s">
        <v>10</v>
      </c>
      <c r="BR8388" s="4" t="s">
        <v>9</v>
      </c>
      <c r="BS8388" s="4" t="s">
        <v>6</v>
      </c>
      <c r="BT8388" s="4" t="s">
        <v>8</v>
      </c>
      <c r="BU8388" s="4" t="s">
        <v>10</v>
      </c>
      <c r="BV8388" s="4" t="s">
        <v>10</v>
      </c>
      <c r="BW8388" s="4" t="s">
        <v>9</v>
      </c>
      <c r="BX8388" s="4" t="s">
        <v>6</v>
      </c>
      <c r="BY8388" s="4" t="s">
        <v>8</v>
      </c>
      <c r="BZ8388" s="4" t="s">
        <v>10</v>
      </c>
      <c r="CA8388" s="4" t="s">
        <v>10</v>
      </c>
      <c r="CB8388" s="4" t="s">
        <v>9</v>
      </c>
      <c r="CC8388" s="4" t="s">
        <v>6</v>
      </c>
      <c r="CD8388" s="4" t="s">
        <v>8</v>
      </c>
      <c r="CE8388" s="4" t="s">
        <v>10</v>
      </c>
      <c r="CF8388" s="4" t="s">
        <v>10</v>
      </c>
      <c r="CG8388" s="4" t="s">
        <v>9</v>
      </c>
      <c r="CH8388" s="4" t="s">
        <v>6</v>
      </c>
      <c r="CI8388" s="4" t="s">
        <v>8</v>
      </c>
      <c r="CJ8388" s="4" t="s">
        <v>10</v>
      </c>
      <c r="CK8388" s="4" t="s">
        <v>10</v>
      </c>
      <c r="CL8388" s="4" t="s">
        <v>9</v>
      </c>
      <c r="CM8388" s="4" t="s">
        <v>6</v>
      </c>
      <c r="CN8388" s="4" t="s">
        <v>8</v>
      </c>
      <c r="CO8388" s="4" t="s">
        <v>10</v>
      </c>
      <c r="CP8388" s="4" t="s">
        <v>10</v>
      </c>
      <c r="CQ8388" s="4" t="s">
        <v>9</v>
      </c>
      <c r="CR8388" s="4" t="s">
        <v>6</v>
      </c>
      <c r="CS8388" s="4" t="s">
        <v>8</v>
      </c>
      <c r="CT8388" s="4" t="s">
        <v>10</v>
      </c>
      <c r="CU8388" s="4" t="s">
        <v>10</v>
      </c>
      <c r="CV8388" s="4" t="s">
        <v>9</v>
      </c>
      <c r="CW8388" s="4" t="s">
        <v>6</v>
      </c>
      <c r="CX8388" s="4" t="s">
        <v>8</v>
      </c>
      <c r="CY8388" s="4" t="s">
        <v>10</v>
      </c>
      <c r="CZ8388" s="4" t="s">
        <v>10</v>
      </c>
      <c r="DA8388" s="4" t="s">
        <v>9</v>
      </c>
      <c r="DB8388" s="4" t="s">
        <v>6</v>
      </c>
      <c r="DC8388" s="4" t="s">
        <v>8</v>
      </c>
      <c r="DD8388" s="4" t="s">
        <v>10</v>
      </c>
      <c r="DE8388" s="4" t="s">
        <v>10</v>
      </c>
      <c r="DF8388" s="4" t="s">
        <v>9</v>
      </c>
      <c r="DG8388" s="4" t="s">
        <v>6</v>
      </c>
      <c r="DH8388" s="4" t="s">
        <v>8</v>
      </c>
      <c r="DI8388" s="4" t="s">
        <v>10</v>
      </c>
      <c r="DJ8388" s="4" t="s">
        <v>10</v>
      </c>
      <c r="DK8388" s="4" t="s">
        <v>9</v>
      </c>
      <c r="DL8388" s="4" t="s">
        <v>6</v>
      </c>
      <c r="DM8388" s="4" t="s">
        <v>8</v>
      </c>
      <c r="DN8388" s="4" t="s">
        <v>10</v>
      </c>
      <c r="DO8388" s="4" t="s">
        <v>10</v>
      </c>
      <c r="DP8388" s="4" t="s">
        <v>9</v>
      </c>
      <c r="DQ8388" s="4" t="s">
        <v>6</v>
      </c>
      <c r="DR8388" s="4" t="s">
        <v>8</v>
      </c>
      <c r="DS8388" s="4" t="s">
        <v>10</v>
      </c>
      <c r="DT8388" s="4" t="s">
        <v>10</v>
      </c>
      <c r="DU8388" s="4" t="s">
        <v>9</v>
      </c>
      <c r="DV8388" s="4" t="s">
        <v>6</v>
      </c>
      <c r="DW8388" s="4" t="s">
        <v>8</v>
      </c>
      <c r="DX8388" s="4" t="s">
        <v>10</v>
      </c>
      <c r="DY8388" s="4" t="s">
        <v>10</v>
      </c>
      <c r="DZ8388" s="4" t="s">
        <v>9</v>
      </c>
      <c r="EA8388" s="4" t="s">
        <v>6</v>
      </c>
      <c r="EB8388" s="4" t="s">
        <v>8</v>
      </c>
      <c r="EC8388" s="4" t="s">
        <v>10</v>
      </c>
      <c r="ED8388" s="4" t="s">
        <v>10</v>
      </c>
      <c r="EE8388" s="4" t="s">
        <v>9</v>
      </c>
      <c r="EF8388" s="4" t="s">
        <v>6</v>
      </c>
      <c r="EG8388" s="4" t="s">
        <v>8</v>
      </c>
      <c r="EH8388" s="4" t="s">
        <v>10</v>
      </c>
      <c r="EI8388" s="4" t="s">
        <v>10</v>
      </c>
      <c r="EJ8388" s="4" t="s">
        <v>9</v>
      </c>
      <c r="EK8388" s="4" t="s">
        <v>6</v>
      </c>
      <c r="EL8388" s="4" t="s">
        <v>8</v>
      </c>
      <c r="EM8388" s="4" t="s">
        <v>10</v>
      </c>
      <c r="EN8388" s="4" t="s">
        <v>10</v>
      </c>
      <c r="EO8388" s="4" t="s">
        <v>9</v>
      </c>
      <c r="EP8388" s="4" t="s">
        <v>6</v>
      </c>
      <c r="EQ8388" s="4" t="s">
        <v>8</v>
      </c>
      <c r="ER8388" s="4" t="s">
        <v>10</v>
      </c>
      <c r="ES8388" s="4" t="s">
        <v>10</v>
      </c>
      <c r="ET8388" s="4" t="s">
        <v>9</v>
      </c>
      <c r="EU8388" s="4" t="s">
        <v>6</v>
      </c>
      <c r="EV8388" s="4" t="s">
        <v>8</v>
      </c>
      <c r="EW8388" s="4" t="s">
        <v>10</v>
      </c>
      <c r="EX8388" s="4" t="s">
        <v>10</v>
      </c>
      <c r="EY8388" s="4" t="s">
        <v>9</v>
      </c>
      <c r="EZ8388" s="4" t="s">
        <v>6</v>
      </c>
      <c r="FA8388" s="4" t="s">
        <v>8</v>
      </c>
      <c r="FB8388" s="4" t="s">
        <v>10</v>
      </c>
      <c r="FC8388" s="4" t="s">
        <v>10</v>
      </c>
      <c r="FD8388" s="4" t="s">
        <v>9</v>
      </c>
      <c r="FE8388" s="4" t="s">
        <v>6</v>
      </c>
      <c r="FF8388" s="4" t="s">
        <v>8</v>
      </c>
      <c r="FG8388" s="4" t="s">
        <v>10</v>
      </c>
      <c r="FH8388" s="4" t="s">
        <v>10</v>
      </c>
      <c r="FI8388" s="4" t="s">
        <v>9</v>
      </c>
      <c r="FJ8388" s="4" t="s">
        <v>6</v>
      </c>
      <c r="FK8388" s="4" t="s">
        <v>8</v>
      </c>
      <c r="FL8388" s="4" t="s">
        <v>10</v>
      </c>
      <c r="FM8388" s="4" t="s">
        <v>10</v>
      </c>
      <c r="FN8388" s="4" t="s">
        <v>9</v>
      </c>
      <c r="FO8388" s="4" t="s">
        <v>6</v>
      </c>
      <c r="FP8388" s="4" t="s">
        <v>8</v>
      </c>
      <c r="FQ8388" s="4" t="s">
        <v>10</v>
      </c>
      <c r="FR8388" s="4" t="s">
        <v>10</v>
      </c>
      <c r="FS8388" s="4" t="s">
        <v>9</v>
      </c>
      <c r="FT8388" s="4" t="s">
        <v>6</v>
      </c>
      <c r="FU8388" s="4" t="s">
        <v>8</v>
      </c>
      <c r="FV8388" s="4" t="s">
        <v>10</v>
      </c>
      <c r="FW8388" s="4" t="s">
        <v>10</v>
      </c>
      <c r="FX8388" s="4" t="s">
        <v>9</v>
      </c>
      <c r="FY8388" s="4" t="s">
        <v>6</v>
      </c>
      <c r="FZ8388" s="4" t="s">
        <v>8</v>
      </c>
      <c r="GA8388" s="4" t="s">
        <v>10</v>
      </c>
      <c r="GB8388" s="4" t="s">
        <v>10</v>
      </c>
      <c r="GC8388" s="4" t="s">
        <v>9</v>
      </c>
      <c r="GD8388" s="4" t="s">
        <v>6</v>
      </c>
      <c r="GE8388" s="4" t="s">
        <v>8</v>
      </c>
      <c r="GF8388" s="4" t="s">
        <v>10</v>
      </c>
      <c r="GG8388" s="4" t="s">
        <v>10</v>
      </c>
      <c r="GH8388" s="4" t="s">
        <v>9</v>
      </c>
      <c r="GI8388" s="4" t="s">
        <v>6</v>
      </c>
      <c r="GJ8388" s="4" t="s">
        <v>8</v>
      </c>
      <c r="GK8388" s="4" t="s">
        <v>10</v>
      </c>
      <c r="GL8388" s="4" t="s">
        <v>10</v>
      </c>
      <c r="GM8388" s="4" t="s">
        <v>9</v>
      </c>
      <c r="GN8388" s="4" t="s">
        <v>6</v>
      </c>
      <c r="GO8388" s="4" t="s">
        <v>8</v>
      </c>
      <c r="GP8388" s="4" t="s">
        <v>10</v>
      </c>
      <c r="GQ8388" s="4" t="s">
        <v>10</v>
      </c>
      <c r="GR8388" s="4" t="s">
        <v>9</v>
      </c>
      <c r="GS8388" s="4" t="s">
        <v>6</v>
      </c>
      <c r="GT8388" s="4" t="s">
        <v>8</v>
      </c>
      <c r="GU8388" s="4" t="s">
        <v>10</v>
      </c>
      <c r="GV8388" s="4" t="s">
        <v>10</v>
      </c>
      <c r="GW8388" s="4" t="s">
        <v>9</v>
      </c>
      <c r="GX8388" s="4" t="s">
        <v>6</v>
      </c>
      <c r="GY8388" s="4" t="s">
        <v>8</v>
      </c>
      <c r="GZ8388" s="4" t="s">
        <v>10</v>
      </c>
      <c r="HA8388" s="4" t="s">
        <v>10</v>
      </c>
      <c r="HB8388" s="4" t="s">
        <v>9</v>
      </c>
      <c r="HC8388" s="4" t="s">
        <v>6</v>
      </c>
      <c r="HD8388" s="4" t="s">
        <v>8</v>
      </c>
      <c r="HE8388" s="4" t="s">
        <v>10</v>
      </c>
      <c r="HF8388" s="4" t="s">
        <v>10</v>
      </c>
      <c r="HG8388" s="4" t="s">
        <v>9</v>
      </c>
      <c r="HH8388" s="4" t="s">
        <v>6</v>
      </c>
      <c r="HI8388" s="4" t="s">
        <v>8</v>
      </c>
      <c r="HJ8388" s="4" t="s">
        <v>10</v>
      </c>
      <c r="HK8388" s="4" t="s">
        <v>10</v>
      </c>
      <c r="HL8388" s="4" t="s">
        <v>9</v>
      </c>
      <c r="HM8388" s="4" t="s">
        <v>6</v>
      </c>
      <c r="HN8388" s="4" t="s">
        <v>8</v>
      </c>
      <c r="HO8388" s="4" t="s">
        <v>10</v>
      </c>
      <c r="HP8388" s="4" t="s">
        <v>10</v>
      </c>
      <c r="HQ8388" s="4" t="s">
        <v>9</v>
      </c>
      <c r="HR8388" s="4" t="s">
        <v>6</v>
      </c>
      <c r="HS8388" s="4" t="s">
        <v>8</v>
      </c>
      <c r="HT8388" s="4" t="s">
        <v>10</v>
      </c>
      <c r="HU8388" s="4" t="s">
        <v>10</v>
      </c>
      <c r="HV8388" s="4" t="s">
        <v>9</v>
      </c>
      <c r="HW8388" s="4" t="s">
        <v>6</v>
      </c>
      <c r="HX8388" s="4" t="s">
        <v>8</v>
      </c>
      <c r="HY8388" s="4" t="s">
        <v>10</v>
      </c>
      <c r="HZ8388" s="4" t="s">
        <v>10</v>
      </c>
      <c r="IA8388" s="4" t="s">
        <v>9</v>
      </c>
      <c r="IB8388" s="4" t="s">
        <v>6</v>
      </c>
      <c r="IC8388" s="4" t="s">
        <v>8</v>
      </c>
      <c r="ID8388" s="4" t="s">
        <v>10</v>
      </c>
      <c r="IE8388" s="4" t="s">
        <v>10</v>
      </c>
      <c r="IF8388" s="4" t="s">
        <v>9</v>
      </c>
      <c r="IG8388" s="4" t="s">
        <v>6</v>
      </c>
      <c r="IH8388" s="4" t="s">
        <v>8</v>
      </c>
      <c r="II8388" s="4" t="s">
        <v>10</v>
      </c>
      <c r="IJ8388" s="4" t="s">
        <v>10</v>
      </c>
      <c r="IK8388" s="4" t="s">
        <v>9</v>
      </c>
      <c r="IL8388" s="4" t="s">
        <v>6</v>
      </c>
      <c r="IM8388" s="4" t="s">
        <v>8</v>
      </c>
      <c r="IN8388" s="4" t="s">
        <v>10</v>
      </c>
      <c r="IO8388" s="4" t="s">
        <v>10</v>
      </c>
      <c r="IP8388" s="4" t="s">
        <v>9</v>
      </c>
      <c r="IQ8388" s="4" t="s">
        <v>6</v>
      </c>
      <c r="IR8388" s="4" t="s">
        <v>8</v>
      </c>
      <c r="IS8388" s="4" t="s">
        <v>10</v>
      </c>
      <c r="IT8388" s="4" t="s">
        <v>10</v>
      </c>
      <c r="IU8388" s="4" t="s">
        <v>9</v>
      </c>
      <c r="IV8388" s="4" t="s">
        <v>6</v>
      </c>
      <c r="IW8388" s="4" t="s">
        <v>8</v>
      </c>
      <c r="IX8388" s="4" t="s">
        <v>10</v>
      </c>
      <c r="IY8388" s="4" t="s">
        <v>10</v>
      </c>
      <c r="IZ8388" s="4" t="s">
        <v>9</v>
      </c>
      <c r="JA8388" s="4" t="s">
        <v>6</v>
      </c>
      <c r="JB8388" s="4" t="s">
        <v>8</v>
      </c>
      <c r="JC8388" s="4" t="s">
        <v>10</v>
      </c>
      <c r="JD8388" s="4" t="s">
        <v>10</v>
      </c>
      <c r="JE8388" s="4" t="s">
        <v>9</v>
      </c>
      <c r="JF8388" s="4" t="s">
        <v>6</v>
      </c>
      <c r="JG8388" s="4" t="s">
        <v>8</v>
      </c>
      <c r="JH8388" s="4" t="s">
        <v>10</v>
      </c>
      <c r="JI8388" s="4" t="s">
        <v>10</v>
      </c>
      <c r="JJ8388" s="4" t="s">
        <v>9</v>
      </c>
      <c r="JK8388" s="4" t="s">
        <v>6</v>
      </c>
      <c r="JL8388" s="4" t="s">
        <v>8</v>
      </c>
      <c r="JM8388" s="4" t="s">
        <v>10</v>
      </c>
      <c r="JN8388" s="4" t="s">
        <v>10</v>
      </c>
      <c r="JO8388" s="4" t="s">
        <v>9</v>
      </c>
      <c r="JP8388" s="4" t="s">
        <v>6</v>
      </c>
      <c r="JQ8388" s="4" t="s">
        <v>8</v>
      </c>
      <c r="JR8388" s="4" t="s">
        <v>10</v>
      </c>
      <c r="JS8388" s="4" t="s">
        <v>10</v>
      </c>
      <c r="JT8388" s="4" t="s">
        <v>9</v>
      </c>
      <c r="JU8388" s="4" t="s">
        <v>6</v>
      </c>
      <c r="JV8388" s="4" t="s">
        <v>8</v>
      </c>
      <c r="JW8388" s="4" t="s">
        <v>10</v>
      </c>
      <c r="JX8388" s="4" t="s">
        <v>10</v>
      </c>
      <c r="JY8388" s="4" t="s">
        <v>9</v>
      </c>
      <c r="JZ8388" s="4" t="s">
        <v>6</v>
      </c>
      <c r="KA8388" s="4" t="s">
        <v>8</v>
      </c>
      <c r="KB8388" s="4" t="s">
        <v>10</v>
      </c>
      <c r="KC8388" s="4" t="s">
        <v>10</v>
      </c>
      <c r="KD8388" s="4" t="s">
        <v>9</v>
      </c>
      <c r="KE8388" s="4" t="s">
        <v>6</v>
      </c>
      <c r="KF8388" s="4" t="s">
        <v>8</v>
      </c>
      <c r="KG8388" s="4" t="s">
        <v>10</v>
      </c>
      <c r="KH8388" s="4" t="s">
        <v>10</v>
      </c>
      <c r="KI8388" s="4" t="s">
        <v>9</v>
      </c>
      <c r="KJ8388" s="4" t="s">
        <v>6</v>
      </c>
      <c r="KK8388" s="4" t="s">
        <v>8</v>
      </c>
      <c r="KL8388" s="4" t="s">
        <v>10</v>
      </c>
      <c r="KM8388" s="4" t="s">
        <v>10</v>
      </c>
      <c r="KN8388" s="4" t="s">
        <v>9</v>
      </c>
      <c r="KO8388" s="4" t="s">
        <v>6</v>
      </c>
      <c r="KP8388" s="4" t="s">
        <v>8</v>
      </c>
      <c r="KQ8388" s="4" t="s">
        <v>10</v>
      </c>
      <c r="KR8388" s="4" t="s">
        <v>10</v>
      </c>
      <c r="KS8388" s="4" t="s">
        <v>9</v>
      </c>
      <c r="KT8388" s="4" t="s">
        <v>6</v>
      </c>
      <c r="KU8388" s="4" t="s">
        <v>8</v>
      </c>
      <c r="KV8388" s="4" t="s">
        <v>10</v>
      </c>
      <c r="KW8388" s="4" t="s">
        <v>10</v>
      </c>
      <c r="KX8388" s="4" t="s">
        <v>9</v>
      </c>
      <c r="KY8388" s="4" t="s">
        <v>6</v>
      </c>
      <c r="KZ8388" s="4" t="s">
        <v>8</v>
      </c>
    </row>
    <row r="8389" spans="1:52">
      <c r="A8389" t="n">
        <v>78944</v>
      </c>
      <c r="B8389" s="88" t="n">
        <v>257</v>
      </c>
      <c r="C8389" s="7" t="n">
        <v>3</v>
      </c>
      <c r="D8389" s="7" t="n">
        <v>65533</v>
      </c>
      <c r="E8389" s="7" t="n">
        <v>0</v>
      </c>
      <c r="F8389" s="7" t="s">
        <v>445</v>
      </c>
      <c r="G8389" s="7" t="n">
        <f t="normal" ca="1">32-LENB(INDIRECT(ADDRESS(8389,6)))</f>
        <v>0</v>
      </c>
      <c r="H8389" s="7" t="n">
        <v>3</v>
      </c>
      <c r="I8389" s="7" t="n">
        <v>65533</v>
      </c>
      <c r="J8389" s="7" t="n">
        <v>0</v>
      </c>
      <c r="K8389" s="7" t="s">
        <v>446</v>
      </c>
      <c r="L8389" s="7" t="n">
        <f t="normal" ca="1">32-LENB(INDIRECT(ADDRESS(8389,11)))</f>
        <v>0</v>
      </c>
      <c r="M8389" s="7" t="n">
        <v>3</v>
      </c>
      <c r="N8389" s="7" t="n">
        <v>65533</v>
      </c>
      <c r="O8389" s="7" t="n">
        <v>0</v>
      </c>
      <c r="P8389" s="7" t="s">
        <v>447</v>
      </c>
      <c r="Q8389" s="7" t="n">
        <f t="normal" ca="1">32-LENB(INDIRECT(ADDRESS(8389,16)))</f>
        <v>0</v>
      </c>
      <c r="R8389" s="7" t="n">
        <v>3</v>
      </c>
      <c r="S8389" s="7" t="n">
        <v>65533</v>
      </c>
      <c r="T8389" s="7" t="n">
        <v>0</v>
      </c>
      <c r="U8389" s="7" t="s">
        <v>448</v>
      </c>
      <c r="V8389" s="7" t="n">
        <f t="normal" ca="1">32-LENB(INDIRECT(ADDRESS(8389,21)))</f>
        <v>0</v>
      </c>
      <c r="W8389" s="7" t="n">
        <v>3</v>
      </c>
      <c r="X8389" s="7" t="n">
        <v>65533</v>
      </c>
      <c r="Y8389" s="7" t="n">
        <v>0</v>
      </c>
      <c r="Z8389" s="7" t="s">
        <v>449</v>
      </c>
      <c r="AA8389" s="7" t="n">
        <f t="normal" ca="1">32-LENB(INDIRECT(ADDRESS(8389,26)))</f>
        <v>0</v>
      </c>
      <c r="AB8389" s="7" t="n">
        <v>2</v>
      </c>
      <c r="AC8389" s="7" t="n">
        <v>65533</v>
      </c>
      <c r="AD8389" s="7" t="n">
        <v>0</v>
      </c>
      <c r="AE8389" s="7" t="s">
        <v>240</v>
      </c>
      <c r="AF8389" s="7" t="n">
        <f t="normal" ca="1">32-LENB(INDIRECT(ADDRESS(8389,31)))</f>
        <v>0</v>
      </c>
      <c r="AG8389" s="7" t="n">
        <v>2</v>
      </c>
      <c r="AH8389" s="7" t="n">
        <v>65533</v>
      </c>
      <c r="AI8389" s="7" t="n">
        <v>0</v>
      </c>
      <c r="AJ8389" s="7" t="s">
        <v>237</v>
      </c>
      <c r="AK8389" s="7" t="n">
        <f t="normal" ca="1">32-LENB(INDIRECT(ADDRESS(8389,36)))</f>
        <v>0</v>
      </c>
      <c r="AL8389" s="7" t="n">
        <v>4</v>
      </c>
      <c r="AM8389" s="7" t="n">
        <v>65533</v>
      </c>
      <c r="AN8389" s="7" t="n">
        <v>4546</v>
      </c>
      <c r="AO8389" s="7" t="s">
        <v>12</v>
      </c>
      <c r="AP8389" s="7" t="n">
        <f t="normal" ca="1">32-LENB(INDIRECT(ADDRESS(8389,41)))</f>
        <v>0</v>
      </c>
      <c r="AQ8389" s="7" t="n">
        <v>4</v>
      </c>
      <c r="AR8389" s="7" t="n">
        <v>65533</v>
      </c>
      <c r="AS8389" s="7" t="n">
        <v>4522</v>
      </c>
      <c r="AT8389" s="7" t="s">
        <v>12</v>
      </c>
      <c r="AU8389" s="7" t="n">
        <f t="normal" ca="1">32-LENB(INDIRECT(ADDRESS(8389,46)))</f>
        <v>0</v>
      </c>
      <c r="AV8389" s="7" t="n">
        <v>4</v>
      </c>
      <c r="AW8389" s="7" t="n">
        <v>65533</v>
      </c>
      <c r="AX8389" s="7" t="n">
        <v>4400</v>
      </c>
      <c r="AY8389" s="7" t="s">
        <v>12</v>
      </c>
      <c r="AZ8389" s="7" t="n">
        <f t="normal" ca="1">32-LENB(INDIRECT(ADDRESS(8389,51)))</f>
        <v>0</v>
      </c>
      <c r="BA8389" s="7" t="n">
        <v>7</v>
      </c>
      <c r="BB8389" s="7" t="n">
        <v>65533</v>
      </c>
      <c r="BC8389" s="7" t="n">
        <v>63256</v>
      </c>
      <c r="BD8389" s="7" t="s">
        <v>12</v>
      </c>
      <c r="BE8389" s="7" t="n">
        <f t="normal" ca="1">32-LENB(INDIRECT(ADDRESS(8389,56)))</f>
        <v>0</v>
      </c>
      <c r="BF8389" s="7" t="n">
        <v>4</v>
      </c>
      <c r="BG8389" s="7" t="n">
        <v>65533</v>
      </c>
      <c r="BH8389" s="7" t="n">
        <v>4427</v>
      </c>
      <c r="BI8389" s="7" t="s">
        <v>12</v>
      </c>
      <c r="BJ8389" s="7" t="n">
        <f t="normal" ca="1">32-LENB(INDIRECT(ADDRESS(8389,61)))</f>
        <v>0</v>
      </c>
      <c r="BK8389" s="7" t="n">
        <v>7</v>
      </c>
      <c r="BL8389" s="7" t="n">
        <v>65533</v>
      </c>
      <c r="BM8389" s="7" t="n">
        <v>52872</v>
      </c>
      <c r="BN8389" s="7" t="s">
        <v>12</v>
      </c>
      <c r="BO8389" s="7" t="n">
        <f t="normal" ca="1">32-LENB(INDIRECT(ADDRESS(8389,66)))</f>
        <v>0</v>
      </c>
      <c r="BP8389" s="7" t="n">
        <v>7</v>
      </c>
      <c r="BQ8389" s="7" t="n">
        <v>65533</v>
      </c>
      <c r="BR8389" s="7" t="n">
        <v>1406</v>
      </c>
      <c r="BS8389" s="7" t="s">
        <v>12</v>
      </c>
      <c r="BT8389" s="7" t="n">
        <f t="normal" ca="1">32-LENB(INDIRECT(ADDRESS(8389,71)))</f>
        <v>0</v>
      </c>
      <c r="BU8389" s="7" t="n">
        <v>7</v>
      </c>
      <c r="BV8389" s="7" t="n">
        <v>65533</v>
      </c>
      <c r="BW8389" s="7" t="n">
        <v>2376</v>
      </c>
      <c r="BX8389" s="7" t="s">
        <v>12</v>
      </c>
      <c r="BY8389" s="7" t="n">
        <f t="normal" ca="1">32-LENB(INDIRECT(ADDRESS(8389,76)))</f>
        <v>0</v>
      </c>
      <c r="BZ8389" s="7" t="n">
        <v>7</v>
      </c>
      <c r="CA8389" s="7" t="n">
        <v>65533</v>
      </c>
      <c r="CB8389" s="7" t="n">
        <v>5361</v>
      </c>
      <c r="CC8389" s="7" t="s">
        <v>12</v>
      </c>
      <c r="CD8389" s="7" t="n">
        <f t="normal" ca="1">32-LENB(INDIRECT(ADDRESS(8389,81)))</f>
        <v>0</v>
      </c>
      <c r="CE8389" s="7" t="n">
        <v>7</v>
      </c>
      <c r="CF8389" s="7" t="n">
        <v>65533</v>
      </c>
      <c r="CG8389" s="7" t="n">
        <v>63257</v>
      </c>
      <c r="CH8389" s="7" t="s">
        <v>12</v>
      </c>
      <c r="CI8389" s="7" t="n">
        <f t="normal" ca="1">32-LENB(INDIRECT(ADDRESS(8389,86)))</f>
        <v>0</v>
      </c>
      <c r="CJ8389" s="7" t="n">
        <v>7</v>
      </c>
      <c r="CK8389" s="7" t="n">
        <v>65533</v>
      </c>
      <c r="CL8389" s="7" t="n">
        <v>63258</v>
      </c>
      <c r="CM8389" s="7" t="s">
        <v>12</v>
      </c>
      <c r="CN8389" s="7" t="n">
        <f t="normal" ca="1">32-LENB(INDIRECT(ADDRESS(8389,91)))</f>
        <v>0</v>
      </c>
      <c r="CO8389" s="7" t="n">
        <v>7</v>
      </c>
      <c r="CP8389" s="7" t="n">
        <v>65533</v>
      </c>
      <c r="CQ8389" s="7" t="n">
        <v>63259</v>
      </c>
      <c r="CR8389" s="7" t="s">
        <v>12</v>
      </c>
      <c r="CS8389" s="7" t="n">
        <f t="normal" ca="1">32-LENB(INDIRECT(ADDRESS(8389,96)))</f>
        <v>0</v>
      </c>
      <c r="CT8389" s="7" t="n">
        <v>4</v>
      </c>
      <c r="CU8389" s="7" t="n">
        <v>65533</v>
      </c>
      <c r="CV8389" s="7" t="n">
        <v>4283</v>
      </c>
      <c r="CW8389" s="7" t="s">
        <v>12</v>
      </c>
      <c r="CX8389" s="7" t="n">
        <f t="normal" ca="1">32-LENB(INDIRECT(ADDRESS(8389,101)))</f>
        <v>0</v>
      </c>
      <c r="CY8389" s="7" t="n">
        <v>4</v>
      </c>
      <c r="CZ8389" s="7" t="n">
        <v>65533</v>
      </c>
      <c r="DA8389" s="7" t="n">
        <v>4427</v>
      </c>
      <c r="DB8389" s="7" t="s">
        <v>12</v>
      </c>
      <c r="DC8389" s="7" t="n">
        <f t="normal" ca="1">32-LENB(INDIRECT(ADDRESS(8389,106)))</f>
        <v>0</v>
      </c>
      <c r="DD8389" s="7" t="n">
        <v>4</v>
      </c>
      <c r="DE8389" s="7" t="n">
        <v>65533</v>
      </c>
      <c r="DF8389" s="7" t="n">
        <v>4427</v>
      </c>
      <c r="DG8389" s="7" t="s">
        <v>12</v>
      </c>
      <c r="DH8389" s="7" t="n">
        <f t="normal" ca="1">32-LENB(INDIRECT(ADDRESS(8389,111)))</f>
        <v>0</v>
      </c>
      <c r="DI8389" s="7" t="n">
        <v>7</v>
      </c>
      <c r="DJ8389" s="7" t="n">
        <v>65533</v>
      </c>
      <c r="DK8389" s="7" t="n">
        <v>52873</v>
      </c>
      <c r="DL8389" s="7" t="s">
        <v>12</v>
      </c>
      <c r="DM8389" s="7" t="n">
        <f t="normal" ca="1">32-LENB(INDIRECT(ADDRESS(8389,116)))</f>
        <v>0</v>
      </c>
      <c r="DN8389" s="7" t="n">
        <v>7</v>
      </c>
      <c r="DO8389" s="7" t="n">
        <v>65533</v>
      </c>
      <c r="DP8389" s="7" t="n">
        <v>25308</v>
      </c>
      <c r="DQ8389" s="7" t="s">
        <v>12</v>
      </c>
      <c r="DR8389" s="7" t="n">
        <f t="normal" ca="1">32-LENB(INDIRECT(ADDRESS(8389,121)))</f>
        <v>0</v>
      </c>
      <c r="DS8389" s="7" t="n">
        <v>7</v>
      </c>
      <c r="DT8389" s="7" t="n">
        <v>65533</v>
      </c>
      <c r="DU8389" s="7" t="n">
        <v>25309</v>
      </c>
      <c r="DV8389" s="7" t="s">
        <v>12</v>
      </c>
      <c r="DW8389" s="7" t="n">
        <f t="normal" ca="1">32-LENB(INDIRECT(ADDRESS(8389,126)))</f>
        <v>0</v>
      </c>
      <c r="DX8389" s="7" t="n">
        <v>7</v>
      </c>
      <c r="DY8389" s="7" t="n">
        <v>65533</v>
      </c>
      <c r="DZ8389" s="7" t="n">
        <v>25310</v>
      </c>
      <c r="EA8389" s="7" t="s">
        <v>12</v>
      </c>
      <c r="EB8389" s="7" t="n">
        <f t="normal" ca="1">32-LENB(INDIRECT(ADDRESS(8389,131)))</f>
        <v>0</v>
      </c>
      <c r="EC8389" s="7" t="n">
        <v>7</v>
      </c>
      <c r="ED8389" s="7" t="n">
        <v>65533</v>
      </c>
      <c r="EE8389" s="7" t="n">
        <v>52874</v>
      </c>
      <c r="EF8389" s="7" t="s">
        <v>12</v>
      </c>
      <c r="EG8389" s="7" t="n">
        <f t="normal" ca="1">32-LENB(INDIRECT(ADDRESS(8389,136)))</f>
        <v>0</v>
      </c>
      <c r="EH8389" s="7" t="n">
        <v>7</v>
      </c>
      <c r="EI8389" s="7" t="n">
        <v>65533</v>
      </c>
      <c r="EJ8389" s="7" t="n">
        <v>52875</v>
      </c>
      <c r="EK8389" s="7" t="s">
        <v>12</v>
      </c>
      <c r="EL8389" s="7" t="n">
        <f t="normal" ca="1">32-LENB(INDIRECT(ADDRESS(8389,141)))</f>
        <v>0</v>
      </c>
      <c r="EM8389" s="7" t="n">
        <v>7</v>
      </c>
      <c r="EN8389" s="7" t="n">
        <v>65533</v>
      </c>
      <c r="EO8389" s="7" t="n">
        <v>52876</v>
      </c>
      <c r="EP8389" s="7" t="s">
        <v>12</v>
      </c>
      <c r="EQ8389" s="7" t="n">
        <f t="normal" ca="1">32-LENB(INDIRECT(ADDRESS(8389,146)))</f>
        <v>0</v>
      </c>
      <c r="ER8389" s="7" t="n">
        <v>7</v>
      </c>
      <c r="ES8389" s="7" t="n">
        <v>65533</v>
      </c>
      <c r="ET8389" s="7" t="n">
        <v>63260</v>
      </c>
      <c r="EU8389" s="7" t="s">
        <v>12</v>
      </c>
      <c r="EV8389" s="7" t="n">
        <f t="normal" ca="1">32-LENB(INDIRECT(ADDRESS(8389,151)))</f>
        <v>0</v>
      </c>
      <c r="EW8389" s="7" t="n">
        <v>7</v>
      </c>
      <c r="EX8389" s="7" t="n">
        <v>65533</v>
      </c>
      <c r="EY8389" s="7" t="n">
        <v>63261</v>
      </c>
      <c r="EZ8389" s="7" t="s">
        <v>12</v>
      </c>
      <c r="FA8389" s="7" t="n">
        <f t="normal" ca="1">32-LENB(INDIRECT(ADDRESS(8389,156)))</f>
        <v>0</v>
      </c>
      <c r="FB8389" s="7" t="n">
        <v>7</v>
      </c>
      <c r="FC8389" s="7" t="n">
        <v>65533</v>
      </c>
      <c r="FD8389" s="7" t="n">
        <v>63262</v>
      </c>
      <c r="FE8389" s="7" t="s">
        <v>12</v>
      </c>
      <c r="FF8389" s="7" t="n">
        <f t="normal" ca="1">32-LENB(INDIRECT(ADDRESS(8389,161)))</f>
        <v>0</v>
      </c>
      <c r="FG8389" s="7" t="n">
        <v>7</v>
      </c>
      <c r="FH8389" s="7" t="n">
        <v>65533</v>
      </c>
      <c r="FI8389" s="7" t="n">
        <v>52877</v>
      </c>
      <c r="FJ8389" s="7" t="s">
        <v>12</v>
      </c>
      <c r="FK8389" s="7" t="n">
        <f t="normal" ca="1">32-LENB(INDIRECT(ADDRESS(8389,166)))</f>
        <v>0</v>
      </c>
      <c r="FL8389" s="7" t="n">
        <v>7</v>
      </c>
      <c r="FM8389" s="7" t="n">
        <v>65533</v>
      </c>
      <c r="FN8389" s="7" t="n">
        <v>52878</v>
      </c>
      <c r="FO8389" s="7" t="s">
        <v>12</v>
      </c>
      <c r="FP8389" s="7" t="n">
        <f t="normal" ca="1">32-LENB(INDIRECT(ADDRESS(8389,171)))</f>
        <v>0</v>
      </c>
      <c r="FQ8389" s="7" t="n">
        <v>7</v>
      </c>
      <c r="FR8389" s="7" t="n">
        <v>65533</v>
      </c>
      <c r="FS8389" s="7" t="n">
        <v>63263</v>
      </c>
      <c r="FT8389" s="7" t="s">
        <v>12</v>
      </c>
      <c r="FU8389" s="7" t="n">
        <f t="normal" ca="1">32-LENB(INDIRECT(ADDRESS(8389,176)))</f>
        <v>0</v>
      </c>
      <c r="FV8389" s="7" t="n">
        <v>7</v>
      </c>
      <c r="FW8389" s="7" t="n">
        <v>65533</v>
      </c>
      <c r="FX8389" s="7" t="n">
        <v>63264</v>
      </c>
      <c r="FY8389" s="7" t="s">
        <v>12</v>
      </c>
      <c r="FZ8389" s="7" t="n">
        <f t="normal" ca="1">32-LENB(INDIRECT(ADDRESS(8389,181)))</f>
        <v>0</v>
      </c>
      <c r="GA8389" s="7" t="n">
        <v>7</v>
      </c>
      <c r="GB8389" s="7" t="n">
        <v>65533</v>
      </c>
      <c r="GC8389" s="7" t="n">
        <v>63265</v>
      </c>
      <c r="GD8389" s="7" t="s">
        <v>12</v>
      </c>
      <c r="GE8389" s="7" t="n">
        <f t="normal" ca="1">32-LENB(INDIRECT(ADDRESS(8389,186)))</f>
        <v>0</v>
      </c>
      <c r="GF8389" s="7" t="n">
        <v>7</v>
      </c>
      <c r="GG8389" s="7" t="n">
        <v>65533</v>
      </c>
      <c r="GH8389" s="7" t="n">
        <v>52879</v>
      </c>
      <c r="GI8389" s="7" t="s">
        <v>12</v>
      </c>
      <c r="GJ8389" s="7" t="n">
        <f t="normal" ca="1">32-LENB(INDIRECT(ADDRESS(8389,191)))</f>
        <v>0</v>
      </c>
      <c r="GK8389" s="7" t="n">
        <v>7</v>
      </c>
      <c r="GL8389" s="7" t="n">
        <v>65533</v>
      </c>
      <c r="GM8389" s="7" t="n">
        <v>63266</v>
      </c>
      <c r="GN8389" s="7" t="s">
        <v>12</v>
      </c>
      <c r="GO8389" s="7" t="n">
        <f t="normal" ca="1">32-LENB(INDIRECT(ADDRESS(8389,196)))</f>
        <v>0</v>
      </c>
      <c r="GP8389" s="7" t="n">
        <v>7</v>
      </c>
      <c r="GQ8389" s="7" t="n">
        <v>65533</v>
      </c>
      <c r="GR8389" s="7" t="n">
        <v>63267</v>
      </c>
      <c r="GS8389" s="7" t="s">
        <v>12</v>
      </c>
      <c r="GT8389" s="7" t="n">
        <f t="normal" ca="1">32-LENB(INDIRECT(ADDRESS(8389,201)))</f>
        <v>0</v>
      </c>
      <c r="GU8389" s="7" t="n">
        <v>7</v>
      </c>
      <c r="GV8389" s="7" t="n">
        <v>65533</v>
      </c>
      <c r="GW8389" s="7" t="n">
        <v>10346</v>
      </c>
      <c r="GX8389" s="7" t="s">
        <v>12</v>
      </c>
      <c r="GY8389" s="7" t="n">
        <f t="normal" ca="1">32-LENB(INDIRECT(ADDRESS(8389,206)))</f>
        <v>0</v>
      </c>
      <c r="GZ8389" s="7" t="n">
        <v>7</v>
      </c>
      <c r="HA8389" s="7" t="n">
        <v>65533</v>
      </c>
      <c r="HB8389" s="7" t="n">
        <v>52880</v>
      </c>
      <c r="HC8389" s="7" t="s">
        <v>12</v>
      </c>
      <c r="HD8389" s="7" t="n">
        <f t="normal" ca="1">32-LENB(INDIRECT(ADDRESS(8389,211)))</f>
        <v>0</v>
      </c>
      <c r="HE8389" s="7" t="n">
        <v>4</v>
      </c>
      <c r="HF8389" s="7" t="n">
        <v>65533</v>
      </c>
      <c r="HG8389" s="7" t="n">
        <v>4427</v>
      </c>
      <c r="HH8389" s="7" t="s">
        <v>12</v>
      </c>
      <c r="HI8389" s="7" t="n">
        <f t="normal" ca="1">32-LENB(INDIRECT(ADDRESS(8389,216)))</f>
        <v>0</v>
      </c>
      <c r="HJ8389" s="7" t="n">
        <v>4</v>
      </c>
      <c r="HK8389" s="7" t="n">
        <v>65533</v>
      </c>
      <c r="HL8389" s="7" t="n">
        <v>4400</v>
      </c>
      <c r="HM8389" s="7" t="s">
        <v>12</v>
      </c>
      <c r="HN8389" s="7" t="n">
        <f t="normal" ca="1">32-LENB(INDIRECT(ADDRESS(8389,221)))</f>
        <v>0</v>
      </c>
      <c r="HO8389" s="7" t="n">
        <v>4</v>
      </c>
      <c r="HP8389" s="7" t="n">
        <v>65533</v>
      </c>
      <c r="HQ8389" s="7" t="n">
        <v>4406</v>
      </c>
      <c r="HR8389" s="7" t="s">
        <v>12</v>
      </c>
      <c r="HS8389" s="7" t="n">
        <f t="normal" ca="1">32-LENB(INDIRECT(ADDRESS(8389,226)))</f>
        <v>0</v>
      </c>
      <c r="HT8389" s="7" t="n">
        <v>4</v>
      </c>
      <c r="HU8389" s="7" t="n">
        <v>65533</v>
      </c>
      <c r="HV8389" s="7" t="n">
        <v>4422</v>
      </c>
      <c r="HW8389" s="7" t="s">
        <v>12</v>
      </c>
      <c r="HX8389" s="7" t="n">
        <f t="normal" ca="1">32-LENB(INDIRECT(ADDRESS(8389,231)))</f>
        <v>0</v>
      </c>
      <c r="HY8389" s="7" t="n">
        <v>4</v>
      </c>
      <c r="HZ8389" s="7" t="n">
        <v>65533</v>
      </c>
      <c r="IA8389" s="7" t="n">
        <v>4538</v>
      </c>
      <c r="IB8389" s="7" t="s">
        <v>12</v>
      </c>
      <c r="IC8389" s="7" t="n">
        <f t="normal" ca="1">32-LENB(INDIRECT(ADDRESS(8389,236)))</f>
        <v>0</v>
      </c>
      <c r="ID8389" s="7" t="n">
        <v>4</v>
      </c>
      <c r="IE8389" s="7" t="n">
        <v>65533</v>
      </c>
      <c r="IF8389" s="7" t="n">
        <v>5306</v>
      </c>
      <c r="IG8389" s="7" t="s">
        <v>12</v>
      </c>
      <c r="IH8389" s="7" t="n">
        <f t="normal" ca="1">32-LENB(INDIRECT(ADDRESS(8389,241)))</f>
        <v>0</v>
      </c>
      <c r="II8389" s="7" t="n">
        <v>4</v>
      </c>
      <c r="IJ8389" s="7" t="n">
        <v>65533</v>
      </c>
      <c r="IK8389" s="7" t="n">
        <v>8100</v>
      </c>
      <c r="IL8389" s="7" t="s">
        <v>12</v>
      </c>
      <c r="IM8389" s="7" t="n">
        <f t="normal" ca="1">32-LENB(INDIRECT(ADDRESS(8389,246)))</f>
        <v>0</v>
      </c>
      <c r="IN8389" s="7" t="n">
        <v>4</v>
      </c>
      <c r="IO8389" s="7" t="n">
        <v>65533</v>
      </c>
      <c r="IP8389" s="7" t="n">
        <v>4427</v>
      </c>
      <c r="IQ8389" s="7" t="s">
        <v>12</v>
      </c>
      <c r="IR8389" s="7" t="n">
        <f t="normal" ca="1">32-LENB(INDIRECT(ADDRESS(8389,251)))</f>
        <v>0</v>
      </c>
      <c r="IS8389" s="7" t="n">
        <v>4</v>
      </c>
      <c r="IT8389" s="7" t="n">
        <v>65533</v>
      </c>
      <c r="IU8389" s="7" t="n">
        <v>4427</v>
      </c>
      <c r="IV8389" s="7" t="s">
        <v>12</v>
      </c>
      <c r="IW8389" s="7" t="n">
        <f t="normal" ca="1">32-LENB(INDIRECT(ADDRESS(8389,256)))</f>
        <v>0</v>
      </c>
      <c r="IX8389" s="7" t="n">
        <v>7</v>
      </c>
      <c r="IY8389" s="7" t="n">
        <v>65533</v>
      </c>
      <c r="IZ8389" s="7" t="n">
        <v>53696</v>
      </c>
      <c r="JA8389" s="7" t="s">
        <v>12</v>
      </c>
      <c r="JB8389" s="7" t="n">
        <f t="normal" ca="1">32-LENB(INDIRECT(ADDRESS(8389,261)))</f>
        <v>0</v>
      </c>
      <c r="JC8389" s="7" t="n">
        <v>7</v>
      </c>
      <c r="JD8389" s="7" t="n">
        <v>65533</v>
      </c>
      <c r="JE8389" s="7" t="n">
        <v>52881</v>
      </c>
      <c r="JF8389" s="7" t="s">
        <v>12</v>
      </c>
      <c r="JG8389" s="7" t="n">
        <f t="normal" ca="1">32-LENB(INDIRECT(ADDRESS(8389,266)))</f>
        <v>0</v>
      </c>
      <c r="JH8389" s="7" t="n">
        <v>4</v>
      </c>
      <c r="JI8389" s="7" t="n">
        <v>65533</v>
      </c>
      <c r="JJ8389" s="7" t="n">
        <v>4400</v>
      </c>
      <c r="JK8389" s="7" t="s">
        <v>12</v>
      </c>
      <c r="JL8389" s="7" t="n">
        <f t="normal" ca="1">32-LENB(INDIRECT(ADDRESS(8389,271)))</f>
        <v>0</v>
      </c>
      <c r="JM8389" s="7" t="n">
        <v>7</v>
      </c>
      <c r="JN8389" s="7" t="n">
        <v>65533</v>
      </c>
      <c r="JO8389" s="7" t="n">
        <v>3384</v>
      </c>
      <c r="JP8389" s="7" t="s">
        <v>12</v>
      </c>
      <c r="JQ8389" s="7" t="n">
        <f t="normal" ca="1">32-LENB(INDIRECT(ADDRESS(8389,276)))</f>
        <v>0</v>
      </c>
      <c r="JR8389" s="7" t="n">
        <v>7</v>
      </c>
      <c r="JS8389" s="7" t="n">
        <v>65533</v>
      </c>
      <c r="JT8389" s="7" t="n">
        <v>7399</v>
      </c>
      <c r="JU8389" s="7" t="s">
        <v>12</v>
      </c>
      <c r="JV8389" s="7" t="n">
        <f t="normal" ca="1">32-LENB(INDIRECT(ADDRESS(8389,281)))</f>
        <v>0</v>
      </c>
      <c r="JW8389" s="7" t="n">
        <v>7</v>
      </c>
      <c r="JX8389" s="7" t="n">
        <v>65533</v>
      </c>
      <c r="JY8389" s="7" t="n">
        <v>7400</v>
      </c>
      <c r="JZ8389" s="7" t="s">
        <v>12</v>
      </c>
      <c r="KA8389" s="7" t="n">
        <f t="normal" ca="1">32-LENB(INDIRECT(ADDRESS(8389,286)))</f>
        <v>0</v>
      </c>
      <c r="KB8389" s="7" t="n">
        <v>7</v>
      </c>
      <c r="KC8389" s="7" t="n">
        <v>65533</v>
      </c>
      <c r="KD8389" s="7" t="n">
        <v>1407</v>
      </c>
      <c r="KE8389" s="7" t="s">
        <v>12</v>
      </c>
      <c r="KF8389" s="7" t="n">
        <f t="normal" ca="1">32-LENB(INDIRECT(ADDRESS(8389,291)))</f>
        <v>0</v>
      </c>
      <c r="KG8389" s="7" t="n">
        <v>7</v>
      </c>
      <c r="KH8389" s="7" t="n">
        <v>65533</v>
      </c>
      <c r="KI8389" s="7" t="n">
        <v>4954</v>
      </c>
      <c r="KJ8389" s="7" t="s">
        <v>12</v>
      </c>
      <c r="KK8389" s="7" t="n">
        <f t="normal" ca="1">32-LENB(INDIRECT(ADDRESS(8389,296)))</f>
        <v>0</v>
      </c>
      <c r="KL8389" s="7" t="n">
        <v>4</v>
      </c>
      <c r="KM8389" s="7" t="n">
        <v>65533</v>
      </c>
      <c r="KN8389" s="7" t="n">
        <v>2000</v>
      </c>
      <c r="KO8389" s="7" t="s">
        <v>12</v>
      </c>
      <c r="KP8389" s="7" t="n">
        <f t="normal" ca="1">32-LENB(INDIRECT(ADDRESS(8389,301)))</f>
        <v>0</v>
      </c>
      <c r="KQ8389" s="7" t="n">
        <v>4</v>
      </c>
      <c r="KR8389" s="7" t="n">
        <v>65533</v>
      </c>
      <c r="KS8389" s="7" t="n">
        <v>2000</v>
      </c>
      <c r="KT8389" s="7" t="s">
        <v>12</v>
      </c>
      <c r="KU8389" s="7" t="n">
        <f t="normal" ca="1">32-LENB(INDIRECT(ADDRESS(8389,306)))</f>
        <v>0</v>
      </c>
      <c r="KV8389" s="7" t="n">
        <v>0</v>
      </c>
      <c r="KW8389" s="7" t="n">
        <v>65533</v>
      </c>
      <c r="KX8389" s="7" t="n">
        <v>0</v>
      </c>
      <c r="KY8389" s="7" t="s">
        <v>12</v>
      </c>
      <c r="KZ8389" s="7" t="n">
        <f t="normal" ca="1">32-LENB(INDIRECT(ADDRESS(8389,311)))</f>
        <v>0</v>
      </c>
    </row>
    <row r="8390" spans="1:52">
      <c r="A8390" t="s">
        <v>4</v>
      </c>
      <c r="B8390" s="4" t="s">
        <v>5</v>
      </c>
    </row>
    <row r="8391" spans="1:52">
      <c r="A8391" t="n">
        <v>81424</v>
      </c>
      <c r="B8391" s="5" t="n">
        <v>1</v>
      </c>
    </row>
    <row r="8392" spans="1:52" s="3" customFormat="1" customHeight="0">
      <c r="A8392" s="3" t="s">
        <v>2</v>
      </c>
      <c r="B8392" s="3" t="s">
        <v>564</v>
      </c>
    </row>
    <row r="8393" spans="1:52">
      <c r="A8393" t="s">
        <v>4</v>
      </c>
      <c r="B8393" s="4" t="s">
        <v>5</v>
      </c>
      <c r="C8393" s="4" t="s">
        <v>10</v>
      </c>
      <c r="D8393" s="4" t="s">
        <v>10</v>
      </c>
      <c r="E8393" s="4" t="s">
        <v>9</v>
      </c>
      <c r="F8393" s="4" t="s">
        <v>6</v>
      </c>
      <c r="G8393" s="4" t="s">
        <v>8</v>
      </c>
      <c r="H8393" s="4" t="s">
        <v>10</v>
      </c>
      <c r="I8393" s="4" t="s">
        <v>10</v>
      </c>
      <c r="J8393" s="4" t="s">
        <v>9</v>
      </c>
      <c r="K8393" s="4" t="s">
        <v>6</v>
      </c>
      <c r="L8393" s="4" t="s">
        <v>8</v>
      </c>
    </row>
    <row r="8394" spans="1:52">
      <c r="A8394" t="n">
        <v>81440</v>
      </c>
      <c r="B8394" s="88" t="n">
        <v>257</v>
      </c>
      <c r="C8394" s="7" t="n">
        <v>4</v>
      </c>
      <c r="D8394" s="7" t="n">
        <v>65533</v>
      </c>
      <c r="E8394" s="7" t="n">
        <v>4283</v>
      </c>
      <c r="F8394" s="7" t="s">
        <v>12</v>
      </c>
      <c r="G8394" s="7" t="n">
        <f t="normal" ca="1">32-LENB(INDIRECT(ADDRESS(8394,6)))</f>
        <v>0</v>
      </c>
      <c r="H8394" s="7" t="n">
        <v>0</v>
      </c>
      <c r="I8394" s="7" t="n">
        <v>65533</v>
      </c>
      <c r="J8394" s="7" t="n">
        <v>0</v>
      </c>
      <c r="K8394" s="7" t="s">
        <v>12</v>
      </c>
      <c r="L8394" s="7" t="n">
        <f t="normal" ca="1">32-LENB(INDIRECT(ADDRESS(8394,11)))</f>
        <v>0</v>
      </c>
    </row>
    <row r="8395" spans="1:52">
      <c r="A8395" t="s">
        <v>4</v>
      </c>
      <c r="B8395" s="4" t="s">
        <v>5</v>
      </c>
    </row>
    <row r="8396" spans="1:52">
      <c r="A8396" t="n">
        <v>81520</v>
      </c>
      <c r="B8396" s="5" t="n">
        <v>1</v>
      </c>
    </row>
    <row r="8397" spans="1:52" s="3" customFormat="1" customHeight="0">
      <c r="A8397" s="3" t="s">
        <v>2</v>
      </c>
      <c r="B8397" s="3" t="s">
        <v>565</v>
      </c>
    </row>
    <row r="8398" spans="1:52">
      <c r="A8398" t="s">
        <v>4</v>
      </c>
      <c r="B8398" s="4" t="s">
        <v>5</v>
      </c>
      <c r="C8398" s="4" t="s">
        <v>10</v>
      </c>
      <c r="D8398" s="4" t="s">
        <v>10</v>
      </c>
      <c r="E8398" s="4" t="s">
        <v>9</v>
      </c>
      <c r="F8398" s="4" t="s">
        <v>6</v>
      </c>
      <c r="G8398" s="4" t="s">
        <v>8</v>
      </c>
      <c r="H8398" s="4" t="s">
        <v>10</v>
      </c>
      <c r="I8398" s="4" t="s">
        <v>10</v>
      </c>
      <c r="J8398" s="4" t="s">
        <v>9</v>
      </c>
      <c r="K8398" s="4" t="s">
        <v>6</v>
      </c>
      <c r="L8398" s="4" t="s">
        <v>8</v>
      </c>
    </row>
    <row r="8399" spans="1:52">
      <c r="A8399" t="n">
        <v>81536</v>
      </c>
      <c r="B8399" s="88" t="n">
        <v>257</v>
      </c>
      <c r="C8399" s="7" t="n">
        <v>4</v>
      </c>
      <c r="D8399" s="7" t="n">
        <v>65533</v>
      </c>
      <c r="E8399" s="7" t="n">
        <v>2000</v>
      </c>
      <c r="F8399" s="7" t="s">
        <v>12</v>
      </c>
      <c r="G8399" s="7" t="n">
        <f t="normal" ca="1">32-LENB(INDIRECT(ADDRESS(8399,6)))</f>
        <v>0</v>
      </c>
      <c r="H8399" s="7" t="n">
        <v>0</v>
      </c>
      <c r="I8399" s="7" t="n">
        <v>65533</v>
      </c>
      <c r="J8399" s="7" t="n">
        <v>0</v>
      </c>
      <c r="K8399" s="7" t="s">
        <v>12</v>
      </c>
      <c r="L8399" s="7" t="n">
        <f t="normal" ca="1">32-LENB(INDIRECT(ADDRESS(8399,11)))</f>
        <v>0</v>
      </c>
    </row>
    <row r="8400" spans="1:52">
      <c r="A8400" t="s">
        <v>4</v>
      </c>
      <c r="B8400" s="4" t="s">
        <v>5</v>
      </c>
    </row>
    <row r="8401" spans="1:27">
      <c r="A8401" t="n">
        <v>81616</v>
      </c>
      <c r="B8401" s="5" t="n">
        <v>1</v>
      </c>
    </row>
    <row r="8402" spans="1:27" s="3" customFormat="1" customHeight="0">
      <c r="A8402" s="3" t="s">
        <v>2</v>
      </c>
      <c r="B8402" s="3" t="s">
        <v>566</v>
      </c>
    </row>
    <row r="8403" spans="1:27">
      <c r="A8403" t="s">
        <v>4</v>
      </c>
      <c r="B8403" s="4" t="s">
        <v>5</v>
      </c>
      <c r="C8403" s="4" t="s">
        <v>10</v>
      </c>
      <c r="D8403" s="4" t="s">
        <v>10</v>
      </c>
      <c r="E8403" s="4" t="s">
        <v>9</v>
      </c>
      <c r="F8403" s="4" t="s">
        <v>6</v>
      </c>
      <c r="G8403" s="4" t="s">
        <v>8</v>
      </c>
      <c r="H8403" s="4" t="s">
        <v>10</v>
      </c>
      <c r="I8403" s="4" t="s">
        <v>10</v>
      </c>
      <c r="J8403" s="4" t="s">
        <v>9</v>
      </c>
      <c r="K8403" s="4" t="s">
        <v>6</v>
      </c>
      <c r="L8403" s="4" t="s">
        <v>8</v>
      </c>
      <c r="M8403" s="4" t="s">
        <v>10</v>
      </c>
      <c r="N8403" s="4" t="s">
        <v>10</v>
      </c>
      <c r="O8403" s="4" t="s">
        <v>9</v>
      </c>
      <c r="P8403" s="4" t="s">
        <v>6</v>
      </c>
      <c r="Q8403" s="4" t="s">
        <v>8</v>
      </c>
      <c r="R8403" s="4" t="s">
        <v>10</v>
      </c>
      <c r="S8403" s="4" t="s">
        <v>10</v>
      </c>
      <c r="T8403" s="4" t="s">
        <v>9</v>
      </c>
      <c r="U8403" s="4" t="s">
        <v>6</v>
      </c>
      <c r="V8403" s="4" t="s">
        <v>8</v>
      </c>
      <c r="W8403" s="4" t="s">
        <v>10</v>
      </c>
      <c r="X8403" s="4" t="s">
        <v>10</v>
      </c>
      <c r="Y8403" s="4" t="s">
        <v>9</v>
      </c>
      <c r="Z8403" s="4" t="s">
        <v>6</v>
      </c>
      <c r="AA8403" s="4" t="s">
        <v>8</v>
      </c>
    </row>
    <row r="8404" spans="1:27">
      <c r="A8404" t="n">
        <v>81632</v>
      </c>
      <c r="B8404" s="88" t="n">
        <v>257</v>
      </c>
      <c r="C8404" s="7" t="n">
        <v>9</v>
      </c>
      <c r="D8404" s="7" t="n">
        <v>1600</v>
      </c>
      <c r="E8404" s="7" t="n">
        <v>0</v>
      </c>
      <c r="F8404" s="7" t="s">
        <v>523</v>
      </c>
      <c r="G8404" s="7" t="n">
        <f t="normal" ca="1">32-LENB(INDIRECT(ADDRESS(8404,6)))</f>
        <v>0</v>
      </c>
      <c r="H8404" s="7" t="n">
        <v>9</v>
      </c>
      <c r="I8404" s="7" t="n">
        <v>12</v>
      </c>
      <c r="J8404" s="7" t="n">
        <v>0</v>
      </c>
      <c r="K8404" s="7" t="s">
        <v>523</v>
      </c>
      <c r="L8404" s="7" t="n">
        <f t="normal" ca="1">32-LENB(INDIRECT(ADDRESS(8404,11)))</f>
        <v>0</v>
      </c>
      <c r="M8404" s="7" t="n">
        <v>8</v>
      </c>
      <c r="N8404" s="7" t="n">
        <v>65533</v>
      </c>
      <c r="O8404" s="7" t="n">
        <v>0</v>
      </c>
      <c r="P8404" s="7" t="s">
        <v>524</v>
      </c>
      <c r="Q8404" s="7" t="n">
        <f t="normal" ca="1">32-LENB(INDIRECT(ADDRESS(8404,16)))</f>
        <v>0</v>
      </c>
      <c r="R8404" s="7" t="n">
        <v>4</v>
      </c>
      <c r="S8404" s="7" t="n">
        <v>65533</v>
      </c>
      <c r="T8404" s="7" t="n">
        <v>2004</v>
      </c>
      <c r="U8404" s="7" t="s">
        <v>12</v>
      </c>
      <c r="V8404" s="7" t="n">
        <f t="normal" ca="1">32-LENB(INDIRECT(ADDRESS(8404,21)))</f>
        <v>0</v>
      </c>
      <c r="W8404" s="7" t="n">
        <v>0</v>
      </c>
      <c r="X8404" s="7" t="n">
        <v>65533</v>
      </c>
      <c r="Y8404" s="7" t="n">
        <v>0</v>
      </c>
      <c r="Z8404" s="7" t="s">
        <v>12</v>
      </c>
      <c r="AA8404" s="7" t="n">
        <f t="normal" ca="1">32-LENB(INDIRECT(ADDRESS(8404,26)))</f>
        <v>0</v>
      </c>
    </row>
    <row r="8405" spans="1:27">
      <c r="A8405" t="s">
        <v>4</v>
      </c>
      <c r="B8405" s="4" t="s">
        <v>5</v>
      </c>
    </row>
    <row r="8406" spans="1:27">
      <c r="A8406" t="n">
        <v>81832</v>
      </c>
      <c r="B840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2025-09-06T21:47:55</dcterms:created>
  <dcterms:modified xsi:type="dcterms:W3CDTF">2025-09-06T21:47:55</dcterms:modified>
</cp:coreProperties>
</file>