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实验\电机实验\实验4\"/>
    </mc:Choice>
  </mc:AlternateContent>
  <xr:revisionPtr revIDLastSave="0" documentId="13_ncr:1_{65943B06-3D54-44CE-A00C-A22DFD35E626}" xr6:coauthVersionLast="47" xr6:coauthVersionMax="47" xr10:uidLastSave="{00000000-0000-0000-0000-000000000000}"/>
  <bookViews>
    <workbookView xWindow="1044" yWindow="4920" windowWidth="2778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X2" i="1" s="1"/>
  <c r="V3" i="1"/>
  <c r="V4" i="1"/>
  <c r="V5" i="1"/>
  <c r="V6" i="1"/>
  <c r="V7" i="1"/>
  <c r="V8" i="1"/>
  <c r="V2" i="1"/>
  <c r="T3" i="1"/>
  <c r="S3" i="1" s="1"/>
  <c r="W3" i="1" s="1"/>
  <c r="X3" i="1" s="1"/>
  <c r="T4" i="1"/>
  <c r="S4" i="1" s="1"/>
  <c r="W4" i="1" s="1"/>
  <c r="X4" i="1" s="1"/>
  <c r="T5" i="1"/>
  <c r="S5" i="1" s="1"/>
  <c r="W5" i="1" s="1"/>
  <c r="X5" i="1" s="1"/>
  <c r="T6" i="1"/>
  <c r="S6" i="1" s="1"/>
  <c r="W6" i="1" s="1"/>
  <c r="X6" i="1" s="1"/>
  <c r="T7" i="1"/>
  <c r="S7" i="1" s="1"/>
  <c r="W7" i="1" s="1"/>
  <c r="X7" i="1" s="1"/>
  <c r="T8" i="1"/>
  <c r="S8" i="1" s="1"/>
  <c r="W8" i="1" s="1"/>
  <c r="X8" i="1" s="1"/>
  <c r="T2" i="1"/>
  <c r="S2" i="1" s="1"/>
  <c r="R3" i="1"/>
  <c r="R4" i="1"/>
  <c r="R5" i="1"/>
  <c r="R6" i="1"/>
  <c r="R7" i="1"/>
  <c r="R8" i="1"/>
  <c r="R2" i="1"/>
  <c r="O3" i="1"/>
  <c r="O4" i="1"/>
  <c r="O5" i="1"/>
  <c r="O6" i="1"/>
  <c r="O7" i="1"/>
  <c r="O8" i="1"/>
  <c r="O2" i="1"/>
  <c r="P3" i="1"/>
  <c r="P4" i="1"/>
  <c r="P5" i="1"/>
  <c r="P6" i="1"/>
  <c r="P7" i="1"/>
  <c r="P8" i="1"/>
  <c r="P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H3" i="1"/>
  <c r="H4" i="1"/>
  <c r="H5" i="1"/>
  <c r="H6" i="1"/>
  <c r="H7" i="1"/>
  <c r="H8" i="1"/>
  <c r="H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<sst xmlns="http://schemas.openxmlformats.org/spreadsheetml/2006/main" count="18" uniqueCount="17">
  <si>
    <t>I</t>
    <phoneticPr fontId="1" type="noConversion"/>
  </si>
  <si>
    <t>P</t>
    <phoneticPr fontId="1" type="noConversion"/>
  </si>
  <si>
    <t>M</t>
    <phoneticPr fontId="1" type="noConversion"/>
  </si>
  <si>
    <t>n</t>
    <phoneticPr fontId="1" type="noConversion"/>
  </si>
  <si>
    <t>cos</t>
    <phoneticPr fontId="1" type="noConversion"/>
  </si>
  <si>
    <t>效率</t>
    <phoneticPr fontId="1" type="noConversion"/>
  </si>
  <si>
    <t>I1</t>
    <phoneticPr fontId="1" type="noConversion"/>
  </si>
  <si>
    <t>S(%)</t>
    <phoneticPr fontId="1" type="noConversion"/>
  </si>
  <si>
    <t>P2(W)</t>
    <phoneticPr fontId="1" type="noConversion"/>
  </si>
  <si>
    <t>P1(kW)</t>
    <phoneticPr fontId="1" type="noConversion"/>
  </si>
  <si>
    <t>Pcu1</t>
    <phoneticPr fontId="1" type="noConversion"/>
  </si>
  <si>
    <t>Pcu2</t>
    <phoneticPr fontId="1" type="noConversion"/>
  </si>
  <si>
    <t>PM</t>
    <phoneticPr fontId="1" type="noConversion"/>
  </si>
  <si>
    <t>PFe</t>
    <phoneticPr fontId="1" type="noConversion"/>
  </si>
  <si>
    <t>Pdelta</t>
    <phoneticPr fontId="1" type="noConversion"/>
  </si>
  <si>
    <t>P2</t>
    <phoneticPr fontId="1" type="noConversion"/>
  </si>
  <si>
    <t>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</si>
</sst>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topLeftCell="C1" zoomScale="114" workbookViewId="0">
      <selection activeCell="Z8" sqref="Z8"/>
    </sheetView>
  </sheetViews>
  <sheetFormatPr defaultRowHeight="13.8" x14ac:dyDescent="0.25"/>
  <sheetData>
    <row r="1" spans="1:25" x14ac:dyDescent="0.25">
      <c r="A1" t="s">
        <v>0</v>
      </c>
      <c r="D1" t="s">
        <v>6</v>
      </c>
      <c r="F1" t="s">
        <v>1</v>
      </c>
      <c r="H1" t="s">
        <v>9</v>
      </c>
      <c r="K1" t="s">
        <v>2</v>
      </c>
      <c r="L1" t="s">
        <v>3</v>
      </c>
      <c r="M1" t="s">
        <v>8</v>
      </c>
      <c r="N1" t="s">
        <v>7</v>
      </c>
      <c r="O1" t="s">
        <v>4</v>
      </c>
      <c r="P1" t="s">
        <v>5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5</v>
      </c>
      <c r="Y1" t="s">
        <v>16</v>
      </c>
    </row>
    <row r="2" spans="1:25" x14ac:dyDescent="0.25">
      <c r="A2">
        <v>5.98</v>
      </c>
      <c r="B2">
        <v>5.8739999999999997</v>
      </c>
      <c r="C2">
        <v>5.9729999999999999</v>
      </c>
      <c r="D2" s="1">
        <f>(A2+B2+C2)/3</f>
        <v>5.942333333333333</v>
      </c>
      <c r="F2">
        <v>1.0880000000000001</v>
      </c>
      <c r="G2">
        <v>2.3519999999999999</v>
      </c>
      <c r="H2" s="1">
        <f>(F2+G2)</f>
        <v>3.44</v>
      </c>
      <c r="K2">
        <v>-17.600000000000001</v>
      </c>
      <c r="L2">
        <v>1402.5</v>
      </c>
      <c r="M2" s="1">
        <f>0.105*L2*K2</f>
        <v>-2591.8200000000002</v>
      </c>
      <c r="N2" s="2">
        <f>100*(1500-L2)/1500</f>
        <v>6.5</v>
      </c>
      <c r="O2" s="4">
        <f>1000*H2/(3*220*D2)</f>
        <v>0.87711693702606375</v>
      </c>
      <c r="P2" s="3">
        <f>M2/(H2*10)</f>
        <v>-75.343604651162792</v>
      </c>
      <c r="R2" s="1">
        <f>3*D2^2*3.696</f>
        <v>391.53197652800003</v>
      </c>
      <c r="S2" s="2">
        <f>N2*T2/100</f>
        <v>188.40042152568</v>
      </c>
      <c r="T2" s="4">
        <f>1000*H2-R2-U2</f>
        <v>2898.4680234719999</v>
      </c>
      <c r="U2" s="5">
        <v>150</v>
      </c>
      <c r="V2" s="3">
        <f>0.005*2200*(A2/5)^2</f>
        <v>15.734576000000004</v>
      </c>
      <c r="W2" s="6">
        <f>H2*1000-R2-S2-U2-V2-Y2</f>
        <v>2639.33302594632</v>
      </c>
      <c r="X2" s="7">
        <f>W2/H2/10</f>
        <v>76.724797265881392</v>
      </c>
      <c r="Y2" s="5">
        <v>55</v>
      </c>
    </row>
    <row r="3" spans="1:25" x14ac:dyDescent="0.25">
      <c r="A3">
        <v>5.45</v>
      </c>
      <c r="B3">
        <v>5.4320000000000004</v>
      </c>
      <c r="C3">
        <v>5.5220000000000002</v>
      </c>
      <c r="D3" s="1">
        <f t="shared" ref="D3:D8" si="0">(A3+B3+C3)/3</f>
        <v>5.4680000000000009</v>
      </c>
      <c r="F3">
        <v>0.97799999999999998</v>
      </c>
      <c r="G3">
        <v>2.1800000000000002</v>
      </c>
      <c r="H3" s="1">
        <f t="shared" ref="H3:H8" si="1">(F3+G3)</f>
        <v>3.1580000000000004</v>
      </c>
      <c r="K3">
        <v>-16.231000000000002</v>
      </c>
      <c r="L3">
        <v>1410.9</v>
      </c>
      <c r="M3" s="1">
        <f t="shared" ref="M3:M8" si="2">0.105*L3*K3</f>
        <v>-2404.5333795000001</v>
      </c>
      <c r="N3" s="2">
        <f t="shared" ref="N3:N8" si="3">100*(1500-L3)/1500</f>
        <v>5.9399999999999942</v>
      </c>
      <c r="O3" s="4">
        <f t="shared" ref="O3:O8" si="4">1000*H3/(3*220*D3)</f>
        <v>0.87506373168406815</v>
      </c>
      <c r="P3" s="3">
        <f t="shared" ref="P3:P8" si="5">M3/(H3*10)</f>
        <v>-76.141018983533868</v>
      </c>
      <c r="R3" s="1">
        <f t="shared" ref="R3:R8" si="6">3*D3^2*3.696</f>
        <v>331.52037811200012</v>
      </c>
      <c r="S3" s="2">
        <f t="shared" ref="S3:S8" si="7">N3*T3/100</f>
        <v>158.98288954014706</v>
      </c>
      <c r="T3" s="4">
        <f t="shared" ref="T3:T8" si="8">1000*H3-R3-U3</f>
        <v>2676.4796218880001</v>
      </c>
      <c r="U3" s="5">
        <v>150</v>
      </c>
      <c r="V3" s="3">
        <f t="shared" ref="V3:V8" si="9">0.005*2200*(A3/5)^2</f>
        <v>13.069100000000002</v>
      </c>
      <c r="W3" s="6">
        <f t="shared" ref="W3:W8" si="10">H3*1000-R3-S3-U3-V3-Y3</f>
        <v>2449.427632347853</v>
      </c>
      <c r="X3" s="7">
        <f t="shared" ref="X3:X8" si="11">W3/H3/10</f>
        <v>77.562622936917435</v>
      </c>
      <c r="Y3" s="5">
        <v>55</v>
      </c>
    </row>
    <row r="4" spans="1:25" x14ac:dyDescent="0.25">
      <c r="A4">
        <v>5.01</v>
      </c>
      <c r="B4">
        <v>4.95</v>
      </c>
      <c r="C4">
        <v>5.08</v>
      </c>
      <c r="D4" s="1">
        <f t="shared" si="0"/>
        <v>5.0133333333333336</v>
      </c>
      <c r="F4">
        <v>0.84299999999999997</v>
      </c>
      <c r="G4">
        <v>1.9790000000000001</v>
      </c>
      <c r="H4" s="1">
        <f t="shared" si="1"/>
        <v>2.8220000000000001</v>
      </c>
      <c r="K4">
        <v>-14.673</v>
      </c>
      <c r="L4">
        <v>1419.6</v>
      </c>
      <c r="M4" s="1">
        <f t="shared" si="2"/>
        <v>-2187.1280339999998</v>
      </c>
      <c r="N4" s="2">
        <f t="shared" si="3"/>
        <v>5.3600000000000056</v>
      </c>
      <c r="O4" s="4">
        <f t="shared" si="4"/>
        <v>0.85287717601547386</v>
      </c>
      <c r="P4" s="3">
        <f t="shared" si="5"/>
        <v>-77.502765201984403</v>
      </c>
      <c r="R4" s="1">
        <f t="shared" si="6"/>
        <v>278.68037120000002</v>
      </c>
      <c r="S4" s="2">
        <f t="shared" si="7"/>
        <v>128.28193210368013</v>
      </c>
      <c r="T4" s="4">
        <f t="shared" si="8"/>
        <v>2393.3196287999999</v>
      </c>
      <c r="U4" s="5">
        <v>150</v>
      </c>
      <c r="V4" s="3">
        <f t="shared" si="9"/>
        <v>11.044044</v>
      </c>
      <c r="W4" s="6">
        <f t="shared" si="10"/>
        <v>2198.9936526963197</v>
      </c>
      <c r="X4" s="7">
        <f t="shared" si="11"/>
        <v>77.923233617871006</v>
      </c>
      <c r="Y4" s="5">
        <v>55</v>
      </c>
    </row>
    <row r="5" spans="1:25" x14ac:dyDescent="0.25">
      <c r="A5">
        <v>4.5330000000000004</v>
      </c>
      <c r="B5">
        <v>4.4720000000000004</v>
      </c>
      <c r="C5">
        <v>4.5919999999999996</v>
      </c>
      <c r="D5" s="1">
        <f t="shared" si="0"/>
        <v>4.5323333333333338</v>
      </c>
      <c r="F5">
        <v>0.71199999999999997</v>
      </c>
      <c r="G5">
        <v>1.75</v>
      </c>
      <c r="H5" s="1">
        <f t="shared" si="1"/>
        <v>2.4619999999999997</v>
      </c>
      <c r="K5">
        <v>-13.064</v>
      </c>
      <c r="L5">
        <v>1431.3</v>
      </c>
      <c r="M5" s="1">
        <f t="shared" si="2"/>
        <v>-1963.3428359999998</v>
      </c>
      <c r="N5" s="2">
        <f t="shared" si="3"/>
        <v>4.5800000000000027</v>
      </c>
      <c r="O5" s="4">
        <f t="shared" si="4"/>
        <v>0.82304251606303513</v>
      </c>
      <c r="P5" s="3">
        <f t="shared" si="5"/>
        <v>-79.745850365556464</v>
      </c>
      <c r="R5" s="1">
        <f t="shared" si="6"/>
        <v>227.77019988800004</v>
      </c>
      <c r="S5" s="2">
        <f t="shared" si="7"/>
        <v>95.457724845129633</v>
      </c>
      <c r="T5" s="4">
        <f t="shared" si="8"/>
        <v>2084.2298001119993</v>
      </c>
      <c r="U5" s="5">
        <v>150</v>
      </c>
      <c r="V5" s="3">
        <f t="shared" si="9"/>
        <v>9.0411591600000012</v>
      </c>
      <c r="W5" s="6">
        <f t="shared" si="10"/>
        <v>1924.7309161068697</v>
      </c>
      <c r="X5" s="7">
        <f t="shared" si="11"/>
        <v>78.177535178995527</v>
      </c>
      <c r="Y5" s="5">
        <v>55</v>
      </c>
    </row>
    <row r="6" spans="1:25" x14ac:dyDescent="0.25">
      <c r="A6">
        <v>2.964</v>
      </c>
      <c r="B6">
        <v>2.9209999999999998</v>
      </c>
      <c r="C6">
        <v>2.92</v>
      </c>
      <c r="D6" s="1">
        <f t="shared" si="0"/>
        <v>2.9350000000000001</v>
      </c>
      <c r="F6">
        <v>0.222</v>
      </c>
      <c r="G6">
        <v>1.0660000000000001</v>
      </c>
      <c r="H6" s="1">
        <f t="shared" si="1"/>
        <v>1.288</v>
      </c>
      <c r="K6">
        <v>-6.4310999999999998</v>
      </c>
      <c r="L6">
        <v>1466.7</v>
      </c>
      <c r="M6" s="1">
        <f t="shared" si="2"/>
        <v>-990.41190885000003</v>
      </c>
      <c r="N6" s="2">
        <f t="shared" si="3"/>
        <v>2.2199999999999971</v>
      </c>
      <c r="O6" s="4">
        <f t="shared" si="4"/>
        <v>0.6649114655928966</v>
      </c>
      <c r="P6" s="3">
        <f t="shared" si="5"/>
        <v>-76.895334538043471</v>
      </c>
      <c r="R6" s="1">
        <f t="shared" si="6"/>
        <v>95.514526800000013</v>
      </c>
      <c r="S6" s="2">
        <f t="shared" si="7"/>
        <v>23.143177505039965</v>
      </c>
      <c r="T6" s="4">
        <f t="shared" si="8"/>
        <v>1042.4854731999999</v>
      </c>
      <c r="U6" s="5">
        <v>150</v>
      </c>
      <c r="V6" s="3">
        <f t="shared" si="9"/>
        <v>3.8655302399999996</v>
      </c>
      <c r="W6" s="6">
        <f t="shared" si="10"/>
        <v>960.47676545495983</v>
      </c>
      <c r="X6" s="7">
        <f t="shared" si="11"/>
        <v>74.57117744215526</v>
      </c>
      <c r="Y6" s="5">
        <v>55</v>
      </c>
    </row>
    <row r="7" spans="1:25" x14ac:dyDescent="0.25">
      <c r="A7">
        <v>2.42</v>
      </c>
      <c r="B7">
        <v>2.4159999999999999</v>
      </c>
      <c r="C7">
        <v>2.4039999999999999</v>
      </c>
      <c r="D7" s="1">
        <f t="shared" si="0"/>
        <v>2.4133333333333336</v>
      </c>
      <c r="F7">
        <v>-7.0000000000000007E-2</v>
      </c>
      <c r="G7">
        <v>0.76700000000000002</v>
      </c>
      <c r="H7" s="1">
        <f t="shared" si="1"/>
        <v>0.69700000000000006</v>
      </c>
      <c r="K7">
        <v>-2.9238</v>
      </c>
      <c r="L7">
        <v>1485.6</v>
      </c>
      <c r="M7" s="1">
        <f t="shared" si="2"/>
        <v>-456.07771439999993</v>
      </c>
      <c r="N7" s="2">
        <f t="shared" si="3"/>
        <v>0.96000000000000607</v>
      </c>
      <c r="O7" s="4">
        <f t="shared" si="4"/>
        <v>0.43759417378201909</v>
      </c>
      <c r="P7" s="3">
        <f t="shared" si="5"/>
        <v>-65.43439230989955</v>
      </c>
      <c r="R7" s="1">
        <f t="shared" si="6"/>
        <v>64.578483200000022</v>
      </c>
      <c r="S7" s="2">
        <f t="shared" si="7"/>
        <v>4.6312465612800295</v>
      </c>
      <c r="T7" s="4">
        <f t="shared" si="8"/>
        <v>482.42151680000006</v>
      </c>
      <c r="U7" s="5">
        <v>150</v>
      </c>
      <c r="V7" s="3">
        <f t="shared" si="9"/>
        <v>2.576816</v>
      </c>
      <c r="W7" s="6">
        <f t="shared" si="10"/>
        <v>420.21345423872003</v>
      </c>
      <c r="X7" s="7">
        <f t="shared" si="11"/>
        <v>60.288874352757531</v>
      </c>
      <c r="Y7" s="5">
        <v>55</v>
      </c>
    </row>
    <row r="8" spans="1:25" x14ac:dyDescent="0.25">
      <c r="A8">
        <v>2.29</v>
      </c>
      <c r="B8">
        <v>2.2770000000000001</v>
      </c>
      <c r="C8">
        <v>2.21</v>
      </c>
      <c r="D8" s="1">
        <f t="shared" si="0"/>
        <v>2.2589999999999999</v>
      </c>
      <c r="F8">
        <v>-0.309</v>
      </c>
      <c r="G8">
        <v>0.54700000000000004</v>
      </c>
      <c r="H8" s="1">
        <f t="shared" si="1"/>
        <v>0.23800000000000004</v>
      </c>
      <c r="K8">
        <v>-1.4E-2</v>
      </c>
      <c r="L8">
        <v>1496.1</v>
      </c>
      <c r="M8" s="1">
        <f t="shared" si="2"/>
        <v>-2.1992669999999999</v>
      </c>
      <c r="N8" s="2">
        <f t="shared" si="3"/>
        <v>0.26000000000000606</v>
      </c>
      <c r="O8" s="4">
        <f t="shared" si="4"/>
        <v>0.15963083692167362</v>
      </c>
      <c r="P8" s="3">
        <f t="shared" si="5"/>
        <v>-0.92406176470588219</v>
      </c>
      <c r="R8" s="1">
        <f t="shared" si="6"/>
        <v>56.582962127999998</v>
      </c>
      <c r="S8" s="2">
        <f t="shared" si="7"/>
        <v>8.1684298467202071E-2</v>
      </c>
      <c r="T8" s="4">
        <f t="shared" si="8"/>
        <v>31.417037872000066</v>
      </c>
      <c r="U8" s="5">
        <v>150</v>
      </c>
      <c r="V8" s="3">
        <f t="shared" si="9"/>
        <v>2.307404</v>
      </c>
      <c r="W8" s="6">
        <f t="shared" si="10"/>
        <v>-25.972050426467128</v>
      </c>
      <c r="X8" s="7">
        <f t="shared" si="11"/>
        <v>-10.912626229608033</v>
      </c>
      <c r="Y8" s="5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王皓冬</dc:creator>
  <cp:lastModifiedBy>皓冬 王</cp:lastModifiedBy>
  <dcterms:created xsi:type="dcterms:W3CDTF">2015-06-05T18:19:34Z</dcterms:created>
  <dcterms:modified xsi:type="dcterms:W3CDTF">2024-05-26T04:55:29Z</dcterms:modified>
</cp:coreProperties>
</file>