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tc={0e2d83d6-590c-4754-84bc-5b70889b19ba}</author>
    <author>tc={80e893bb-e23c-424b-99ec-11310af74b4d}</author>
    <author>tc={88cf7f9d-53c4-4b68-82f3-eb85e19447ed}</author>
  </authors>
  <commentList>
    <comment authorId="0" xr:uid="{0e2d83d6-590c-4754-84bc-5b70889b19ba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1" xr:uid="{80e893bb-e23c-424b-99ec-11310af74b4d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2" xr:uid="{88cf7f9d-53c4-4b68-82f3-eb85e19447ed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</commentList>
</comments>
</file>

<file path=xl/sharedStrings.xml><?xml version="1.0" encoding="utf-8"?>
<sst xmlns="http://schemas.openxmlformats.org/spreadsheetml/2006/main" count="5701" uniqueCount="402">
  <si>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</si>
  <si>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</si>
  <si>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</si>
  <si>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</si>
  <si>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</si>
  <si>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</si>
  <si>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</si>
  <si>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</si>
  <si>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</si>
  <si>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</si>
  <si>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</si>
  <si>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</si>
  <si>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</si>
  <si>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</si>
  <si>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</si>
  <si>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</si>
  <si>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</si>
  <si>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</si>
  <si>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</si>
  <si>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</si>
  <si>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</si>
  <si>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</si>
  <si>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</si>
  <si>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</si>
  <si>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</si>
  <si>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</si>
  <si>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</si>
  <si>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</si>
  <si>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</si>
  <si>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</si>
  <si>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</si>
  <si>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</si>
  <si>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</si>
  <si>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</si>
  <si>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</si>
  <si>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</si>
  <si>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</si>
  <si>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</si>
  <si>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</si>
  <si>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</si>
  <si>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</si>
  <si>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</si>
  <si>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</si>
  <si>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</si>
  <si>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</si>
  <si>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</si>
  <si>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</si>
  <si>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</si>
  <si>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</si>
  <si>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</si>
  <si>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</si>
  <si>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</si>
  <si>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</si>
  <si>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</si>
  <si>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</si>
  <si>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</si>
  <si>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</si>
  <si>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</si>
  <si>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</si>
  <si>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</si>
  <si>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</si>
  <si>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</si>
  <si>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</si>
  <si>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</si>
  <si>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</si>
  <si>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</si>
  <si>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</si>
  <si>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</si>
  <si>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</si>
  <si>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</si>
  <si>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</si>
  <si>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</si>
  <si>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</si>
  <si>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</si>
  <si>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</si>
  <si>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</si>
  <si>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</si>
  <si>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</si>
  <si>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</si>
  <si>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</si>
  <si>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</si>
  <si>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</si>
  <si>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</si>
  <si>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</si>
  <si>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</si>
  <si>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</si>
  <si>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</si>
  <si>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</si>
  <si>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</si>
  <si>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</si>
  <si>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</si>
  <si>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</si>
  <si>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</si>
  <si>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</si>
  <si>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</si>
  <si>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</si>
  <si>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</si>
  <si>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</si>
  <si>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</si>
  <si>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</si>
  <si>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</si>
  <si>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</si>
  <si>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</si>
  <si>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</si>
  <si>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</si>
  <si>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</si>
  <si>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</si>
  <si>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</si>
  <si>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</si>
  <si>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</si>
  <si>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</si>
  <si>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</si>
  <si>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</si>
  <si>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</si>
  <si>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</si>
  <si>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</si>
  <si>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</si>
  <si>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</si>
  <si>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</si>
  <si>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</si>
  <si>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</si>
  <si>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</si>
  <si>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</si>
  <si>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</si>
  <si>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</si>
  <si>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</si>
  <si>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</si>
  <si>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</si>
  <si>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</si>
  <si>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</si>
  <si>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</si>
  <si>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</si>
  <si>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</si>
  <si>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</si>
  <si>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</si>
  <si>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</si>
  <si>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</si>
  <si>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</si>
  <si>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</si>
  <si>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</si>
  <si>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</si>
  <si>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</si>
  <si>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</si>
  <si>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</si>
  <si>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</si>
  <si>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</si>
  <si>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</si>
  <si>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</si>
  <si>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</si>
  <si>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</si>
  <si>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</si>
  <si>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</si>
  <si>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</si>
  <si>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</si>
  <si>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</si>
  <si>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</si>
  <si>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</si>
  <si>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</si>
  <si>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</si>
  <si>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</si>
  <si>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</si>
  <si>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</si>
  <si>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</si>
  <si>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</si>
  <si>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</si>
  <si>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</si>
  <si>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</si>
  <si>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</si>
  <si>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</si>
  <si>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</si>
  <si>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</si>
  <si>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</si>
  <si>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</si>
  <si>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</si>
  <si>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</si>
  <si>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</si>
  <si>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</si>
  <si>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</si>
  <si>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</si>
  <si>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</si>
  <si>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</si>
  <si>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</si>
  <si>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</si>
  <si>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</si>
  <si>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</si>
  <si>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</si>
  <si>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</si>
  <si>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</si>
  <si>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</si>
  <si>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</si>
  <si>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 Stanislav ml.</t>
  </si>
  <si>
    <t>Bubník Martin</t>
  </si>
  <si>
    <t>Berdar Vasyl</t>
  </si>
  <si>
    <t>Yarushynskyi Vladyslav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</si>
  <si>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</si>
  <si>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</si>
  <si>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</si>
  <si>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</si>
  <si>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</si>
  <si>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</si>
  <si>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</si>
  <si>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</si>
  <si>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</si>
  <si>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</si>
  <si>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</si>
  <si>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</si>
  <si>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t>Prošek Václav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</si>
  <si>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</si>
  <si>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</si>
  <si>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</si>
  <si>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</si>
  <si>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</si>
  <si>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</si>
  <si>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</si>
  <si>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</si>
  <si>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</si>
  <si>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</si>
  <si>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</si>
  <si>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</si>
  <si>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</si>
  <si>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</si>
  <si>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</si>
  <si>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</si>
  <si>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</si>
  <si>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</si>
  <si>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</si>
  <si>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</si>
  <si>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</si>
  <si>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</si>
  <si>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</si>
  <si>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</si>
  <si>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</si>
  <si>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</si>
  <si>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</si>
  <si>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</si>
  <si>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</si>
  <si>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</si>
  <si>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t>Kumar Jatinder</t>
  </si>
  <si>
    <t>Stehlíková Magdaléna</t>
  </si>
  <si>
    <t>Dragoun Alfréd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</si>
  <si>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</si>
  <si>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</si>
  <si>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Rothová Anastasia</t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</si>
  <si>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</si>
  <si>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</si>
  <si>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</si>
  <si>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</si>
  <si>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</si>
  <si>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</si>
  <si>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</si>
  <si>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</si>
  <si>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</si>
  <si>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</si>
  <si>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</si>
  <si>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</si>
  <si>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</si>
  <si>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</si>
  <si>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</si>
  <si>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</si>
  <si>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</si>
  <si>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</si>
  <si>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</si>
  <si>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</si>
  <si>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</si>
  <si>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</si>
  <si>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</si>
  <si>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</si>
  <si>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</si>
  <si>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</si>
  <si>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</si>
  <si>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</si>
  <si>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</si>
  <si>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</si>
  <si>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</si>
  <si>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</si>
  <si>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</si>
  <si>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</si>
  <si>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</si>
  <si>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</si>
  <si>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</si>
  <si>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t>Raboch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</si>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</sst>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47c6bdcd-e2f6-4e0f-826f-8d8ddf07074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47c6bdcd-e2f6-4e0f-826f-8d8ddf07074a}" id="{0e2d83d6-590c-4754-84bc-5b70889b19ba}" done="0">
    <x18tc:text xml:space="preserve">1400 čistý bonus</x18tc:text>
  </x18tc:threadedComment>
  <x18tc:threadedComment ref="I12" dT="2025-03-04T15:49:51.00" personId="{47c6bdcd-e2f6-4e0f-826f-8d8ddf07074a}" id="{80e893bb-e23c-424b-99ec-11310af74b4d}" done="0">
    <x18tc:text xml:space="preserve">3670
kč bonus</x18tc:text>
  </x18tc:threadedComment>
  <x18tc:threadedComment ref="I17" dT="2025-03-04T15:50:36.00" personId="{47c6bdcd-e2f6-4e0f-826f-8d8ddf07074a}" id="{88cf7f9d-53c4-4b68-82f3-eb85e19447ed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100.0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2882.052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112.0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2882.052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83.5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106.0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2882.052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88.0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2274.6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92.5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2882.052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39.5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7716.878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39.5</v>
      </c>
      <c r="V11" s="55">
        <f t="shared" si="3"/>
        <v>7716.878</v>
      </c>
      <c r="W11" s="56">
        <f t="shared" si="4"/>
        <v>8729.5</v>
      </c>
      <c r="X11" s="57">
        <f t="shared" si="5"/>
        <v>11680.071</v>
      </c>
      <c r="Y11" s="217">
        <f t="shared" si="6"/>
        <v>2950.571</v>
      </c>
      <c r="Z11" s="59">
        <f t="shared" si="7"/>
        <v>1012.622</v>
      </c>
      <c r="AA11" s="59">
        <f t="shared" si="8"/>
        <v>-1260.575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110.0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37.5</v>
      </c>
      <c r="H14" s="64">
        <v>187.0</v>
      </c>
      <c r="I14" s="50">
        <v>0.0</v>
      </c>
      <c r="J14" s="66"/>
      <c r="K14" s="67"/>
      <c r="L14" s="246">
        <f t="shared" si="2"/>
        <v>6199.05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37.5</v>
      </c>
      <c r="V14" s="55">
        <f t="shared" si="11"/>
        <v>6199.05</v>
      </c>
      <c r="W14" s="56">
        <f t="shared" si="12"/>
        <v>7012.5</v>
      </c>
      <c r="X14" s="57">
        <f t="shared" si="5"/>
        <v>9382.725</v>
      </c>
      <c r="Y14" s="217">
        <f t="shared" si="13"/>
        <v>2370.225</v>
      </c>
      <c r="Z14" s="59">
        <f t="shared" si="14"/>
        <v>813.45</v>
      </c>
      <c r="AA14" s="59">
        <f t="shared" si="8"/>
        <v>-1518.125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95.0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2274.6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74.0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53</v>
      </c>
      <c r="H17" s="64">
        <v>200.0</v>
      </c>
      <c r="I17" s="65">
        <v>0.0</v>
      </c>
      <c r="J17" s="66"/>
      <c r="K17" s="67"/>
      <c r="L17" s="246">
        <f t="shared" si="2"/>
        <v>9370.4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53.0</v>
      </c>
      <c r="V17" s="55">
        <f t="shared" si="11"/>
        <v>9370.4</v>
      </c>
      <c r="W17" s="56">
        <f t="shared" si="12"/>
        <v>10600</v>
      </c>
      <c r="X17" s="57">
        <f t="shared" si="5"/>
        <v>14182.8</v>
      </c>
      <c r="Y17" s="217">
        <f t="shared" si="13"/>
        <v>3582.8</v>
      </c>
      <c r="Z17" s="59">
        <f t="shared" si="14"/>
        <v>1229.6</v>
      </c>
      <c r="AA17" s="59">
        <f t="shared" si="8"/>
        <v>-980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/>
      <c r="C18" s="46"/>
      <c r="D18" s="46"/>
      <c r="E18" s="46"/>
      <c r="F18" s="47"/>
      <c r="G18" s="63">
        <f t="shared" si="15"/>
        <v>0</v>
      </c>
      <c r="H18" s="64"/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/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0</v>
      </c>
      <c r="AD18" s="69">
        <f t="shared" si="10"/>
        <v>0</v>
      </c>
    </row>
    <row r="19" ht="15.75" customHeight="1">
      <c r="A19" s="44" t="b">
        <v>0</v>
      </c>
      <c r="B19" s="248"/>
      <c r="C19" s="46"/>
      <c r="D19" s="46"/>
      <c r="E19" s="46"/>
      <c r="F19" s="47"/>
      <c r="G19" s="63">
        <f t="shared" si="15"/>
        <v>0</v>
      </c>
      <c r="H19" s="64"/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/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0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46.5</v>
      </c>
      <c r="H20" s="64">
        <v>200.0</v>
      </c>
      <c r="I20" s="65">
        <v>0.0</v>
      </c>
      <c r="J20" s="66"/>
      <c r="K20" s="67"/>
      <c r="L20" s="246">
        <f t="shared" si="2"/>
        <v>8221.2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46.5</v>
      </c>
      <c r="V20" s="55">
        <f t="shared" si="11"/>
        <v>8221.2</v>
      </c>
      <c r="W20" s="56">
        <f t="shared" si="12"/>
        <v>9300</v>
      </c>
      <c r="X20" s="57">
        <f t="shared" si="5"/>
        <v>12443.4</v>
      </c>
      <c r="Y20" s="217">
        <f t="shared" si="13"/>
        <v>3143.4</v>
      </c>
      <c r="Z20" s="59">
        <f t="shared" si="14"/>
        <v>1078.8</v>
      </c>
      <c r="AA20" s="59">
        <f t="shared" si="8"/>
        <v>-1175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118.5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217.0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0</v>
      </c>
      <c r="H23" s="158">
        <v>187.0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91.5</v>
      </c>
      <c r="H24" s="64">
        <v>200.0</v>
      </c>
      <c r="I24" s="65">
        <v>0.0</v>
      </c>
      <c r="J24" s="66"/>
      <c r="K24" s="67"/>
      <c r="L24" s="246">
        <f t="shared" si="2"/>
        <v>16002.2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91.5</v>
      </c>
      <c r="V24" s="55">
        <f t="shared" si="11"/>
        <v>16002.2</v>
      </c>
      <c r="W24" s="56">
        <f t="shared" si="12"/>
        <v>18300</v>
      </c>
      <c r="X24" s="57">
        <f t="shared" si="5"/>
        <v>24485.4</v>
      </c>
      <c r="Y24" s="217">
        <f t="shared" si="13"/>
        <v>6185.4</v>
      </c>
      <c r="Z24" s="59">
        <f t="shared" si="14"/>
        <v>2122.8</v>
      </c>
      <c r="AA24" s="59">
        <f t="shared" si="8"/>
        <v>175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13</v>
      </c>
      <c r="H27" s="64">
        <v>214.0</v>
      </c>
      <c r="I27" s="65">
        <v>0.0</v>
      </c>
      <c r="J27" s="66"/>
      <c r="K27" s="67"/>
      <c r="L27" s="246">
        <f t="shared" si="2"/>
        <v>2459.288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13.0</v>
      </c>
      <c r="V27" s="55">
        <f t="shared" si="11"/>
        <v>2459.288</v>
      </c>
      <c r="W27" s="56">
        <f t="shared" si="12"/>
        <v>2782</v>
      </c>
      <c r="X27" s="57">
        <f t="shared" si="5"/>
        <v>3722.316</v>
      </c>
      <c r="Y27" s="217">
        <f t="shared" si="13"/>
        <v>940.316</v>
      </c>
      <c r="Z27" s="59">
        <f t="shared" si="14"/>
        <v>322.712</v>
      </c>
      <c r="AA27" s="59">
        <f t="shared" si="8"/>
        <v>-2152.7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102</v>
      </c>
      <c r="H28" s="64">
        <v>200.0</v>
      </c>
      <c r="I28" s="65">
        <v>0.0</v>
      </c>
      <c r="J28" s="66"/>
      <c r="K28" s="67"/>
      <c r="L28" s="246">
        <f t="shared" si="2"/>
        <v>17543.6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102.0</v>
      </c>
      <c r="V28" s="55">
        <f t="shared" si="11"/>
        <v>17543.6</v>
      </c>
      <c r="W28" s="56">
        <f t="shared" si="12"/>
        <v>20400</v>
      </c>
      <c r="X28" s="57">
        <f t="shared" si="5"/>
        <v>27295.2</v>
      </c>
      <c r="Y28" s="217">
        <f t="shared" si="13"/>
        <v>6895.2</v>
      </c>
      <c r="Z28" s="59">
        <f t="shared" si="14"/>
        <v>2366.4</v>
      </c>
      <c r="AA28" s="59">
        <f t="shared" si="8"/>
        <v>490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/>
      <c r="C29" s="46"/>
      <c r="D29" s="46"/>
      <c r="E29" s="46"/>
      <c r="F29" s="47"/>
      <c r="G29" s="63">
        <f t="shared" si="16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0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 t="s">
        <v>2</v>
      </c>
      <c r="E30" s="46"/>
      <c r="F30" s="47"/>
      <c r="G30" s="63">
        <f t="shared" si="16"/>
        <v>91</v>
      </c>
      <c r="H30" s="64">
        <v>187.0</v>
      </c>
      <c r="I30" s="65">
        <v>0.0</v>
      </c>
      <c r="J30" s="66"/>
      <c r="K30" s="67"/>
      <c r="L30" s="246">
        <f t="shared" si="2"/>
        <v>15043.028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91.0</v>
      </c>
      <c r="V30" s="55">
        <f t="shared" si="11"/>
        <v>15043.028</v>
      </c>
      <c r="W30" s="56">
        <f t="shared" si="12"/>
        <v>17017</v>
      </c>
      <c r="X30" s="57">
        <f t="shared" si="5"/>
        <v>22768.746</v>
      </c>
      <c r="Y30" s="217">
        <f t="shared" si="13"/>
        <v>5751.746</v>
      </c>
      <c r="Z30" s="59">
        <f t="shared" si="14"/>
        <v>1973.972</v>
      </c>
      <c r="AA30" s="59">
        <f t="shared" si="8"/>
        <v>-17.45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0</v>
      </c>
      <c r="H31" s="64">
        <v>173.0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83.5</v>
      </c>
      <c r="H35" s="64">
        <v>187.0</v>
      </c>
      <c r="I35" s="65">
        <v>0.0</v>
      </c>
      <c r="J35" s="66"/>
      <c r="K35" s="67"/>
      <c r="L35" s="246">
        <f t="shared" si="2"/>
        <v>13803.218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83.5</v>
      </c>
      <c r="V35" s="55">
        <f t="shared" si="11"/>
        <v>13803.218</v>
      </c>
      <c r="W35" s="56">
        <f t="shared" si="12"/>
        <v>15614.5</v>
      </c>
      <c r="X35" s="57">
        <f t="shared" si="5"/>
        <v>20892.201</v>
      </c>
      <c r="Y35" s="217">
        <f t="shared" si="13"/>
        <v>5277.701</v>
      </c>
      <c r="Z35" s="59">
        <f t="shared" si="14"/>
        <v>1811.282</v>
      </c>
      <c r="AA35" s="59">
        <f t="shared" si="8"/>
        <v>-227.825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0</v>
      </c>
      <c r="H37" s="64">
        <v>187.0</v>
      </c>
      <c r="I37" s="65"/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3"/>
        <v>0</v>
      </c>
      <c r="Z37" s="59">
        <f t="shared" si="14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110</v>
      </c>
      <c r="H38" s="64">
        <v>187.0</v>
      </c>
      <c r="I38" s="65"/>
      <c r="J38" s="66"/>
      <c r="K38" s="67"/>
      <c r="L38" s="246">
        <f t="shared" si="2"/>
        <v>17668.38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110.0</v>
      </c>
      <c r="V38" s="55">
        <f t="shared" si="11"/>
        <v>17668.38</v>
      </c>
      <c r="W38" s="56">
        <f t="shared" si="12"/>
        <v>20570</v>
      </c>
      <c r="X38" s="57">
        <f t="shared" si="5"/>
        <v>27522.66</v>
      </c>
      <c r="Y38" s="217">
        <f t="shared" si="13"/>
        <v>6952.66</v>
      </c>
      <c r="Z38" s="59">
        <f t="shared" si="14"/>
        <v>2386.12</v>
      </c>
      <c r="AA38" s="59">
        <f t="shared" si="8"/>
        <v>515.5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97.5</v>
      </c>
      <c r="H39" s="64">
        <v>187.0</v>
      </c>
      <c r="I39" s="65"/>
      <c r="J39" s="66"/>
      <c r="K39" s="67"/>
      <c r="L39" s="246">
        <f t="shared" si="2"/>
        <v>15952.655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97.5</v>
      </c>
      <c r="V39" s="55">
        <f t="shared" si="11"/>
        <v>15952.655</v>
      </c>
      <c r="W39" s="56">
        <f t="shared" si="12"/>
        <v>18232.5</v>
      </c>
      <c r="X39" s="57">
        <f t="shared" si="5"/>
        <v>24395.085</v>
      </c>
      <c r="Y39" s="217">
        <f t="shared" si="13"/>
        <v>6162.585</v>
      </c>
      <c r="Z39" s="59">
        <f t="shared" si="14"/>
        <v>2114.97</v>
      </c>
      <c r="AA39" s="59">
        <f t="shared" si="8"/>
        <v>164.875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8</v>
      </c>
      <c r="H40" s="64">
        <v>187.0</v>
      </c>
      <c r="I40" s="65"/>
      <c r="J40" s="66"/>
      <c r="K40" s="67"/>
      <c r="L40" s="246">
        <f t="shared" si="2"/>
        <v>1322.464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8.0</v>
      </c>
      <c r="V40" s="55">
        <f t="shared" si="11"/>
        <v>1322.464</v>
      </c>
      <c r="W40" s="56">
        <f t="shared" si="12"/>
        <v>1496</v>
      </c>
      <c r="X40" s="57">
        <f t="shared" si="5"/>
        <v>2001.648</v>
      </c>
      <c r="Y40" s="217">
        <f t="shared" si="13"/>
        <v>505.648</v>
      </c>
      <c r="Z40" s="59">
        <f t="shared" si="14"/>
        <v>173.536</v>
      </c>
      <c r="AA40" s="59">
        <f t="shared" si="8"/>
        <v>-2345.6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66</v>
      </c>
      <c r="H41" s="64">
        <v>187.0</v>
      </c>
      <c r="I41" s="65"/>
      <c r="J41" s="66"/>
      <c r="K41" s="67"/>
      <c r="L41" s="246">
        <f t="shared" si="2"/>
        <v>10910.328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66.0</v>
      </c>
      <c r="V41" s="55">
        <f t="shared" si="11"/>
        <v>10910.328</v>
      </c>
      <c r="W41" s="56">
        <f t="shared" si="12"/>
        <v>12342</v>
      </c>
      <c r="X41" s="57">
        <f t="shared" si="5"/>
        <v>16513.596</v>
      </c>
      <c r="Y41" s="217">
        <f t="shared" si="13"/>
        <v>4171.596</v>
      </c>
      <c r="Z41" s="59">
        <f t="shared" si="14"/>
        <v>1431.672</v>
      </c>
      <c r="AA41" s="59">
        <f t="shared" si="8"/>
        <v>-718.7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62" t="s">
        <v>206</v>
      </c>
      <c r="C42" s="46" t="s">
        <v>5</v>
      </c>
      <c r="D42" s="46"/>
      <c r="E42" s="46"/>
      <c r="F42" s="47"/>
      <c r="G42" s="63">
        <f t="shared" si="16"/>
        <v>14</v>
      </c>
      <c r="H42" s="64">
        <v>187.0</v>
      </c>
      <c r="I42" s="65"/>
      <c r="J42" s="66"/>
      <c r="K42" s="67"/>
      <c r="L42" s="246">
        <f t="shared" si="2"/>
        <v>2314.312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Prošek Václav</v>
      </c>
      <c r="U42" s="54">
        <v>14.0</v>
      </c>
      <c r="V42" s="55">
        <f t="shared" si="11"/>
        <v>2314.312</v>
      </c>
      <c r="W42" s="56">
        <f t="shared" si="12"/>
        <v>2618</v>
      </c>
      <c r="X42" s="57">
        <f t="shared" si="5"/>
        <v>3502.884</v>
      </c>
      <c r="Y42" s="217">
        <f t="shared" si="13"/>
        <v>884.884</v>
      </c>
      <c r="Z42" s="59">
        <f t="shared" si="14"/>
        <v>303.688</v>
      </c>
      <c r="AA42" s="59">
        <f t="shared" si="8"/>
        <v>-2177.3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2049.5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2049.5</v>
      </c>
      <c r="V60" s="100">
        <f t="shared" si="21"/>
        <v>722553.481</v>
      </c>
      <c r="W60" s="100">
        <f t="shared" si="21"/>
        <v>807734</v>
      </c>
      <c r="X60" s="100">
        <f t="shared" si="21"/>
        <v>1080748.092</v>
      </c>
      <c r="Y60" s="100">
        <f t="shared" si="21"/>
        <v>273014.092</v>
      </c>
      <c r="Z60" s="100">
        <f t="shared" si="21"/>
        <v>93697.144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207</v>
      </c>
      <c r="Y63" s="221" t="s">
        <v>208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209</v>
      </c>
      <c r="AD74" s="43" t="s">
        <v>210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23.25</v>
      </c>
      <c r="H75" s="158">
        <v>150.0</v>
      </c>
      <c r="I75" s="159">
        <v>3.0</v>
      </c>
      <c r="J75" s="66"/>
      <c r="K75" s="160">
        <f t="shared" ref="K75:K194" si="24">S75</f>
        <v>43</v>
      </c>
      <c r="L75" s="160"/>
      <c r="M75" s="160"/>
      <c r="N75" s="160"/>
      <c r="O75" s="160"/>
      <c r="P75" s="160"/>
      <c r="Q75" s="160"/>
      <c r="R75" s="160"/>
      <c r="S75" s="160">
        <v>43.0</v>
      </c>
      <c r="T75" s="53" t="str">
        <f t="shared" si="22"/>
        <v>Jurkovič Martin</v>
      </c>
      <c r="U75" s="54">
        <v>23.25</v>
      </c>
      <c r="V75" s="55">
        <f t="shared" ref="V75:V195" si="25">IF(I75=1, IF(AA75&lt;0, W75-Z75, W75-Z75-AA75), IF(I75=2, W75/115*100, IF(I75=3, W75, "")))</f>
        <v>3487.5</v>
      </c>
      <c r="W75" s="56">
        <f t="shared" ref="W75:W194" si="26">H75*G75+J75</f>
        <v>3487.5</v>
      </c>
      <c r="X75" s="57">
        <f t="shared" ref="X75:X195" si="27">W75+Y75</f>
        <v>3487.5</v>
      </c>
      <c r="Y75" s="217">
        <f t="shared" ref="Y75:Y195" si="28">IF(I75=1, W75*$Y$4, 0)
</f>
        <v>0</v>
      </c>
      <c r="Z75" s="59">
        <f t="shared" ref="Z75:Z195" si="29">$Z$4/100*W75*100</f>
        <v>404.55</v>
      </c>
      <c r="AA75" s="59">
        <f t="shared" ref="AA75:AA195" si="30">$AA$4/100*W75*100-$AB$4</f>
        <v>-2046.875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76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76.0</v>
      </c>
      <c r="V76" s="55">
        <f t="shared" si="25"/>
        <v>13436.8</v>
      </c>
      <c r="W76" s="56">
        <f t="shared" si="26"/>
        <v>15200</v>
      </c>
      <c r="X76" s="57">
        <f t="shared" si="27"/>
        <v>20337.6</v>
      </c>
      <c r="Y76" s="217">
        <f t="shared" si="28"/>
        <v>5137.6</v>
      </c>
      <c r="Z76" s="59">
        <f t="shared" si="29"/>
        <v>1763.2</v>
      </c>
      <c r="AA76" s="59">
        <f t="shared" si="30"/>
        <v>-290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22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22.0</v>
      </c>
      <c r="V78" s="55">
        <f t="shared" si="25"/>
        <v>3889.6</v>
      </c>
      <c r="W78" s="56">
        <f t="shared" si="26"/>
        <v>4400</v>
      </c>
      <c r="X78" s="57">
        <f t="shared" si="27"/>
        <v>5887.2</v>
      </c>
      <c r="Y78" s="217">
        <f t="shared" si="28"/>
        <v>1487.2</v>
      </c>
      <c r="Z78" s="59">
        <f t="shared" si="29"/>
        <v>510.4</v>
      </c>
      <c r="AA78" s="59">
        <f t="shared" si="30"/>
        <v>-1910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37</v>
      </c>
      <c r="L79" s="164"/>
      <c r="M79" s="164"/>
      <c r="N79" s="164"/>
      <c r="O79" s="164"/>
      <c r="P79" s="164"/>
      <c r="Q79" s="164"/>
      <c r="R79" s="164"/>
      <c r="S79" s="164">
        <v>37.0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71.5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71.5</v>
      </c>
      <c r="V80" s="55">
        <f t="shared" si="25"/>
        <v>11819.522</v>
      </c>
      <c r="W80" s="56">
        <f t="shared" si="26"/>
        <v>13370.5</v>
      </c>
      <c r="X80" s="57">
        <f t="shared" si="27"/>
        <v>17889.729</v>
      </c>
      <c r="Y80" s="217">
        <f t="shared" si="28"/>
        <v>4519.229</v>
      </c>
      <c r="Z80" s="59">
        <f t="shared" si="29"/>
        <v>1550.978</v>
      </c>
      <c r="AA80" s="59">
        <f t="shared" si="30"/>
        <v>-564.425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47.5</v>
      </c>
      <c r="H81" s="158">
        <v>173.0</v>
      </c>
      <c r="I81" s="159">
        <v>1.0</v>
      </c>
      <c r="J81" s="66"/>
      <c r="K81" s="160">
        <f t="shared" si="24"/>
        <v>62</v>
      </c>
      <c r="L81" s="164"/>
      <c r="M81" s="164"/>
      <c r="N81" s="164"/>
      <c r="O81" s="164"/>
      <c r="P81" s="164"/>
      <c r="Q81" s="164"/>
      <c r="R81" s="164"/>
      <c r="S81" s="164">
        <v>62.0</v>
      </c>
      <c r="T81" s="53" t="str">
        <f t="shared" si="22"/>
        <v>Novák Jakub</v>
      </c>
      <c r="U81" s="54">
        <v>47.5</v>
      </c>
      <c r="V81" s="55">
        <f t="shared" si="25"/>
        <v>7264.27</v>
      </c>
      <c r="W81" s="56">
        <f t="shared" si="26"/>
        <v>8217.5</v>
      </c>
      <c r="X81" s="57">
        <f t="shared" si="27"/>
        <v>10995.015</v>
      </c>
      <c r="Y81" s="217">
        <f t="shared" si="28"/>
        <v>2777.515</v>
      </c>
      <c r="Z81" s="59">
        <f t="shared" si="29"/>
        <v>953.23</v>
      </c>
      <c r="AA81" s="59">
        <f t="shared" si="30"/>
        <v>-1337.375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 t="s">
        <v>2</v>
      </c>
      <c r="E83" s="99"/>
      <c r="F83" s="163"/>
      <c r="G83" s="157">
        <f t="shared" si="23"/>
        <v>22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22.0</v>
      </c>
      <c r="V83" s="55">
        <f t="shared" si="25"/>
        <v>3364.504</v>
      </c>
      <c r="W83" s="56">
        <f t="shared" si="26"/>
        <v>3806</v>
      </c>
      <c r="X83" s="57">
        <f t="shared" si="27"/>
        <v>5092.428</v>
      </c>
      <c r="Y83" s="217">
        <f t="shared" si="28"/>
        <v>1286.428</v>
      </c>
      <c r="Z83" s="59">
        <f t="shared" si="29"/>
        <v>441.496</v>
      </c>
      <c r="AA83" s="59">
        <f t="shared" si="30"/>
        <v>-1999.1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29.5</v>
      </c>
      <c r="H84" s="170">
        <v>187.0</v>
      </c>
      <c r="I84" s="159">
        <v>1.0</v>
      </c>
      <c r="J84" s="66"/>
      <c r="K84" s="160">
        <f t="shared" si="24"/>
        <v>54</v>
      </c>
      <c r="L84" s="164"/>
      <c r="M84" s="164"/>
      <c r="N84" s="164"/>
      <c r="O84" s="164"/>
      <c r="P84" s="164"/>
      <c r="Q84" s="164"/>
      <c r="R84" s="164"/>
      <c r="S84" s="164">
        <v>54.0</v>
      </c>
      <c r="T84" s="53" t="str">
        <f t="shared" si="22"/>
        <v>Lanský Zoltan</v>
      </c>
      <c r="U84" s="54">
        <v>29.5</v>
      </c>
      <c r="V84" s="55">
        <f t="shared" si="25"/>
        <v>4876.586</v>
      </c>
      <c r="W84" s="56">
        <f t="shared" si="26"/>
        <v>5516.5</v>
      </c>
      <c r="X84" s="57">
        <f t="shared" si="27"/>
        <v>7381.077</v>
      </c>
      <c r="Y84" s="217">
        <f t="shared" si="28"/>
        <v>1864.577</v>
      </c>
      <c r="Z84" s="59">
        <f t="shared" si="29"/>
        <v>639.914</v>
      </c>
      <c r="AA84" s="59">
        <f t="shared" si="30"/>
        <v>-1742.525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22.5</v>
      </c>
      <c r="H85" s="158">
        <v>150.0</v>
      </c>
      <c r="I85" s="159">
        <v>3.0</v>
      </c>
      <c r="J85" s="66"/>
      <c r="K85" s="160">
        <f t="shared" si="24"/>
        <v>29</v>
      </c>
      <c r="L85" s="164"/>
      <c r="M85" s="164"/>
      <c r="N85" s="164"/>
      <c r="O85" s="164"/>
      <c r="P85" s="164"/>
      <c r="Q85" s="164"/>
      <c r="R85" s="164"/>
      <c r="S85" s="164">
        <v>29.0</v>
      </c>
      <c r="T85" s="53" t="str">
        <f t="shared" si="22"/>
        <v>Lowe Jana</v>
      </c>
      <c r="U85" s="54">
        <v>22.5</v>
      </c>
      <c r="V85" s="55">
        <f t="shared" si="25"/>
        <v>3375</v>
      </c>
      <c r="W85" s="56">
        <f t="shared" si="26"/>
        <v>3375</v>
      </c>
      <c r="X85" s="57">
        <f t="shared" si="27"/>
        <v>3375</v>
      </c>
      <c r="Y85" s="217">
        <f t="shared" si="28"/>
        <v>0</v>
      </c>
      <c r="Z85" s="59">
        <f t="shared" si="29"/>
        <v>391.5</v>
      </c>
      <c r="AA85" s="59">
        <f t="shared" si="30"/>
        <v>-2063.75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8.5</v>
      </c>
      <c r="H87" s="170">
        <v>173.0</v>
      </c>
      <c r="I87" s="159">
        <v>1.0</v>
      </c>
      <c r="J87" s="66"/>
      <c r="K87" s="160">
        <f t="shared" si="24"/>
        <v>9</v>
      </c>
      <c r="L87" s="164"/>
      <c r="M87" s="164"/>
      <c r="N87" s="164"/>
      <c r="O87" s="164"/>
      <c r="P87" s="164"/>
      <c r="Q87" s="164"/>
      <c r="R87" s="164"/>
      <c r="S87" s="164">
        <v>9.0</v>
      </c>
      <c r="T87" s="53" t="str">
        <f t="shared" si="22"/>
        <v>Hyský Aleš</v>
      </c>
      <c r="U87" s="54">
        <v>8.5</v>
      </c>
      <c r="V87" s="55">
        <f t="shared" si="25"/>
        <v>1299.922</v>
      </c>
      <c r="W87" s="56">
        <f t="shared" si="26"/>
        <v>1470.5</v>
      </c>
      <c r="X87" s="57">
        <f t="shared" si="27"/>
        <v>1967.529</v>
      </c>
      <c r="Y87" s="217">
        <f t="shared" si="28"/>
        <v>497.029</v>
      </c>
      <c r="Z87" s="59">
        <f t="shared" si="29"/>
        <v>170.578</v>
      </c>
      <c r="AA87" s="59">
        <f t="shared" si="30"/>
        <v>-2349.425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42.5</v>
      </c>
      <c r="H89" s="158">
        <v>170.0</v>
      </c>
      <c r="I89" s="159">
        <v>3.0</v>
      </c>
      <c r="J89" s="66"/>
      <c r="K89" s="160">
        <f t="shared" si="24"/>
        <v>24</v>
      </c>
      <c r="L89" s="164"/>
      <c r="M89" s="164"/>
      <c r="N89" s="164"/>
      <c r="O89" s="164"/>
      <c r="P89" s="164"/>
      <c r="Q89" s="164"/>
      <c r="R89" s="164"/>
      <c r="S89" s="164">
        <v>24.0</v>
      </c>
      <c r="T89" s="53" t="str">
        <f t="shared" si="22"/>
        <v>Lažek Jaroslav</v>
      </c>
      <c r="U89" s="54">
        <v>42.5</v>
      </c>
      <c r="V89" s="55">
        <f t="shared" si="25"/>
        <v>7225</v>
      </c>
      <c r="W89" s="56">
        <f t="shared" si="26"/>
        <v>7225</v>
      </c>
      <c r="X89" s="57">
        <f t="shared" si="27"/>
        <v>7225</v>
      </c>
      <c r="Y89" s="217">
        <f t="shared" si="28"/>
        <v>0</v>
      </c>
      <c r="Z89" s="59">
        <f t="shared" si="29"/>
        <v>838.1</v>
      </c>
      <c r="AA89" s="59">
        <f t="shared" si="30"/>
        <v>-1486.25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75</v>
      </c>
      <c r="H90" s="158">
        <v>160.0</v>
      </c>
      <c r="I90" s="159">
        <v>3.0</v>
      </c>
      <c r="J90" s="66"/>
      <c r="K90" s="160">
        <f t="shared" si="24"/>
        <v>113</v>
      </c>
      <c r="L90" s="164"/>
      <c r="M90" s="164"/>
      <c r="N90" s="164"/>
      <c r="O90" s="164"/>
      <c r="P90" s="164"/>
      <c r="Q90" s="164"/>
      <c r="R90" s="164"/>
      <c r="S90" s="164">
        <v>113.0</v>
      </c>
      <c r="T90" s="53" t="str">
        <f t="shared" si="22"/>
        <v>Kormash Liubov</v>
      </c>
      <c r="U90" s="54">
        <v>75.0</v>
      </c>
      <c r="V90" s="55">
        <f t="shared" si="25"/>
        <v>12000</v>
      </c>
      <c r="W90" s="56">
        <f t="shared" si="26"/>
        <v>12000</v>
      </c>
      <c r="X90" s="57">
        <f t="shared" si="27"/>
        <v>12000</v>
      </c>
      <c r="Y90" s="217">
        <f t="shared" si="28"/>
        <v>0</v>
      </c>
      <c r="Z90" s="59">
        <f t="shared" si="29"/>
        <v>1392</v>
      </c>
      <c r="AA90" s="59">
        <f t="shared" si="30"/>
        <v>-770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78.5</v>
      </c>
      <c r="H93" s="158">
        <v>187.0</v>
      </c>
      <c r="I93" s="159">
        <v>1.0</v>
      </c>
      <c r="J93" s="66"/>
      <c r="K93" s="160">
        <f t="shared" si="24"/>
        <v>75</v>
      </c>
      <c r="L93" s="164"/>
      <c r="M93" s="164"/>
      <c r="N93" s="164"/>
      <c r="O93" s="164"/>
      <c r="P93" s="164"/>
      <c r="Q93" s="164"/>
      <c r="R93" s="164"/>
      <c r="S93" s="164">
        <v>75.0</v>
      </c>
      <c r="T93" s="53" t="str">
        <f t="shared" si="22"/>
        <v>Chlubna Tomáš</v>
      </c>
      <c r="U93" s="54">
        <v>78.5</v>
      </c>
      <c r="V93" s="55">
        <f t="shared" si="25"/>
        <v>12976.678</v>
      </c>
      <c r="W93" s="56">
        <f t="shared" si="26"/>
        <v>14679.5</v>
      </c>
      <c r="X93" s="57">
        <f t="shared" si="27"/>
        <v>19641.171</v>
      </c>
      <c r="Y93" s="217">
        <f t="shared" si="28"/>
        <v>4961.671</v>
      </c>
      <c r="Z93" s="59">
        <f t="shared" si="29"/>
        <v>1702.822</v>
      </c>
      <c r="AA93" s="59">
        <f t="shared" si="30"/>
        <v>-368.075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112</v>
      </c>
      <c r="H94" s="158">
        <v>187.0</v>
      </c>
      <c r="I94" s="159">
        <v>1.0</v>
      </c>
      <c r="J94" s="66"/>
      <c r="K94" s="160">
        <f t="shared" si="24"/>
        <v>49</v>
      </c>
      <c r="L94" s="164"/>
      <c r="M94" s="164"/>
      <c r="N94" s="164"/>
      <c r="O94" s="164"/>
      <c r="P94" s="164"/>
      <c r="Q94" s="164"/>
      <c r="R94" s="164"/>
      <c r="S94" s="164">
        <v>49.0</v>
      </c>
      <c r="T94" s="53" t="str">
        <f t="shared" si="22"/>
        <v>Vychivskyi Volodymyr</v>
      </c>
      <c r="U94" s="54">
        <v>112.0</v>
      </c>
      <c r="V94" s="55">
        <f t="shared" si="25"/>
        <v>17942.896</v>
      </c>
      <c r="W94" s="56">
        <f t="shared" si="26"/>
        <v>20944</v>
      </c>
      <c r="X94" s="57">
        <f t="shared" si="27"/>
        <v>28023.072</v>
      </c>
      <c r="Y94" s="217">
        <f t="shared" si="28"/>
        <v>7079.072</v>
      </c>
      <c r="Z94" s="59">
        <f t="shared" si="29"/>
        <v>2429.504</v>
      </c>
      <c r="AA94" s="59">
        <f t="shared" si="30"/>
        <v>571.6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24</v>
      </c>
      <c r="L96" s="164"/>
      <c r="M96" s="164"/>
      <c r="N96" s="164"/>
      <c r="O96" s="164"/>
      <c r="P96" s="164"/>
      <c r="Q96" s="164"/>
      <c r="R96" s="164"/>
      <c r="S96" s="164">
        <v>24.0</v>
      </c>
      <c r="T96" s="53" t="str">
        <f t="shared" si="22"/>
        <v>Hřebík Martin</v>
      </c>
      <c r="U96" s="54">
        <v>65.0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31.75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31.75</v>
      </c>
      <c r="V97" s="55">
        <f t="shared" si="25"/>
        <v>5248.529</v>
      </c>
      <c r="W97" s="56">
        <f t="shared" si="26"/>
        <v>5937.25</v>
      </c>
      <c r="X97" s="57">
        <f t="shared" si="27"/>
        <v>7944.0405</v>
      </c>
      <c r="Y97" s="217">
        <f t="shared" si="28"/>
        <v>2006.7905</v>
      </c>
      <c r="Z97" s="59">
        <f t="shared" si="29"/>
        <v>688.721</v>
      </c>
      <c r="AA97" s="59">
        <f t="shared" si="30"/>
        <v>-1679.4125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12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12.0</v>
      </c>
      <c r="V98" s="55">
        <f t="shared" si="25"/>
        <v>1697.28</v>
      </c>
      <c r="W98" s="56">
        <f t="shared" si="26"/>
        <v>1920</v>
      </c>
      <c r="X98" s="57">
        <f t="shared" si="27"/>
        <v>2568.96</v>
      </c>
      <c r="Y98" s="217">
        <f t="shared" si="28"/>
        <v>648.96</v>
      </c>
      <c r="Z98" s="59">
        <f t="shared" si="29"/>
        <v>222.72</v>
      </c>
      <c r="AA98" s="59">
        <f t="shared" si="30"/>
        <v>-2282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33.5</v>
      </c>
      <c r="H105" s="158">
        <v>173.0</v>
      </c>
      <c r="I105" s="159">
        <v>1.0</v>
      </c>
      <c r="J105" s="66"/>
      <c r="K105" s="160">
        <f t="shared" si="24"/>
        <v>37</v>
      </c>
      <c r="L105" s="164"/>
      <c r="M105" s="164"/>
      <c r="N105" s="164"/>
      <c r="O105" s="164"/>
      <c r="P105" s="164"/>
      <c r="Q105" s="164"/>
      <c r="R105" s="164"/>
      <c r="S105" s="164">
        <v>37.0</v>
      </c>
      <c r="T105" s="53" t="str">
        <f t="shared" si="22"/>
        <v>Kalina Filip</v>
      </c>
      <c r="U105" s="54">
        <v>33.5</v>
      </c>
      <c r="V105" s="55">
        <f t="shared" si="25"/>
        <v>5123.222</v>
      </c>
      <c r="W105" s="56">
        <f t="shared" si="26"/>
        <v>5795.5</v>
      </c>
      <c r="X105" s="57">
        <f t="shared" si="27"/>
        <v>7754.379</v>
      </c>
      <c r="Y105" s="217">
        <f t="shared" si="28"/>
        <v>1958.879</v>
      </c>
      <c r="Z105" s="59">
        <f t="shared" si="29"/>
        <v>672.278</v>
      </c>
      <c r="AA105" s="59">
        <f t="shared" si="30"/>
        <v>-1700.675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74.5</v>
      </c>
      <c r="H107" s="158">
        <v>140.0</v>
      </c>
      <c r="I107" s="159">
        <v>3.0</v>
      </c>
      <c r="J107" s="66"/>
      <c r="K107" s="160">
        <f t="shared" si="24"/>
        <v>44</v>
      </c>
      <c r="L107" s="175"/>
      <c r="M107" s="175"/>
      <c r="N107" s="175"/>
      <c r="O107" s="175"/>
      <c r="P107" s="175"/>
      <c r="Q107" s="175"/>
      <c r="R107" s="175"/>
      <c r="S107" s="175">
        <v>44.0</v>
      </c>
      <c r="T107" s="53" t="str">
        <f t="shared" si="22"/>
        <v>Kaločai Rudolf</v>
      </c>
      <c r="U107" s="54">
        <v>74.5</v>
      </c>
      <c r="V107" s="55">
        <f t="shared" si="25"/>
        <v>10430</v>
      </c>
      <c r="W107" s="56">
        <f t="shared" si="26"/>
        <v>10430</v>
      </c>
      <c r="X107" s="57">
        <f t="shared" si="27"/>
        <v>10430</v>
      </c>
      <c r="Y107" s="217">
        <f t="shared" si="28"/>
        <v>0</v>
      </c>
      <c r="Z107" s="59">
        <f t="shared" si="29"/>
        <v>1209.88</v>
      </c>
      <c r="AA107" s="59">
        <f t="shared" si="30"/>
        <v>-1005.5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113.5</v>
      </c>
      <c r="H108" s="158">
        <v>187.0</v>
      </c>
      <c r="I108" s="159">
        <v>1.0</v>
      </c>
      <c r="J108" s="66"/>
      <c r="K108" s="160">
        <f t="shared" si="24"/>
        <v>140</v>
      </c>
      <c r="L108" s="175"/>
      <c r="M108" s="175"/>
      <c r="N108" s="175"/>
      <c r="O108" s="175"/>
      <c r="P108" s="175"/>
      <c r="Q108" s="175"/>
      <c r="R108" s="175"/>
      <c r="S108" s="175">
        <v>140.0</v>
      </c>
      <c r="T108" s="53" t="str">
        <f t="shared" si="22"/>
        <v>Dušek Sam</v>
      </c>
      <c r="U108" s="54">
        <v>113.5</v>
      </c>
      <c r="V108" s="55">
        <f t="shared" si="25"/>
        <v>18148.783</v>
      </c>
      <c r="W108" s="56">
        <f t="shared" si="26"/>
        <v>21224.5</v>
      </c>
      <c r="X108" s="57">
        <f t="shared" si="27"/>
        <v>28398.381</v>
      </c>
      <c r="Y108" s="217">
        <f t="shared" si="28"/>
        <v>7173.881</v>
      </c>
      <c r="Z108" s="59">
        <f t="shared" si="29"/>
        <v>2462.042</v>
      </c>
      <c r="AA108" s="59">
        <f t="shared" si="30"/>
        <v>613.675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 t="s">
        <v>222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29</v>
      </c>
      <c r="H112" s="158">
        <v>160.0</v>
      </c>
      <c r="I112" s="159">
        <v>1.0</v>
      </c>
      <c r="J112" s="66"/>
      <c r="K112" s="160">
        <f t="shared" si="24"/>
        <v>17</v>
      </c>
      <c r="L112" s="177"/>
      <c r="M112" s="177"/>
      <c r="N112" s="177"/>
      <c r="O112" s="177"/>
      <c r="P112" s="177"/>
      <c r="Q112" s="177"/>
      <c r="R112" s="177"/>
      <c r="S112" s="164">
        <v>17.0</v>
      </c>
      <c r="T112" s="53" t="str">
        <f t="shared" si="22"/>
        <v>Vopatová Anna</v>
      </c>
      <c r="U112" s="54">
        <v>29.0</v>
      </c>
      <c r="V112" s="55">
        <f t="shared" si="25"/>
        <v>4101.76</v>
      </c>
      <c r="W112" s="56">
        <f t="shared" si="26"/>
        <v>4640</v>
      </c>
      <c r="X112" s="57">
        <f t="shared" si="27"/>
        <v>6208.32</v>
      </c>
      <c r="Y112" s="217">
        <f t="shared" si="28"/>
        <v>1568.32</v>
      </c>
      <c r="Z112" s="59">
        <f t="shared" si="29"/>
        <v>538.24</v>
      </c>
      <c r="AA112" s="59">
        <f t="shared" si="30"/>
        <v>-1874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7</v>
      </c>
      <c r="H113" s="158">
        <v>160.0</v>
      </c>
      <c r="I113" s="159">
        <v>1.0</v>
      </c>
      <c r="J113" s="66"/>
      <c r="K113" s="160">
        <f t="shared" si="24"/>
        <v>5</v>
      </c>
      <c r="L113" s="177"/>
      <c r="M113" s="177"/>
      <c r="N113" s="177"/>
      <c r="O113" s="177"/>
      <c r="P113" s="177"/>
      <c r="Q113" s="177"/>
      <c r="R113" s="177"/>
      <c r="S113" s="164">
        <v>5.0</v>
      </c>
      <c r="T113" s="53" t="str">
        <f t="shared" si="22"/>
        <v>Vopatová Šárka</v>
      </c>
      <c r="U113" s="54">
        <v>7.0</v>
      </c>
      <c r="V113" s="55">
        <f t="shared" si="25"/>
        <v>990.08</v>
      </c>
      <c r="W113" s="56">
        <f t="shared" si="26"/>
        <v>1120</v>
      </c>
      <c r="X113" s="57">
        <f t="shared" si="27"/>
        <v>1498.56</v>
      </c>
      <c r="Y113" s="217">
        <f t="shared" si="28"/>
        <v>378.56</v>
      </c>
      <c r="Z113" s="59">
        <f t="shared" si="29"/>
        <v>129.92</v>
      </c>
      <c r="AA113" s="59">
        <f t="shared" si="30"/>
        <v>-2402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13</v>
      </c>
      <c r="H115" s="158">
        <v>187.0</v>
      </c>
      <c r="I115" s="159">
        <v>1.0</v>
      </c>
      <c r="J115" s="66"/>
      <c r="K115" s="160">
        <f t="shared" si="24"/>
        <v>16</v>
      </c>
      <c r="L115" s="177"/>
      <c r="M115" s="177"/>
      <c r="N115" s="177"/>
      <c r="O115" s="177"/>
      <c r="P115" s="177"/>
      <c r="Q115" s="177"/>
      <c r="R115" s="177"/>
      <c r="S115" s="164">
        <v>16.0</v>
      </c>
      <c r="T115" s="53" t="str">
        <f t="shared" si="22"/>
        <v>Serin David</v>
      </c>
      <c r="U115" s="54">
        <v>13.0</v>
      </c>
      <c r="V115" s="55">
        <f t="shared" si="25"/>
        <v>2149.004</v>
      </c>
      <c r="W115" s="56">
        <f t="shared" si="26"/>
        <v>2431</v>
      </c>
      <c r="X115" s="57">
        <f t="shared" si="27"/>
        <v>3252.678</v>
      </c>
      <c r="Y115" s="217">
        <f t="shared" si="28"/>
        <v>821.678</v>
      </c>
      <c r="Z115" s="59">
        <f t="shared" si="29"/>
        <v>281.996</v>
      </c>
      <c r="AA115" s="59">
        <f t="shared" si="30"/>
        <v>-2205.35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27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27.0</v>
      </c>
      <c r="V117" s="55">
        <f t="shared" si="25"/>
        <v>4463.316</v>
      </c>
      <c r="W117" s="56">
        <f t="shared" si="26"/>
        <v>5049</v>
      </c>
      <c r="X117" s="57">
        <f t="shared" si="27"/>
        <v>6755.562</v>
      </c>
      <c r="Y117" s="217">
        <f t="shared" si="28"/>
        <v>1706.562</v>
      </c>
      <c r="Z117" s="59">
        <f t="shared" si="29"/>
        <v>585.684</v>
      </c>
      <c r="AA117" s="59">
        <f t="shared" si="30"/>
        <v>-1812.65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57.5</v>
      </c>
      <c r="H119" s="158">
        <v>160.0</v>
      </c>
      <c r="I119" s="159">
        <v>1.0</v>
      </c>
      <c r="J119" s="66"/>
      <c r="K119" s="160">
        <f t="shared" si="24"/>
        <v>27</v>
      </c>
      <c r="L119" s="177"/>
      <c r="M119" s="177"/>
      <c r="N119" s="177"/>
      <c r="O119" s="177"/>
      <c r="P119" s="177"/>
      <c r="Q119" s="177"/>
      <c r="R119" s="177"/>
      <c r="S119" s="164">
        <v>27.0</v>
      </c>
      <c r="T119" s="53" t="str">
        <f t="shared" si="22"/>
        <v>Světlík František</v>
      </c>
      <c r="U119" s="54">
        <v>57.5</v>
      </c>
      <c r="V119" s="55">
        <f t="shared" si="25"/>
        <v>8132.8</v>
      </c>
      <c r="W119" s="56">
        <f t="shared" si="26"/>
        <v>9200</v>
      </c>
      <c r="X119" s="57">
        <f t="shared" si="27"/>
        <v>12309.6</v>
      </c>
      <c r="Y119" s="217">
        <f t="shared" si="28"/>
        <v>3109.6</v>
      </c>
      <c r="Z119" s="59">
        <f t="shared" si="29"/>
        <v>1067.2</v>
      </c>
      <c r="AA119" s="59">
        <f t="shared" si="30"/>
        <v>-1190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24</v>
      </c>
      <c r="H125" s="158">
        <v>187.0</v>
      </c>
      <c r="I125" s="159">
        <v>1.0</v>
      </c>
      <c r="J125" s="66"/>
      <c r="K125" s="160">
        <f t="shared" si="24"/>
        <v>48</v>
      </c>
      <c r="L125" s="177"/>
      <c r="M125" s="177"/>
      <c r="N125" s="177"/>
      <c r="O125" s="177"/>
      <c r="P125" s="177"/>
      <c r="Q125" s="177"/>
      <c r="R125" s="177"/>
      <c r="S125" s="164">
        <v>48.0</v>
      </c>
      <c r="T125" s="53" t="str">
        <f t="shared" si="22"/>
        <v>Vaníková Anna</v>
      </c>
      <c r="U125" s="54">
        <v>24.0</v>
      </c>
      <c r="V125" s="55">
        <f t="shared" si="25"/>
        <v>3967.392</v>
      </c>
      <c r="W125" s="56">
        <f t="shared" si="26"/>
        <v>4488</v>
      </c>
      <c r="X125" s="57">
        <f t="shared" si="27"/>
        <v>6004.944</v>
      </c>
      <c r="Y125" s="217">
        <f t="shared" si="28"/>
        <v>1516.944</v>
      </c>
      <c r="Z125" s="59">
        <f t="shared" si="29"/>
        <v>520.608</v>
      </c>
      <c r="AA125" s="59">
        <f t="shared" si="30"/>
        <v>-1896.8</v>
      </c>
      <c r="AB125" s="56"/>
      <c r="AC125" s="60">
        <f t="shared" si="35"/>
        <v>250.206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49.5</v>
      </c>
      <c r="H126" s="158">
        <v>173.0</v>
      </c>
      <c r="I126" s="159">
        <v>1.0</v>
      </c>
      <c r="J126" s="66"/>
      <c r="K126" s="160">
        <f t="shared" si="24"/>
        <v>73</v>
      </c>
      <c r="L126" s="164"/>
      <c r="M126" s="164"/>
      <c r="N126" s="164"/>
      <c r="O126" s="164"/>
      <c r="P126" s="164"/>
      <c r="Q126" s="164"/>
      <c r="R126" s="164"/>
      <c r="S126" s="164">
        <v>73.0</v>
      </c>
      <c r="T126" s="53" t="str">
        <f t="shared" si="22"/>
        <v>Břicháč Pavel</v>
      </c>
      <c r="U126" s="54">
        <v>49.5</v>
      </c>
      <c r="V126" s="55">
        <f t="shared" si="25"/>
        <v>7570.134</v>
      </c>
      <c r="W126" s="56">
        <f t="shared" si="26"/>
        <v>8563.5</v>
      </c>
      <c r="X126" s="57">
        <f t="shared" si="27"/>
        <v>11457.963</v>
      </c>
      <c r="Y126" s="217">
        <f t="shared" si="28"/>
        <v>2894.463</v>
      </c>
      <c r="Z126" s="59">
        <f t="shared" si="29"/>
        <v>993.366</v>
      </c>
      <c r="AA126" s="59">
        <f t="shared" si="30"/>
        <v>-1285.475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63</v>
      </c>
      <c r="H127" s="158">
        <v>170.0</v>
      </c>
      <c r="I127" s="159">
        <v>3.0</v>
      </c>
      <c r="J127" s="66"/>
      <c r="K127" s="160">
        <f t="shared" si="24"/>
        <v>12</v>
      </c>
      <c r="L127" s="164"/>
      <c r="M127" s="164"/>
      <c r="N127" s="164"/>
      <c r="O127" s="164"/>
      <c r="P127" s="164"/>
      <c r="Q127" s="164"/>
      <c r="R127" s="164"/>
      <c r="S127" s="164">
        <v>12.0</v>
      </c>
      <c r="T127" s="53" t="str">
        <f t="shared" si="22"/>
        <v>Čerešňák Michal</v>
      </c>
      <c r="U127" s="54">
        <v>63.0</v>
      </c>
      <c r="V127" s="55">
        <f t="shared" si="25"/>
        <v>10710</v>
      </c>
      <c r="W127" s="56">
        <f t="shared" si="26"/>
        <v>10710</v>
      </c>
      <c r="X127" s="57">
        <f t="shared" si="27"/>
        <v>10710</v>
      </c>
      <c r="Y127" s="217">
        <f t="shared" si="28"/>
        <v>0</v>
      </c>
      <c r="Z127" s="59">
        <f t="shared" si="29"/>
        <v>1242.36</v>
      </c>
      <c r="AA127" s="59">
        <f t="shared" si="30"/>
        <v>-963.5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235</v>
      </c>
      <c r="C128" s="74" t="s">
        <v>5</v>
      </c>
      <c r="D128" s="74" t="s">
        <v>2</v>
      </c>
      <c r="E128" s="99"/>
      <c r="F128" s="163"/>
      <c r="G128" s="157">
        <f t="shared" si="36"/>
        <v>43.5</v>
      </c>
      <c r="H128" s="158">
        <v>173.0</v>
      </c>
      <c r="I128" s="159">
        <v>1.0</v>
      </c>
      <c r="J128" s="66"/>
      <c r="K128" s="160">
        <f t="shared" si="24"/>
        <v>38</v>
      </c>
      <c r="L128" s="164"/>
      <c r="M128" s="164"/>
      <c r="N128" s="164"/>
      <c r="O128" s="164"/>
      <c r="P128" s="164"/>
      <c r="Q128" s="164"/>
      <c r="R128" s="164"/>
      <c r="S128" s="164">
        <v>38.0</v>
      </c>
      <c r="T128" s="53" t="str">
        <f t="shared" si="22"/>
        <v>Weindling Josef</v>
      </c>
      <c r="U128" s="54">
        <v>43.5</v>
      </c>
      <c r="V128" s="55">
        <f t="shared" si="25"/>
        <v>6652.542</v>
      </c>
      <c r="W128" s="56">
        <f t="shared" si="26"/>
        <v>7525.5</v>
      </c>
      <c r="X128" s="57">
        <f t="shared" si="27"/>
        <v>10069.119</v>
      </c>
      <c r="Y128" s="217">
        <f t="shared" si="28"/>
        <v>2543.619</v>
      </c>
      <c r="Z128" s="59">
        <f t="shared" si="29"/>
        <v>872.958</v>
      </c>
      <c r="AA128" s="59">
        <f t="shared" si="30"/>
        <v>-1441.175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236</v>
      </c>
      <c r="C129" s="74" t="s">
        <v>6</v>
      </c>
      <c r="D129" s="99"/>
      <c r="E129" s="99"/>
      <c r="F129" s="163"/>
      <c r="G129" s="157">
        <f t="shared" si="36"/>
        <v>50.5</v>
      </c>
      <c r="H129" s="256">
        <v>200.0</v>
      </c>
      <c r="I129" s="159">
        <v>3.0</v>
      </c>
      <c r="J129" s="66"/>
      <c r="K129" s="160">
        <f t="shared" si="24"/>
        <v>95</v>
      </c>
      <c r="L129" s="164"/>
      <c r="M129" s="164"/>
      <c r="N129" s="164"/>
      <c r="O129" s="164"/>
      <c r="P129" s="164"/>
      <c r="Q129" s="164"/>
      <c r="R129" s="164"/>
      <c r="S129" s="164">
        <v>95.0</v>
      </c>
      <c r="T129" s="53" t="str">
        <f t="shared" si="22"/>
        <v>Fux Vojtěch</v>
      </c>
      <c r="U129" s="54">
        <v>50.5</v>
      </c>
      <c r="V129" s="55">
        <f t="shared" si="25"/>
        <v>10100</v>
      </c>
      <c r="W129" s="56">
        <f t="shared" si="26"/>
        <v>10100</v>
      </c>
      <c r="X129" s="57">
        <f t="shared" si="27"/>
        <v>10100</v>
      </c>
      <c r="Y129" s="217">
        <f t="shared" si="28"/>
        <v>0</v>
      </c>
      <c r="Z129" s="59">
        <f t="shared" si="29"/>
        <v>1171.6</v>
      </c>
      <c r="AA129" s="59">
        <f t="shared" si="30"/>
        <v>-1055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05" t="s">
        <v>237</v>
      </c>
      <c r="C130" s="74" t="s">
        <v>5</v>
      </c>
      <c r="D130" s="99"/>
      <c r="E130" s="99"/>
      <c r="F130" s="163"/>
      <c r="G130" s="157">
        <f t="shared" si="36"/>
        <v>0</v>
      </c>
      <c r="H130" s="158">
        <v>173.0</v>
      </c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>Kumar Jatinder</v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231.474</v>
      </c>
      <c r="AD130" s="69">
        <f t="shared" si="32"/>
        <v>0</v>
      </c>
    </row>
    <row r="131" ht="15.75" customHeight="1">
      <c r="A131" s="44" t="b">
        <v>0</v>
      </c>
      <c r="B131" s="205" t="s">
        <v>238</v>
      </c>
      <c r="C131" s="74" t="s">
        <v>1</v>
      </c>
      <c r="D131" s="74"/>
      <c r="E131" s="74"/>
      <c r="F131" s="163"/>
      <c r="G131" s="157">
        <f t="shared" si="36"/>
        <v>12</v>
      </c>
      <c r="H131" s="158">
        <v>160.0</v>
      </c>
      <c r="I131" s="159">
        <v>1.0</v>
      </c>
      <c r="J131" s="66"/>
      <c r="K131" s="160">
        <f t="shared" si="24"/>
        <v>3</v>
      </c>
      <c r="L131" s="164"/>
      <c r="M131" s="164"/>
      <c r="N131" s="164"/>
      <c r="O131" s="164"/>
      <c r="P131" s="164"/>
      <c r="Q131" s="164"/>
      <c r="R131" s="164"/>
      <c r="S131" s="164">
        <v>3.0</v>
      </c>
      <c r="T131" s="53" t="str">
        <f t="shared" si="22"/>
        <v>Stehlíková Magdaléna</v>
      </c>
      <c r="U131" s="54">
        <v>12.0</v>
      </c>
      <c r="V131" s="55">
        <f t="shared" si="25"/>
        <v>1697.28</v>
      </c>
      <c r="W131" s="56">
        <f t="shared" si="26"/>
        <v>1920</v>
      </c>
      <c r="X131" s="57">
        <f t="shared" si="27"/>
        <v>2568.96</v>
      </c>
      <c r="Y131" s="217">
        <f t="shared" si="28"/>
        <v>648.96</v>
      </c>
      <c r="Z131" s="59">
        <f t="shared" si="29"/>
        <v>222.72</v>
      </c>
      <c r="AA131" s="59">
        <f t="shared" si="30"/>
        <v>-2282</v>
      </c>
      <c r="AB131" s="56"/>
      <c r="AC131" s="60">
        <f t="shared" si="35"/>
        <v>214.08</v>
      </c>
      <c r="AD131" s="69">
        <f t="shared" si="32"/>
        <v>0</v>
      </c>
    </row>
    <row r="132" ht="15.75" customHeight="1">
      <c r="A132" s="44" t="b">
        <v>0</v>
      </c>
      <c r="B132" s="62" t="s">
        <v>239</v>
      </c>
      <c r="C132" s="74" t="s">
        <v>4</v>
      </c>
      <c r="D132" s="74"/>
      <c r="E132" s="74"/>
      <c r="F132" s="163"/>
      <c r="G132" s="157">
        <f t="shared" si="36"/>
        <v>5</v>
      </c>
      <c r="H132" s="158">
        <v>187.0</v>
      </c>
      <c r="I132" s="159">
        <v>1.0</v>
      </c>
      <c r="J132" s="66"/>
      <c r="K132" s="160">
        <f t="shared" si="24"/>
        <v>7</v>
      </c>
      <c r="L132" s="177"/>
      <c r="M132" s="177"/>
      <c r="N132" s="177"/>
      <c r="O132" s="177"/>
      <c r="P132" s="177"/>
      <c r="Q132" s="177"/>
      <c r="R132" s="177"/>
      <c r="S132" s="164">
        <v>7.0</v>
      </c>
      <c r="T132" s="53" t="str">
        <f t="shared" si="22"/>
        <v>Dragoun Alfréd</v>
      </c>
      <c r="U132" s="54">
        <v>5.0</v>
      </c>
      <c r="V132" s="55">
        <f t="shared" si="25"/>
        <v>826.54</v>
      </c>
      <c r="W132" s="56">
        <f t="shared" si="26"/>
        <v>935</v>
      </c>
      <c r="X132" s="57">
        <f t="shared" si="27"/>
        <v>1251.03</v>
      </c>
      <c r="Y132" s="217">
        <f t="shared" si="28"/>
        <v>316.03</v>
      </c>
      <c r="Z132" s="59">
        <f t="shared" si="29"/>
        <v>108.46</v>
      </c>
      <c r="AA132" s="59">
        <f t="shared" si="30"/>
        <v>-2429.75</v>
      </c>
      <c r="AB132" s="56"/>
      <c r="AC132" s="60">
        <f t="shared" si="35"/>
        <v>250.206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762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1020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1369</v>
      </c>
      <c r="V196" s="193">
        <f t="shared" si="39"/>
        <v>283819.304</v>
      </c>
      <c r="W196" s="193">
        <f t="shared" si="39"/>
        <v>325152.25</v>
      </c>
      <c r="X196" s="193">
        <f t="shared" si="39"/>
        <v>415677.0155</v>
      </c>
      <c r="Y196" s="193">
        <f t="shared" si="39"/>
        <v>90524.7655</v>
      </c>
      <c r="Z196" s="193">
        <f t="shared" si="39"/>
        <v>37717.661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240</v>
      </c>
      <c r="AD4" s="43" t="s">
        <v>241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248</v>
      </c>
      <c r="Y63" s="221" t="s">
        <v>249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250</v>
      </c>
      <c r="AD74" s="43" t="s">
        <v>251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263</v>
      </c>
      <c r="AD4" s="43" t="s">
        <v>264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194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267</v>
      </c>
      <c r="Y63" s="221" t="s">
        <v>268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269</v>
      </c>
      <c r="AD74" s="43" t="s">
        <v>270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271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274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277</v>
      </c>
      <c r="AD4" s="43" t="s">
        <v>278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242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191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279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280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194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281</v>
      </c>
      <c r="Y63" s="221" t="s">
        <v>282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283</v>
      </c>
      <c r="AD74" s="43" t="s">
        <v>284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271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217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285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286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218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287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252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260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288</v>
      </c>
      <c r="AD4" s="43" t="s">
        <v>289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279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200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247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290</v>
      </c>
      <c r="Y63" s="221" t="s">
        <v>291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292</v>
      </c>
      <c r="AD74" s="43" t="s">
        <v>293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272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273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275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285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286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287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223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256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259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261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262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294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295</v>
      </c>
      <c r="V4" s="43" t="s">
        <v>296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297</v>
      </c>
      <c r="Q49" s="221" t="s">
        <v>298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299</v>
      </c>
      <c r="V60" s="43" t="s">
        <v>300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304</v>
      </c>
      <c r="V4" s="43" t="s">
        <v>305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306</v>
      </c>
      <c r="Q49" s="221" t="s">
        <v>307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308</v>
      </c>
      <c r="V60" s="43" t="s">
        <v>309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311</v>
      </c>
      <c r="AD4" s="43" t="s">
        <v>312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315</v>
      </c>
      <c r="Y49" s="221" t="s">
        <v>316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317</v>
      </c>
      <c r="AD60" s="43" t="s">
        <v>318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320</v>
      </c>
      <c r="AD4" s="43" t="s">
        <v>321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322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324</v>
      </c>
      <c r="Y49" s="221" t="s">
        <v>325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326</v>
      </c>
      <c r="AD60" s="43" t="s">
        <v>327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331</v>
      </c>
      <c r="AD4" s="43" t="s">
        <v>332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322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333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334</v>
      </c>
      <c r="Y49" s="221" t="s">
        <v>335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336</v>
      </c>
      <c r="AD60" s="43" t="s">
        <v>337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338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339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340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252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341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342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343</v>
      </c>
      <c r="AD4" s="43" t="s">
        <v>344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347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349</v>
      </c>
      <c r="Y63" s="221" t="s">
        <v>350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351</v>
      </c>
      <c r="AD74" s="43" t="s">
        <v>352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301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303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310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319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338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339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341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342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355</v>
      </c>
      <c r="AD4" s="43" t="s">
        <v>356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191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358</v>
      </c>
      <c r="Y63" s="221" t="s">
        <v>359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360</v>
      </c>
      <c r="AD74" s="43" t="s">
        <v>361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365</v>
      </c>
      <c r="K4" s="244" t="s">
        <v>366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367</v>
      </c>
      <c r="AD4" s="43" t="s">
        <v>368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193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202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369</v>
      </c>
      <c r="Y63" s="221" t="s">
        <v>370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371</v>
      </c>
      <c r="AD74" s="43" t="s">
        <v>372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375</v>
      </c>
      <c r="AD4" s="43" t="s">
        <v>376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345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314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357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377</v>
      </c>
      <c r="Y63" s="221" t="s">
        <v>378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379</v>
      </c>
      <c r="AD74" s="43" t="s">
        <v>380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381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382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383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384</v>
      </c>
      <c r="AD4" s="43" t="s">
        <v>385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386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387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388</v>
      </c>
      <c r="Y63" s="221" t="s">
        <v>389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390</v>
      </c>
      <c r="AD74" s="43" t="s">
        <v>391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392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393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394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395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396</v>
      </c>
      <c r="AD4" s="43" t="s">
        <v>397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398</v>
      </c>
      <c r="Y63" s="221" t="s">
        <v>399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400</v>
      </c>
      <c r="AD74" s="43" t="s">
        <v>401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