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iffer\Desktop\"/>
    </mc:Choice>
  </mc:AlternateContent>
  <bookViews>
    <workbookView xWindow="0" yWindow="0" windowWidth="15300" windowHeight="696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J7" i="1"/>
  <c r="I7" i="1"/>
  <c r="G7" i="1"/>
  <c r="G3" i="1" l="1"/>
  <c r="K11" i="1"/>
  <c r="I11" i="1"/>
  <c r="G11" i="1"/>
  <c r="F11" i="1"/>
  <c r="I10" i="1"/>
  <c r="K10" i="1"/>
  <c r="K9" i="1"/>
  <c r="I9" i="1"/>
  <c r="G9" i="1"/>
  <c r="K6" i="1"/>
  <c r="K2" i="1"/>
  <c r="K3" i="1"/>
  <c r="I3" i="1"/>
  <c r="K4" i="1"/>
  <c r="I4" i="1"/>
  <c r="K5" i="1"/>
  <c r="I6" i="1"/>
  <c r="G6" i="1"/>
  <c r="I5" i="1"/>
  <c r="I2" i="1"/>
</calcChain>
</file>

<file path=xl/sharedStrings.xml><?xml version="1.0" encoding="utf-8"?>
<sst xmlns="http://schemas.openxmlformats.org/spreadsheetml/2006/main" count="57" uniqueCount="36">
  <si>
    <t>ecoinvent</t>
  </si>
  <si>
    <t>USLCI</t>
  </si>
  <si>
    <t>SO2/sulfur dioxide</t>
  </si>
  <si>
    <t>Particulates</t>
  </si>
  <si>
    <t>CO2/carbon dioxide</t>
  </si>
  <si>
    <t>CH4/methane</t>
  </si>
  <si>
    <t>CO/carbon monoxide</t>
  </si>
  <si>
    <t>Database</t>
  </si>
  <si>
    <t>g/kWh</t>
  </si>
  <si>
    <t>natural gas cogen</t>
  </si>
  <si>
    <t>Electricity, natural gas, at power plant/US</t>
  </si>
  <si>
    <t>coal</t>
  </si>
  <si>
    <t>Electricity, hard coal, at power plant/US</t>
  </si>
  <si>
    <t>Electricity, bituminous coal, at power plant/US</t>
  </si>
  <si>
    <t>VOCs (NMVOC+VOC)</t>
  </si>
  <si>
    <t>fuel oil</t>
  </si>
  <si>
    <t>Electricity, residual fuel oil, at power plant/US</t>
  </si>
  <si>
    <t>fuel oil cogen</t>
  </si>
  <si>
    <t>no data available</t>
  </si>
  <si>
    <t>diesel</t>
  </si>
  <si>
    <t>Electricity, diesel, at power plant/RNA</t>
  </si>
  <si>
    <t>diesel cogen</t>
  </si>
  <si>
    <r>
      <t>Electricity, at cogen 200kWe diesel SCR, allocation</t>
    </r>
    <r>
      <rPr>
        <b/>
        <sz val="11"/>
        <color theme="1"/>
        <rFont val="Calibri"/>
        <family val="2"/>
        <scheme val="minor"/>
      </rPr>
      <t xml:space="preserve"> exergy</t>
    </r>
    <r>
      <rPr>
        <sz val="11"/>
        <color theme="1"/>
        <rFont val="Calibri"/>
        <family val="2"/>
        <scheme val="minor"/>
      </rPr>
      <t>/CH</t>
    </r>
  </si>
  <si>
    <r>
      <t>Electricity, at cogen 1MWe lean burn, allocation</t>
    </r>
    <r>
      <rPr>
        <b/>
        <sz val="11"/>
        <color theme="1"/>
        <rFont val="Calibri"/>
        <family val="2"/>
        <scheme val="minor"/>
      </rPr>
      <t xml:space="preserve"> exergy</t>
    </r>
    <r>
      <rPr>
        <sz val="11"/>
        <color theme="1"/>
        <rFont val="Calibri"/>
        <family val="2"/>
        <scheme val="minor"/>
      </rPr>
      <t>/RER</t>
    </r>
  </si>
  <si>
    <t>biomass</t>
  </si>
  <si>
    <t>Electricity, biomass, at power plant/US</t>
  </si>
  <si>
    <t>NOx/nitrogen oxides - NOx as NO2</t>
  </si>
  <si>
    <t>US</t>
  </si>
  <si>
    <t>Europe</t>
  </si>
  <si>
    <t>North America</t>
  </si>
  <si>
    <t>Switzerland</t>
  </si>
  <si>
    <t>natural gas</t>
  </si>
  <si>
    <t>Name in database</t>
  </si>
  <si>
    <t>Geographical scope</t>
  </si>
  <si>
    <t>Plant type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</si>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</sst>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G15" sqref="G15"/>
    </sheetView>
  </sheetViews>
  <sheetFormatPr baseColWidth="10" defaultRowHeight="15" x14ac:dyDescent="0.25"/>
  <cols>
    <col min="1" max="1" width="16.42578125" bestFit="1" customWidth="1"/>
    <col min="3" max="3" width="54.42578125" customWidth="1"/>
    <col min="4" max="4" width="18.28515625" customWidth="1"/>
    <col min="5" max="12" width="16.5703125" style="3" customWidth="1"/>
  </cols>
  <sheetData>
    <row r="1" spans="1:12" s="1" customFormat="1" ht="24.75" x14ac:dyDescent="0.25">
      <c r="A1" s="2" t="s">
        <v>34</v>
      </c>
      <c r="B1" s="2" t="s">
        <v>7</v>
      </c>
      <c r="C1" s="2" t="s">
        <v>32</v>
      </c>
      <c r="D1" s="2" t="s">
        <v>33</v>
      </c>
      <c r="E1" s="4" t="s">
        <v>4</v>
      </c>
      <c r="F1" s="4" t="s">
        <v>6</v>
      </c>
      <c r="G1" s="4" t="s">
        <v>5</v>
      </c>
      <c r="H1" s="4" t="s">
        <v>26</v>
      </c>
      <c r="I1" s="4" t="s">
        <v>3</v>
      </c>
      <c r="J1" s="4" t="s">
        <v>2</v>
      </c>
      <c r="K1" s="4" t="s">
        <v>14</v>
      </c>
      <c r="L1" s="5" t="s">
        <v>35</v>
      </c>
    </row>
    <row r="2" spans="1:12" x14ac:dyDescent="0.25">
      <c r="A2" t="s">
        <v>31</v>
      </c>
      <c r="B2" t="s">
        <v>0</v>
      </c>
      <c r="C2" t="s">
        <v>10</v>
      </c>
      <c r="D2" s="8" t="s">
        <v>27</v>
      </c>
      <c r="E2" s="6">
        <v>594</v>
      </c>
      <c r="F2" s="7">
        <v>0.43099999999999999</v>
      </c>
      <c r="G2" s="7">
        <v>3.41</v>
      </c>
      <c r="H2" s="7">
        <v>0.36699999999999999</v>
      </c>
      <c r="I2" s="7">
        <f>0.00835+0.0105+0.0014</f>
        <v>2.0249999999999997E-2</v>
      </c>
      <c r="J2" s="7">
        <v>5.79</v>
      </c>
      <c r="K2" s="7">
        <f>0.00461+0.183</f>
        <v>0.18761</v>
      </c>
      <c r="L2" s="3" t="s">
        <v>8</v>
      </c>
    </row>
    <row r="3" spans="1:12" x14ac:dyDescent="0.25">
      <c r="B3" t="s">
        <v>1</v>
      </c>
      <c r="C3" t="s">
        <v>10</v>
      </c>
      <c r="D3" s="8" t="s">
        <v>27</v>
      </c>
      <c r="E3" s="6">
        <v>634</v>
      </c>
      <c r="F3" s="7">
        <v>0.49</v>
      </c>
      <c r="G3" s="7">
        <f>2.88+0.448</f>
        <v>3.3279999999999998</v>
      </c>
      <c r="H3" s="7">
        <v>0.58099999999999996</v>
      </c>
      <c r="I3" s="7">
        <f>0.0395+0.00709</f>
        <v>4.6589999999999999E-2</v>
      </c>
      <c r="J3" s="7">
        <v>5.7</v>
      </c>
      <c r="K3" s="7">
        <f>0.209+0.00534</f>
        <v>0.21434</v>
      </c>
      <c r="L3" s="3" t="s">
        <v>8</v>
      </c>
    </row>
    <row r="4" spans="1:12" x14ac:dyDescent="0.25">
      <c r="A4" t="s">
        <v>9</v>
      </c>
      <c r="B4" t="s">
        <v>0</v>
      </c>
      <c r="C4" t="s">
        <v>23</v>
      </c>
      <c r="D4" s="8" t="s">
        <v>28</v>
      </c>
      <c r="E4" s="6">
        <v>499</v>
      </c>
      <c r="F4" s="7">
        <v>0.90600000000000003</v>
      </c>
      <c r="G4" s="7">
        <v>2.94</v>
      </c>
      <c r="H4" s="7">
        <v>0.98899999999999999</v>
      </c>
      <c r="I4" s="7">
        <f>0.00297+0.000592+0.0000496</f>
        <v>3.6116E-3</v>
      </c>
      <c r="J4" s="7">
        <v>0.17199999999999999</v>
      </c>
      <c r="K4" s="7">
        <f>0.0568+0.0000188</f>
        <v>5.6818800000000003E-2</v>
      </c>
      <c r="L4" s="3" t="s">
        <v>8</v>
      </c>
    </row>
    <row r="5" spans="1:12" x14ac:dyDescent="0.25">
      <c r="A5" t="s">
        <v>11</v>
      </c>
      <c r="B5" t="s">
        <v>0</v>
      </c>
      <c r="C5" t="s">
        <v>12</v>
      </c>
      <c r="D5" s="8" t="s">
        <v>27</v>
      </c>
      <c r="E5" s="6">
        <v>1130</v>
      </c>
      <c r="F5" s="7">
        <v>0.25700000000000001</v>
      </c>
      <c r="G5" s="7">
        <v>1.45</v>
      </c>
      <c r="H5" s="7">
        <v>2.39</v>
      </c>
      <c r="I5" s="7">
        <f>1.14+0.0537+0.0105</f>
        <v>1.2041999999999999</v>
      </c>
      <c r="J5" s="7">
        <v>5.24</v>
      </c>
      <c r="K5" s="7">
        <f>0.0959+0.000171</f>
        <v>9.6071000000000004E-2</v>
      </c>
      <c r="L5" s="3" t="s">
        <v>8</v>
      </c>
    </row>
    <row r="6" spans="1:12" x14ac:dyDescent="0.25">
      <c r="B6" t="s">
        <v>1</v>
      </c>
      <c r="C6" t="s">
        <v>13</v>
      </c>
      <c r="D6" s="8" t="s">
        <v>27</v>
      </c>
      <c r="E6" s="6">
        <v>1030</v>
      </c>
      <c r="F6" s="7">
        <v>0.29699999999999999</v>
      </c>
      <c r="G6" s="7">
        <f>1.82+0.0125</f>
        <v>1.8325</v>
      </c>
      <c r="H6" s="7">
        <v>3.07</v>
      </c>
      <c r="I6" s="7">
        <f>0.0501+0.729</f>
        <v>0.77910000000000001</v>
      </c>
      <c r="J6" s="7">
        <v>6.87</v>
      </c>
      <c r="K6" s="7">
        <f>0.0497+0.0151</f>
        <v>6.4799999999999996E-2</v>
      </c>
      <c r="L6" s="3" t="s">
        <v>8</v>
      </c>
    </row>
    <row r="7" spans="1:12" x14ac:dyDescent="0.25">
      <c r="A7" t="s">
        <v>15</v>
      </c>
      <c r="B7" t="s">
        <v>1</v>
      </c>
      <c r="C7" t="s">
        <v>16</v>
      </c>
      <c r="D7" s="8" t="s">
        <v>27</v>
      </c>
      <c r="E7" s="6">
        <v>904</v>
      </c>
      <c r="F7" s="7">
        <v>3.74</v>
      </c>
      <c r="G7" s="7">
        <f>1.13+0.0514</f>
        <v>1.1814</v>
      </c>
      <c r="H7" s="7">
        <v>1.79</v>
      </c>
      <c r="I7" s="7">
        <f>0.0779+0.0837</f>
        <v>0.16159999999999999</v>
      </c>
      <c r="J7" s="7">
        <f>1.97+0.445</f>
        <v>2.415</v>
      </c>
      <c r="K7" s="7">
        <f>0.532</f>
        <v>0.53200000000000003</v>
      </c>
      <c r="L7" s="3" t="s">
        <v>8</v>
      </c>
    </row>
    <row r="8" spans="1:12" x14ac:dyDescent="0.25">
      <c r="A8" t="s">
        <v>17</v>
      </c>
      <c r="B8" s="9" t="s">
        <v>18</v>
      </c>
      <c r="C8" s="9"/>
      <c r="D8" s="9"/>
      <c r="E8" s="9"/>
      <c r="F8" s="9"/>
      <c r="G8" s="9"/>
      <c r="H8" s="9"/>
      <c r="I8" s="9"/>
      <c r="J8" s="9"/>
      <c r="K8" s="9"/>
      <c r="L8" s="9"/>
    </row>
    <row r="9" spans="1:12" x14ac:dyDescent="0.25">
      <c r="A9" t="s">
        <v>19</v>
      </c>
      <c r="B9" t="s">
        <v>1</v>
      </c>
      <c r="C9" t="s">
        <v>20</v>
      </c>
      <c r="D9" s="8" t="s">
        <v>29</v>
      </c>
      <c r="E9" s="6">
        <v>1090</v>
      </c>
      <c r="F9" s="7">
        <v>4.37</v>
      </c>
      <c r="G9" s="7">
        <f>0.0515+1.31</f>
        <v>1.3615000000000002</v>
      </c>
      <c r="H9" s="7">
        <v>1.94</v>
      </c>
      <c r="I9" s="7">
        <f>0.0639+0.0971</f>
        <v>0.161</v>
      </c>
      <c r="J9" s="7">
        <v>0.51600000000000001</v>
      </c>
      <c r="K9" s="7">
        <f>0.617+0.0442</f>
        <v>0.66120000000000001</v>
      </c>
      <c r="L9" s="3" t="s">
        <v>8</v>
      </c>
    </row>
    <row r="10" spans="1:12" x14ac:dyDescent="0.25">
      <c r="A10" t="s">
        <v>21</v>
      </c>
      <c r="B10" t="s">
        <v>0</v>
      </c>
      <c r="C10" t="s">
        <v>22</v>
      </c>
      <c r="D10" s="8" t="s">
        <v>30</v>
      </c>
      <c r="E10" s="6">
        <v>681</v>
      </c>
      <c r="F10" s="7">
        <v>1.27</v>
      </c>
      <c r="G10" s="7">
        <v>0.79300000000000004</v>
      </c>
      <c r="H10" s="7">
        <v>0.92500000000000004</v>
      </c>
      <c r="I10" s="7">
        <f>0.0382+0.0195+0.00714</f>
        <v>6.4839999999999995E-2</v>
      </c>
      <c r="J10" s="7">
        <v>0.94299999999999995</v>
      </c>
      <c r="K10" s="7">
        <f>0.748</f>
        <v>0.748</v>
      </c>
      <c r="L10" s="3" t="s">
        <v>8</v>
      </c>
    </row>
    <row r="11" spans="1:12" x14ac:dyDescent="0.25">
      <c r="A11" t="s">
        <v>24</v>
      </c>
      <c r="B11" t="s">
        <v>1</v>
      </c>
      <c r="C11" t="s">
        <v>25</v>
      </c>
      <c r="D11" s="8" t="s">
        <v>27</v>
      </c>
      <c r="E11" s="6">
        <v>42.8</v>
      </c>
      <c r="F11" s="7">
        <f>0.0722+0.0129</f>
        <v>8.5099999999999995E-2</v>
      </c>
      <c r="G11" s="7">
        <f>0.00776+0.000151</f>
        <v>7.9109999999999996E-3</v>
      </c>
      <c r="H11" s="7">
        <v>0.67900000000000005</v>
      </c>
      <c r="I11" s="7">
        <f>0.0384+0.000403</f>
        <v>3.8802999999999997E-2</v>
      </c>
      <c r="J11" s="7">
        <v>1.15E-3</v>
      </c>
      <c r="K11" s="7">
        <f>0.588</f>
        <v>0.58799999999999997</v>
      </c>
      <c r="L11" s="3" t="s">
        <v>8</v>
      </c>
    </row>
  </sheetData>
  <mergeCells count="1">
    <mergeCell ref="B8:L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HiWi</dc:creator>
  <cp:lastModifiedBy>Maximilian Schiffer</cp:lastModifiedBy>
  <dcterms:created xsi:type="dcterms:W3CDTF">2018-04-24T11:09:58Z</dcterms:created>
  <dcterms:modified xsi:type="dcterms:W3CDTF">2018-04-24T20:15:08Z</dcterms:modified>
</cp:coreProperties>
</file>