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autoCompressPictures="0"/>
  <bookViews>
    <workbookView xWindow="0" yWindow="0" windowWidth="25600" windowHeight="15520" tabRatio="500"/>
  </bookViews>
  <sheets>
    <sheet name="planning_and_outcomes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N12" i="1" l="1"/>
  <c r="N11" i="1"/>
  <c r="N10" i="1"/>
  <c r="N8" i="1"/>
  <c r="N6" i="1"/>
  <c r="N4" i="1"/>
  <c r="N3" i="1"/>
  <c r="N2" i="1"/>
</calcChain>
</file>

<file path=xl/sharedStrings.xml><?xml version="1.0" encoding="utf-8"?>
<sst xmlns="http://schemas.openxmlformats.org/spreadsheetml/2006/main" count="251" uniqueCount="182">
  <si>
    <t>project_key</t>
  </si>
  <si>
    <t>student_name</t>
  </si>
  <si>
    <t>short_title</t>
  </si>
  <si>
    <t>first_author_name</t>
  </si>
  <si>
    <t>cite</t>
  </si>
  <si>
    <t>study_name</t>
  </si>
  <si>
    <t>expt_num</t>
  </si>
  <si>
    <t>open_materials</t>
  </si>
  <si>
    <t>open_data</t>
  </si>
  <si>
    <t>author_contact</t>
  </si>
  <si>
    <t>authors_responded</t>
  </si>
  <si>
    <t>original_on_turk</t>
  </si>
  <si>
    <t>original_test</t>
  </si>
  <si>
    <t>original_p_value</t>
  </si>
  <si>
    <t>original_test_statistic</t>
  </si>
  <si>
    <t>original_ES_text</t>
  </si>
  <si>
    <t>original_n</t>
  </si>
  <si>
    <t>proposed_n</t>
  </si>
  <si>
    <t>post_hoc_power</t>
  </si>
  <si>
    <t>proposed_power</t>
  </si>
  <si>
    <t>power_standard</t>
  </si>
  <si>
    <t>n_to_run</t>
  </si>
  <si>
    <t>approx_time</t>
  </si>
  <si>
    <t>proposed_pay</t>
  </si>
  <si>
    <t>total_cost</t>
  </si>
  <si>
    <t>pilot_a</t>
  </si>
  <si>
    <t>pilot_b_approval</t>
  </si>
  <si>
    <t>pilot_b</t>
  </si>
  <si>
    <t>ta_approval_final</t>
  </si>
  <si>
    <t>mike_approval_final</t>
  </si>
  <si>
    <t>prereg_link</t>
  </si>
  <si>
    <t>include_in_final_writeup</t>
  </si>
  <si>
    <t>collected_n</t>
  </si>
  <si>
    <t>subfield</t>
  </si>
  <si>
    <t>replicated_TA</t>
  </si>
  <si>
    <t>replicated_student</t>
  </si>
  <si>
    <t>replication_fidelity_MCF</t>
  </si>
  <si>
    <t>final_writeup_link</t>
  </si>
  <si>
    <t>auditor</t>
  </si>
  <si>
    <t>audit_completed</t>
  </si>
  <si>
    <t>mkeil</t>
  </si>
  <si>
    <t>Keil, Marty</t>
  </si>
  <si>
    <t>Saving Memory</t>
  </si>
  <si>
    <t>Storm</t>
  </si>
  <si>
    <t>@storm2015</t>
  </si>
  <si>
    <t>Saving Enhanced Memory: The Benefits of Saving on the Learning and Remembering of New Information</t>
  </si>
  <si>
    <t>No</t>
  </si>
  <si>
    <t>yes</t>
  </si>
  <si>
    <t>Yes</t>
  </si>
  <si>
    <t>F(1,46)=7.89</t>
  </si>
  <si>
    <t>Original</t>
  </si>
  <si>
    <t>https://osf.io/9cgpq/</t>
  </si>
  <si>
    <t>Cognitive</t>
  </si>
  <si>
    <t>http://rpubs.com/mkmartykeil/replicationfinal</t>
  </si>
  <si>
    <t>eric</t>
  </si>
  <si>
    <t>/</t>
  </si>
  <si>
    <t>smraposo</t>
  </si>
  <si>
    <t>Raposo, Sarah</t>
  </si>
  <si>
    <t>Future Timeframe</t>
  </si>
  <si>
    <t>Lewis</t>
  </si>
  <si>
    <t>@lewis2015</t>
  </si>
  <si>
    <t>When does the future begin? Time metrics matter, connecting present and future selves</t>
  </si>
  <si>
    <t>F(1,115) = 7.497</t>
  </si>
  <si>
    <t>80% power</t>
  </si>
  <si>
    <t>https://osf.io/rdw6e/</t>
  </si>
  <si>
    <t>Social/Decision-making</t>
  </si>
  <si>
    <t>jreynolds</t>
  </si>
  <si>
    <t>Reynolds, Jesse</t>
  </si>
  <si>
    <t>Bragging</t>
  </si>
  <si>
    <t>Scopelliti</t>
  </si>
  <si>
    <t>@scopelliti2015</t>
  </si>
  <si>
    <t>You Call It "Self-Exuberance"; I Call It "Bragging": Miscalibrated Predictions of Emotional Responses to Self-Promotion</t>
  </si>
  <si>
    <t>&lt;.05</t>
  </si>
  <si>
    <t>t(257)=2.42</t>
  </si>
  <si>
    <t>https://osf.io/32wsm/</t>
  </si>
  <si>
    <t>Social</t>
  </si>
  <si>
    <t>http://rpubs.com/jor26/187814</t>
  </si>
  <si>
    <t>robert</t>
  </si>
  <si>
    <t>jedtan</t>
  </si>
  <si>
    <t>Tan, Jed</t>
  </si>
  <si>
    <t xml:space="preserve">Object Persistence </t>
  </si>
  <si>
    <t>Liverence</t>
  </si>
  <si>
    <t>@liverence2015</t>
  </si>
  <si>
    <t>Object Persistence Enhances Spatial Navigation: A Case Study in Smartphone Vision Science</t>
  </si>
  <si>
    <t>Some</t>
  </si>
  <si>
    <t>&lt;.001</t>
  </si>
  <si>
    <t>t(17) = 5.22</t>
  </si>
  <si>
    <t>d = 1.23</t>
  </si>
  <si>
    <t>https://osf.io/cejx6/</t>
  </si>
  <si>
    <t>http://rpubs.com/jedtan/160878</t>
  </si>
  <si>
    <t>W/F</t>
  </si>
  <si>
    <t>1a</t>
  </si>
  <si>
    <t>jmarias</t>
  </si>
  <si>
    <t>Arias, Juan</t>
  </si>
  <si>
    <t>Math Anxiety</t>
  </si>
  <si>
    <t>Wang</t>
  </si>
  <si>
    <t>@wang2015</t>
  </si>
  <si>
    <t>Is Math Anxiety Always Bad for Math Learning? The Role of Math Motivation</t>
  </si>
  <si>
    <t>F(1, 209) = 5.18</t>
  </si>
  <si>
    <t>https://osf.io/ng96w/</t>
  </si>
  <si>
    <t>Social/Cognitive</t>
  </si>
  <si>
    <t>http://rpubs.com/jmarias/psych254_replicationreport</t>
  </si>
  <si>
    <t>auc</t>
  </si>
  <si>
    <t>Au, Carolyn</t>
  </si>
  <si>
    <t>Typicality/Trustworthiness</t>
  </si>
  <si>
    <t>Sofer</t>
  </si>
  <si>
    <t>@sofer2015</t>
  </si>
  <si>
    <t>The Influence of Face Typicality on Perceived Trustworthiness</t>
  </si>
  <si>
    <t>F(5, 16) = 285.81</t>
  </si>
  <si>
    <t>n/a</t>
  </si>
  <si>
    <t>https://osf.io/2v48p/</t>
  </si>
  <si>
    <t>http://rpubs.com/cyin/161989</t>
  </si>
  <si>
    <t>mike</t>
  </si>
  <si>
    <t>jsalloum</t>
  </si>
  <si>
    <t>Salloum, Justin</t>
  </si>
  <si>
    <t>Hierarchical Perception</t>
  </si>
  <si>
    <t>Ko</t>
  </si>
  <si>
    <t>@ko2015</t>
  </si>
  <si>
    <t>The Sound of Power: Conveying and Detecting Hierarchical Rank Through Voice</t>
  </si>
  <si>
    <t>F(1,55) = 83.67</t>
  </si>
  <si>
    <t>eta^2 = .603, f^2 = .572</t>
  </si>
  <si>
    <t>https://osf.io/g6k2u/</t>
  </si>
  <si>
    <t>Social/Cognitive?</t>
  </si>
  <si>
    <t>http://rpubs.com/jsalloum/161648</t>
  </si>
  <si>
    <t>ehermann</t>
  </si>
  <si>
    <t xml:space="preserve">Hermann, Eric </t>
  </si>
  <si>
    <t>Expertise</t>
  </si>
  <si>
    <t>Atir</t>
  </si>
  <si>
    <t>@atir2015</t>
  </si>
  <si>
    <t>When Knowledge Knows No Bounds: Self-Perceived Expertise Predicts Claims of Impossible Knowledge</t>
  </si>
  <si>
    <t>1b</t>
  </si>
  <si>
    <t>t(199) = 13.07</t>
  </si>
  <si>
    <t>B=.506</t>
  </si>
  <si>
    <t>https://osf.io/uegk5/</t>
  </si>
  <si>
    <t>http://rpubs.com/erichermann13/160038</t>
  </si>
  <si>
    <t>salehi</t>
  </si>
  <si>
    <t>Salehi, Shima</t>
  </si>
  <si>
    <t>Gender/Creativity</t>
  </si>
  <si>
    <t>Proudfoot</t>
  </si>
  <si>
    <t>@proudfoot2015</t>
  </si>
  <si>
    <t>Gender Bias in Attributing Creativity</t>
  </si>
  <si>
    <t>F(1,78)=75.02,p&lt;.001</t>
  </si>
  <si>
    <t>d=0.71</t>
  </si>
  <si>
    <t>https://osf.io/x8vay/</t>
  </si>
  <si>
    <t>Social/Personality</t>
  </si>
  <si>
    <t>http://rpubs.com/ShimaSalehi/160320</t>
  </si>
  <si>
    <t>rhiac</t>
  </si>
  <si>
    <t>Catapano, Rhia</t>
  </si>
  <si>
    <t>Environment/Legacy</t>
  </si>
  <si>
    <t>Zaval</t>
  </si>
  <si>
    <t>@zaval2015</t>
  </si>
  <si>
    <t>How Will I Be Remembered?</t>
  </si>
  <si>
    <t>F(1, 309)=4.08</t>
  </si>
  <si>
    <t>https://osf.io/degwa/</t>
  </si>
  <si>
    <t>http://rpubs.com/rcatapano/Zaval_replication_report</t>
  </si>
  <si>
    <t>lampinen</t>
  </si>
  <si>
    <t>Lampinen, Andrew</t>
  </si>
  <si>
    <t>Features in Rotation</t>
  </si>
  <si>
    <t>Franconeri</t>
  </si>
  <si>
    <t>@xu2015</t>
  </si>
  <si>
    <t>Capacity for Visual Features in Mental Rotation</t>
  </si>
  <si>
    <t>F(1,11)=32.04</t>
  </si>
  <si>
    <t>eta^2 = 0.74 =&gt; f^2 = 1.21</t>
  </si>
  <si>
    <t>https://osf.io/62jvk/</t>
  </si>
  <si>
    <t>http://rpubs.com/lampinen/155174</t>
  </si>
  <si>
    <t>&lt;0.001</t>
  </si>
  <si>
    <t>interaction</t>
  </si>
  <si>
    <t>test_appropriate_MCF</t>
  </si>
  <si>
    <t>http://rpubs.com/sraposo/158656</t>
  </si>
  <si>
    <t>main effect</t>
  </si>
  <si>
    <t>r^2 = .02</t>
  </si>
  <si>
    <t>eta^2 = .15</t>
  </si>
  <si>
    <t>d = .30</t>
  </si>
  <si>
    <t>d = .51</t>
  </si>
  <si>
    <t>Conservative</t>
  </si>
  <si>
    <t>notes</t>
  </si>
  <si>
    <t>power analysis incorrect, DFT x condition interaction is key test</t>
  </si>
  <si>
    <t>effect chosen is more of a manipulation check, individual cue effects (six in all) were the focus of the study, more descriptive</t>
  </si>
  <si>
    <t>chose a main effect but actually the interaction was more theoretically significant, and actually replicated</t>
  </si>
  <si>
    <t>original_t_stat</t>
  </si>
  <si>
    <t>original_t_df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</si>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</sst>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_);[Red]\(&quot;$&quot;#,##0.00\)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"/>
  <sheetViews>
    <sheetView tabSelected="1" workbookViewId="0">
      <pane ySplit="1" topLeftCell="A2" activePane="bottomLeft" state="frozen"/>
      <selection pane="bottomLeft" activeCell="C7" sqref="C7"/>
    </sheetView>
  </sheetViews>
  <sheetFormatPr baseColWidth="10" defaultRowHeight="15" x14ac:dyDescent="0"/>
  <cols>
    <col min="16" max="16" width="14.6640625" bestFit="1" customWidth="1"/>
    <col min="17" max="17" width="18.6640625" bestFit="1" customWidth="1"/>
  </cols>
  <sheetData>
    <row r="1" spans="1:4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179</v>
      </c>
      <c r="O1" t="s">
        <v>180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167</v>
      </c>
      <c r="AO1" t="s">
        <v>37</v>
      </c>
      <c r="AP1" t="s">
        <v>38</v>
      </c>
      <c r="AQ1" t="s">
        <v>39</v>
      </c>
      <c r="AR1" t="s">
        <v>175</v>
      </c>
    </row>
    <row r="2" spans="1:44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>
        <v>3</v>
      </c>
      <c r="H2" t="s">
        <v>46</v>
      </c>
      <c r="I2" t="s">
        <v>46</v>
      </c>
      <c r="J2" s="4" t="s">
        <v>47</v>
      </c>
      <c r="K2" s="4" t="s">
        <v>48</v>
      </c>
      <c r="L2" t="s">
        <v>46</v>
      </c>
      <c r="M2" t="s">
        <v>166</v>
      </c>
      <c r="N2">
        <f>SQRT(7.89)</f>
        <v>2.8089143810376278</v>
      </c>
      <c r="O2">
        <v>46</v>
      </c>
      <c r="P2">
        <v>7.0000000000000001E-3</v>
      </c>
      <c r="Q2" t="s">
        <v>49</v>
      </c>
      <c r="R2" t="s">
        <v>171</v>
      </c>
      <c r="S2">
        <v>48</v>
      </c>
      <c r="T2">
        <v>48</v>
      </c>
      <c r="U2">
        <v>0.82</v>
      </c>
      <c r="V2">
        <v>0.82</v>
      </c>
      <c r="W2" t="s">
        <v>50</v>
      </c>
      <c r="X2">
        <v>51</v>
      </c>
      <c r="Y2">
        <v>22</v>
      </c>
      <c r="Z2" s="1">
        <v>2.2000000000000002</v>
      </c>
      <c r="AA2" s="1">
        <v>147.84</v>
      </c>
      <c r="AB2" s="2">
        <v>42434</v>
      </c>
      <c r="AC2" s="2">
        <v>42438</v>
      </c>
      <c r="AD2" s="2">
        <v>42440</v>
      </c>
      <c r="AE2" s="2">
        <v>42441</v>
      </c>
      <c r="AF2" s="2">
        <v>42441</v>
      </c>
      <c r="AG2" t="s">
        <v>51</v>
      </c>
      <c r="AH2">
        <v>1</v>
      </c>
      <c r="AI2">
        <v>61</v>
      </c>
      <c r="AJ2" t="s">
        <v>52</v>
      </c>
      <c r="AK2">
        <v>0.5</v>
      </c>
      <c r="AL2">
        <v>0.5</v>
      </c>
      <c r="AM2">
        <v>4</v>
      </c>
      <c r="AN2">
        <v>1</v>
      </c>
      <c r="AO2" t="s">
        <v>53</v>
      </c>
      <c r="AP2" t="s">
        <v>54</v>
      </c>
      <c r="AQ2" t="s">
        <v>55</v>
      </c>
    </row>
    <row r="3" spans="1:44">
      <c r="A3" t="s">
        <v>56</v>
      </c>
      <c r="B3" t="s">
        <v>57</v>
      </c>
      <c r="C3" t="s">
        <v>58</v>
      </c>
      <c r="D3" t="s">
        <v>59</v>
      </c>
      <c r="E3" t="s">
        <v>60</v>
      </c>
      <c r="F3" t="s">
        <v>61</v>
      </c>
      <c r="G3">
        <v>4</v>
      </c>
      <c r="H3" t="s">
        <v>48</v>
      </c>
      <c r="I3" t="s">
        <v>46</v>
      </c>
      <c r="J3" s="2">
        <v>42403</v>
      </c>
      <c r="K3" s="2">
        <v>42404</v>
      </c>
      <c r="L3" t="s">
        <v>48</v>
      </c>
      <c r="M3" t="s">
        <v>169</v>
      </c>
      <c r="N3">
        <f>SQRT(7.497)</f>
        <v>2.7380650101851125</v>
      </c>
      <c r="O3">
        <v>115</v>
      </c>
      <c r="P3">
        <v>7.0000000000000001E-3</v>
      </c>
      <c r="Q3" t="s">
        <v>62</v>
      </c>
      <c r="R3" t="s">
        <v>173</v>
      </c>
      <c r="S3">
        <v>122</v>
      </c>
      <c r="T3">
        <v>123</v>
      </c>
      <c r="U3">
        <v>0.8</v>
      </c>
      <c r="V3">
        <v>0.8</v>
      </c>
      <c r="W3" t="s">
        <v>63</v>
      </c>
      <c r="X3">
        <v>130</v>
      </c>
      <c r="Y3">
        <v>3</v>
      </c>
      <c r="Z3" s="1">
        <v>0.3</v>
      </c>
      <c r="AA3" s="1">
        <v>44.28</v>
      </c>
      <c r="AB3" s="2">
        <v>42420</v>
      </c>
      <c r="AC3" s="2">
        <v>42434</v>
      </c>
      <c r="AD3" s="2">
        <v>42438</v>
      </c>
      <c r="AE3" s="2">
        <v>42441</v>
      </c>
      <c r="AF3" s="2">
        <v>42441</v>
      </c>
      <c r="AG3" t="s">
        <v>64</v>
      </c>
      <c r="AH3">
        <v>1</v>
      </c>
      <c r="AI3">
        <v>128</v>
      </c>
      <c r="AJ3" t="s">
        <v>65</v>
      </c>
      <c r="AK3">
        <v>0.5</v>
      </c>
      <c r="AL3">
        <v>0.5</v>
      </c>
      <c r="AM3">
        <v>6.5</v>
      </c>
      <c r="AN3">
        <v>1</v>
      </c>
      <c r="AO3" t="s">
        <v>168</v>
      </c>
      <c r="AP3" t="s">
        <v>54</v>
      </c>
      <c r="AQ3" t="s">
        <v>55</v>
      </c>
    </row>
    <row r="4" spans="1:44">
      <c r="A4" t="s">
        <v>66</v>
      </c>
      <c r="B4" t="s">
        <v>67</v>
      </c>
      <c r="C4" t="s">
        <v>68</v>
      </c>
      <c r="D4" t="s">
        <v>69</v>
      </c>
      <c r="E4" t="s">
        <v>70</v>
      </c>
      <c r="F4" t="s">
        <v>71</v>
      </c>
      <c r="G4">
        <v>3</v>
      </c>
      <c r="H4" t="s">
        <v>48</v>
      </c>
      <c r="I4" t="s">
        <v>46</v>
      </c>
      <c r="L4" t="s">
        <v>48</v>
      </c>
      <c r="M4" t="s">
        <v>166</v>
      </c>
      <c r="N4">
        <f>2.42</f>
        <v>2.42</v>
      </c>
      <c r="O4">
        <v>257</v>
      </c>
      <c r="P4" t="s">
        <v>72</v>
      </c>
      <c r="Q4" t="s">
        <v>73</v>
      </c>
      <c r="R4" t="s">
        <v>172</v>
      </c>
      <c r="S4">
        <v>550</v>
      </c>
      <c r="T4">
        <v>116</v>
      </c>
      <c r="U4">
        <v>0.67500000000000004</v>
      </c>
      <c r="V4">
        <v>0.8</v>
      </c>
      <c r="W4" t="s">
        <v>63</v>
      </c>
      <c r="X4">
        <v>124</v>
      </c>
      <c r="Y4">
        <v>10</v>
      </c>
      <c r="Z4" s="1">
        <v>1.1399999999999999</v>
      </c>
      <c r="AA4" s="1">
        <v>185.14</v>
      </c>
      <c r="AB4" s="2">
        <v>42456</v>
      </c>
      <c r="AC4" s="2">
        <v>42477</v>
      </c>
      <c r="AD4" s="2">
        <v>42508</v>
      </c>
      <c r="AE4" s="5"/>
      <c r="AF4" s="2">
        <v>42520</v>
      </c>
      <c r="AG4" t="s">
        <v>74</v>
      </c>
      <c r="AH4">
        <v>1</v>
      </c>
      <c r="AI4">
        <v>124</v>
      </c>
      <c r="AJ4" t="s">
        <v>75</v>
      </c>
      <c r="AK4">
        <v>0</v>
      </c>
      <c r="AL4">
        <v>0</v>
      </c>
      <c r="AM4">
        <v>3.5</v>
      </c>
      <c r="AN4">
        <v>1</v>
      </c>
      <c r="AO4" t="s">
        <v>76</v>
      </c>
      <c r="AP4" t="s">
        <v>77</v>
      </c>
    </row>
    <row r="5" spans="1:44">
      <c r="A5" t="s">
        <v>78</v>
      </c>
      <c r="B5" t="s">
        <v>79</v>
      </c>
      <c r="C5" t="s">
        <v>80</v>
      </c>
      <c r="D5" t="s">
        <v>81</v>
      </c>
      <c r="E5" t="s">
        <v>82</v>
      </c>
      <c r="F5" t="s">
        <v>83</v>
      </c>
      <c r="G5">
        <v>1</v>
      </c>
      <c r="H5" t="s">
        <v>84</v>
      </c>
      <c r="I5" t="s">
        <v>46</v>
      </c>
      <c r="L5" t="s">
        <v>46</v>
      </c>
      <c r="M5" t="s">
        <v>169</v>
      </c>
      <c r="N5">
        <v>5.22</v>
      </c>
      <c r="O5">
        <v>17</v>
      </c>
      <c r="P5" t="s">
        <v>85</v>
      </c>
      <c r="Q5" t="s">
        <v>86</v>
      </c>
      <c r="R5" t="s">
        <v>87</v>
      </c>
      <c r="S5">
        <v>18</v>
      </c>
      <c r="T5">
        <v>18</v>
      </c>
      <c r="U5">
        <v>0.92</v>
      </c>
      <c r="V5">
        <v>0.95499999999999996</v>
      </c>
      <c r="W5" t="s">
        <v>50</v>
      </c>
      <c r="X5">
        <v>19</v>
      </c>
      <c r="Y5">
        <v>35</v>
      </c>
      <c r="Z5" s="1">
        <v>3</v>
      </c>
      <c r="AA5" s="1">
        <v>79.8</v>
      </c>
      <c r="AB5" s="2">
        <v>42436</v>
      </c>
      <c r="AC5" s="2">
        <v>42438</v>
      </c>
      <c r="AD5" s="2">
        <v>42445</v>
      </c>
      <c r="AE5" s="2">
        <v>42445</v>
      </c>
      <c r="AF5" s="2">
        <v>42445</v>
      </c>
      <c r="AG5" t="s">
        <v>88</v>
      </c>
      <c r="AH5">
        <v>1</v>
      </c>
      <c r="AI5" s="3">
        <v>19</v>
      </c>
      <c r="AJ5" t="s">
        <v>52</v>
      </c>
      <c r="AK5">
        <v>0.5</v>
      </c>
      <c r="AL5">
        <v>0.5</v>
      </c>
      <c r="AM5">
        <v>4.5</v>
      </c>
      <c r="AN5">
        <v>1</v>
      </c>
      <c r="AO5" t="s">
        <v>89</v>
      </c>
      <c r="AP5" t="s">
        <v>90</v>
      </c>
    </row>
    <row r="6" spans="1:44">
      <c r="A6" t="s">
        <v>92</v>
      </c>
      <c r="B6" t="s">
        <v>93</v>
      </c>
      <c r="C6" t="s">
        <v>94</v>
      </c>
      <c r="D6" t="s">
        <v>95</v>
      </c>
      <c r="E6" t="s">
        <v>96</v>
      </c>
      <c r="F6" t="s">
        <v>97</v>
      </c>
      <c r="G6">
        <v>2</v>
      </c>
      <c r="H6" t="s">
        <v>46</v>
      </c>
      <c r="I6" t="s">
        <v>46</v>
      </c>
      <c r="J6" s="2">
        <v>42416</v>
      </c>
      <c r="K6" s="2">
        <v>42417</v>
      </c>
      <c r="L6" t="s">
        <v>46</v>
      </c>
      <c r="M6" t="s">
        <v>166</v>
      </c>
      <c r="N6">
        <f>SQRT(5.18)</f>
        <v>2.2759613353482084</v>
      </c>
      <c r="O6">
        <v>209</v>
      </c>
      <c r="P6" t="s">
        <v>72</v>
      </c>
      <c r="Q6" t="s">
        <v>98</v>
      </c>
      <c r="R6" t="s">
        <v>170</v>
      </c>
      <c r="S6">
        <v>219</v>
      </c>
      <c r="T6">
        <v>395</v>
      </c>
      <c r="U6">
        <v>0.55000000000000004</v>
      </c>
      <c r="V6">
        <v>0.8</v>
      </c>
      <c r="W6" t="s">
        <v>63</v>
      </c>
      <c r="X6">
        <v>415</v>
      </c>
      <c r="Y6">
        <v>8</v>
      </c>
      <c r="Z6" s="1">
        <v>0.8</v>
      </c>
      <c r="AA6" s="1">
        <v>442.4</v>
      </c>
      <c r="AB6" s="2">
        <v>42438</v>
      </c>
      <c r="AC6" s="2">
        <v>42440</v>
      </c>
      <c r="AD6" s="2">
        <v>42443</v>
      </c>
      <c r="AE6" s="2">
        <v>42445</v>
      </c>
      <c r="AF6" s="2">
        <v>42445</v>
      </c>
      <c r="AG6" t="s">
        <v>99</v>
      </c>
      <c r="AH6">
        <v>1</v>
      </c>
      <c r="AI6">
        <v>397</v>
      </c>
      <c r="AJ6" t="s">
        <v>100</v>
      </c>
      <c r="AK6">
        <v>0</v>
      </c>
      <c r="AL6">
        <v>0</v>
      </c>
      <c r="AM6">
        <v>4</v>
      </c>
      <c r="AN6">
        <v>1</v>
      </c>
      <c r="AO6" t="s">
        <v>101</v>
      </c>
      <c r="AP6" t="s">
        <v>54</v>
      </c>
    </row>
    <row r="7" spans="1:44">
      <c r="A7" t="s">
        <v>102</v>
      </c>
      <c r="B7" t="s">
        <v>103</v>
      </c>
      <c r="C7" t="s">
        <v>104</v>
      </c>
      <c r="D7" t="s">
        <v>105</v>
      </c>
      <c r="E7" t="s">
        <v>106</v>
      </c>
      <c r="F7" t="s">
        <v>107</v>
      </c>
      <c r="G7">
        <v>1</v>
      </c>
      <c r="H7" t="s">
        <v>48</v>
      </c>
      <c r="I7" t="s">
        <v>46</v>
      </c>
      <c r="L7" t="s">
        <v>46</v>
      </c>
      <c r="M7" t="s">
        <v>166</v>
      </c>
      <c r="N7" t="s">
        <v>181</v>
      </c>
      <c r="O7" t="s">
        <v>181</v>
      </c>
      <c r="P7" t="s">
        <v>85</v>
      </c>
      <c r="Q7" s="4" t="s">
        <v>108</v>
      </c>
      <c r="R7" s="4" t="s">
        <v>109</v>
      </c>
      <c r="S7">
        <v>48</v>
      </c>
      <c r="T7">
        <v>90</v>
      </c>
      <c r="U7" s="4">
        <v>0.57599999999999996</v>
      </c>
      <c r="V7">
        <v>0.8</v>
      </c>
      <c r="W7" s="4" t="s">
        <v>174</v>
      </c>
      <c r="X7">
        <v>95</v>
      </c>
      <c r="Y7">
        <v>3</v>
      </c>
      <c r="Z7" s="1">
        <v>0.3</v>
      </c>
      <c r="AA7" s="1">
        <v>37.799999999999997</v>
      </c>
      <c r="AB7" s="2">
        <v>42419</v>
      </c>
      <c r="AC7" s="2">
        <v>42435</v>
      </c>
      <c r="AD7" s="2">
        <v>42436</v>
      </c>
      <c r="AE7" s="2">
        <v>42437</v>
      </c>
      <c r="AF7" s="2">
        <v>42437</v>
      </c>
      <c r="AG7" t="s">
        <v>110</v>
      </c>
      <c r="AH7">
        <v>1</v>
      </c>
      <c r="AI7">
        <v>95</v>
      </c>
      <c r="AJ7" t="s">
        <v>75</v>
      </c>
      <c r="AK7">
        <v>0.5</v>
      </c>
      <c r="AL7">
        <v>0.5</v>
      </c>
      <c r="AM7">
        <v>4</v>
      </c>
      <c r="AN7" s="4">
        <v>0</v>
      </c>
      <c r="AO7" t="s">
        <v>111</v>
      </c>
      <c r="AP7" t="s">
        <v>112</v>
      </c>
      <c r="AR7" t="s">
        <v>176</v>
      </c>
    </row>
    <row r="8" spans="1:44">
      <c r="A8" t="s">
        <v>113</v>
      </c>
      <c r="B8" t="s">
        <v>114</v>
      </c>
      <c r="C8" t="s">
        <v>115</v>
      </c>
      <c r="D8" t="s">
        <v>116</v>
      </c>
      <c r="E8" t="s">
        <v>117</v>
      </c>
      <c r="F8" t="s">
        <v>118</v>
      </c>
      <c r="G8">
        <v>2</v>
      </c>
      <c r="H8" t="s">
        <v>84</v>
      </c>
      <c r="I8" t="s">
        <v>48</v>
      </c>
      <c r="J8" s="2">
        <v>42421</v>
      </c>
      <c r="K8" s="2">
        <v>42423</v>
      </c>
      <c r="L8" t="s">
        <v>46</v>
      </c>
      <c r="M8" t="s">
        <v>169</v>
      </c>
      <c r="N8">
        <f>SQRT(83.67)</f>
        <v>9.1471306976559603</v>
      </c>
      <c r="O8">
        <v>55</v>
      </c>
      <c r="P8" t="s">
        <v>85</v>
      </c>
      <c r="Q8" t="s">
        <v>119</v>
      </c>
      <c r="R8" t="s">
        <v>120</v>
      </c>
      <c r="S8">
        <v>40</v>
      </c>
      <c r="T8">
        <v>40</v>
      </c>
      <c r="U8">
        <v>0.999</v>
      </c>
      <c r="V8">
        <v>0.95</v>
      </c>
      <c r="W8" t="s">
        <v>50</v>
      </c>
      <c r="X8">
        <v>42</v>
      </c>
      <c r="Y8">
        <v>20</v>
      </c>
      <c r="Z8" s="1">
        <v>2</v>
      </c>
      <c r="AA8" s="1">
        <v>112</v>
      </c>
      <c r="AB8" s="2">
        <v>42437</v>
      </c>
      <c r="AC8" s="2">
        <v>42437</v>
      </c>
      <c r="AD8" s="2">
        <v>42440</v>
      </c>
      <c r="AE8" s="2">
        <v>42441</v>
      </c>
      <c r="AF8" s="2">
        <v>42441</v>
      </c>
      <c r="AG8" t="s">
        <v>121</v>
      </c>
      <c r="AH8">
        <v>1</v>
      </c>
      <c r="AI8">
        <v>40</v>
      </c>
      <c r="AJ8" t="s">
        <v>122</v>
      </c>
      <c r="AK8">
        <v>1</v>
      </c>
      <c r="AL8">
        <v>1</v>
      </c>
      <c r="AM8">
        <v>4</v>
      </c>
      <c r="AN8" s="4">
        <v>0</v>
      </c>
      <c r="AO8" t="s">
        <v>123</v>
      </c>
      <c r="AP8" t="s">
        <v>77</v>
      </c>
      <c r="AR8" t="s">
        <v>177</v>
      </c>
    </row>
    <row r="9" spans="1:44">
      <c r="A9" t="s">
        <v>124</v>
      </c>
      <c r="B9" t="s">
        <v>125</v>
      </c>
      <c r="C9" t="s">
        <v>126</v>
      </c>
      <c r="D9" t="s">
        <v>127</v>
      </c>
      <c r="E9" t="s">
        <v>128</v>
      </c>
      <c r="F9" t="s">
        <v>129</v>
      </c>
      <c r="G9" t="s">
        <v>130</v>
      </c>
      <c r="H9" t="s">
        <v>48</v>
      </c>
      <c r="I9" t="s">
        <v>46</v>
      </c>
      <c r="L9" t="s">
        <v>48</v>
      </c>
      <c r="M9" t="s">
        <v>169</v>
      </c>
      <c r="N9">
        <v>13.07</v>
      </c>
      <c r="O9">
        <v>199</v>
      </c>
      <c r="P9" t="s">
        <v>85</v>
      </c>
      <c r="Q9" t="s">
        <v>131</v>
      </c>
      <c r="R9" t="s">
        <v>132</v>
      </c>
      <c r="S9">
        <v>202</v>
      </c>
      <c r="T9">
        <v>50</v>
      </c>
      <c r="U9">
        <v>0.99999990000000005</v>
      </c>
      <c r="V9">
        <v>0.93089999999999995</v>
      </c>
      <c r="W9" t="s">
        <v>174</v>
      </c>
      <c r="X9">
        <v>53</v>
      </c>
      <c r="Y9">
        <v>5</v>
      </c>
      <c r="Z9" s="1">
        <v>0.45</v>
      </c>
      <c r="AA9" s="1">
        <v>31.5</v>
      </c>
      <c r="AB9" s="2">
        <v>42424</v>
      </c>
      <c r="AC9" s="2">
        <v>42436</v>
      </c>
      <c r="AD9" s="2">
        <v>42437</v>
      </c>
      <c r="AE9" s="2">
        <v>42437</v>
      </c>
      <c r="AF9" s="2">
        <v>42437</v>
      </c>
      <c r="AG9" t="s">
        <v>133</v>
      </c>
      <c r="AH9">
        <v>1</v>
      </c>
      <c r="AI9">
        <v>50</v>
      </c>
      <c r="AJ9" t="s">
        <v>65</v>
      </c>
      <c r="AK9">
        <v>1</v>
      </c>
      <c r="AL9">
        <v>1</v>
      </c>
      <c r="AM9">
        <v>6</v>
      </c>
      <c r="AN9">
        <v>1</v>
      </c>
      <c r="AO9" t="s">
        <v>134</v>
      </c>
      <c r="AP9" t="s">
        <v>54</v>
      </c>
    </row>
    <row r="10" spans="1:44">
      <c r="A10" t="s">
        <v>135</v>
      </c>
      <c r="B10" t="s">
        <v>136</v>
      </c>
      <c r="C10" t="s">
        <v>137</v>
      </c>
      <c r="D10" t="s">
        <v>138</v>
      </c>
      <c r="E10" t="s">
        <v>139</v>
      </c>
      <c r="F10" t="s">
        <v>140</v>
      </c>
      <c r="G10">
        <v>1</v>
      </c>
      <c r="H10" t="s">
        <v>46</v>
      </c>
      <c r="I10" t="s">
        <v>46</v>
      </c>
      <c r="J10" s="2">
        <v>42775</v>
      </c>
      <c r="K10" s="4" t="s">
        <v>48</v>
      </c>
      <c r="L10" t="s">
        <v>48</v>
      </c>
      <c r="M10" s="4" t="s">
        <v>169</v>
      </c>
      <c r="N10">
        <f>SQRT(75.02)</f>
        <v>8.6614086614129917</v>
      </c>
      <c r="O10">
        <v>78</v>
      </c>
      <c r="P10" t="s">
        <v>85</v>
      </c>
      <c r="Q10" t="s">
        <v>141</v>
      </c>
      <c r="R10" t="s">
        <v>142</v>
      </c>
      <c r="S10">
        <v>80</v>
      </c>
      <c r="T10">
        <v>80</v>
      </c>
      <c r="U10">
        <v>0.88</v>
      </c>
      <c r="V10">
        <v>0.8</v>
      </c>
      <c r="W10" t="s">
        <v>63</v>
      </c>
      <c r="X10">
        <v>84</v>
      </c>
      <c r="Y10">
        <v>10</v>
      </c>
      <c r="Z10" s="1">
        <v>0.9</v>
      </c>
      <c r="AA10" s="1">
        <v>100.8</v>
      </c>
      <c r="AB10" s="2">
        <v>42418</v>
      </c>
      <c r="AC10" s="2">
        <v>42430</v>
      </c>
      <c r="AD10" s="2">
        <v>42435</v>
      </c>
      <c r="AE10" s="2">
        <v>42435</v>
      </c>
      <c r="AF10" s="2">
        <v>42437</v>
      </c>
      <c r="AG10" t="s">
        <v>143</v>
      </c>
      <c r="AH10">
        <v>1</v>
      </c>
      <c r="AI10">
        <v>84</v>
      </c>
      <c r="AJ10" t="s">
        <v>144</v>
      </c>
      <c r="AK10">
        <v>1</v>
      </c>
      <c r="AL10">
        <v>1</v>
      </c>
      <c r="AM10">
        <v>6.5</v>
      </c>
      <c r="AN10" s="4">
        <v>0</v>
      </c>
      <c r="AO10" t="s">
        <v>145</v>
      </c>
      <c r="AP10" t="s">
        <v>112</v>
      </c>
      <c r="AR10" t="s">
        <v>178</v>
      </c>
    </row>
    <row r="11" spans="1:44">
      <c r="A11" t="s">
        <v>146</v>
      </c>
      <c r="B11" t="s">
        <v>147</v>
      </c>
      <c r="C11" t="s">
        <v>148</v>
      </c>
      <c r="D11" t="s">
        <v>149</v>
      </c>
      <c r="E11" t="s">
        <v>150</v>
      </c>
      <c r="F11" t="s">
        <v>151</v>
      </c>
      <c r="G11">
        <v>1</v>
      </c>
      <c r="H11" t="s">
        <v>48</v>
      </c>
      <c r="I11" t="s">
        <v>48</v>
      </c>
      <c r="L11" t="s">
        <v>48</v>
      </c>
      <c r="M11" t="s">
        <v>169</v>
      </c>
      <c r="N11">
        <f>SQRT(4.08)</f>
        <v>2.0199009876724157</v>
      </c>
      <c r="O11">
        <v>309</v>
      </c>
      <c r="P11">
        <v>0.04</v>
      </c>
      <c r="Q11" t="s">
        <v>152</v>
      </c>
      <c r="R11">
        <v>0.36</v>
      </c>
      <c r="S11">
        <v>312</v>
      </c>
      <c r="T11">
        <v>312</v>
      </c>
      <c r="U11">
        <v>0.52</v>
      </c>
      <c r="V11">
        <v>0.88</v>
      </c>
      <c r="W11" t="s">
        <v>50</v>
      </c>
      <c r="X11">
        <v>328</v>
      </c>
      <c r="Y11" s="3">
        <v>4</v>
      </c>
      <c r="Z11" s="1">
        <v>0.4</v>
      </c>
      <c r="AA11" s="1">
        <v>174.72</v>
      </c>
      <c r="AB11" s="2">
        <v>42418</v>
      </c>
      <c r="AC11" s="2">
        <v>42437</v>
      </c>
      <c r="AD11" s="2">
        <v>42437</v>
      </c>
      <c r="AE11" s="2">
        <v>42437</v>
      </c>
      <c r="AF11" s="2">
        <v>42438</v>
      </c>
      <c r="AG11" t="s">
        <v>153</v>
      </c>
      <c r="AH11">
        <v>1</v>
      </c>
      <c r="AI11">
        <v>328</v>
      </c>
      <c r="AJ11" t="s">
        <v>65</v>
      </c>
      <c r="AK11">
        <v>0.5</v>
      </c>
      <c r="AL11">
        <v>0.5</v>
      </c>
      <c r="AM11">
        <v>4.5</v>
      </c>
      <c r="AN11" s="6">
        <v>1</v>
      </c>
      <c r="AO11" t="s">
        <v>154</v>
      </c>
      <c r="AP11" t="s">
        <v>112</v>
      </c>
    </row>
    <row r="12" spans="1:44">
      <c r="A12" t="s">
        <v>155</v>
      </c>
      <c r="B12" t="s">
        <v>156</v>
      </c>
      <c r="C12" t="s">
        <v>157</v>
      </c>
      <c r="D12" t="s">
        <v>158</v>
      </c>
      <c r="E12" t="s">
        <v>159</v>
      </c>
      <c r="F12" t="s">
        <v>160</v>
      </c>
      <c r="G12" t="s">
        <v>91</v>
      </c>
      <c r="H12" t="s">
        <v>46</v>
      </c>
      <c r="I12" t="s">
        <v>46</v>
      </c>
      <c r="J12" s="2">
        <v>42404</v>
      </c>
      <c r="K12" t="s">
        <v>46</v>
      </c>
      <c r="L12" t="s">
        <v>46</v>
      </c>
      <c r="M12" t="s">
        <v>169</v>
      </c>
      <c r="N12">
        <f>SQRT(32.04)</f>
        <v>5.6603886792339626</v>
      </c>
      <c r="O12">
        <v>11</v>
      </c>
      <c r="P12" t="s">
        <v>165</v>
      </c>
      <c r="Q12" t="s">
        <v>161</v>
      </c>
      <c r="R12" t="s">
        <v>162</v>
      </c>
      <c r="S12">
        <v>12</v>
      </c>
      <c r="T12">
        <v>12</v>
      </c>
      <c r="U12">
        <v>0.92</v>
      </c>
      <c r="V12">
        <v>0.92</v>
      </c>
      <c r="W12" t="s">
        <v>50</v>
      </c>
      <c r="X12">
        <v>13</v>
      </c>
      <c r="Y12">
        <v>60</v>
      </c>
      <c r="Z12" s="1">
        <v>5</v>
      </c>
      <c r="AA12" s="1">
        <v>84</v>
      </c>
      <c r="AB12" s="2">
        <v>42419</v>
      </c>
      <c r="AC12" s="2">
        <v>42434</v>
      </c>
      <c r="AD12" s="2">
        <v>42436</v>
      </c>
      <c r="AE12" s="2">
        <v>42438</v>
      </c>
      <c r="AF12" s="2">
        <v>42438</v>
      </c>
      <c r="AG12" t="s">
        <v>163</v>
      </c>
      <c r="AH12">
        <v>1</v>
      </c>
      <c r="AI12">
        <v>27</v>
      </c>
      <c r="AJ12" t="s">
        <v>52</v>
      </c>
      <c r="AK12">
        <v>0.5</v>
      </c>
      <c r="AL12">
        <v>0</v>
      </c>
      <c r="AM12">
        <v>4</v>
      </c>
      <c r="AN12" s="7">
        <v>1</v>
      </c>
      <c r="AO12" t="s">
        <v>164</v>
      </c>
      <c r="AP12" t="s">
        <v>77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planning_and_outcomes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</cp:lastModifiedBy>
  <dcterms:created xsi:type="dcterms:W3CDTF">2016-07-01T18:08:39Z</dcterms:created>
  <dcterms:modified xsi:type="dcterms:W3CDTF">2016-07-02T01:25:24Z</dcterms:modified>
</cp:coreProperties>
</file>