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МОИ НОВЫЕ ОБЯЗАННОСТИ\КЛИЕНТЫ DATASURF\Севастополь\Прайсы\Крымвуд ИП Осташкин Евгений Алексеевич\"/>
    </mc:Choice>
  </mc:AlternateContent>
  <bookViews>
    <workbookView minimized="1" xWindow="0" yWindow="0" windowWidth="28800" windowHeight="12330" tabRatio="0"/>
  </bookViews>
  <sheets>
    <sheet name="TDSheet" sheetId="1" r:id="rId1"/>
  </sheets>
  <calcPr calcId="162913"/>
</workbook>
</file>

<file path=xl/calcChain.xml><?xml version="1.0" encoding="utf-8"?>
<calcChain xmlns="http://schemas.openxmlformats.org/spreadsheetml/2006/main">
  <c r="I162" i="1" l="1"/>
  <c r="I161" i="1"/>
  <c r="I154" i="1"/>
  <c r="I155" i="1"/>
  <c r="I156" i="1"/>
  <c r="I157" i="1"/>
  <c r="I158" i="1"/>
  <c r="I159" i="1"/>
  <c r="I150" i="1"/>
  <c r="I151" i="1"/>
  <c r="I152" i="1"/>
  <c r="I153" i="1"/>
  <c r="I149" i="1"/>
  <c r="I145" i="1"/>
  <c r="I146" i="1"/>
  <c r="I147" i="1"/>
  <c r="I141" i="1"/>
  <c r="I142" i="1"/>
  <c r="I143" i="1"/>
  <c r="I144" i="1"/>
  <c r="I140" i="1"/>
  <c r="I133" i="1"/>
  <c r="I134" i="1"/>
  <c r="I135" i="1"/>
  <c r="I131" i="1"/>
  <c r="I132" i="1"/>
  <c r="I130" i="1"/>
  <c r="I119" i="1"/>
  <c r="I120" i="1"/>
  <c r="I121" i="1"/>
  <c r="I122" i="1"/>
  <c r="I123" i="1"/>
  <c r="I124" i="1"/>
  <c r="I125" i="1"/>
  <c r="I115" i="1"/>
  <c r="I116" i="1"/>
  <c r="I117" i="1"/>
  <c r="I118" i="1"/>
  <c r="I114" i="1"/>
  <c r="I107" i="1"/>
  <c r="I108" i="1"/>
  <c r="I109" i="1"/>
  <c r="I106" i="1"/>
  <c r="I101" i="1"/>
  <c r="I99" i="1"/>
  <c r="I100" i="1"/>
  <c r="I98" i="1"/>
  <c r="I93" i="1"/>
  <c r="I88" i="1"/>
  <c r="I84" i="1"/>
  <c r="I85" i="1"/>
  <c r="I86" i="1"/>
  <c r="I87" i="1"/>
  <c r="I83" i="1"/>
  <c r="I73" i="1"/>
  <c r="I74" i="1"/>
  <c r="I75" i="1"/>
  <c r="I76" i="1"/>
  <c r="I77" i="1"/>
  <c r="I78" i="1"/>
  <c r="I70" i="1"/>
  <c r="I71" i="1"/>
  <c r="I72" i="1"/>
  <c r="I69" i="1"/>
  <c r="I64" i="1"/>
  <c r="I63" i="1"/>
  <c r="I58" i="1"/>
  <c r="I51" i="1"/>
  <c r="I52" i="1"/>
  <c r="I53" i="1"/>
  <c r="I49" i="1"/>
  <c r="I50" i="1"/>
  <c r="I48" i="1"/>
  <c r="I42" i="1"/>
  <c r="I43" i="1"/>
  <c r="I39" i="1"/>
  <c r="I40" i="1"/>
  <c r="I41" i="1"/>
  <c r="I38" i="1"/>
  <c r="I32" i="1"/>
  <c r="I33" i="1"/>
  <c r="I30" i="1"/>
  <c r="I31" i="1"/>
  <c r="I29" i="1"/>
  <c r="I16" i="1"/>
  <c r="I17" i="1"/>
  <c r="I18" i="1"/>
  <c r="I19" i="1"/>
  <c r="I20" i="1"/>
  <c r="I21" i="1"/>
  <c r="I22" i="1"/>
  <c r="I23" i="1"/>
  <c r="I24" i="1"/>
  <c r="I15" i="1"/>
</calcChain>
</file>

<file path=xl/sharedStrings.xml><?xml version="1.0" encoding="utf-8"?>
<sst xmlns="http://schemas.openxmlformats.org/spreadsheetml/2006/main" count="274" uniqueCount="106">
  <si>
    <t>Прайс - лист: склад "Севастополь"</t>
  </si>
  <si>
    <t>Оптово-розничная цена действительна при разовой покупке на сумму от 30 000 руб.</t>
  </si>
  <si>
    <t>толщина * ширина * длина, мм</t>
  </si>
  <si>
    <t>крупнооптовая</t>
  </si>
  <si>
    <t>розничная</t>
  </si>
  <si>
    <t>Наименование</t>
  </si>
  <si>
    <t>руб./ м2</t>
  </si>
  <si>
    <t>Вагонка "Штиль", ангарская сосна</t>
  </si>
  <si>
    <t xml:space="preserve">   14 * 110 * 4000</t>
  </si>
  <si>
    <t>Имитация бруса, лиственница</t>
  </si>
  <si>
    <t>Планкен скошенный лиственница</t>
  </si>
  <si>
    <t xml:space="preserve">   20 * 140 * 3000</t>
  </si>
  <si>
    <t xml:space="preserve">толщина * ширина * длина, мм </t>
  </si>
  <si>
    <t xml:space="preserve">   45 * 70 * 3000</t>
  </si>
  <si>
    <t xml:space="preserve">Адрес: г. Севастополь, Камышовое ш., 27, склад 19 </t>
  </si>
  <si>
    <t>WWW.КРЫМВУД.РФ</t>
  </si>
  <si>
    <t>Цена</t>
  </si>
  <si>
    <t>Вагонка "Штиль", лиственница</t>
  </si>
  <si>
    <t>Имитация бруса, кедр</t>
  </si>
  <si>
    <t>Доска пола , ангарская сосна</t>
  </si>
  <si>
    <t>Планкен прямой лиственница</t>
  </si>
  <si>
    <t xml:space="preserve">   20 * 140 * 3000/4000</t>
  </si>
  <si>
    <t xml:space="preserve">   14 * 138 * 3500/4000</t>
  </si>
  <si>
    <t xml:space="preserve">   14 * 110 * 1000/1500</t>
  </si>
  <si>
    <t xml:space="preserve">   14 * 138 * 3000/3500/4000</t>
  </si>
  <si>
    <t xml:space="preserve">   21 * 185 * 3000</t>
  </si>
  <si>
    <t xml:space="preserve">   20 * 90 * 3000/4000</t>
  </si>
  <si>
    <t xml:space="preserve">   27 * 142 * 3000/4000</t>
  </si>
  <si>
    <t xml:space="preserve">   27 * 120/140 * 3000/4000</t>
  </si>
  <si>
    <t xml:space="preserve">   45 * 145 * 3000/4000</t>
  </si>
  <si>
    <t>руб./ шт.</t>
  </si>
  <si>
    <t>Рейка/ Брус/ Лага, лиственница</t>
  </si>
  <si>
    <t>Палубная доска, лиственница</t>
  </si>
  <si>
    <t>Террасная доска "вельвет",лиственница</t>
  </si>
  <si>
    <t>Доска пола, лиственница</t>
  </si>
  <si>
    <t xml:space="preserve">   45 * 145 * 4000</t>
  </si>
  <si>
    <t xml:space="preserve">   27 * 45 * 4000</t>
  </si>
  <si>
    <t xml:space="preserve">   27 * 70 * 4000</t>
  </si>
  <si>
    <t>Доска обрез. 14-16% вл., лиственница</t>
  </si>
  <si>
    <t>Масла, Серия "Живица Стандарт"</t>
  </si>
  <si>
    <t>Масла, Серия "Живица ПРО"</t>
  </si>
  <si>
    <t>Коллер в ассортименте "Живица"</t>
  </si>
  <si>
    <t xml:space="preserve">   43 * 95 * 3600</t>
  </si>
  <si>
    <t xml:space="preserve">   32 * 150 * 4000</t>
  </si>
  <si>
    <t xml:space="preserve">   50 * 200 * 4000</t>
  </si>
  <si>
    <t xml:space="preserve">   35 * 150 * 4000</t>
  </si>
  <si>
    <t xml:space="preserve">   35 * 150 * 5100 ангарская сосна</t>
  </si>
  <si>
    <t xml:space="preserve">   Лазурь по дереву</t>
  </si>
  <si>
    <t xml:space="preserve">   Лоскутный воск</t>
  </si>
  <si>
    <t xml:space="preserve">   Твердое масло с воском</t>
  </si>
  <si>
    <t xml:space="preserve">   Грунтовочное масло. Антисептик</t>
  </si>
  <si>
    <t xml:space="preserve">   Карнаубский воск / 0,1л</t>
  </si>
  <si>
    <t xml:space="preserve"> </t>
  </si>
  <si>
    <t xml:space="preserve">   Карнаубский воск / 0,5л</t>
  </si>
  <si>
    <t xml:space="preserve">   Масло по дереву для бань и саун</t>
  </si>
  <si>
    <t xml:space="preserve">   Скипидар живичный  / 1л</t>
  </si>
  <si>
    <t xml:space="preserve">   Био Грунт</t>
  </si>
  <si>
    <t xml:space="preserve">   Паркет</t>
  </si>
  <si>
    <t xml:space="preserve">   Мебель</t>
  </si>
  <si>
    <t xml:space="preserve">   Торец</t>
  </si>
  <si>
    <t xml:space="preserve">   Фасад</t>
  </si>
  <si>
    <t xml:space="preserve">   Баня</t>
  </si>
  <si>
    <t xml:space="preserve">   Терраса</t>
  </si>
  <si>
    <t xml:space="preserve">   Антисептик /2кг</t>
  </si>
  <si>
    <t xml:space="preserve">   Био Очиститель / 0,5л</t>
  </si>
  <si>
    <t xml:space="preserve">   Ускоритель Высыхания</t>
  </si>
  <si>
    <t xml:space="preserve">   Серебрянная защита / 0,1л</t>
  </si>
  <si>
    <t xml:space="preserve">   Колер в ассортименте / 0,1л</t>
  </si>
  <si>
    <t xml:space="preserve">   Колер в ассортименте / 0,25л</t>
  </si>
  <si>
    <t>Крупнооптовая цена оговаривается индивидуально при покупке на сумму более 200 000 руб.</t>
  </si>
  <si>
    <t>e-mail: story.sev@mail.ru</t>
  </si>
  <si>
    <t xml:space="preserve">   27 * 90 * 3000/4000</t>
  </si>
  <si>
    <t xml:space="preserve">   20 * 140 * 4000 </t>
  </si>
  <si>
    <t xml:space="preserve">   14 * 138 * 2000</t>
  </si>
  <si>
    <t xml:space="preserve">  100*100*3000 брус клееный</t>
  </si>
  <si>
    <t xml:space="preserve">   600*22*3000 щит клееный</t>
  </si>
  <si>
    <t xml:space="preserve">Доска обрезная хвойных пород </t>
  </si>
  <si>
    <t>25*100*6000</t>
  </si>
  <si>
    <t>25*150*6000</t>
  </si>
  <si>
    <t>25*100*4000</t>
  </si>
  <si>
    <t>25*150*4000</t>
  </si>
  <si>
    <t>40*150*6000</t>
  </si>
  <si>
    <t>50*100*6000</t>
  </si>
  <si>
    <t>50*150*6000</t>
  </si>
  <si>
    <t>50*200*6000</t>
  </si>
  <si>
    <t>100*100*6000</t>
  </si>
  <si>
    <t>100*150*6000</t>
  </si>
  <si>
    <t>Нал.</t>
  </si>
  <si>
    <t>Безнал.</t>
  </si>
  <si>
    <r>
      <rPr>
        <b/>
        <sz val="11"/>
        <rFont val="Arial"/>
        <family val="2"/>
        <charset val="204"/>
      </rPr>
      <t>ТК "КРЫМВУД</t>
    </r>
    <r>
      <rPr>
        <sz val="11"/>
        <rFont val="Arial"/>
        <family val="2"/>
        <charset val="204"/>
      </rPr>
      <t>"                                                Тел: +7 (978) 037-84-09</t>
    </r>
  </si>
  <si>
    <t xml:space="preserve">опт </t>
  </si>
  <si>
    <t>опт</t>
  </si>
  <si>
    <t>крупноопт</t>
  </si>
  <si>
    <t>27*90*3000/4000</t>
  </si>
  <si>
    <t>Сорт</t>
  </si>
  <si>
    <t>орт</t>
  </si>
  <si>
    <t>АВ</t>
  </si>
  <si>
    <t>С</t>
  </si>
  <si>
    <t>Э</t>
  </si>
  <si>
    <t>А</t>
  </si>
  <si>
    <t>В</t>
  </si>
  <si>
    <t>текстура</t>
  </si>
  <si>
    <t xml:space="preserve">   14 * 100 * 2000</t>
  </si>
  <si>
    <t>ВС</t>
  </si>
  <si>
    <t>Д</t>
  </si>
  <si>
    <t xml:space="preserve">   30х116х3000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</si>
</sst>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14" x14ac:knownFonts="1">
    <font>
      <sz val="8"/>
      <name val="Arial"/>
      <family val="2"/>
    </font>
    <font>
      <sz val="11"/>
      <name val="Arial"/>
      <family val="2"/>
      <charset val="204"/>
    </font>
    <font>
      <b/>
      <i/>
      <sz val="11"/>
      <name val="Arial"/>
      <family val="2"/>
      <charset val="204"/>
    </font>
    <font>
      <sz val="9"/>
      <name val="Arial"/>
      <family val="2"/>
      <charset val="204"/>
    </font>
    <font>
      <b/>
      <sz val="8"/>
      <name val="Arial"/>
      <family val="2"/>
      <charset val="204"/>
    </font>
    <font>
      <sz val="8"/>
      <name val="Arial"/>
      <family val="2"/>
      <charset val="204"/>
    </font>
    <font>
      <sz val="8"/>
      <name val="Arial"/>
      <family val="2"/>
      <charset val="204"/>
    </font>
    <font>
      <b/>
      <sz val="8"/>
      <name val="Arial"/>
      <family val="2"/>
      <charset val="204"/>
    </font>
    <font>
      <b/>
      <i/>
      <sz val="11"/>
      <name val="Arial"/>
      <family val="2"/>
      <charset val="204"/>
    </font>
    <font>
      <b/>
      <sz val="11"/>
      <name val="Arial"/>
      <family val="2"/>
      <charset val="204"/>
    </font>
    <font>
      <sz val="11"/>
      <name val="Arial"/>
      <family val="2"/>
      <charset val="204"/>
    </font>
    <font>
      <sz val="10"/>
      <name val="Arial"/>
      <family val="2"/>
      <charset val="204"/>
    </font>
    <font>
      <sz val="7"/>
      <name val="Arial"/>
      <family val="2"/>
      <charset val="204"/>
    </font>
    <font>
      <u/>
      <sz val="8"/>
      <color theme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65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/>
      <bottom style="thin">
        <color indexed="8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8"/>
      </right>
      <top/>
      <bottom style="thin">
        <color indexed="8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>
      <alignment vertical="top"/>
      <protection locked="0"/>
    </xf>
  </cellStyleXfs>
  <cellXfs count="121">
    <xf numFmtId="0" fontId="0" fillId="0" borderId="0" xfId="0"/>
    <xf numFmtId="0" fontId="0" fillId="0" borderId="0" xfId="0" applyAlignment="1">
      <alignment horizontal="left"/>
    </xf>
    <xf numFmtId="0" fontId="2" fillId="2" borderId="1" xfId="0" applyNumberFormat="1" applyFont="1" applyFill="1" applyBorder="1" applyAlignment="1">
      <alignment horizontal="center" vertical="center"/>
    </xf>
    <xf numFmtId="0" fontId="4" fillId="3" borderId="2" xfId="0" applyNumberFormat="1" applyFont="1" applyFill="1" applyBorder="1" applyAlignment="1">
      <alignment horizontal="center" vertical="center"/>
    </xf>
    <xf numFmtId="0" fontId="5" fillId="0" borderId="2" xfId="0" applyNumberFormat="1" applyFont="1" applyBorder="1" applyAlignment="1">
      <alignment horizontal="center" vertical="center"/>
    </xf>
    <xf numFmtId="1" fontId="5" fillId="0" borderId="2" xfId="0" applyNumberFormat="1" applyFont="1" applyBorder="1" applyAlignment="1">
      <alignment horizontal="center" vertical="center"/>
    </xf>
    <xf numFmtId="2" fontId="5" fillId="0" borderId="2" xfId="0" applyNumberFormat="1" applyFont="1" applyBorder="1" applyAlignment="1">
      <alignment horizontal="center" vertical="center"/>
    </xf>
    <xf numFmtId="3" fontId="5" fillId="0" borderId="2" xfId="0" applyNumberFormat="1" applyFont="1" applyBorder="1" applyAlignment="1">
      <alignment horizontal="center" vertical="center"/>
    </xf>
    <xf numFmtId="0" fontId="4" fillId="3" borderId="2" xfId="0" applyNumberFormat="1" applyFont="1" applyFill="1" applyBorder="1" applyAlignment="1">
      <alignment horizontal="center" vertical="center" wrapText="1"/>
    </xf>
    <xf numFmtId="0" fontId="5" fillId="4" borderId="2" xfId="0" applyNumberFormat="1" applyFont="1" applyFill="1" applyBorder="1" applyAlignment="1">
      <alignment horizontal="center" vertical="center"/>
    </xf>
    <xf numFmtId="1" fontId="5" fillId="4" borderId="2" xfId="0" applyNumberFormat="1" applyFont="1" applyFill="1" applyBorder="1" applyAlignment="1">
      <alignment horizontal="center" vertical="center"/>
    </xf>
    <xf numFmtId="3" fontId="5" fillId="4" borderId="2" xfId="0" applyNumberFormat="1" applyFont="1" applyFill="1" applyBorder="1" applyAlignment="1">
      <alignment horizontal="center" vertical="center"/>
    </xf>
    <xf numFmtId="0" fontId="3" fillId="3" borderId="3" xfId="0" applyNumberFormat="1" applyFont="1" applyFill="1" applyBorder="1" applyAlignment="1">
      <alignment horizontal="center" vertical="center"/>
    </xf>
    <xf numFmtId="0" fontId="3" fillId="3" borderId="4" xfId="0" applyNumberFormat="1" applyFont="1" applyFill="1" applyBorder="1" applyAlignment="1">
      <alignment horizontal="center" vertical="center"/>
    </xf>
    <xf numFmtId="0" fontId="3" fillId="3" borderId="5" xfId="0" applyNumberFormat="1" applyFont="1" applyFill="1" applyBorder="1" applyAlignment="1">
      <alignment horizontal="center" vertical="center"/>
    </xf>
    <xf numFmtId="0" fontId="4" fillId="3" borderId="6" xfId="0" applyNumberFormat="1" applyFont="1" applyFill="1" applyBorder="1" applyAlignment="1">
      <alignment horizontal="left" vertical="center"/>
    </xf>
    <xf numFmtId="0" fontId="4" fillId="3" borderId="7" xfId="0" applyNumberFormat="1" applyFont="1" applyFill="1" applyBorder="1" applyAlignment="1">
      <alignment horizontal="left" vertical="center"/>
    </xf>
    <xf numFmtId="0" fontId="4" fillId="3" borderId="8" xfId="0" applyNumberFormat="1" applyFont="1" applyFill="1" applyBorder="1" applyAlignment="1">
      <alignment horizontal="left" vertical="center"/>
    </xf>
    <xf numFmtId="0" fontId="4" fillId="3" borderId="0" xfId="0" applyNumberFormat="1" applyFont="1" applyFill="1" applyBorder="1" applyAlignment="1">
      <alignment horizontal="left" vertical="center"/>
    </xf>
    <xf numFmtId="0" fontId="4" fillId="3" borderId="9" xfId="0" applyNumberFormat="1" applyFont="1" applyFill="1" applyBorder="1" applyAlignment="1">
      <alignment horizontal="left" vertical="center"/>
    </xf>
    <xf numFmtId="0" fontId="4" fillId="3" borderId="10" xfId="0" applyNumberFormat="1" applyFont="1" applyFill="1" applyBorder="1" applyAlignment="1">
      <alignment horizontal="left" vertical="center"/>
    </xf>
    <xf numFmtId="164" fontId="0" fillId="0" borderId="0" xfId="0" applyNumberFormat="1"/>
    <xf numFmtId="2" fontId="5" fillId="4" borderId="2" xfId="0" applyNumberFormat="1" applyFont="1" applyFill="1" applyBorder="1" applyAlignment="1">
      <alignment horizontal="center" vertical="center"/>
    </xf>
    <xf numFmtId="2" fontId="4" fillId="3" borderId="2" xfId="0" applyNumberFormat="1" applyFont="1" applyFill="1" applyBorder="1" applyAlignment="1">
      <alignment horizontal="center" vertical="center"/>
    </xf>
    <xf numFmtId="0" fontId="7" fillId="3" borderId="2" xfId="0" applyNumberFormat="1" applyFont="1" applyFill="1" applyBorder="1" applyAlignment="1">
      <alignment horizontal="center" vertical="center" wrapText="1"/>
    </xf>
    <xf numFmtId="0" fontId="6" fillId="0" borderId="2" xfId="0" applyNumberFormat="1" applyFont="1" applyBorder="1" applyAlignment="1">
      <alignment horizontal="center" vertical="center"/>
    </xf>
    <xf numFmtId="3" fontId="0" fillId="0" borderId="0" xfId="0" applyNumberFormat="1" applyAlignment="1">
      <alignment horizontal="center"/>
    </xf>
    <xf numFmtId="0" fontId="5" fillId="0" borderId="16" xfId="0" applyNumberFormat="1" applyFont="1" applyBorder="1" applyAlignment="1">
      <alignment horizontal="center" wrapText="1"/>
    </xf>
    <xf numFmtId="0" fontId="4" fillId="3" borderId="7" xfId="0" applyNumberFormat="1" applyFont="1" applyFill="1" applyBorder="1" applyAlignment="1">
      <alignment horizontal="left" vertical="center"/>
    </xf>
    <xf numFmtId="0" fontId="4" fillId="3" borderId="0" xfId="0" applyNumberFormat="1" applyFont="1" applyFill="1" applyBorder="1" applyAlignment="1">
      <alignment horizontal="left" vertical="center"/>
    </xf>
    <xf numFmtId="0" fontId="4" fillId="3" borderId="10" xfId="0" applyNumberFormat="1" applyFont="1" applyFill="1" applyBorder="1" applyAlignment="1">
      <alignment horizontal="left" vertical="center"/>
    </xf>
    <xf numFmtId="0" fontId="4" fillId="3" borderId="13" xfId="0" applyNumberFormat="1" applyFont="1" applyFill="1" applyBorder="1" applyAlignment="1">
      <alignment horizontal="left" vertical="center"/>
    </xf>
    <xf numFmtId="0" fontId="5" fillId="0" borderId="15" xfId="0" applyNumberFormat="1" applyFont="1" applyBorder="1" applyAlignment="1">
      <alignment horizontal="left" wrapText="1"/>
    </xf>
    <xf numFmtId="0" fontId="5" fillId="0" borderId="16" xfId="0" applyNumberFormat="1" applyFont="1" applyBorder="1" applyAlignment="1">
      <alignment horizontal="left" wrapText="1"/>
    </xf>
    <xf numFmtId="0" fontId="6" fillId="0" borderId="16" xfId="0" applyNumberFormat="1" applyFont="1" applyBorder="1" applyAlignment="1">
      <alignment horizontal="left" wrapText="1"/>
    </xf>
    <xf numFmtId="2" fontId="7" fillId="3" borderId="2" xfId="0" applyNumberFormat="1" applyFont="1" applyFill="1" applyBorder="1" applyAlignment="1">
      <alignment horizontal="center" vertical="center" wrapText="1"/>
    </xf>
    <xf numFmtId="0" fontId="5" fillId="0" borderId="16" xfId="0" applyNumberFormat="1" applyFont="1" applyBorder="1" applyAlignment="1">
      <alignment horizontal="center" vertical="center" wrapText="1"/>
    </xf>
    <xf numFmtId="0" fontId="5" fillId="0" borderId="16" xfId="0" applyNumberFormat="1" applyFont="1" applyBorder="1" applyAlignment="1">
      <alignment horizontal="left" vertical="center" wrapText="1"/>
    </xf>
    <xf numFmtId="0" fontId="7" fillId="3" borderId="0" xfId="0" applyNumberFormat="1" applyFont="1" applyFill="1" applyBorder="1" applyAlignment="1">
      <alignment horizontal="center" vertical="center"/>
    </xf>
    <xf numFmtId="0" fontId="4" fillId="3" borderId="25" xfId="0" applyNumberFormat="1" applyFont="1" applyFill="1" applyBorder="1" applyAlignment="1">
      <alignment horizontal="left" vertical="center"/>
    </xf>
    <xf numFmtId="0" fontId="4" fillId="3" borderId="27" xfId="0" applyNumberFormat="1" applyFont="1" applyFill="1" applyBorder="1" applyAlignment="1">
      <alignment horizontal="left" vertical="center"/>
    </xf>
    <xf numFmtId="0" fontId="7" fillId="3" borderId="26" xfId="0" applyNumberFormat="1" applyFont="1" applyFill="1" applyBorder="1" applyAlignment="1">
      <alignment horizontal="center" vertical="center"/>
    </xf>
    <xf numFmtId="2" fontId="7" fillId="3" borderId="26" xfId="0" applyNumberFormat="1" applyFont="1" applyFill="1" applyBorder="1" applyAlignment="1">
      <alignment horizontal="center" vertical="center"/>
    </xf>
    <xf numFmtId="2" fontId="4" fillId="3" borderId="25" xfId="0" applyNumberFormat="1" applyFont="1" applyFill="1" applyBorder="1" applyAlignment="1">
      <alignment horizontal="center" vertical="center"/>
    </xf>
    <xf numFmtId="2" fontId="4" fillId="3" borderId="27" xfId="0" applyNumberFormat="1" applyFont="1" applyFill="1" applyBorder="1" applyAlignment="1">
      <alignment horizontal="center" vertical="center"/>
    </xf>
    <xf numFmtId="0" fontId="4" fillId="3" borderId="25" xfId="0" applyNumberFormat="1" applyFont="1" applyFill="1" applyBorder="1" applyAlignment="1">
      <alignment horizontal="center" vertical="center"/>
    </xf>
    <xf numFmtId="0" fontId="4" fillId="3" borderId="26" xfId="0" applyNumberFormat="1" applyFont="1" applyFill="1" applyBorder="1" applyAlignment="1">
      <alignment horizontal="center" vertical="center"/>
    </xf>
    <xf numFmtId="0" fontId="4" fillId="3" borderId="27" xfId="0" applyNumberFormat="1" applyFont="1" applyFill="1" applyBorder="1" applyAlignment="1">
      <alignment horizontal="center" vertical="center"/>
    </xf>
    <xf numFmtId="2" fontId="7" fillId="3" borderId="25" xfId="0" applyNumberFormat="1" applyFont="1" applyFill="1" applyBorder="1" applyAlignment="1">
      <alignment horizontal="center" vertical="center"/>
    </xf>
    <xf numFmtId="0" fontId="6" fillId="0" borderId="24" xfId="0" applyNumberFormat="1" applyFont="1" applyBorder="1" applyAlignment="1">
      <alignment horizontal="center" wrapText="1"/>
    </xf>
    <xf numFmtId="0" fontId="0" fillId="0" borderId="24" xfId="0" applyBorder="1" applyAlignment="1">
      <alignment horizontal="center"/>
    </xf>
    <xf numFmtId="0" fontId="6" fillId="0" borderId="24" xfId="0" applyNumberFormat="1" applyFont="1" applyBorder="1" applyAlignment="1">
      <alignment horizontal="center" vertical="center" wrapText="1"/>
    </xf>
    <xf numFmtId="16" fontId="5" fillId="0" borderId="16" xfId="0" applyNumberFormat="1" applyFont="1" applyBorder="1" applyAlignment="1">
      <alignment horizontal="left" wrapText="1"/>
    </xf>
    <xf numFmtId="2" fontId="6" fillId="0" borderId="24" xfId="0" applyNumberFormat="1" applyFont="1" applyBorder="1" applyAlignment="1">
      <alignment horizontal="center" wrapText="1"/>
    </xf>
    <xf numFmtId="2" fontId="6" fillId="0" borderId="24" xfId="0" applyNumberFormat="1" applyFont="1" applyBorder="1" applyAlignment="1">
      <alignment horizontal="center" vertical="center" wrapText="1"/>
    </xf>
    <xf numFmtId="0" fontId="3" fillId="3" borderId="3" xfId="0" applyNumberFormat="1" applyFont="1" applyFill="1" applyBorder="1" applyAlignment="1">
      <alignment horizontal="center" vertical="center"/>
    </xf>
    <xf numFmtId="0" fontId="3" fillId="3" borderId="4" xfId="0" applyNumberFormat="1" applyFont="1" applyFill="1" applyBorder="1" applyAlignment="1">
      <alignment horizontal="center" vertical="center"/>
    </xf>
    <xf numFmtId="0" fontId="3" fillId="3" borderId="5" xfId="0" applyNumberFormat="1" applyFont="1" applyFill="1" applyBorder="1" applyAlignment="1">
      <alignment horizontal="center" vertical="center"/>
    </xf>
    <xf numFmtId="0" fontId="4" fillId="3" borderId="6" xfId="0" applyNumberFormat="1" applyFont="1" applyFill="1" applyBorder="1" applyAlignment="1">
      <alignment horizontal="left" vertical="center"/>
    </xf>
    <xf numFmtId="0" fontId="4" fillId="3" borderId="7" xfId="0" applyNumberFormat="1" applyFont="1" applyFill="1" applyBorder="1" applyAlignment="1">
      <alignment horizontal="left" vertical="center"/>
    </xf>
    <xf numFmtId="0" fontId="4" fillId="3" borderId="8" xfId="0" applyNumberFormat="1" applyFont="1" applyFill="1" applyBorder="1" applyAlignment="1">
      <alignment horizontal="left" vertical="center"/>
    </xf>
    <xf numFmtId="0" fontId="4" fillId="3" borderId="0" xfId="0" applyNumberFormat="1" applyFont="1" applyFill="1" applyBorder="1" applyAlignment="1">
      <alignment horizontal="left" vertical="center"/>
    </xf>
    <xf numFmtId="0" fontId="4" fillId="3" borderId="9" xfId="0" applyNumberFormat="1" applyFont="1" applyFill="1" applyBorder="1" applyAlignment="1">
      <alignment horizontal="left" vertical="center"/>
    </xf>
    <xf numFmtId="0" fontId="4" fillId="3" borderId="10" xfId="0" applyNumberFormat="1" applyFont="1" applyFill="1" applyBorder="1" applyAlignment="1">
      <alignment horizontal="left" vertical="center"/>
    </xf>
    <xf numFmtId="0" fontId="7" fillId="3" borderId="14" xfId="0" applyNumberFormat="1" applyFont="1" applyFill="1" applyBorder="1" applyAlignment="1">
      <alignment horizontal="center" vertical="center"/>
    </xf>
    <xf numFmtId="0" fontId="4" fillId="3" borderId="15" xfId="0" applyNumberFormat="1" applyFont="1" applyFill="1" applyBorder="1" applyAlignment="1">
      <alignment horizontal="center" vertical="center"/>
    </xf>
    <xf numFmtId="0" fontId="4" fillId="3" borderId="16" xfId="0" applyNumberFormat="1" applyFont="1" applyFill="1" applyBorder="1" applyAlignment="1">
      <alignment horizontal="center" vertical="center"/>
    </xf>
    <xf numFmtId="0" fontId="6" fillId="0" borderId="14" xfId="0" applyNumberFormat="1" applyFont="1" applyBorder="1" applyAlignment="1">
      <alignment horizontal="left" vertical="center" wrapText="1"/>
    </xf>
    <xf numFmtId="0" fontId="5" fillId="0" borderId="15" xfId="0" applyNumberFormat="1" applyFont="1" applyBorder="1" applyAlignment="1">
      <alignment horizontal="left" vertical="center" wrapText="1"/>
    </xf>
    <xf numFmtId="2" fontId="6" fillId="0" borderId="14" xfId="0" applyNumberFormat="1" applyFont="1" applyBorder="1" applyAlignment="1">
      <alignment horizontal="left" wrapText="1"/>
    </xf>
    <xf numFmtId="2" fontId="5" fillId="0" borderId="15" xfId="0" applyNumberFormat="1" applyFont="1" applyBorder="1" applyAlignment="1">
      <alignment horizontal="left" wrapText="1"/>
    </xf>
    <xf numFmtId="2" fontId="6" fillId="0" borderId="15" xfId="0" applyNumberFormat="1" applyFont="1" applyBorder="1" applyAlignment="1">
      <alignment horizontal="left" wrapText="1"/>
    </xf>
    <xf numFmtId="2" fontId="2" fillId="2" borderId="10" xfId="0" applyNumberFormat="1" applyFont="1" applyFill="1" applyBorder="1" applyAlignment="1">
      <alignment horizontal="center" vertical="center"/>
    </xf>
    <xf numFmtId="2" fontId="4" fillId="3" borderId="6" xfId="0" applyNumberFormat="1" applyFont="1" applyFill="1" applyBorder="1" applyAlignment="1">
      <alignment horizontal="left" vertical="center"/>
    </xf>
    <xf numFmtId="2" fontId="4" fillId="3" borderId="7" xfId="0" applyNumberFormat="1" applyFont="1" applyFill="1" applyBorder="1" applyAlignment="1">
      <alignment horizontal="left" vertical="center"/>
    </xf>
    <xf numFmtId="2" fontId="4" fillId="3" borderId="8" xfId="0" applyNumberFormat="1" applyFont="1" applyFill="1" applyBorder="1" applyAlignment="1">
      <alignment horizontal="left" vertical="center"/>
    </xf>
    <xf numFmtId="2" fontId="4" fillId="3" borderId="0" xfId="0" applyNumberFormat="1" applyFont="1" applyFill="1" applyBorder="1" applyAlignment="1">
      <alignment horizontal="left" vertical="center"/>
    </xf>
    <xf numFmtId="2" fontId="4" fillId="3" borderId="9" xfId="0" applyNumberFormat="1" applyFont="1" applyFill="1" applyBorder="1" applyAlignment="1">
      <alignment horizontal="left" vertical="center"/>
    </xf>
    <xf numFmtId="2" fontId="4" fillId="3" borderId="10" xfId="0" applyNumberFormat="1" applyFont="1" applyFill="1" applyBorder="1" applyAlignment="1">
      <alignment horizontal="left" vertical="center"/>
    </xf>
    <xf numFmtId="0" fontId="2" fillId="2" borderId="18" xfId="0" applyNumberFormat="1" applyFont="1" applyFill="1" applyBorder="1" applyAlignment="1">
      <alignment horizontal="center" vertical="center"/>
    </xf>
    <xf numFmtId="0" fontId="2" fillId="2" borderId="15" xfId="0" applyNumberFormat="1" applyFont="1" applyFill="1" applyBorder="1" applyAlignment="1">
      <alignment horizontal="center" vertical="center"/>
    </xf>
    <xf numFmtId="0" fontId="6" fillId="0" borderId="14" xfId="0" applyNumberFormat="1" applyFont="1" applyBorder="1" applyAlignment="1">
      <alignment horizontal="left" wrapText="1"/>
    </xf>
    <xf numFmtId="0" fontId="5" fillId="0" borderId="15" xfId="0" applyNumberFormat="1" applyFont="1" applyBorder="1" applyAlignment="1">
      <alignment horizontal="left" wrapText="1"/>
    </xf>
    <xf numFmtId="2" fontId="6" fillId="0" borderId="14" xfId="0" applyNumberFormat="1" applyFont="1" applyBorder="1" applyAlignment="1">
      <alignment horizontal="left" vertical="center" wrapText="1"/>
    </xf>
    <xf numFmtId="2" fontId="5" fillId="0" borderId="15" xfId="0" applyNumberFormat="1" applyFont="1" applyBorder="1" applyAlignment="1">
      <alignment horizontal="left" vertical="center" wrapText="1"/>
    </xf>
    <xf numFmtId="0" fontId="7" fillId="3" borderId="6" xfId="0" applyNumberFormat="1" applyFont="1" applyFill="1" applyBorder="1" applyAlignment="1">
      <alignment horizontal="left" vertical="center"/>
    </xf>
    <xf numFmtId="0" fontId="5" fillId="0" borderId="16" xfId="0" applyNumberFormat="1" applyFont="1" applyBorder="1" applyAlignment="1">
      <alignment horizontal="left" wrapText="1"/>
    </xf>
    <xf numFmtId="0" fontId="6" fillId="0" borderId="15" xfId="0" applyNumberFormat="1" applyFont="1" applyBorder="1" applyAlignment="1">
      <alignment horizontal="left" wrapText="1"/>
    </xf>
    <xf numFmtId="0" fontId="4" fillId="3" borderId="11" xfId="0" applyNumberFormat="1" applyFont="1" applyFill="1" applyBorder="1" applyAlignment="1">
      <alignment horizontal="left" vertical="center"/>
    </xf>
    <xf numFmtId="0" fontId="4" fillId="3" borderId="12" xfId="0" applyNumberFormat="1" applyFont="1" applyFill="1" applyBorder="1" applyAlignment="1">
      <alignment horizontal="left" vertical="center"/>
    </xf>
    <xf numFmtId="0" fontId="4" fillId="3" borderId="13" xfId="0" applyNumberFormat="1" applyFont="1" applyFill="1" applyBorder="1" applyAlignment="1">
      <alignment horizontal="left" vertical="center"/>
    </xf>
    <xf numFmtId="0" fontId="2" fillId="2" borderId="19" xfId="0" applyNumberFormat="1" applyFont="1" applyFill="1" applyBorder="1" applyAlignment="1">
      <alignment horizontal="center" vertical="center"/>
    </xf>
    <xf numFmtId="0" fontId="2" fillId="2" borderId="10" xfId="0" applyNumberFormat="1" applyFont="1" applyFill="1" applyBorder="1" applyAlignment="1">
      <alignment horizontal="center" vertical="center"/>
    </xf>
    <xf numFmtId="0" fontId="6" fillId="0" borderId="14" xfId="0" applyNumberFormat="1" applyFont="1" applyBorder="1" applyAlignment="1">
      <alignment horizontal="center" wrapText="1"/>
    </xf>
    <xf numFmtId="0" fontId="5" fillId="0" borderId="15" xfId="0" applyNumberFormat="1" applyFont="1" applyBorder="1" applyAlignment="1">
      <alignment horizontal="center" wrapText="1"/>
    </xf>
    <xf numFmtId="0" fontId="5" fillId="0" borderId="16" xfId="0" applyNumberFormat="1" applyFont="1" applyBorder="1" applyAlignment="1">
      <alignment horizontal="center" wrapText="1"/>
    </xf>
    <xf numFmtId="0" fontId="6" fillId="0" borderId="14" xfId="0" applyNumberFormat="1" applyFont="1" applyBorder="1" applyAlignment="1">
      <alignment horizontal="center" vertical="center" wrapText="1"/>
    </xf>
    <xf numFmtId="0" fontId="5" fillId="0" borderId="15" xfId="0" applyNumberFormat="1" applyFont="1" applyBorder="1" applyAlignment="1">
      <alignment horizontal="center" vertical="center" wrapText="1"/>
    </xf>
    <xf numFmtId="0" fontId="5" fillId="0" borderId="16" xfId="0" applyNumberFormat="1" applyFont="1" applyBorder="1" applyAlignment="1">
      <alignment horizontal="center" vertical="center" wrapText="1"/>
    </xf>
    <xf numFmtId="0" fontId="2" fillId="2" borderId="17" xfId="0" applyNumberFormat="1" applyFont="1" applyFill="1" applyBorder="1" applyAlignment="1">
      <alignment horizontal="center" vertical="center"/>
    </xf>
    <xf numFmtId="0" fontId="5" fillId="0" borderId="16" xfId="0" applyNumberFormat="1" applyFont="1" applyBorder="1" applyAlignment="1">
      <alignment horizontal="left" vertical="center" wrapText="1"/>
    </xf>
    <xf numFmtId="0" fontId="6" fillId="0" borderId="16" xfId="0" applyNumberFormat="1" applyFont="1" applyBorder="1" applyAlignment="1">
      <alignment horizontal="left" wrapText="1"/>
    </xf>
    <xf numFmtId="0" fontId="2" fillId="2" borderId="7" xfId="0" applyNumberFormat="1" applyFont="1" applyFill="1" applyBorder="1" applyAlignment="1">
      <alignment horizontal="center" vertical="center"/>
    </xf>
    <xf numFmtId="0" fontId="8" fillId="2" borderId="7" xfId="0" applyNumberFormat="1" applyFont="1" applyFill="1" applyBorder="1" applyAlignment="1">
      <alignment horizontal="center" vertical="center"/>
    </xf>
    <xf numFmtId="0" fontId="4" fillId="3" borderId="21" xfId="0" applyNumberFormat="1" applyFont="1" applyFill="1" applyBorder="1" applyAlignment="1">
      <alignment horizontal="left" vertical="center"/>
    </xf>
    <xf numFmtId="0" fontId="4" fillId="3" borderId="22" xfId="0" applyNumberFormat="1" applyFont="1" applyFill="1" applyBorder="1" applyAlignment="1">
      <alignment horizontal="left" vertical="center"/>
    </xf>
    <xf numFmtId="0" fontId="4" fillId="3" borderId="23" xfId="0" applyNumberFormat="1" applyFont="1" applyFill="1" applyBorder="1" applyAlignment="1">
      <alignment horizontal="left" vertical="center"/>
    </xf>
    <xf numFmtId="0" fontId="7" fillId="3" borderId="15" xfId="0" applyNumberFormat="1" applyFont="1" applyFill="1" applyBorder="1" applyAlignment="1">
      <alignment horizontal="center" vertical="center"/>
    </xf>
    <xf numFmtId="0" fontId="7" fillId="3" borderId="16" xfId="0" applyNumberFormat="1" applyFont="1" applyFill="1" applyBorder="1" applyAlignment="1">
      <alignment horizontal="center" vertical="center"/>
    </xf>
    <xf numFmtId="0" fontId="0" fillId="0" borderId="14" xfId="0" applyBorder="1" applyAlignment="1">
      <alignment horizontal="left"/>
    </xf>
    <xf numFmtId="0" fontId="0" fillId="0" borderId="15" xfId="0" applyBorder="1" applyAlignment="1">
      <alignment horizontal="left"/>
    </xf>
    <xf numFmtId="14" fontId="6" fillId="0" borderId="0" xfId="0" applyNumberFormat="1" applyFont="1" applyFill="1" applyAlignment="1">
      <alignment horizontal="right"/>
    </xf>
    <xf numFmtId="0" fontId="7" fillId="0" borderId="0" xfId="0" applyNumberFormat="1" applyFont="1" applyFill="1" applyAlignment="1">
      <alignment horizontal="right"/>
    </xf>
    <xf numFmtId="0" fontId="10" fillId="0" borderId="0" xfId="0" applyNumberFormat="1" applyFont="1" applyFill="1" applyAlignment="1">
      <alignment horizontal="center"/>
    </xf>
    <xf numFmtId="0" fontId="11" fillId="0" borderId="0" xfId="0" applyNumberFormat="1" applyFont="1" applyFill="1" applyAlignment="1">
      <alignment horizontal="right" vertical="center"/>
    </xf>
    <xf numFmtId="0" fontId="0" fillId="0" borderId="0" xfId="0" applyFill="1" applyAlignment="1">
      <alignment horizontal="right"/>
    </xf>
    <xf numFmtId="0" fontId="13" fillId="0" borderId="0" xfId="1" applyNumberFormat="1" applyFill="1" applyAlignment="1" applyProtection="1">
      <alignment horizontal="right" vertical="center"/>
    </xf>
    <xf numFmtId="0" fontId="0" fillId="0" borderId="0" xfId="0" applyFill="1" applyAlignment="1">
      <alignment horizontal="center"/>
    </xf>
    <xf numFmtId="0" fontId="12" fillId="0" borderId="0" xfId="0" applyFont="1" applyFill="1" applyAlignment="1">
      <alignment horizontal="right" vertical="center"/>
    </xf>
    <xf numFmtId="0" fontId="12" fillId="0" borderId="20" xfId="0" applyNumberFormat="1" applyFont="1" applyFill="1" applyBorder="1" applyAlignment="1">
      <alignment horizontal="right" vertical="center"/>
    </xf>
    <xf numFmtId="2" fontId="6" fillId="0" borderId="15" xfId="0" applyNumberFormat="1" applyFont="1" applyBorder="1" applyAlignment="1">
      <alignment horizontal="left" vertical="center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2D050"/>
      <rgbColor rgb="00993366"/>
      <rgbColor rgb="00C6EFCE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0</xdr:rowOff>
    </xdr:from>
    <xdr:to>
      <xdr:col>2</xdr:col>
      <xdr:colOff>200025</xdr:colOff>
      <xdr:row>4</xdr:row>
      <xdr:rowOff>142875</xdr:rowOff>
    </xdr:to>
    <xdr:pic>
      <xdr:nvPicPr>
        <xdr:cNvPr id="1071" name="Рисунок 4" descr="ЛОго.pn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876300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&#1082;&#1088;&#1099;&#1084;&#1074;&#1091;&#1076;.&#1088;&#1092;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K162"/>
  <sheetViews>
    <sheetView tabSelected="1" topLeftCell="A26" zoomScaleNormal="100" workbookViewId="0">
      <selection activeCell="I168" sqref="I168"/>
    </sheetView>
  </sheetViews>
  <sheetFormatPr defaultColWidth="10.6640625" defaultRowHeight="11.25" x14ac:dyDescent="0.2"/>
  <cols>
    <col min="1" max="1" width="3.83203125" style="1" customWidth="1"/>
    <col min="2" max="2" width="9.6640625" style="1" customWidth="1"/>
    <col min="3" max="3" width="14.5" style="1" customWidth="1"/>
    <col min="4" max="5" width="11" style="1" customWidth="1"/>
    <col min="6" max="6" width="11.33203125" style="1" customWidth="1"/>
    <col min="7" max="7" width="10.5" style="1" customWidth="1"/>
    <col min="8" max="8" width="18.33203125" style="1" customWidth="1"/>
  </cols>
  <sheetData>
    <row r="1" spans="1:11" ht="15" customHeight="1" x14ac:dyDescent="0.2">
      <c r="A1" s="111">
        <v>43417</v>
      </c>
      <c r="B1" s="111"/>
      <c r="C1" s="111"/>
      <c r="D1" s="111"/>
      <c r="E1" s="111"/>
      <c r="F1" s="111"/>
      <c r="G1" s="111"/>
      <c r="H1" s="111"/>
    </row>
    <row r="2" spans="1:11" ht="15" customHeight="1" x14ac:dyDescent="0.2">
      <c r="A2" s="112" t="s">
        <v>0</v>
      </c>
      <c r="B2" s="112"/>
      <c r="C2" s="112"/>
      <c r="D2" s="112"/>
      <c r="E2" s="112"/>
      <c r="F2" s="112"/>
      <c r="G2" s="112"/>
      <c r="H2" s="112"/>
    </row>
    <row r="3" spans="1:11" ht="15" customHeight="1" x14ac:dyDescent="0.2">
      <c r="A3" s="112" t="s">
        <v>14</v>
      </c>
      <c r="B3" s="112"/>
      <c r="C3" s="112"/>
      <c r="D3" s="112"/>
      <c r="E3" s="112"/>
      <c r="F3" s="112"/>
      <c r="G3" s="112"/>
      <c r="H3" s="112"/>
    </row>
    <row r="4" spans="1:11" ht="12.75" customHeight="1" x14ac:dyDescent="0.2">
      <c r="A4" s="115"/>
      <c r="B4" s="115"/>
      <c r="C4" s="115"/>
      <c r="D4" s="115"/>
      <c r="E4" s="115"/>
      <c r="F4" s="115"/>
      <c r="G4" s="115"/>
      <c r="H4" s="115"/>
    </row>
    <row r="5" spans="1:11" ht="12.75" customHeight="1" x14ac:dyDescent="0.2">
      <c r="A5" s="114" t="s">
        <v>70</v>
      </c>
      <c r="B5" s="114"/>
      <c r="C5" s="114"/>
      <c r="D5" s="114"/>
      <c r="E5" s="114"/>
      <c r="F5" s="114"/>
      <c r="G5" s="114"/>
      <c r="H5" s="114"/>
    </row>
    <row r="6" spans="1:11" ht="15" customHeight="1" x14ac:dyDescent="0.25">
      <c r="A6" s="113" t="s">
        <v>89</v>
      </c>
      <c r="B6" s="113"/>
      <c r="C6" s="113"/>
      <c r="D6" s="113"/>
      <c r="E6" s="113"/>
      <c r="F6" s="113"/>
      <c r="G6" s="113"/>
      <c r="H6" s="113"/>
    </row>
    <row r="7" spans="1:11" ht="15" customHeight="1" x14ac:dyDescent="0.2">
      <c r="A7" s="116" t="s">
        <v>15</v>
      </c>
      <c r="B7" s="116"/>
      <c r="C7" s="116"/>
      <c r="D7" s="116"/>
      <c r="E7" s="116"/>
      <c r="F7" s="116"/>
      <c r="G7" s="116"/>
      <c r="H7" s="116"/>
    </row>
    <row r="8" spans="1:11" ht="12.75" customHeight="1" x14ac:dyDescent="0.2">
      <c r="A8" s="117"/>
      <c r="B8" s="117"/>
      <c r="C8" s="117"/>
      <c r="D8" s="117"/>
      <c r="E8" s="117"/>
      <c r="F8" s="117"/>
      <c r="G8" s="117"/>
      <c r="H8" s="117"/>
    </row>
    <row r="9" spans="1:11" ht="12.75" customHeight="1" x14ac:dyDescent="0.2">
      <c r="A9" s="118" t="s">
        <v>69</v>
      </c>
      <c r="B9" s="118"/>
      <c r="C9" s="118"/>
      <c r="D9" s="118"/>
      <c r="E9" s="118"/>
      <c r="F9" s="118"/>
      <c r="G9" s="118"/>
      <c r="H9" s="118"/>
    </row>
    <row r="10" spans="1:11" ht="12.75" customHeight="1" x14ac:dyDescent="0.2">
      <c r="A10" s="119" t="s">
        <v>1</v>
      </c>
      <c r="B10" s="119"/>
      <c r="C10" s="119"/>
      <c r="D10" s="119"/>
      <c r="E10" s="119"/>
      <c r="F10" s="119"/>
      <c r="G10" s="119"/>
      <c r="H10" s="119"/>
      <c r="K10" s="21"/>
    </row>
    <row r="11" spans="1:11" ht="12.75" customHeight="1" x14ac:dyDescent="0.2">
      <c r="A11" s="2"/>
      <c r="B11" s="80" t="s">
        <v>76</v>
      </c>
      <c r="C11" s="80"/>
      <c r="D11" s="80"/>
      <c r="E11" s="80"/>
      <c r="F11" s="80"/>
      <c r="G11" s="80"/>
      <c r="H11" s="80"/>
    </row>
    <row r="12" spans="1:11" ht="15" customHeight="1" x14ac:dyDescent="0.2">
      <c r="A12" s="55"/>
      <c r="B12" s="58" t="s">
        <v>12</v>
      </c>
      <c r="C12" s="59"/>
      <c r="D12" s="88"/>
      <c r="E12" s="28"/>
      <c r="F12" s="64" t="s">
        <v>16</v>
      </c>
      <c r="G12" s="65"/>
      <c r="H12" s="66"/>
    </row>
    <row r="13" spans="1:11" ht="11.25" customHeight="1" x14ac:dyDescent="0.2">
      <c r="A13" s="56"/>
      <c r="B13" s="60"/>
      <c r="C13" s="61"/>
      <c r="D13" s="89"/>
      <c r="E13" s="38" t="s">
        <v>94</v>
      </c>
      <c r="F13" s="64" t="s">
        <v>30</v>
      </c>
      <c r="G13" s="65"/>
      <c r="H13" s="66"/>
    </row>
    <row r="14" spans="1:11" ht="11.25" customHeight="1" x14ac:dyDescent="0.2">
      <c r="A14" s="57"/>
      <c r="B14" s="62"/>
      <c r="C14" s="63"/>
      <c r="D14" s="90"/>
      <c r="E14" s="31"/>
      <c r="F14" s="8" t="s">
        <v>3</v>
      </c>
      <c r="G14" s="8" t="s">
        <v>87</v>
      </c>
      <c r="H14" s="3" t="s">
        <v>88</v>
      </c>
    </row>
    <row r="15" spans="1:11" ht="15" customHeight="1" x14ac:dyDescent="0.2">
      <c r="A15" s="4"/>
      <c r="B15" s="96" t="s">
        <v>79</v>
      </c>
      <c r="C15" s="97"/>
      <c r="D15" s="98"/>
      <c r="E15" s="36">
        <v>1</v>
      </c>
      <c r="F15" s="9"/>
      <c r="G15" s="22">
        <v>127</v>
      </c>
      <c r="H15" s="6">
        <v>135</v>
      </c>
      <c r="I15" t="str">
        <f xml:space="preserve"> "Доска обрезная хвойных пород "&amp;B15</f>
        <v>Доска обрезная хвойных пород 25*100*4000</v>
      </c>
    </row>
    <row r="16" spans="1:11" ht="11.25" customHeight="1" x14ac:dyDescent="0.2">
      <c r="A16" s="4"/>
      <c r="B16" s="93" t="s">
        <v>77</v>
      </c>
      <c r="C16" s="94"/>
      <c r="D16" s="95"/>
      <c r="E16" s="27">
        <v>1</v>
      </c>
      <c r="F16" s="9"/>
      <c r="G16" s="22">
        <v>191</v>
      </c>
      <c r="H16" s="6">
        <v>203</v>
      </c>
      <c r="I16" t="str">
        <f t="shared" ref="I16:I24" si="0" xml:space="preserve"> "Доска обрезная хвойных пород "&amp;B16</f>
        <v>Доска обрезная хвойных пород 25*100*6000</v>
      </c>
    </row>
    <row r="17" spans="1:9" ht="11.25" customHeight="1" x14ac:dyDescent="0.2">
      <c r="A17" s="4"/>
      <c r="B17" s="93" t="s">
        <v>80</v>
      </c>
      <c r="C17" s="94"/>
      <c r="D17" s="95"/>
      <c r="E17" s="27">
        <v>1</v>
      </c>
      <c r="F17" s="9"/>
      <c r="G17" s="22">
        <v>191</v>
      </c>
      <c r="H17" s="6">
        <v>203</v>
      </c>
      <c r="I17" t="str">
        <f t="shared" si="0"/>
        <v>Доска обрезная хвойных пород 25*150*4000</v>
      </c>
    </row>
    <row r="18" spans="1:9" ht="11.25" customHeight="1" x14ac:dyDescent="0.2">
      <c r="A18" s="4"/>
      <c r="B18" s="93" t="s">
        <v>78</v>
      </c>
      <c r="C18" s="94"/>
      <c r="D18" s="95"/>
      <c r="E18" s="27">
        <v>1</v>
      </c>
      <c r="F18" s="9"/>
      <c r="G18" s="22">
        <v>286</v>
      </c>
      <c r="H18" s="6">
        <v>304</v>
      </c>
      <c r="I18" t="str">
        <f t="shared" si="0"/>
        <v>Доска обрезная хвойных пород 25*150*6000</v>
      </c>
    </row>
    <row r="19" spans="1:9" ht="11.25" customHeight="1" x14ac:dyDescent="0.2">
      <c r="A19" s="4"/>
      <c r="B19" s="93" t="s">
        <v>81</v>
      </c>
      <c r="C19" s="94"/>
      <c r="D19" s="95"/>
      <c r="E19" s="27">
        <v>1</v>
      </c>
      <c r="F19" s="9"/>
      <c r="G19" s="22">
        <v>458</v>
      </c>
      <c r="H19" s="6">
        <v>486</v>
      </c>
      <c r="I19" t="str">
        <f t="shared" si="0"/>
        <v>Доска обрезная хвойных пород 40*150*6000</v>
      </c>
    </row>
    <row r="20" spans="1:9" ht="11.25" customHeight="1" x14ac:dyDescent="0.2">
      <c r="A20" s="4"/>
      <c r="B20" s="93" t="s">
        <v>82</v>
      </c>
      <c r="C20" s="94"/>
      <c r="D20" s="95"/>
      <c r="E20" s="27">
        <v>1</v>
      </c>
      <c r="F20" s="9"/>
      <c r="G20" s="22">
        <v>381</v>
      </c>
      <c r="H20" s="6">
        <v>404</v>
      </c>
      <c r="I20" t="str">
        <f t="shared" si="0"/>
        <v>Доска обрезная хвойных пород 50*100*6000</v>
      </c>
    </row>
    <row r="21" spans="1:9" ht="11.25" customHeight="1" x14ac:dyDescent="0.2">
      <c r="A21" s="4"/>
      <c r="B21" s="93" t="s">
        <v>83</v>
      </c>
      <c r="C21" s="94"/>
      <c r="D21" s="95"/>
      <c r="E21" s="27">
        <v>1</v>
      </c>
      <c r="F21" s="9"/>
      <c r="G21" s="22">
        <v>572</v>
      </c>
      <c r="H21" s="6">
        <v>607</v>
      </c>
      <c r="I21" t="str">
        <f t="shared" si="0"/>
        <v>Доска обрезная хвойных пород 50*150*6000</v>
      </c>
    </row>
    <row r="22" spans="1:9" ht="13.5" customHeight="1" x14ac:dyDescent="0.2">
      <c r="A22" s="4"/>
      <c r="B22" s="96" t="s">
        <v>84</v>
      </c>
      <c r="C22" s="97"/>
      <c r="D22" s="98"/>
      <c r="E22" s="36">
        <v>1</v>
      </c>
      <c r="F22" s="9"/>
      <c r="G22" s="22">
        <v>762</v>
      </c>
      <c r="H22" s="6">
        <v>808</v>
      </c>
      <c r="I22" t="str">
        <f t="shared" si="0"/>
        <v>Доска обрезная хвойных пород 50*200*6000</v>
      </c>
    </row>
    <row r="23" spans="1:9" ht="11.25" customHeight="1" x14ac:dyDescent="0.2">
      <c r="A23" s="4"/>
      <c r="B23" s="93" t="s">
        <v>85</v>
      </c>
      <c r="C23" s="94"/>
      <c r="D23" s="95"/>
      <c r="E23" s="27">
        <v>1</v>
      </c>
      <c r="F23" s="9"/>
      <c r="G23" s="22">
        <v>762</v>
      </c>
      <c r="H23" s="6">
        <v>808</v>
      </c>
      <c r="I23" t="str">
        <f t="shared" si="0"/>
        <v>Доска обрезная хвойных пород 100*100*6000</v>
      </c>
    </row>
    <row r="24" spans="1:9" ht="11.25" customHeight="1" x14ac:dyDescent="0.2">
      <c r="A24" s="4"/>
      <c r="B24" s="93" t="s">
        <v>86</v>
      </c>
      <c r="C24" s="94"/>
      <c r="D24" s="95"/>
      <c r="E24" s="27">
        <v>1</v>
      </c>
      <c r="F24" s="9"/>
      <c r="G24" s="22">
        <v>1143</v>
      </c>
      <c r="H24" s="6">
        <v>1212</v>
      </c>
      <c r="I24" t="str">
        <f t="shared" si="0"/>
        <v>Доска обрезная хвойных пород 100*150*6000</v>
      </c>
    </row>
    <row r="25" spans="1:9" ht="21.75" customHeight="1" x14ac:dyDescent="0.2">
      <c r="A25" s="2"/>
      <c r="B25" s="80" t="s">
        <v>38</v>
      </c>
      <c r="C25" s="80"/>
      <c r="D25" s="80"/>
      <c r="E25" s="80"/>
      <c r="F25" s="80"/>
      <c r="G25" s="80"/>
      <c r="H25" s="80"/>
    </row>
    <row r="26" spans="1:9" ht="11.25" customHeight="1" x14ac:dyDescent="0.2">
      <c r="A26" s="55"/>
      <c r="B26" s="58" t="s">
        <v>12</v>
      </c>
      <c r="C26" s="59"/>
      <c r="D26" s="88"/>
      <c r="E26" s="28"/>
      <c r="F26" s="64" t="s">
        <v>16</v>
      </c>
      <c r="G26" s="65"/>
      <c r="H26" s="66"/>
    </row>
    <row r="27" spans="1:9" ht="11.25" customHeight="1" x14ac:dyDescent="0.2">
      <c r="A27" s="56"/>
      <c r="B27" s="60"/>
      <c r="C27" s="61"/>
      <c r="D27" s="89"/>
      <c r="E27" s="38" t="s">
        <v>94</v>
      </c>
      <c r="F27" s="64" t="s">
        <v>30</v>
      </c>
      <c r="G27" s="65"/>
      <c r="H27" s="66"/>
    </row>
    <row r="28" spans="1:9" ht="11.25" customHeight="1" x14ac:dyDescent="0.2">
      <c r="A28" s="57"/>
      <c r="B28" s="62"/>
      <c r="C28" s="63"/>
      <c r="D28" s="90"/>
      <c r="E28" s="31"/>
      <c r="F28" s="8" t="s">
        <v>3</v>
      </c>
      <c r="G28" s="24" t="s">
        <v>90</v>
      </c>
      <c r="H28" s="3" t="s">
        <v>4</v>
      </c>
    </row>
    <row r="29" spans="1:9" ht="11.25" customHeight="1" x14ac:dyDescent="0.2">
      <c r="A29" s="4"/>
      <c r="B29" s="81" t="s">
        <v>42</v>
      </c>
      <c r="C29" s="82"/>
      <c r="D29" s="86"/>
      <c r="E29" s="52"/>
      <c r="F29" s="9"/>
      <c r="G29" s="22">
        <v>325</v>
      </c>
      <c r="H29" s="6">
        <v>342</v>
      </c>
      <c r="I29" t="str">
        <f xml:space="preserve"> "Доска обрез. 14-16% вл., лиственница "&amp;B29</f>
        <v>Доска обрез. 14-16% вл., лиственница    43 * 95 * 3600</v>
      </c>
    </row>
    <row r="30" spans="1:9" ht="11.25" customHeight="1" x14ac:dyDescent="0.2">
      <c r="A30" s="4"/>
      <c r="B30" s="81" t="s">
        <v>45</v>
      </c>
      <c r="C30" s="82"/>
      <c r="D30" s="86"/>
      <c r="E30" s="33"/>
      <c r="F30" s="9"/>
      <c r="G30" s="22">
        <v>465</v>
      </c>
      <c r="H30" s="6">
        <v>485</v>
      </c>
      <c r="I30" t="str">
        <f t="shared" ref="I30:I33" si="1" xml:space="preserve"> "Доска обрез. 14-16% вл., лиственница "&amp;B30</f>
        <v>Доска обрез. 14-16% вл., лиственница    35 * 150 * 4000</v>
      </c>
    </row>
    <row r="31" spans="1:9" ht="11.25" customHeight="1" x14ac:dyDescent="0.2">
      <c r="A31" s="4"/>
      <c r="B31" s="81" t="s">
        <v>43</v>
      </c>
      <c r="C31" s="82"/>
      <c r="D31" s="86"/>
      <c r="E31" s="33"/>
      <c r="F31" s="9"/>
      <c r="G31" s="22">
        <v>420</v>
      </c>
      <c r="H31" s="6">
        <v>443</v>
      </c>
      <c r="I31" t="str">
        <f t="shared" si="1"/>
        <v>Доска обрез. 14-16% вл., лиственница    32 * 150 * 4000</v>
      </c>
    </row>
    <row r="32" spans="1:9" ht="12.75" customHeight="1" x14ac:dyDescent="0.2">
      <c r="A32" s="4"/>
      <c r="B32" s="81" t="s">
        <v>44</v>
      </c>
      <c r="C32" s="82"/>
      <c r="D32" s="86"/>
      <c r="E32" s="33"/>
      <c r="F32" s="9"/>
      <c r="G32" s="22">
        <v>800</v>
      </c>
      <c r="H32" s="6">
        <v>840</v>
      </c>
      <c r="I32" t="str">
        <f xml:space="preserve"> "Доска обрез. 14-16% вл., лиственница "&amp;B32</f>
        <v>Доска обрез. 14-16% вл., лиственница    50 * 200 * 4000</v>
      </c>
    </row>
    <row r="33" spans="1:9" ht="11.25" customHeight="1" x14ac:dyDescent="0.2">
      <c r="A33" s="4"/>
      <c r="B33" s="81" t="s">
        <v>46</v>
      </c>
      <c r="C33" s="82"/>
      <c r="D33" s="86"/>
      <c r="E33" s="33"/>
      <c r="F33" s="9"/>
      <c r="G33" s="22">
        <v>532</v>
      </c>
      <c r="H33" s="6">
        <v>560</v>
      </c>
      <c r="I33" t="str">
        <f t="shared" si="1"/>
        <v>Доска обрез. 14-16% вл., лиственница    35 * 150 * 5100 ангарская сосна</v>
      </c>
    </row>
    <row r="34" spans="1:9" ht="21.75" customHeight="1" x14ac:dyDescent="0.2">
      <c r="A34" s="2"/>
      <c r="B34" s="99" t="s">
        <v>7</v>
      </c>
      <c r="C34" s="99"/>
      <c r="D34" s="99"/>
      <c r="E34" s="99"/>
      <c r="F34" s="99"/>
      <c r="G34" s="99"/>
      <c r="H34" s="99"/>
    </row>
    <row r="35" spans="1:9" ht="11.25" customHeight="1" x14ac:dyDescent="0.2">
      <c r="A35" s="55"/>
      <c r="B35" s="58" t="s">
        <v>2</v>
      </c>
      <c r="C35" s="59"/>
      <c r="D35" s="59"/>
      <c r="E35" s="39"/>
      <c r="F35" s="64" t="s">
        <v>16</v>
      </c>
      <c r="G35" s="65"/>
      <c r="H35" s="66"/>
    </row>
    <row r="36" spans="1:9" ht="15" customHeight="1" x14ac:dyDescent="0.2">
      <c r="A36" s="56"/>
      <c r="B36" s="60"/>
      <c r="C36" s="61"/>
      <c r="D36" s="61"/>
      <c r="E36" s="41" t="s">
        <v>94</v>
      </c>
      <c r="F36" s="64" t="s">
        <v>6</v>
      </c>
      <c r="G36" s="65"/>
      <c r="H36" s="66"/>
    </row>
    <row r="37" spans="1:9" ht="11.25" customHeight="1" x14ac:dyDescent="0.2">
      <c r="A37" s="57"/>
      <c r="B37" s="62"/>
      <c r="C37" s="63"/>
      <c r="D37" s="63"/>
      <c r="E37" s="40"/>
      <c r="F37" s="24" t="s">
        <v>92</v>
      </c>
      <c r="G37" s="24" t="s">
        <v>90</v>
      </c>
      <c r="H37" s="3" t="s">
        <v>4</v>
      </c>
    </row>
    <row r="38" spans="1:9" ht="11.25" customHeight="1" x14ac:dyDescent="0.2">
      <c r="A38" s="4"/>
      <c r="B38" s="69" t="s">
        <v>22</v>
      </c>
      <c r="C38" s="70"/>
      <c r="D38" s="70"/>
      <c r="E38" s="53" t="s">
        <v>98</v>
      </c>
      <c r="F38" s="22"/>
      <c r="G38" s="22">
        <v>920</v>
      </c>
      <c r="H38" s="6">
        <v>970</v>
      </c>
      <c r="I38" t="str">
        <f xml:space="preserve"> "Вагонка Штиль, ангарская сосна "&amp;B38</f>
        <v>Вагонка Штиль, ангарская сосна    14 * 138 * 3500/4000</v>
      </c>
    </row>
    <row r="39" spans="1:9" ht="13.5" customHeight="1" x14ac:dyDescent="0.2">
      <c r="A39" s="4"/>
      <c r="B39" s="69" t="s">
        <v>22</v>
      </c>
      <c r="C39" s="70"/>
      <c r="D39" s="70"/>
      <c r="E39" s="53" t="s">
        <v>99</v>
      </c>
      <c r="F39" s="22"/>
      <c r="G39" s="22">
        <v>755</v>
      </c>
      <c r="H39" s="6">
        <v>800</v>
      </c>
      <c r="I39" t="str">
        <f t="shared" ref="I39:I43" si="2" xml:space="preserve"> "Вагонка Штиль, ангарская сосна "&amp;B39</f>
        <v>Вагонка Штиль, ангарская сосна    14 * 138 * 3500/4000</v>
      </c>
    </row>
    <row r="40" spans="1:9" ht="11.25" customHeight="1" x14ac:dyDescent="0.2">
      <c r="A40" s="4"/>
      <c r="B40" s="69" t="s">
        <v>22</v>
      </c>
      <c r="C40" s="70"/>
      <c r="D40" s="70"/>
      <c r="E40" s="53" t="s">
        <v>100</v>
      </c>
      <c r="F40" s="22"/>
      <c r="G40" s="22">
        <v>620</v>
      </c>
      <c r="H40" s="6">
        <v>650</v>
      </c>
      <c r="I40" t="str">
        <f t="shared" si="2"/>
        <v>Вагонка Штиль, ангарская сосна    14 * 138 * 3500/4000</v>
      </c>
    </row>
    <row r="41" spans="1:9" ht="11.25" customHeight="1" x14ac:dyDescent="0.2">
      <c r="A41" s="4"/>
      <c r="B41" s="69" t="s">
        <v>22</v>
      </c>
      <c r="C41" s="71"/>
      <c r="D41" s="71"/>
      <c r="E41" s="53" t="s">
        <v>97</v>
      </c>
      <c r="F41" s="22"/>
      <c r="G41" s="22">
        <v>520</v>
      </c>
      <c r="H41" s="6">
        <v>550</v>
      </c>
      <c r="I41" t="str">
        <f t="shared" si="2"/>
        <v>Вагонка Штиль, ангарская сосна    14 * 138 * 3500/4000</v>
      </c>
    </row>
    <row r="42" spans="1:9" ht="13.5" customHeight="1" x14ac:dyDescent="0.2">
      <c r="A42" s="4"/>
      <c r="B42" s="83" t="s">
        <v>8</v>
      </c>
      <c r="C42" s="120"/>
      <c r="D42" s="120"/>
      <c r="E42" s="54" t="s">
        <v>97</v>
      </c>
      <c r="F42" s="22"/>
      <c r="G42" s="22">
        <v>520</v>
      </c>
      <c r="H42" s="6">
        <v>550</v>
      </c>
      <c r="I42" t="str">
        <f xml:space="preserve"> "Вагонка Штиль, ангарская сосна "&amp;B42</f>
        <v>Вагонка Штиль, ангарская сосна    14 * 110 * 4000</v>
      </c>
    </row>
    <row r="43" spans="1:9" ht="11.25" customHeight="1" x14ac:dyDescent="0.2">
      <c r="A43" s="4"/>
      <c r="B43" s="69" t="s">
        <v>23</v>
      </c>
      <c r="C43" s="71"/>
      <c r="D43" s="71"/>
      <c r="E43" s="53" t="s">
        <v>97</v>
      </c>
      <c r="F43" s="22"/>
      <c r="G43" s="22">
        <v>440</v>
      </c>
      <c r="H43" s="6">
        <v>470</v>
      </c>
      <c r="I43" t="str">
        <f t="shared" si="2"/>
        <v>Вагонка Штиль, ангарская сосна    14 * 110 * 1000/1500</v>
      </c>
    </row>
    <row r="44" spans="1:9" ht="11.25" customHeight="1" x14ac:dyDescent="0.2">
      <c r="A44" s="2"/>
      <c r="B44" s="72" t="s">
        <v>17</v>
      </c>
      <c r="C44" s="72"/>
      <c r="D44" s="72"/>
      <c r="E44" s="72"/>
      <c r="F44" s="72"/>
      <c r="G44" s="72"/>
      <c r="H44" s="72"/>
    </row>
    <row r="45" spans="1:9" ht="21.75" customHeight="1" x14ac:dyDescent="0.2">
      <c r="A45" s="55"/>
      <c r="B45" s="73" t="s">
        <v>2</v>
      </c>
      <c r="C45" s="74"/>
      <c r="D45" s="74"/>
      <c r="E45" s="43"/>
      <c r="F45" s="64" t="s">
        <v>16</v>
      </c>
      <c r="G45" s="65"/>
      <c r="H45" s="66"/>
    </row>
    <row r="46" spans="1:9" ht="13.5" customHeight="1" x14ac:dyDescent="0.2">
      <c r="A46" s="56"/>
      <c r="B46" s="75"/>
      <c r="C46" s="76"/>
      <c r="D46" s="76"/>
      <c r="E46" s="42" t="s">
        <v>94</v>
      </c>
      <c r="F46" s="64" t="s">
        <v>6</v>
      </c>
      <c r="G46" s="65"/>
      <c r="H46" s="66"/>
    </row>
    <row r="47" spans="1:9" ht="18.75" customHeight="1" x14ac:dyDescent="0.2">
      <c r="A47" s="57"/>
      <c r="B47" s="77"/>
      <c r="C47" s="78"/>
      <c r="D47" s="78"/>
      <c r="E47" s="44"/>
      <c r="F47" s="35" t="s">
        <v>92</v>
      </c>
      <c r="G47" s="35" t="s">
        <v>90</v>
      </c>
      <c r="H47" s="23" t="s">
        <v>4</v>
      </c>
    </row>
    <row r="48" spans="1:9" ht="11.25" customHeight="1" x14ac:dyDescent="0.2">
      <c r="A48" s="4"/>
      <c r="B48" s="69" t="s">
        <v>24</v>
      </c>
      <c r="C48" s="70"/>
      <c r="D48" s="70"/>
      <c r="E48" s="53" t="s">
        <v>98</v>
      </c>
      <c r="F48" s="22"/>
      <c r="G48" s="22">
        <v>960</v>
      </c>
      <c r="H48" s="6">
        <v>1010</v>
      </c>
      <c r="I48" t="str">
        <f xml:space="preserve"> "Вагонка Штиль, лиственница"&amp;B48</f>
        <v>Вагонка Штиль, лиственница   14 * 138 * 3000/3500/4000</v>
      </c>
    </row>
    <row r="49" spans="1:9" ht="11.25" customHeight="1" x14ac:dyDescent="0.2">
      <c r="A49" s="4"/>
      <c r="B49" s="69" t="s">
        <v>24</v>
      </c>
      <c r="C49" s="70"/>
      <c r="D49" s="70"/>
      <c r="E49" s="53" t="s">
        <v>99</v>
      </c>
      <c r="F49" s="22"/>
      <c r="G49" s="22">
        <v>790</v>
      </c>
      <c r="H49" s="6">
        <v>830</v>
      </c>
      <c r="I49" t="str">
        <f t="shared" ref="I49:I53" si="3" xml:space="preserve"> "Вагонка Штиль, лиственница"&amp;B49</f>
        <v>Вагонка Штиль, лиственница   14 * 138 * 3000/3500/4000</v>
      </c>
    </row>
    <row r="50" spans="1:9" ht="12.75" customHeight="1" x14ac:dyDescent="0.2">
      <c r="A50" s="4"/>
      <c r="B50" s="69" t="s">
        <v>24</v>
      </c>
      <c r="C50" s="70"/>
      <c r="D50" s="70"/>
      <c r="E50" s="53" t="s">
        <v>100</v>
      </c>
      <c r="F50" s="22"/>
      <c r="G50" s="22">
        <v>640</v>
      </c>
      <c r="H50" s="6">
        <v>670</v>
      </c>
      <c r="I50" t="str">
        <f t="shared" si="3"/>
        <v>Вагонка Штиль, лиственница   14 * 138 * 3000/3500/4000</v>
      </c>
    </row>
    <row r="51" spans="1:9" ht="12.75" customHeight="1" x14ac:dyDescent="0.2">
      <c r="A51" s="4"/>
      <c r="B51" s="69" t="s">
        <v>24</v>
      </c>
      <c r="C51" s="70"/>
      <c r="D51" s="70"/>
      <c r="E51" s="53" t="s">
        <v>97</v>
      </c>
      <c r="F51" s="22"/>
      <c r="G51" s="22">
        <v>540</v>
      </c>
      <c r="H51" s="6">
        <v>570</v>
      </c>
      <c r="I51" t="str">
        <f xml:space="preserve"> "Вагонка Штиль, лиственница"&amp;B51</f>
        <v>Вагонка Штиль, лиственница   14 * 138 * 3000/3500/4000</v>
      </c>
    </row>
    <row r="52" spans="1:9" ht="12.75" customHeight="1" x14ac:dyDescent="0.2">
      <c r="A52" s="4"/>
      <c r="B52" s="69" t="s">
        <v>102</v>
      </c>
      <c r="C52" s="70"/>
      <c r="D52" s="70"/>
      <c r="E52" s="53" t="s">
        <v>101</v>
      </c>
      <c r="F52" s="22"/>
      <c r="G52" s="22">
        <v>540</v>
      </c>
      <c r="H52" s="6">
        <v>570</v>
      </c>
      <c r="I52" t="str">
        <f t="shared" si="3"/>
        <v>Вагонка Штиль, лиственница   14 * 100 * 2000</v>
      </c>
    </row>
    <row r="53" spans="1:9" ht="12.75" customHeight="1" x14ac:dyDescent="0.2">
      <c r="A53" s="4"/>
      <c r="B53" s="69" t="s">
        <v>73</v>
      </c>
      <c r="C53" s="70"/>
      <c r="D53" s="70"/>
      <c r="E53" s="53" t="s">
        <v>101</v>
      </c>
      <c r="F53" s="22"/>
      <c r="G53" s="22">
        <v>640</v>
      </c>
      <c r="H53" s="6">
        <v>670</v>
      </c>
      <c r="I53" t="str">
        <f t="shared" si="3"/>
        <v>Вагонка Штиль, лиственница   14 * 138 * 2000</v>
      </c>
    </row>
    <row r="54" spans="1:9" ht="12.75" customHeight="1" x14ac:dyDescent="0.2">
      <c r="A54" s="2"/>
      <c r="B54" s="72" t="s">
        <v>9</v>
      </c>
      <c r="C54" s="72"/>
      <c r="D54" s="72"/>
      <c r="E54" s="72"/>
      <c r="F54" s="72"/>
      <c r="G54" s="72"/>
      <c r="H54" s="72"/>
    </row>
    <row r="55" spans="1:9" ht="11.25" customHeight="1" x14ac:dyDescent="0.2">
      <c r="A55" s="55"/>
      <c r="B55" s="73" t="s">
        <v>2</v>
      </c>
      <c r="C55" s="74"/>
      <c r="D55" s="74"/>
      <c r="E55" s="43"/>
      <c r="F55" s="64" t="s">
        <v>16</v>
      </c>
      <c r="G55" s="65"/>
      <c r="H55" s="66"/>
    </row>
    <row r="56" spans="1:9" ht="15" customHeight="1" x14ac:dyDescent="0.2">
      <c r="A56" s="56"/>
      <c r="B56" s="75"/>
      <c r="C56" s="76"/>
      <c r="D56" s="76"/>
      <c r="E56" s="42" t="s">
        <v>94</v>
      </c>
      <c r="F56" s="64" t="s">
        <v>6</v>
      </c>
      <c r="G56" s="65"/>
      <c r="H56" s="66"/>
    </row>
    <row r="57" spans="1:9" ht="11.25" customHeight="1" x14ac:dyDescent="0.2">
      <c r="A57" s="57"/>
      <c r="B57" s="77"/>
      <c r="C57" s="78"/>
      <c r="D57" s="78"/>
      <c r="E57" s="44"/>
      <c r="F57" s="35" t="s">
        <v>92</v>
      </c>
      <c r="G57" s="35" t="s">
        <v>91</v>
      </c>
      <c r="H57" s="23" t="s">
        <v>4</v>
      </c>
    </row>
    <row r="58" spans="1:9" ht="11.25" customHeight="1" x14ac:dyDescent="0.2">
      <c r="A58" s="4"/>
      <c r="B58" s="69" t="s">
        <v>25</v>
      </c>
      <c r="C58" s="70"/>
      <c r="D58" s="70"/>
      <c r="E58" s="53" t="s">
        <v>96</v>
      </c>
      <c r="F58" s="22"/>
      <c r="G58" s="22">
        <v>860</v>
      </c>
      <c r="H58" s="6">
        <v>900</v>
      </c>
      <c r="I58" t="str">
        <f xml:space="preserve"> "Имитация бруса, лиственница"&amp;B58</f>
        <v>Имитация бруса, лиственница   21 * 185 * 3000</v>
      </c>
    </row>
    <row r="59" spans="1:9" ht="21.75" customHeight="1" x14ac:dyDescent="0.2">
      <c r="A59" s="2"/>
      <c r="B59" s="72" t="s">
        <v>18</v>
      </c>
      <c r="C59" s="72"/>
      <c r="D59" s="72"/>
      <c r="E59" s="72"/>
      <c r="F59" s="72"/>
      <c r="G59" s="72"/>
      <c r="H59" s="72"/>
    </row>
    <row r="60" spans="1:9" ht="11.25" customHeight="1" x14ac:dyDescent="0.2">
      <c r="A60" s="55"/>
      <c r="B60" s="73" t="s">
        <v>2</v>
      </c>
      <c r="C60" s="74"/>
      <c r="D60" s="74"/>
      <c r="E60" s="43"/>
      <c r="F60" s="64" t="s">
        <v>16</v>
      </c>
      <c r="G60" s="65"/>
      <c r="H60" s="66"/>
    </row>
    <row r="61" spans="1:9" ht="11.25" customHeight="1" x14ac:dyDescent="0.2">
      <c r="A61" s="56"/>
      <c r="B61" s="75"/>
      <c r="C61" s="76"/>
      <c r="D61" s="76"/>
      <c r="E61" s="42" t="s">
        <v>94</v>
      </c>
      <c r="F61" s="64" t="s">
        <v>6</v>
      </c>
      <c r="G61" s="65"/>
      <c r="H61" s="66"/>
    </row>
    <row r="62" spans="1:9" ht="11.25" customHeight="1" x14ac:dyDescent="0.2">
      <c r="A62" s="57"/>
      <c r="B62" s="77"/>
      <c r="C62" s="78"/>
      <c r="D62" s="78"/>
      <c r="E62" s="44"/>
      <c r="F62" s="35" t="s">
        <v>92</v>
      </c>
      <c r="G62" s="35" t="s">
        <v>90</v>
      </c>
      <c r="H62" s="23" t="s">
        <v>4</v>
      </c>
    </row>
    <row r="63" spans="1:9" ht="11.25" customHeight="1" x14ac:dyDescent="0.2">
      <c r="A63" s="4"/>
      <c r="B63" s="69" t="s">
        <v>11</v>
      </c>
      <c r="C63" s="70"/>
      <c r="D63" s="70"/>
      <c r="E63" s="53" t="s">
        <v>96</v>
      </c>
      <c r="F63" s="22"/>
      <c r="G63" s="22">
        <v>860</v>
      </c>
      <c r="H63" s="6">
        <v>900</v>
      </c>
      <c r="I63" t="str">
        <f xml:space="preserve"> "Имитация бруса, кедр"&amp;B63</f>
        <v>Имитация бруса, кедр   20 * 140 * 3000</v>
      </c>
    </row>
    <row r="64" spans="1:9" ht="11.25" customHeight="1" x14ac:dyDescent="0.2">
      <c r="A64" s="4"/>
      <c r="B64" s="69" t="s">
        <v>11</v>
      </c>
      <c r="C64" s="70"/>
      <c r="D64" s="70"/>
      <c r="E64" s="53" t="s">
        <v>103</v>
      </c>
      <c r="F64" s="22"/>
      <c r="G64" s="22">
        <v>715</v>
      </c>
      <c r="H64" s="6">
        <v>750</v>
      </c>
      <c r="I64" t="str">
        <f xml:space="preserve"> "Имитация бруса, кедр"&amp;B64</f>
        <v>Имитация бруса, кедр   20 * 140 * 3000</v>
      </c>
    </row>
    <row r="65" spans="1:9" ht="11.25" customHeight="1" x14ac:dyDescent="0.2">
      <c r="A65" s="79" t="s">
        <v>20</v>
      </c>
      <c r="B65" s="80"/>
      <c r="C65" s="80"/>
      <c r="D65" s="80"/>
      <c r="E65" s="80"/>
      <c r="F65" s="80"/>
      <c r="G65" s="80"/>
      <c r="H65" s="80"/>
    </row>
    <row r="66" spans="1:9" ht="11.25" customHeight="1" x14ac:dyDescent="0.2">
      <c r="A66" s="12"/>
      <c r="B66" s="15" t="s">
        <v>2</v>
      </c>
      <c r="C66" s="16"/>
      <c r="D66" s="16"/>
      <c r="E66" s="45"/>
      <c r="F66" s="64" t="s">
        <v>16</v>
      </c>
      <c r="G66" s="65"/>
      <c r="H66" s="66"/>
    </row>
    <row r="67" spans="1:9" ht="15" customHeight="1" x14ac:dyDescent="0.2">
      <c r="A67" s="13"/>
      <c r="B67" s="17"/>
      <c r="C67" s="18"/>
      <c r="D67" s="18"/>
      <c r="E67" s="41" t="s">
        <v>94</v>
      </c>
      <c r="F67" s="64" t="s">
        <v>6</v>
      </c>
      <c r="G67" s="65"/>
      <c r="H67" s="66"/>
    </row>
    <row r="68" spans="1:9" ht="11.25" customHeight="1" x14ac:dyDescent="0.2">
      <c r="A68" s="14"/>
      <c r="B68" s="19"/>
      <c r="C68" s="20"/>
      <c r="D68" s="20"/>
      <c r="E68" s="47"/>
      <c r="F68" s="24" t="s">
        <v>92</v>
      </c>
      <c r="G68" s="24" t="s">
        <v>90</v>
      </c>
      <c r="H68" s="3" t="s">
        <v>4</v>
      </c>
    </row>
    <row r="69" spans="1:9" ht="11.25" customHeight="1" x14ac:dyDescent="0.2">
      <c r="A69" s="4"/>
      <c r="B69" s="81" t="s">
        <v>21</v>
      </c>
      <c r="C69" s="82"/>
      <c r="D69" s="82"/>
      <c r="E69" s="49" t="s">
        <v>98</v>
      </c>
      <c r="F69" s="9"/>
      <c r="G69" s="22">
        <v>1340</v>
      </c>
      <c r="H69" s="6">
        <v>1410</v>
      </c>
      <c r="I69" t="str">
        <f xml:space="preserve"> "Планкен прямой лиственница"&amp;B69</f>
        <v>Планкен прямой лиственница   20 * 140 * 3000/4000</v>
      </c>
    </row>
    <row r="70" spans="1:9" ht="13.5" customHeight="1" x14ac:dyDescent="0.2">
      <c r="A70" s="4"/>
      <c r="B70" s="67" t="s">
        <v>21</v>
      </c>
      <c r="C70" s="68"/>
      <c r="D70" s="68"/>
      <c r="E70" s="51" t="s">
        <v>99</v>
      </c>
      <c r="F70" s="9"/>
      <c r="G70" s="22">
        <v>1100</v>
      </c>
      <c r="H70" s="6">
        <v>1155</v>
      </c>
      <c r="I70" t="str">
        <f t="shared" ref="I70:I78" si="4" xml:space="preserve"> "Планкен прямой лиственница"&amp;B70</f>
        <v>Планкен прямой лиственница   20 * 140 * 3000/4000</v>
      </c>
    </row>
    <row r="71" spans="1:9" ht="11.25" customHeight="1" x14ac:dyDescent="0.2">
      <c r="A71" s="4"/>
      <c r="B71" s="81" t="s">
        <v>21</v>
      </c>
      <c r="C71" s="82"/>
      <c r="D71" s="82"/>
      <c r="E71" s="49" t="s">
        <v>100</v>
      </c>
      <c r="F71" s="9"/>
      <c r="G71" s="22">
        <v>885</v>
      </c>
      <c r="H71" s="6">
        <v>930</v>
      </c>
      <c r="I71" t="str">
        <f t="shared" si="4"/>
        <v>Планкен прямой лиственница   20 * 140 * 3000/4000</v>
      </c>
    </row>
    <row r="72" spans="1:9" ht="11.25" customHeight="1" x14ac:dyDescent="0.2">
      <c r="A72" s="4"/>
      <c r="B72" s="81" t="s">
        <v>21</v>
      </c>
      <c r="C72" s="82"/>
      <c r="D72" s="82"/>
      <c r="E72" s="49" t="s">
        <v>97</v>
      </c>
      <c r="F72" s="9"/>
      <c r="G72" s="22">
        <v>705</v>
      </c>
      <c r="H72" s="6">
        <v>740</v>
      </c>
      <c r="I72" t="str">
        <f t="shared" si="4"/>
        <v>Планкен прямой лиственница   20 * 140 * 3000/4000</v>
      </c>
    </row>
    <row r="73" spans="1:9" ht="11.25" customHeight="1" x14ac:dyDescent="0.2">
      <c r="A73" s="4"/>
      <c r="B73" s="81" t="s">
        <v>21</v>
      </c>
      <c r="C73" s="82"/>
      <c r="D73" s="82"/>
      <c r="E73" s="49" t="s">
        <v>104</v>
      </c>
      <c r="F73" s="9"/>
      <c r="G73" s="22">
        <v>530</v>
      </c>
      <c r="H73" s="6">
        <v>560</v>
      </c>
      <c r="I73" t="str">
        <f t="shared" si="4"/>
        <v>Планкен прямой лиственница   20 * 140 * 3000/4000</v>
      </c>
    </row>
    <row r="74" spans="1:9" ht="12.75" customHeight="1" x14ac:dyDescent="0.2">
      <c r="A74" s="4"/>
      <c r="B74" s="67" t="s">
        <v>26</v>
      </c>
      <c r="C74" s="68"/>
      <c r="D74" s="68"/>
      <c r="E74" s="51" t="s">
        <v>98</v>
      </c>
      <c r="F74" s="9"/>
      <c r="G74" s="22">
        <v>1340</v>
      </c>
      <c r="H74" s="6">
        <v>1410</v>
      </c>
      <c r="I74" t="str">
        <f t="shared" si="4"/>
        <v>Планкен прямой лиственница   20 * 90 * 3000/4000</v>
      </c>
    </row>
    <row r="75" spans="1:9" ht="11.25" customHeight="1" x14ac:dyDescent="0.2">
      <c r="A75" s="4"/>
      <c r="B75" s="81" t="s">
        <v>26</v>
      </c>
      <c r="C75" s="82"/>
      <c r="D75" s="82"/>
      <c r="E75" s="49" t="s">
        <v>99</v>
      </c>
      <c r="F75" s="9"/>
      <c r="G75" s="22">
        <v>1100</v>
      </c>
      <c r="H75" s="6">
        <v>1155</v>
      </c>
      <c r="I75" t="str">
        <f t="shared" si="4"/>
        <v>Планкен прямой лиственница   20 * 90 * 3000/4000</v>
      </c>
    </row>
    <row r="76" spans="1:9" ht="11.25" customHeight="1" x14ac:dyDescent="0.2">
      <c r="A76" s="4"/>
      <c r="B76" s="81" t="s">
        <v>26</v>
      </c>
      <c r="C76" s="82"/>
      <c r="D76" s="82"/>
      <c r="E76" s="49" t="s">
        <v>100</v>
      </c>
      <c r="F76" s="9"/>
      <c r="G76" s="22">
        <v>885</v>
      </c>
      <c r="H76" s="6">
        <v>930</v>
      </c>
      <c r="I76" t="str">
        <f t="shared" si="4"/>
        <v>Планкен прямой лиственница   20 * 90 * 3000/4000</v>
      </c>
    </row>
    <row r="77" spans="1:9" ht="12.75" customHeight="1" x14ac:dyDescent="0.2">
      <c r="A77" s="4"/>
      <c r="B77" s="67" t="s">
        <v>26</v>
      </c>
      <c r="C77" s="68"/>
      <c r="D77" s="68"/>
      <c r="E77" s="51" t="s">
        <v>97</v>
      </c>
      <c r="F77" s="9"/>
      <c r="G77" s="22">
        <v>705</v>
      </c>
      <c r="H77" s="6">
        <v>740</v>
      </c>
      <c r="I77" t="str">
        <f t="shared" si="4"/>
        <v>Планкен прямой лиственница   20 * 90 * 3000/4000</v>
      </c>
    </row>
    <row r="78" spans="1:9" ht="11.25" customHeight="1" x14ac:dyDescent="0.2">
      <c r="A78" s="4"/>
      <c r="B78" s="81" t="s">
        <v>26</v>
      </c>
      <c r="C78" s="82"/>
      <c r="D78" s="82"/>
      <c r="E78" s="49" t="s">
        <v>104</v>
      </c>
      <c r="F78" s="9"/>
      <c r="G78" s="22">
        <v>530</v>
      </c>
      <c r="H78" s="6">
        <v>560</v>
      </c>
      <c r="I78" t="str">
        <f t="shared" si="4"/>
        <v>Планкен прямой лиственница   20 * 90 * 3000/4000</v>
      </c>
    </row>
    <row r="79" spans="1:9" ht="22.5" customHeight="1" x14ac:dyDescent="0.2">
      <c r="A79" s="91" t="s">
        <v>10</v>
      </c>
      <c r="B79" s="92"/>
      <c r="C79" s="92"/>
      <c r="D79" s="92"/>
      <c r="E79" s="92"/>
      <c r="F79" s="92"/>
      <c r="G79" s="92"/>
      <c r="H79" s="92"/>
    </row>
    <row r="80" spans="1:9" ht="12" customHeight="1" x14ac:dyDescent="0.2">
      <c r="A80" s="12"/>
      <c r="B80" s="15" t="s">
        <v>2</v>
      </c>
      <c r="C80" s="16"/>
      <c r="D80" s="16"/>
      <c r="E80" s="45"/>
      <c r="F80" s="64" t="s">
        <v>16</v>
      </c>
      <c r="G80" s="65"/>
      <c r="H80" s="66"/>
    </row>
    <row r="81" spans="1:9" ht="11.25" customHeight="1" x14ac:dyDescent="0.2">
      <c r="A81" s="13"/>
      <c r="B81" s="17"/>
      <c r="C81" s="18"/>
      <c r="D81" s="18"/>
      <c r="E81" s="41" t="s">
        <v>94</v>
      </c>
      <c r="F81" s="64" t="s">
        <v>6</v>
      </c>
      <c r="G81" s="65"/>
      <c r="H81" s="66"/>
    </row>
    <row r="82" spans="1:9" ht="11.25" customHeight="1" x14ac:dyDescent="0.2">
      <c r="A82" s="14"/>
      <c r="B82" s="19"/>
      <c r="C82" s="20"/>
      <c r="D82" s="20"/>
      <c r="E82" s="47"/>
      <c r="F82" s="24" t="s">
        <v>92</v>
      </c>
      <c r="G82" s="24" t="s">
        <v>90</v>
      </c>
      <c r="H82" s="3" t="s">
        <v>4</v>
      </c>
    </row>
    <row r="83" spans="1:9" ht="11.25" customHeight="1" x14ac:dyDescent="0.2">
      <c r="A83" s="4"/>
      <c r="B83" s="81" t="s">
        <v>21</v>
      </c>
      <c r="C83" s="82"/>
      <c r="D83" s="82"/>
      <c r="E83" s="49" t="s">
        <v>98</v>
      </c>
      <c r="F83" s="9"/>
      <c r="G83" s="22">
        <v>1340</v>
      </c>
      <c r="H83" s="6">
        <v>1410</v>
      </c>
      <c r="I83" t="str">
        <f xml:space="preserve"> "Планкен скошенный лиственница"&amp;B83</f>
        <v>Планкен скошенный лиственница   20 * 140 * 3000/4000</v>
      </c>
    </row>
    <row r="84" spans="1:9" ht="11.25" customHeight="1" x14ac:dyDescent="0.2">
      <c r="A84" s="4"/>
      <c r="B84" s="81" t="s">
        <v>21</v>
      </c>
      <c r="C84" s="82"/>
      <c r="D84" s="82"/>
      <c r="E84" s="49" t="s">
        <v>99</v>
      </c>
      <c r="F84" s="9"/>
      <c r="G84" s="22">
        <v>1100</v>
      </c>
      <c r="H84" s="6">
        <v>1155</v>
      </c>
      <c r="I84" t="str">
        <f t="shared" ref="I84:I87" si="5" xml:space="preserve"> "Планкен скошенный лиственница"&amp;B84</f>
        <v>Планкен скошенный лиственница   20 * 140 * 3000/4000</v>
      </c>
    </row>
    <row r="85" spans="1:9" ht="11.25" customHeight="1" x14ac:dyDescent="0.2">
      <c r="A85" s="4"/>
      <c r="B85" s="81" t="s">
        <v>21</v>
      </c>
      <c r="C85" s="82"/>
      <c r="D85" s="82"/>
      <c r="E85" s="49" t="s">
        <v>100</v>
      </c>
      <c r="F85" s="9"/>
      <c r="G85" s="22">
        <v>885</v>
      </c>
      <c r="H85" s="6">
        <v>930</v>
      </c>
      <c r="I85" t="str">
        <f t="shared" si="5"/>
        <v>Планкен скошенный лиственница   20 * 140 * 3000/4000</v>
      </c>
    </row>
    <row r="86" spans="1:9" ht="11.25" customHeight="1" x14ac:dyDescent="0.2">
      <c r="A86" s="4"/>
      <c r="B86" s="81" t="s">
        <v>21</v>
      </c>
      <c r="C86" s="82"/>
      <c r="D86" s="82"/>
      <c r="E86" s="49" t="s">
        <v>97</v>
      </c>
      <c r="F86" s="9"/>
      <c r="G86" s="22">
        <v>705</v>
      </c>
      <c r="H86" s="6">
        <v>740</v>
      </c>
      <c r="I86" t="str">
        <f t="shared" si="5"/>
        <v>Планкен скошенный лиственница   20 * 140 * 3000/4000</v>
      </c>
    </row>
    <row r="87" spans="1:9" ht="11.25" customHeight="1" x14ac:dyDescent="0.2">
      <c r="A87" s="4"/>
      <c r="B87" s="81" t="s">
        <v>21</v>
      </c>
      <c r="C87" s="82"/>
      <c r="D87" s="82"/>
      <c r="E87" s="49" t="s">
        <v>104</v>
      </c>
      <c r="F87" s="9"/>
      <c r="G87" s="22">
        <v>530</v>
      </c>
      <c r="H87" s="6">
        <v>560</v>
      </c>
      <c r="I87" t="str">
        <f t="shared" si="5"/>
        <v>Планкен скошенный лиственница   20 * 140 * 3000/4000</v>
      </c>
    </row>
    <row r="88" spans="1:9" ht="12.75" customHeight="1" x14ac:dyDescent="0.2">
      <c r="A88" s="4"/>
      <c r="B88" s="67" t="s">
        <v>72</v>
      </c>
      <c r="C88" s="68"/>
      <c r="D88" s="68"/>
      <c r="E88" s="51" t="s">
        <v>101</v>
      </c>
      <c r="F88" s="9"/>
      <c r="G88" s="22">
        <v>785</v>
      </c>
      <c r="H88" s="6">
        <v>830</v>
      </c>
      <c r="I88" t="str">
        <f xml:space="preserve"> "Планкен скошенный лиственница"&amp;B88</f>
        <v xml:space="preserve">Планкен скошенный лиственница   20 * 140 * 4000 </v>
      </c>
    </row>
    <row r="89" spans="1:9" ht="11.25" customHeight="1" x14ac:dyDescent="0.2">
      <c r="A89" s="2"/>
      <c r="B89" s="72" t="s">
        <v>19</v>
      </c>
      <c r="C89" s="72"/>
      <c r="D89" s="72"/>
      <c r="E89" s="72"/>
      <c r="F89" s="72"/>
      <c r="G89" s="72"/>
      <c r="H89" s="72"/>
    </row>
    <row r="90" spans="1:9" ht="11.25" customHeight="1" x14ac:dyDescent="0.2">
      <c r="A90" s="55"/>
      <c r="B90" s="73" t="s">
        <v>2</v>
      </c>
      <c r="C90" s="74"/>
      <c r="D90" s="74"/>
      <c r="E90" s="48" t="s">
        <v>95</v>
      </c>
      <c r="F90" s="64" t="s">
        <v>16</v>
      </c>
      <c r="G90" s="65"/>
      <c r="H90" s="66"/>
    </row>
    <row r="91" spans="1:9" ht="13.5" customHeight="1" x14ac:dyDescent="0.2">
      <c r="A91" s="56"/>
      <c r="B91" s="75"/>
      <c r="C91" s="76"/>
      <c r="D91" s="76"/>
      <c r="E91" s="42" t="s">
        <v>94</v>
      </c>
      <c r="F91" s="64" t="s">
        <v>6</v>
      </c>
      <c r="G91" s="65"/>
      <c r="H91" s="66"/>
    </row>
    <row r="92" spans="1:9" ht="13.5" customHeight="1" x14ac:dyDescent="0.2">
      <c r="A92" s="57"/>
      <c r="B92" s="77"/>
      <c r="C92" s="78"/>
      <c r="D92" s="78"/>
      <c r="E92" s="44"/>
      <c r="F92" s="35" t="s">
        <v>92</v>
      </c>
      <c r="G92" s="35" t="s">
        <v>91</v>
      </c>
      <c r="H92" s="23" t="s">
        <v>4</v>
      </c>
    </row>
    <row r="93" spans="1:9" ht="13.5" customHeight="1" x14ac:dyDescent="0.2">
      <c r="A93" s="4"/>
      <c r="B93" s="83" t="s">
        <v>105</v>
      </c>
      <c r="C93" s="84"/>
      <c r="D93" s="84"/>
      <c r="E93" s="54" t="s">
        <v>98</v>
      </c>
      <c r="F93" s="22"/>
      <c r="G93" s="22">
        <v>1690</v>
      </c>
      <c r="H93" s="6">
        <v>1750</v>
      </c>
      <c r="I93" t="str">
        <f xml:space="preserve"> "Доска пола , ангарская сосна "&amp;B93</f>
        <v>Доска пола , ангарская сосна    30х116х3000</v>
      </c>
    </row>
    <row r="94" spans="1:9" ht="13.5" customHeight="1" x14ac:dyDescent="0.2">
      <c r="A94" s="2"/>
      <c r="B94" s="72" t="s">
        <v>34</v>
      </c>
      <c r="C94" s="72"/>
      <c r="D94" s="72"/>
      <c r="E94" s="72"/>
      <c r="F94" s="72"/>
      <c r="G94" s="72"/>
      <c r="H94" s="72"/>
    </row>
    <row r="95" spans="1:9" ht="13.5" customHeight="1" x14ac:dyDescent="0.2">
      <c r="A95" s="55"/>
      <c r="B95" s="73" t="s">
        <v>2</v>
      </c>
      <c r="C95" s="74"/>
      <c r="D95" s="74"/>
      <c r="E95" s="43"/>
      <c r="F95" s="64" t="s">
        <v>16</v>
      </c>
      <c r="G95" s="65"/>
      <c r="H95" s="66"/>
    </row>
    <row r="96" spans="1:9" ht="13.5" customHeight="1" x14ac:dyDescent="0.2">
      <c r="A96" s="56"/>
      <c r="B96" s="75"/>
      <c r="C96" s="76"/>
      <c r="D96" s="76"/>
      <c r="E96" s="42" t="s">
        <v>94</v>
      </c>
      <c r="F96" s="64" t="s">
        <v>6</v>
      </c>
      <c r="G96" s="65"/>
      <c r="H96" s="66"/>
    </row>
    <row r="97" spans="1:9" ht="13.5" customHeight="1" x14ac:dyDescent="0.2">
      <c r="A97" s="57"/>
      <c r="B97" s="77"/>
      <c r="C97" s="78"/>
      <c r="D97" s="78"/>
      <c r="E97" s="44"/>
      <c r="F97" s="35" t="s">
        <v>92</v>
      </c>
      <c r="G97" s="35" t="s">
        <v>90</v>
      </c>
      <c r="H97" s="23" t="s">
        <v>4</v>
      </c>
    </row>
    <row r="98" spans="1:9" ht="13.5" customHeight="1" x14ac:dyDescent="0.2">
      <c r="A98" s="4"/>
      <c r="B98" s="69" t="s">
        <v>93</v>
      </c>
      <c r="C98" s="70"/>
      <c r="D98" s="70"/>
      <c r="E98" s="53" t="s">
        <v>98</v>
      </c>
      <c r="F98" s="22"/>
      <c r="G98" s="22">
        <v>1805</v>
      </c>
      <c r="H98" s="6">
        <v>1900</v>
      </c>
      <c r="I98" t="str">
        <f xml:space="preserve"> "Доска пола, лиственница "&amp;B98</f>
        <v>Доска пола, лиственница 27*90*3000/4000</v>
      </c>
    </row>
    <row r="99" spans="1:9" ht="13.5" customHeight="1" x14ac:dyDescent="0.2">
      <c r="A99" s="4"/>
      <c r="B99" s="69" t="s">
        <v>93</v>
      </c>
      <c r="C99" s="70"/>
      <c r="D99" s="70"/>
      <c r="E99" s="53" t="s">
        <v>99</v>
      </c>
      <c r="F99" s="22"/>
      <c r="G99" s="22">
        <v>1480</v>
      </c>
      <c r="H99" s="6">
        <v>1560</v>
      </c>
      <c r="I99" t="str">
        <f t="shared" ref="I99:I100" si="6" xml:space="preserve"> "Доска пола, лиственница "&amp;B99</f>
        <v>Доска пола, лиственница 27*90*3000/4000</v>
      </c>
    </row>
    <row r="100" spans="1:9" ht="13.5" customHeight="1" x14ac:dyDescent="0.2">
      <c r="A100" s="4"/>
      <c r="B100" s="69" t="s">
        <v>93</v>
      </c>
      <c r="C100" s="70"/>
      <c r="D100" s="70"/>
      <c r="E100" s="53" t="s">
        <v>100</v>
      </c>
      <c r="F100" s="22"/>
      <c r="G100" s="22">
        <v>1120</v>
      </c>
      <c r="H100" s="6">
        <v>1180</v>
      </c>
      <c r="I100" t="str">
        <f t="shared" si="6"/>
        <v>Доска пола, лиственница 27*90*3000/4000</v>
      </c>
    </row>
    <row r="101" spans="1:9" ht="13.5" customHeight="1" x14ac:dyDescent="0.2">
      <c r="A101" s="4"/>
      <c r="B101" s="69" t="s">
        <v>93</v>
      </c>
      <c r="C101" s="70"/>
      <c r="D101" s="70"/>
      <c r="E101" s="53" t="s">
        <v>97</v>
      </c>
      <c r="F101" s="22"/>
      <c r="G101" s="22">
        <v>895</v>
      </c>
      <c r="H101" s="6">
        <v>940</v>
      </c>
      <c r="I101" t="str">
        <f xml:space="preserve"> "Доска пола, лиственница "&amp;B101</f>
        <v>Доска пола, лиственница 27*90*3000/4000</v>
      </c>
    </row>
    <row r="102" spans="1:9" ht="12" customHeight="1" x14ac:dyDescent="0.2">
      <c r="A102" s="2"/>
      <c r="B102" s="72" t="s">
        <v>33</v>
      </c>
      <c r="C102" s="72"/>
      <c r="D102" s="72"/>
      <c r="E102" s="72"/>
      <c r="F102" s="72"/>
      <c r="G102" s="72"/>
      <c r="H102" s="72"/>
    </row>
    <row r="103" spans="1:9" ht="15" customHeight="1" x14ac:dyDescent="0.2">
      <c r="A103" s="55"/>
      <c r="B103" s="73" t="s">
        <v>2</v>
      </c>
      <c r="C103" s="74"/>
      <c r="D103" s="74"/>
      <c r="E103" s="43"/>
      <c r="F103" s="64" t="s">
        <v>16</v>
      </c>
      <c r="G103" s="65"/>
      <c r="H103" s="66"/>
    </row>
    <row r="104" spans="1:9" ht="11.25" customHeight="1" x14ac:dyDescent="0.2">
      <c r="A104" s="56"/>
      <c r="B104" s="75"/>
      <c r="C104" s="76"/>
      <c r="D104" s="76"/>
      <c r="E104" s="42" t="s">
        <v>94</v>
      </c>
      <c r="F104" s="64" t="s">
        <v>6</v>
      </c>
      <c r="G104" s="65"/>
      <c r="H104" s="66"/>
    </row>
    <row r="105" spans="1:9" ht="11.25" customHeight="1" x14ac:dyDescent="0.2">
      <c r="A105" s="57"/>
      <c r="B105" s="77"/>
      <c r="C105" s="78"/>
      <c r="D105" s="78"/>
      <c r="E105" s="44"/>
      <c r="F105" s="35" t="s">
        <v>92</v>
      </c>
      <c r="G105" s="35" t="s">
        <v>91</v>
      </c>
      <c r="H105" s="23" t="s">
        <v>4</v>
      </c>
    </row>
    <row r="106" spans="1:9" ht="12" customHeight="1" x14ac:dyDescent="0.2">
      <c r="A106" s="4"/>
      <c r="B106" s="83" t="s">
        <v>27</v>
      </c>
      <c r="C106" s="84"/>
      <c r="D106" s="84"/>
      <c r="E106" s="54" t="s">
        <v>98</v>
      </c>
      <c r="F106" s="22"/>
      <c r="G106" s="22">
        <v>1805</v>
      </c>
      <c r="H106" s="6">
        <v>1900</v>
      </c>
      <c r="I106" t="str">
        <f xml:space="preserve"> "Террасная доска вельвет,лиственница  "&amp;B106</f>
        <v>Террасная доска вельвет,лиственница     27 * 142 * 3000/4000</v>
      </c>
    </row>
    <row r="107" spans="1:9" ht="11.25" customHeight="1" x14ac:dyDescent="0.2">
      <c r="A107" s="4"/>
      <c r="B107" s="69" t="s">
        <v>27</v>
      </c>
      <c r="C107" s="70"/>
      <c r="D107" s="70"/>
      <c r="E107" s="53" t="s">
        <v>99</v>
      </c>
      <c r="F107" s="22"/>
      <c r="G107" s="22">
        <v>1480</v>
      </c>
      <c r="H107" s="6">
        <v>1560</v>
      </c>
      <c r="I107" t="str">
        <f t="shared" ref="I107:I109" si="7" xml:space="preserve"> "Террасная доска вельвет,лиственница  "&amp;B107</f>
        <v>Террасная доска вельвет,лиственница     27 * 142 * 3000/4000</v>
      </c>
    </row>
    <row r="108" spans="1:9" ht="11.25" customHeight="1" x14ac:dyDescent="0.2">
      <c r="A108" s="4"/>
      <c r="B108" s="69" t="s">
        <v>27</v>
      </c>
      <c r="C108" s="70"/>
      <c r="D108" s="70"/>
      <c r="E108" s="53" t="s">
        <v>100</v>
      </c>
      <c r="F108" s="22"/>
      <c r="G108" s="22">
        <v>1120</v>
      </c>
      <c r="H108" s="6">
        <v>1180</v>
      </c>
      <c r="I108" t="str">
        <f t="shared" si="7"/>
        <v>Террасная доска вельвет,лиственница     27 * 142 * 3000/4000</v>
      </c>
    </row>
    <row r="109" spans="1:9" ht="11.25" customHeight="1" x14ac:dyDescent="0.2">
      <c r="A109" s="4"/>
      <c r="B109" s="69" t="s">
        <v>27</v>
      </c>
      <c r="C109" s="70"/>
      <c r="D109" s="70"/>
      <c r="E109" s="53" t="s">
        <v>97</v>
      </c>
      <c r="F109" s="22"/>
      <c r="G109" s="22">
        <v>895</v>
      </c>
      <c r="H109" s="6">
        <v>940</v>
      </c>
      <c r="I109" t="str">
        <f t="shared" si="7"/>
        <v>Террасная доска вельвет,лиственница     27 * 142 * 3000/4000</v>
      </c>
    </row>
    <row r="110" spans="1:9" ht="11.25" customHeight="1" x14ac:dyDescent="0.2">
      <c r="A110" s="2"/>
      <c r="B110" s="72" t="s">
        <v>32</v>
      </c>
      <c r="C110" s="72"/>
      <c r="D110" s="72"/>
      <c r="E110" s="72"/>
      <c r="F110" s="72"/>
      <c r="G110" s="72"/>
      <c r="H110" s="72"/>
    </row>
    <row r="111" spans="1:9" ht="11.25" customHeight="1" x14ac:dyDescent="0.2">
      <c r="A111" s="55"/>
      <c r="B111" s="73" t="s">
        <v>2</v>
      </c>
      <c r="C111" s="74"/>
      <c r="D111" s="74"/>
      <c r="E111" s="43"/>
      <c r="F111" s="64" t="s">
        <v>16</v>
      </c>
      <c r="G111" s="65"/>
      <c r="H111" s="66"/>
    </row>
    <row r="112" spans="1:9" ht="11.25" customHeight="1" x14ac:dyDescent="0.2">
      <c r="A112" s="56"/>
      <c r="B112" s="75"/>
      <c r="C112" s="76"/>
      <c r="D112" s="76"/>
      <c r="E112" s="42" t="s">
        <v>94</v>
      </c>
      <c r="F112" s="64" t="s">
        <v>6</v>
      </c>
      <c r="G112" s="65"/>
      <c r="H112" s="66"/>
    </row>
    <row r="113" spans="1:9" ht="15" customHeight="1" x14ac:dyDescent="0.2">
      <c r="A113" s="57"/>
      <c r="B113" s="77"/>
      <c r="C113" s="78"/>
      <c r="D113" s="78"/>
      <c r="E113" s="44"/>
      <c r="F113" s="35" t="s">
        <v>92</v>
      </c>
      <c r="G113" s="35" t="s">
        <v>90</v>
      </c>
      <c r="H113" s="23" t="s">
        <v>4</v>
      </c>
    </row>
    <row r="114" spans="1:9" ht="11.25" customHeight="1" x14ac:dyDescent="0.2">
      <c r="A114" s="4"/>
      <c r="B114" s="69" t="s">
        <v>28</v>
      </c>
      <c r="C114" s="70"/>
      <c r="D114" s="70"/>
      <c r="E114" s="53" t="s">
        <v>98</v>
      </c>
      <c r="F114" s="22"/>
      <c r="G114" s="22">
        <v>1805</v>
      </c>
      <c r="H114" s="6">
        <v>1900</v>
      </c>
      <c r="I114" t="str">
        <f xml:space="preserve"> "Палубная доска, лиственница "&amp;B114</f>
        <v>Палубная доска, лиственница    27 * 120/140 * 3000/4000</v>
      </c>
    </row>
    <row r="115" spans="1:9" ht="11.25" customHeight="1" x14ac:dyDescent="0.2">
      <c r="A115" s="4"/>
      <c r="B115" s="69" t="s">
        <v>28</v>
      </c>
      <c r="C115" s="70"/>
      <c r="D115" s="70"/>
      <c r="E115" s="53" t="s">
        <v>99</v>
      </c>
      <c r="F115" s="22"/>
      <c r="G115" s="22">
        <v>1480</v>
      </c>
      <c r="H115" s="6">
        <v>1560</v>
      </c>
      <c r="I115" t="str">
        <f t="shared" ref="I115:I125" si="8" xml:space="preserve"> "Палубная доска, лиственница "&amp;B115</f>
        <v>Палубная доска, лиственница    27 * 120/140 * 3000/4000</v>
      </c>
    </row>
    <row r="116" spans="1:9" ht="12" customHeight="1" x14ac:dyDescent="0.2">
      <c r="A116" s="4"/>
      <c r="B116" s="83" t="s">
        <v>28</v>
      </c>
      <c r="C116" s="84"/>
      <c r="D116" s="84"/>
      <c r="E116" s="54" t="s">
        <v>100</v>
      </c>
      <c r="F116" s="22"/>
      <c r="G116" s="22">
        <v>1120</v>
      </c>
      <c r="H116" s="6">
        <v>1180</v>
      </c>
      <c r="I116" t="str">
        <f t="shared" si="8"/>
        <v>Палубная доска, лиственница    27 * 120/140 * 3000/4000</v>
      </c>
    </row>
    <row r="117" spans="1:9" ht="11.25" customHeight="1" x14ac:dyDescent="0.2">
      <c r="A117" s="4"/>
      <c r="B117" s="69" t="s">
        <v>28</v>
      </c>
      <c r="C117" s="70"/>
      <c r="D117" s="70"/>
      <c r="E117" s="53" t="s">
        <v>97</v>
      </c>
      <c r="F117" s="22"/>
      <c r="G117" s="22">
        <v>895</v>
      </c>
      <c r="H117" s="6">
        <v>940</v>
      </c>
      <c r="I117" t="str">
        <f t="shared" si="8"/>
        <v>Палубная доска, лиственница    27 * 120/140 * 3000/4000</v>
      </c>
    </row>
    <row r="118" spans="1:9" ht="11.25" customHeight="1" x14ac:dyDescent="0.2">
      <c r="A118" s="4"/>
      <c r="B118" s="69" t="s">
        <v>28</v>
      </c>
      <c r="C118" s="70"/>
      <c r="D118" s="70"/>
      <c r="E118" s="53" t="s">
        <v>104</v>
      </c>
      <c r="F118" s="22"/>
      <c r="G118" s="22">
        <v>710</v>
      </c>
      <c r="H118" s="6">
        <v>750</v>
      </c>
      <c r="I118" t="str">
        <f t="shared" si="8"/>
        <v>Палубная доска, лиственница    27 * 120/140 * 3000/4000</v>
      </c>
    </row>
    <row r="119" spans="1:9" ht="11.25" customHeight="1" x14ac:dyDescent="0.2">
      <c r="A119" s="4"/>
      <c r="B119" s="69" t="s">
        <v>71</v>
      </c>
      <c r="C119" s="70"/>
      <c r="D119" s="70"/>
      <c r="E119" s="53" t="s">
        <v>99</v>
      </c>
      <c r="F119" s="22"/>
      <c r="G119" s="22">
        <v>1480</v>
      </c>
      <c r="H119" s="6">
        <v>1560</v>
      </c>
      <c r="I119" t="str">
        <f t="shared" si="8"/>
        <v>Палубная доска, лиственница    27 * 90 * 3000/4000</v>
      </c>
    </row>
    <row r="120" spans="1:9" ht="11.25" customHeight="1" x14ac:dyDescent="0.2">
      <c r="A120" s="4"/>
      <c r="B120" s="69" t="s">
        <v>71</v>
      </c>
      <c r="C120" s="70"/>
      <c r="D120" s="70"/>
      <c r="E120" s="53" t="s">
        <v>100</v>
      </c>
      <c r="F120" s="22"/>
      <c r="G120" s="22">
        <v>1120</v>
      </c>
      <c r="H120" s="6">
        <v>1180</v>
      </c>
      <c r="I120" t="str">
        <f t="shared" si="8"/>
        <v>Палубная доска, лиственница    27 * 90 * 3000/4000</v>
      </c>
    </row>
    <row r="121" spans="1:9" ht="11.25" customHeight="1" x14ac:dyDescent="0.2">
      <c r="A121" s="4"/>
      <c r="B121" s="69" t="s">
        <v>71</v>
      </c>
      <c r="C121" s="70"/>
      <c r="D121" s="70"/>
      <c r="E121" s="53" t="s">
        <v>97</v>
      </c>
      <c r="F121" s="22"/>
      <c r="G121" s="22">
        <v>895</v>
      </c>
      <c r="H121" s="6">
        <v>940</v>
      </c>
      <c r="I121" t="str">
        <f t="shared" si="8"/>
        <v>Палубная доска, лиственница    27 * 90 * 3000/4000</v>
      </c>
    </row>
    <row r="122" spans="1:9" ht="11.25" customHeight="1" x14ac:dyDescent="0.2">
      <c r="A122" s="4"/>
      <c r="B122" s="83" t="s">
        <v>29</v>
      </c>
      <c r="C122" s="84"/>
      <c r="D122" s="84"/>
      <c r="E122" s="54" t="s">
        <v>98</v>
      </c>
      <c r="F122" s="22"/>
      <c r="G122" s="22">
        <v>3000</v>
      </c>
      <c r="H122" s="6">
        <v>3150</v>
      </c>
      <c r="I122" t="str">
        <f t="shared" si="8"/>
        <v>Палубная доска, лиственница    45 * 145 * 3000/4000</v>
      </c>
    </row>
    <row r="123" spans="1:9" ht="11.25" customHeight="1" x14ac:dyDescent="0.2">
      <c r="A123" s="4"/>
      <c r="B123" s="69" t="s">
        <v>29</v>
      </c>
      <c r="C123" s="70"/>
      <c r="D123" s="70"/>
      <c r="E123" s="53" t="s">
        <v>99</v>
      </c>
      <c r="F123" s="22"/>
      <c r="G123" s="22">
        <v>2450</v>
      </c>
      <c r="H123" s="6">
        <v>2600</v>
      </c>
      <c r="I123" t="str">
        <f t="shared" si="8"/>
        <v>Палубная доска, лиственница    45 * 145 * 3000/4000</v>
      </c>
    </row>
    <row r="124" spans="1:9" ht="11.25" customHeight="1" x14ac:dyDescent="0.2">
      <c r="A124" s="4"/>
      <c r="B124" s="69" t="s">
        <v>29</v>
      </c>
      <c r="C124" s="70"/>
      <c r="D124" s="70"/>
      <c r="E124" s="53" t="s">
        <v>100</v>
      </c>
      <c r="F124" s="22"/>
      <c r="G124" s="22">
        <v>1870</v>
      </c>
      <c r="H124" s="6">
        <v>1970</v>
      </c>
      <c r="I124" t="str">
        <f t="shared" si="8"/>
        <v>Палубная доска, лиственница    45 * 145 * 3000/4000</v>
      </c>
    </row>
    <row r="125" spans="1:9" ht="12.75" customHeight="1" x14ac:dyDescent="0.2">
      <c r="A125" s="4"/>
      <c r="B125" s="69" t="s">
        <v>29</v>
      </c>
      <c r="C125" s="70"/>
      <c r="D125" s="70"/>
      <c r="E125" s="53" t="s">
        <v>97</v>
      </c>
      <c r="F125" s="22"/>
      <c r="G125" s="22">
        <v>1490</v>
      </c>
      <c r="H125" s="6">
        <v>1570</v>
      </c>
      <c r="I125" t="str">
        <f t="shared" si="8"/>
        <v>Палубная доска, лиственница    45 * 145 * 3000/4000</v>
      </c>
    </row>
    <row r="126" spans="1:9" ht="11.25" customHeight="1" x14ac:dyDescent="0.2">
      <c r="A126" s="2"/>
      <c r="B126" s="80" t="s">
        <v>31</v>
      </c>
      <c r="C126" s="80"/>
      <c r="D126" s="80"/>
      <c r="E126" s="80"/>
      <c r="F126" s="80"/>
      <c r="G126" s="80"/>
      <c r="H126" s="80"/>
    </row>
    <row r="127" spans="1:9" ht="11.25" customHeight="1" x14ac:dyDescent="0.2">
      <c r="A127" s="55"/>
      <c r="B127" s="85" t="s">
        <v>2</v>
      </c>
      <c r="C127" s="59"/>
      <c r="D127" s="59"/>
      <c r="E127" s="45"/>
      <c r="F127" s="64" t="s">
        <v>16</v>
      </c>
      <c r="G127" s="65"/>
      <c r="H127" s="66"/>
    </row>
    <row r="128" spans="1:9" ht="11.25" customHeight="1" x14ac:dyDescent="0.2">
      <c r="A128" s="56"/>
      <c r="B128" s="60"/>
      <c r="C128" s="61"/>
      <c r="D128" s="61"/>
      <c r="E128" s="46"/>
      <c r="F128" s="64" t="s">
        <v>30</v>
      </c>
      <c r="G128" s="65"/>
      <c r="H128" s="66"/>
    </row>
    <row r="129" spans="1:9" ht="11.25" customHeight="1" x14ac:dyDescent="0.2">
      <c r="A129" s="57"/>
      <c r="B129" s="62"/>
      <c r="C129" s="63"/>
      <c r="D129" s="63"/>
      <c r="E129" s="47"/>
      <c r="F129" s="24" t="s">
        <v>92</v>
      </c>
      <c r="G129" s="24" t="s">
        <v>90</v>
      </c>
      <c r="H129" s="3" t="s">
        <v>4</v>
      </c>
    </row>
    <row r="130" spans="1:9" ht="11.25" customHeight="1" x14ac:dyDescent="0.2">
      <c r="A130" s="4"/>
      <c r="B130" s="81" t="s">
        <v>13</v>
      </c>
      <c r="C130" s="87"/>
      <c r="D130" s="87"/>
      <c r="E130" s="49" t="s">
        <v>96</v>
      </c>
      <c r="F130" s="9"/>
      <c r="G130" s="10">
        <v>325</v>
      </c>
      <c r="H130" s="5">
        <v>345</v>
      </c>
      <c r="I130" t="str">
        <f xml:space="preserve"> "Рейка/ Брус/ Лага, лиственница "&amp;B130</f>
        <v>Рейка/ Брус/ Лага, лиственница    45 * 70 * 3000</v>
      </c>
    </row>
    <row r="131" spans="1:9" ht="11.25" customHeight="1" x14ac:dyDescent="0.2">
      <c r="A131" s="4"/>
      <c r="B131" s="81" t="s">
        <v>35</v>
      </c>
      <c r="C131" s="82"/>
      <c r="D131" s="82"/>
      <c r="E131" s="49" t="s">
        <v>96</v>
      </c>
      <c r="F131" s="9"/>
      <c r="G131" s="11">
        <v>695</v>
      </c>
      <c r="H131" s="7">
        <v>730</v>
      </c>
      <c r="I131" t="str">
        <f t="shared" ref="I131:I135" si="9" xml:space="preserve"> "Рейка/ Брус/ Лага, лиственница "&amp;B131</f>
        <v>Рейка/ Брус/ Лага, лиственница    45 * 145 * 4000</v>
      </c>
    </row>
    <row r="132" spans="1:9" ht="11.25" customHeight="1" x14ac:dyDescent="0.2">
      <c r="A132" s="4"/>
      <c r="B132" s="81" t="s">
        <v>36</v>
      </c>
      <c r="C132" s="82"/>
      <c r="D132" s="82"/>
      <c r="E132" s="49" t="s">
        <v>97</v>
      </c>
      <c r="F132" s="9"/>
      <c r="G132" s="11">
        <v>184</v>
      </c>
      <c r="H132" s="7">
        <v>192</v>
      </c>
      <c r="I132" t="str">
        <f t="shared" si="9"/>
        <v>Рейка/ Брус/ Лага, лиственница    27 * 45 * 4000</v>
      </c>
    </row>
    <row r="133" spans="1:9" ht="11.25" customHeight="1" x14ac:dyDescent="0.2">
      <c r="A133" s="4"/>
      <c r="B133" s="81" t="s">
        <v>37</v>
      </c>
      <c r="C133" s="82"/>
      <c r="D133" s="82"/>
      <c r="E133" s="49" t="s">
        <v>97</v>
      </c>
      <c r="F133" s="9"/>
      <c r="G133" s="11">
        <v>248</v>
      </c>
      <c r="H133" s="7">
        <v>260</v>
      </c>
      <c r="I133" t="str">
        <f xml:space="preserve"> "Рейка/ Брус/ Лага, лиственница "&amp;B133</f>
        <v>Рейка/ Брус/ Лага, лиственница    27 * 70 * 4000</v>
      </c>
    </row>
    <row r="134" spans="1:9" ht="11.25" customHeight="1" x14ac:dyDescent="0.2">
      <c r="A134" s="4"/>
      <c r="B134" s="67" t="s">
        <v>74</v>
      </c>
      <c r="C134" s="68"/>
      <c r="D134" s="68"/>
      <c r="E134" s="51" t="s">
        <v>96</v>
      </c>
      <c r="F134" s="9"/>
      <c r="G134" s="11">
        <v>2565</v>
      </c>
      <c r="H134" s="7">
        <v>2700</v>
      </c>
      <c r="I134" t="str">
        <f t="shared" si="9"/>
        <v>Рейка/ Брус/ Лага, лиственница   100*100*3000 брус клееный</v>
      </c>
    </row>
    <row r="135" spans="1:9" ht="11.25" customHeight="1" x14ac:dyDescent="0.2">
      <c r="A135" s="4"/>
      <c r="B135" s="109" t="s">
        <v>75</v>
      </c>
      <c r="C135" s="110"/>
      <c r="D135" s="110"/>
      <c r="E135" s="50" t="s">
        <v>96</v>
      </c>
      <c r="F135" s="9"/>
      <c r="G135" s="26">
        <v>5985</v>
      </c>
      <c r="H135" s="7">
        <v>6300</v>
      </c>
      <c r="I135" t="str">
        <f t="shared" si="9"/>
        <v>Рейка/ Брус/ Лага, лиственница    600*22*3000 щит клееный</v>
      </c>
    </row>
    <row r="136" spans="1:9" ht="11.25" customHeight="1" x14ac:dyDescent="0.2">
      <c r="A136" s="2"/>
      <c r="B136" s="102" t="s">
        <v>39</v>
      </c>
      <c r="C136" s="103"/>
      <c r="D136" s="103"/>
      <c r="E136" s="103"/>
      <c r="F136" s="103"/>
      <c r="G136" s="103"/>
      <c r="H136" s="103"/>
    </row>
    <row r="137" spans="1:9" ht="11.25" customHeight="1" x14ac:dyDescent="0.2">
      <c r="A137" s="55"/>
      <c r="B137" s="58" t="s">
        <v>5</v>
      </c>
      <c r="C137" s="59"/>
      <c r="D137" s="104"/>
      <c r="E137" s="28"/>
      <c r="F137" s="64" t="s">
        <v>16</v>
      </c>
      <c r="G137" s="107"/>
      <c r="H137" s="108"/>
    </row>
    <row r="138" spans="1:9" ht="11.25" customHeight="1" x14ac:dyDescent="0.2">
      <c r="A138" s="56"/>
      <c r="B138" s="60"/>
      <c r="C138" s="61"/>
      <c r="D138" s="105"/>
      <c r="E138" s="29"/>
      <c r="F138" s="64" t="s">
        <v>30</v>
      </c>
      <c r="G138" s="107"/>
      <c r="H138" s="108"/>
    </row>
    <row r="139" spans="1:9" ht="11.25" customHeight="1" x14ac:dyDescent="0.2">
      <c r="A139" s="57"/>
      <c r="B139" s="62"/>
      <c r="C139" s="63"/>
      <c r="D139" s="106"/>
      <c r="E139" s="30"/>
      <c r="F139" s="8" t="s">
        <v>3</v>
      </c>
      <c r="G139" s="24" t="s">
        <v>90</v>
      </c>
      <c r="H139" s="3" t="s">
        <v>4</v>
      </c>
    </row>
    <row r="140" spans="1:9" ht="12" customHeight="1" x14ac:dyDescent="0.2">
      <c r="A140" s="4"/>
      <c r="B140" s="81" t="s">
        <v>47</v>
      </c>
      <c r="C140" s="87"/>
      <c r="D140" s="101"/>
      <c r="E140" s="34"/>
      <c r="F140" s="9"/>
      <c r="G140" s="22">
        <v>750</v>
      </c>
      <c r="H140" s="6">
        <v>1000</v>
      </c>
      <c r="I140" t="str">
        <f xml:space="preserve"> "Масла, Серия Живица Стандарт "&amp;B140</f>
        <v>Масла, Серия Живица Стандарт    Лазурь по дереву</v>
      </c>
    </row>
    <row r="141" spans="1:9" ht="11.25" customHeight="1" x14ac:dyDescent="0.2">
      <c r="A141" s="4"/>
      <c r="B141" s="81" t="s">
        <v>48</v>
      </c>
      <c r="C141" s="87"/>
      <c r="D141" s="101"/>
      <c r="E141" s="34"/>
      <c r="F141" s="9"/>
      <c r="G141" s="22">
        <v>850</v>
      </c>
      <c r="H141" s="6">
        <v>1050</v>
      </c>
      <c r="I141" t="str">
        <f t="shared" ref="I141:I147" si="10" xml:space="preserve"> "Масла, Серия Живица Стандарт "&amp;B141</f>
        <v>Масла, Серия Живица Стандарт    Лоскутный воск</v>
      </c>
    </row>
    <row r="142" spans="1:9" ht="11.25" customHeight="1" x14ac:dyDescent="0.2">
      <c r="A142" s="4"/>
      <c r="B142" s="81" t="s">
        <v>49</v>
      </c>
      <c r="C142" s="87"/>
      <c r="D142" s="101"/>
      <c r="E142" s="34"/>
      <c r="F142" s="9"/>
      <c r="G142" s="22">
        <v>900</v>
      </c>
      <c r="H142" s="6">
        <v>1200</v>
      </c>
      <c r="I142" t="str">
        <f t="shared" si="10"/>
        <v>Масла, Серия Живица Стандарт    Твердое масло с воском</v>
      </c>
    </row>
    <row r="143" spans="1:9" ht="11.25" customHeight="1" x14ac:dyDescent="0.2">
      <c r="A143" s="4"/>
      <c r="B143" s="81" t="s">
        <v>50</v>
      </c>
      <c r="C143" s="87"/>
      <c r="D143" s="101"/>
      <c r="E143" s="34"/>
      <c r="F143" s="9"/>
      <c r="G143" s="22">
        <v>650</v>
      </c>
      <c r="H143" s="6">
        <v>800</v>
      </c>
      <c r="I143" t="str">
        <f t="shared" si="10"/>
        <v>Масла, Серия Живица Стандарт    Грунтовочное масло. Антисептик</v>
      </c>
    </row>
    <row r="144" spans="1:9" ht="11.25" customHeight="1" x14ac:dyDescent="0.2">
      <c r="A144" s="4"/>
      <c r="B144" s="81" t="s">
        <v>51</v>
      </c>
      <c r="C144" s="87"/>
      <c r="D144" s="101"/>
      <c r="E144" s="34"/>
      <c r="F144" s="9"/>
      <c r="G144" s="22">
        <v>240</v>
      </c>
      <c r="H144" s="6">
        <v>300</v>
      </c>
      <c r="I144" t="str">
        <f t="shared" si="10"/>
        <v>Масла, Серия Живица Стандарт    Карнаубский воск / 0,1л</v>
      </c>
    </row>
    <row r="145" spans="1:9" ht="11.25" customHeight="1" x14ac:dyDescent="0.2">
      <c r="A145" s="25" t="s">
        <v>52</v>
      </c>
      <c r="B145" s="81" t="s">
        <v>53</v>
      </c>
      <c r="C145" s="82"/>
      <c r="D145" s="86"/>
      <c r="E145" s="33"/>
      <c r="F145" s="9"/>
      <c r="G145" s="22">
        <v>750</v>
      </c>
      <c r="H145" s="6">
        <v>1000</v>
      </c>
      <c r="I145" t="str">
        <f xml:space="preserve"> "Масла, Серия Живица Стандарт "&amp;B145</f>
        <v>Масла, Серия Живица Стандарт    Карнаубский воск / 0,5л</v>
      </c>
    </row>
    <row r="146" spans="1:9" ht="12" customHeight="1" x14ac:dyDescent="0.2">
      <c r="A146" s="4"/>
      <c r="B146" s="67" t="s">
        <v>54</v>
      </c>
      <c r="C146" s="68"/>
      <c r="D146" s="100"/>
      <c r="E146" s="37"/>
      <c r="F146" s="9"/>
      <c r="G146" s="22">
        <v>700</v>
      </c>
      <c r="H146" s="6">
        <v>900</v>
      </c>
      <c r="I146" t="str">
        <f t="shared" si="10"/>
        <v>Масла, Серия Живица Стандарт    Масло по дереву для бань и саун</v>
      </c>
    </row>
    <row r="147" spans="1:9" ht="11.25" customHeight="1" x14ac:dyDescent="0.2">
      <c r="A147" s="4"/>
      <c r="B147" s="81" t="s">
        <v>55</v>
      </c>
      <c r="C147" s="82"/>
      <c r="D147" s="86"/>
      <c r="E147" s="33"/>
      <c r="F147" s="9"/>
      <c r="G147" s="22">
        <v>600</v>
      </c>
      <c r="H147" s="6">
        <v>750</v>
      </c>
      <c r="I147" t="str">
        <f t="shared" si="10"/>
        <v>Масла, Серия Живица Стандарт    Скипидар живичный  / 1л</v>
      </c>
    </row>
    <row r="148" spans="1:9" ht="11.25" customHeight="1" x14ac:dyDescent="0.2">
      <c r="A148" s="79" t="s">
        <v>40</v>
      </c>
      <c r="B148" s="80"/>
      <c r="C148" s="80"/>
      <c r="D148" s="80"/>
      <c r="E148" s="80"/>
      <c r="F148" s="80"/>
      <c r="G148" s="80"/>
      <c r="H148" s="80"/>
    </row>
    <row r="149" spans="1:9" ht="11.25" customHeight="1" x14ac:dyDescent="0.2">
      <c r="A149" s="4"/>
      <c r="B149" s="81" t="s">
        <v>56</v>
      </c>
      <c r="C149" s="82"/>
      <c r="D149" s="86"/>
      <c r="E149" s="33"/>
      <c r="F149" s="9"/>
      <c r="G149" s="22">
        <v>800</v>
      </c>
      <c r="H149" s="6">
        <v>1050</v>
      </c>
      <c r="I149" t="str">
        <f xml:space="preserve"> "Масла, Серия Живица ПРО "&amp;B149</f>
        <v>Масла, Серия Живица ПРО    Био Грунт</v>
      </c>
    </row>
    <row r="150" spans="1:9" ht="11.25" customHeight="1" x14ac:dyDescent="0.2">
      <c r="A150" s="4"/>
      <c r="B150" s="81" t="s">
        <v>57</v>
      </c>
      <c r="C150" s="82"/>
      <c r="D150" s="86"/>
      <c r="E150" s="33"/>
      <c r="F150" s="9"/>
      <c r="G150" s="22">
        <v>1950</v>
      </c>
      <c r="H150" s="6">
        <v>2500</v>
      </c>
      <c r="I150" t="str">
        <f t="shared" ref="I150:I159" si="11" xml:space="preserve"> "Масла, Серия Живица ПРО "&amp;B150</f>
        <v>Масла, Серия Живица ПРО    Паркет</v>
      </c>
    </row>
    <row r="151" spans="1:9" ht="11.25" customHeight="1" x14ac:dyDescent="0.2">
      <c r="A151" s="4"/>
      <c r="B151" s="81" t="s">
        <v>58</v>
      </c>
      <c r="C151" s="82"/>
      <c r="D151" s="86"/>
      <c r="E151" s="33"/>
      <c r="F151" s="9"/>
      <c r="G151" s="22">
        <v>1500</v>
      </c>
      <c r="H151" s="6">
        <v>200</v>
      </c>
      <c r="I151" t="str">
        <f t="shared" si="11"/>
        <v>Масла, Серия Живица ПРО    Мебель</v>
      </c>
    </row>
    <row r="152" spans="1:9" ht="11.25" customHeight="1" x14ac:dyDescent="0.2">
      <c r="A152" s="4"/>
      <c r="B152" s="81" t="s">
        <v>59</v>
      </c>
      <c r="C152" s="82"/>
      <c r="D152" s="86"/>
      <c r="E152" s="33"/>
      <c r="F152" s="9"/>
      <c r="G152" s="22">
        <v>750</v>
      </c>
      <c r="H152" s="6">
        <v>950</v>
      </c>
      <c r="I152" t="str">
        <f t="shared" si="11"/>
        <v>Масла, Серия Живица ПРО    Торец</v>
      </c>
    </row>
    <row r="153" spans="1:9" ht="11.25" customHeight="1" x14ac:dyDescent="0.2">
      <c r="A153" s="4"/>
      <c r="B153" s="81" t="s">
        <v>60</v>
      </c>
      <c r="C153" s="82"/>
      <c r="D153" s="86"/>
      <c r="E153" s="33"/>
      <c r="F153" s="9"/>
      <c r="G153" s="22">
        <v>1200</v>
      </c>
      <c r="H153" s="6">
        <v>1500</v>
      </c>
      <c r="I153" t="str">
        <f t="shared" si="11"/>
        <v>Масла, Серия Живица ПРО    Фасад</v>
      </c>
    </row>
    <row r="154" spans="1:9" ht="11.25" customHeight="1" x14ac:dyDescent="0.2">
      <c r="A154" s="4"/>
      <c r="B154" s="81" t="s">
        <v>61</v>
      </c>
      <c r="C154" s="82"/>
      <c r="D154" s="86"/>
      <c r="E154" s="33"/>
      <c r="F154" s="9"/>
      <c r="G154" s="22">
        <v>1400</v>
      </c>
      <c r="H154" s="6">
        <v>1800</v>
      </c>
      <c r="I154" t="str">
        <f t="shared" si="11"/>
        <v>Масла, Серия Живица ПРО    Баня</v>
      </c>
    </row>
    <row r="155" spans="1:9" ht="11.25" customHeight="1" x14ac:dyDescent="0.2">
      <c r="A155" s="4"/>
      <c r="B155" s="81" t="s">
        <v>62</v>
      </c>
      <c r="C155" s="82"/>
      <c r="D155" s="86"/>
      <c r="E155" s="33"/>
      <c r="F155" s="9"/>
      <c r="G155" s="22">
        <v>1400</v>
      </c>
      <c r="H155" s="6">
        <v>1800</v>
      </c>
      <c r="I155" t="str">
        <f t="shared" si="11"/>
        <v>Масла, Серия Живица ПРО    Терраса</v>
      </c>
    </row>
    <row r="156" spans="1:9" ht="11.25" customHeight="1" x14ac:dyDescent="0.2">
      <c r="A156" s="4"/>
      <c r="B156" s="81" t="s">
        <v>63</v>
      </c>
      <c r="C156" s="82"/>
      <c r="D156" s="86"/>
      <c r="E156" s="33"/>
      <c r="F156" s="9"/>
      <c r="G156" s="22">
        <v>750</v>
      </c>
      <c r="H156" s="6">
        <v>950</v>
      </c>
      <c r="I156" t="str">
        <f t="shared" si="11"/>
        <v>Масла, Серия Живица ПРО    Антисептик /2кг</v>
      </c>
    </row>
    <row r="157" spans="1:9" ht="11.25" customHeight="1" x14ac:dyDescent="0.2">
      <c r="A157" s="4"/>
      <c r="B157" s="81" t="s">
        <v>64</v>
      </c>
      <c r="C157" s="82"/>
      <c r="D157" s="86"/>
      <c r="E157" s="33"/>
      <c r="F157" s="9"/>
      <c r="G157" s="22">
        <v>235</v>
      </c>
      <c r="H157" s="6">
        <v>300</v>
      </c>
      <c r="I157" t="str">
        <f t="shared" si="11"/>
        <v>Масла, Серия Живица ПРО    Био Очиститель / 0,5л</v>
      </c>
    </row>
    <row r="158" spans="1:9" ht="11.25" customHeight="1" x14ac:dyDescent="0.2">
      <c r="A158" s="4"/>
      <c r="B158" s="81" t="s">
        <v>65</v>
      </c>
      <c r="C158" s="82"/>
      <c r="D158" s="86"/>
      <c r="E158" s="33"/>
      <c r="F158" s="9"/>
      <c r="G158" s="22">
        <v>215</v>
      </c>
      <c r="H158" s="6">
        <v>250</v>
      </c>
      <c r="I158" t="str">
        <f t="shared" si="11"/>
        <v>Масла, Серия Живица ПРО    Ускоритель Высыхания</v>
      </c>
    </row>
    <row r="159" spans="1:9" ht="11.25" customHeight="1" x14ac:dyDescent="0.2">
      <c r="A159" s="4"/>
      <c r="B159" s="81" t="s">
        <v>66</v>
      </c>
      <c r="C159" s="82"/>
      <c r="D159" s="86"/>
      <c r="E159" s="33"/>
      <c r="F159" s="9"/>
      <c r="G159" s="22">
        <v>235</v>
      </c>
      <c r="H159" s="6">
        <v>300</v>
      </c>
      <c r="I159" t="str">
        <f t="shared" si="11"/>
        <v>Масла, Серия Живица ПРО    Серебрянная защита / 0,1л</v>
      </c>
    </row>
    <row r="160" spans="1:9" ht="14.25" x14ac:dyDescent="0.2">
      <c r="A160" s="2"/>
      <c r="B160" s="92" t="s">
        <v>41</v>
      </c>
      <c r="C160" s="92"/>
      <c r="D160" s="92"/>
      <c r="E160" s="92"/>
      <c r="F160" s="92"/>
      <c r="G160" s="92"/>
      <c r="H160" s="92"/>
    </row>
    <row r="161" spans="1:9" x14ac:dyDescent="0.2">
      <c r="A161" s="4"/>
      <c r="B161" s="81" t="s">
        <v>67</v>
      </c>
      <c r="C161" s="82"/>
      <c r="D161" s="82"/>
      <c r="E161" s="32"/>
      <c r="F161" s="9"/>
      <c r="G161" s="22">
        <v>170</v>
      </c>
      <c r="H161" s="6">
        <v>195</v>
      </c>
      <c r="I161" t="str">
        <f xml:space="preserve"> "Коллер в ассортименте Живица "&amp;B161</f>
        <v>Коллер в ассортименте Живица    Колер в ассортименте / 0,1л</v>
      </c>
    </row>
    <row r="162" spans="1:9" x14ac:dyDescent="0.2">
      <c r="A162" s="25" t="s">
        <v>52</v>
      </c>
      <c r="B162" s="81" t="s">
        <v>68</v>
      </c>
      <c r="C162" s="82"/>
      <c r="D162" s="82"/>
      <c r="E162" s="32"/>
      <c r="F162" s="9"/>
      <c r="G162" s="22">
        <v>390</v>
      </c>
      <c r="H162" s="6">
        <v>450</v>
      </c>
      <c r="I162" t="str">
        <f xml:space="preserve"> "Коллер в ассортименте Живица "&amp;B162</f>
        <v>Коллер в ассортименте Живица    Колер в ассортименте / 0,25л</v>
      </c>
    </row>
  </sheetData>
  <mergeCells count="172">
    <mergeCell ref="B153:D153"/>
    <mergeCell ref="B11:H11"/>
    <mergeCell ref="A12:A14"/>
    <mergeCell ref="B12:D14"/>
    <mergeCell ref="B15:D15"/>
    <mergeCell ref="B16:D16"/>
    <mergeCell ref="B17:D17"/>
    <mergeCell ref="A1:H1"/>
    <mergeCell ref="A2:H2"/>
    <mergeCell ref="A6:H6"/>
    <mergeCell ref="A5:H5"/>
    <mergeCell ref="A4:H4"/>
    <mergeCell ref="A3:H3"/>
    <mergeCell ref="A7:H7"/>
    <mergeCell ref="A8:H8"/>
    <mergeCell ref="A9:H9"/>
    <mergeCell ref="A10:H10"/>
    <mergeCell ref="B42:D42"/>
    <mergeCell ref="B43:D43"/>
    <mergeCell ref="B118:D118"/>
    <mergeCell ref="B49:D49"/>
    <mergeCell ref="B50:D50"/>
    <mergeCell ref="B51:D51"/>
    <mergeCell ref="B151:D151"/>
    <mergeCell ref="B152:D152"/>
    <mergeCell ref="B149:D149"/>
    <mergeCell ref="B150:D150"/>
    <mergeCell ref="B145:D145"/>
    <mergeCell ref="B146:D146"/>
    <mergeCell ref="B143:D143"/>
    <mergeCell ref="B144:D144"/>
    <mergeCell ref="B33:D33"/>
    <mergeCell ref="B24:D24"/>
    <mergeCell ref="A148:H148"/>
    <mergeCell ref="B136:H136"/>
    <mergeCell ref="A137:A139"/>
    <mergeCell ref="B137:D139"/>
    <mergeCell ref="B141:D141"/>
    <mergeCell ref="B142:D142"/>
    <mergeCell ref="F138:H138"/>
    <mergeCell ref="B140:D140"/>
    <mergeCell ref="F137:H137"/>
    <mergeCell ref="B147:D147"/>
    <mergeCell ref="B133:D133"/>
    <mergeCell ref="B134:D134"/>
    <mergeCell ref="A26:A28"/>
    <mergeCell ref="B135:D135"/>
    <mergeCell ref="A127:A129"/>
    <mergeCell ref="B21:D21"/>
    <mergeCell ref="B22:D22"/>
    <mergeCell ref="B23:D23"/>
    <mergeCell ref="B18:D18"/>
    <mergeCell ref="B19:D19"/>
    <mergeCell ref="B20:D20"/>
    <mergeCell ref="B99:D99"/>
    <mergeCell ref="B100:D100"/>
    <mergeCell ref="B101:D101"/>
    <mergeCell ref="B31:D31"/>
    <mergeCell ref="B32:D32"/>
    <mergeCell ref="B74:D74"/>
    <mergeCell ref="B63:D63"/>
    <mergeCell ref="B53:D53"/>
    <mergeCell ref="B54:H54"/>
    <mergeCell ref="B58:D58"/>
    <mergeCell ref="B59:H59"/>
    <mergeCell ref="B34:H34"/>
    <mergeCell ref="B161:D161"/>
    <mergeCell ref="B162:D162"/>
    <mergeCell ref="B159:D159"/>
    <mergeCell ref="B155:D155"/>
    <mergeCell ref="B156:D156"/>
    <mergeCell ref="B160:H160"/>
    <mergeCell ref="B157:D157"/>
    <mergeCell ref="B158:D158"/>
    <mergeCell ref="B154:D154"/>
    <mergeCell ref="F12:H12"/>
    <mergeCell ref="F13:H13"/>
    <mergeCell ref="B29:D29"/>
    <mergeCell ref="B30:D30"/>
    <mergeCell ref="F128:H128"/>
    <mergeCell ref="F26:H26"/>
    <mergeCell ref="B25:H25"/>
    <mergeCell ref="B130:D130"/>
    <mergeCell ref="F27:H27"/>
    <mergeCell ref="B26:D28"/>
    <mergeCell ref="B126:H126"/>
    <mergeCell ref="F127:H127"/>
    <mergeCell ref="B93:D93"/>
    <mergeCell ref="B71:D71"/>
    <mergeCell ref="B78:D78"/>
    <mergeCell ref="B69:D69"/>
    <mergeCell ref="B73:D73"/>
    <mergeCell ref="A79:H79"/>
    <mergeCell ref="B86:D86"/>
    <mergeCell ref="F80:H80"/>
    <mergeCell ref="F81:H81"/>
    <mergeCell ref="B77:D77"/>
    <mergeCell ref="B76:D76"/>
    <mergeCell ref="B83:D83"/>
    <mergeCell ref="B132:D132"/>
    <mergeCell ref="B131:D131"/>
    <mergeCell ref="B127:D129"/>
    <mergeCell ref="B124:D124"/>
    <mergeCell ref="B125:D125"/>
    <mergeCell ref="B122:D122"/>
    <mergeCell ref="B109:D109"/>
    <mergeCell ref="B114:D114"/>
    <mergeCell ref="B115:D115"/>
    <mergeCell ref="B110:H110"/>
    <mergeCell ref="F112:H112"/>
    <mergeCell ref="B119:D119"/>
    <mergeCell ref="B117:D117"/>
    <mergeCell ref="B120:D120"/>
    <mergeCell ref="B121:D121"/>
    <mergeCell ref="B116:D116"/>
    <mergeCell ref="A111:A113"/>
    <mergeCell ref="B111:D113"/>
    <mergeCell ref="B106:D106"/>
    <mergeCell ref="B107:D107"/>
    <mergeCell ref="F111:H111"/>
    <mergeCell ref="B123:D123"/>
    <mergeCell ref="B95:D97"/>
    <mergeCell ref="A103:A105"/>
    <mergeCell ref="B103:D105"/>
    <mergeCell ref="F103:H103"/>
    <mergeCell ref="B98:D98"/>
    <mergeCell ref="B102:H102"/>
    <mergeCell ref="F104:H104"/>
    <mergeCell ref="F95:H95"/>
    <mergeCell ref="B108:D108"/>
    <mergeCell ref="F96:H96"/>
    <mergeCell ref="B55:D57"/>
    <mergeCell ref="F46:H46"/>
    <mergeCell ref="B48:D48"/>
    <mergeCell ref="F55:H55"/>
    <mergeCell ref="A90:A92"/>
    <mergeCell ref="A95:A97"/>
    <mergeCell ref="B70:D70"/>
    <mergeCell ref="B72:D72"/>
    <mergeCell ref="F90:H90"/>
    <mergeCell ref="F91:H91"/>
    <mergeCell ref="B85:D85"/>
    <mergeCell ref="B90:D92"/>
    <mergeCell ref="B87:D87"/>
    <mergeCell ref="B84:D84"/>
    <mergeCell ref="B75:D75"/>
    <mergeCell ref="B94:H94"/>
    <mergeCell ref="B89:H89"/>
    <mergeCell ref="A35:A37"/>
    <mergeCell ref="B35:D37"/>
    <mergeCell ref="F35:H35"/>
    <mergeCell ref="B88:D88"/>
    <mergeCell ref="B52:D52"/>
    <mergeCell ref="B39:D39"/>
    <mergeCell ref="B41:D41"/>
    <mergeCell ref="F36:H36"/>
    <mergeCell ref="B38:D38"/>
    <mergeCell ref="B40:D40"/>
    <mergeCell ref="B44:H44"/>
    <mergeCell ref="A45:A47"/>
    <mergeCell ref="B45:D47"/>
    <mergeCell ref="F45:H45"/>
    <mergeCell ref="A65:H65"/>
    <mergeCell ref="F66:H66"/>
    <mergeCell ref="F67:H67"/>
    <mergeCell ref="B64:D64"/>
    <mergeCell ref="A60:A62"/>
    <mergeCell ref="B60:D62"/>
    <mergeCell ref="F56:H56"/>
    <mergeCell ref="F61:H61"/>
    <mergeCell ref="F60:H60"/>
    <mergeCell ref="A55:A57"/>
  </mergeCells>
  <hyperlinks>
    <hyperlink ref="A7" r:id="rId1"/>
  </hyperlinks>
  <pageMargins left="0.39370078740157477" right="0.39370078740157477" top="0.39370078740157477" bottom="0.39370078740157477" header="0.39370078740157477" footer="0.39370078740157477"/>
  <pageSetup paperSize="9" scale="10" fitToHeight="0" pageOrder="overThenDown" orientation="portrait" r:id="rId2"/>
  <headerFooter alignWithMargins="0">
    <oddFooter>&amp;Cстр.&amp;P</oddFooter>
  </headerFooter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Пользователь Windows</cp:lastModifiedBy>
  <cp:revision>1</cp:revision>
  <cp:lastPrinted>2018-08-23T06:10:13Z</cp:lastPrinted>
  <dcterms:created xsi:type="dcterms:W3CDTF">2018-08-07T12:12:00Z</dcterms:created>
  <dcterms:modified xsi:type="dcterms:W3CDTF">2019-02-08T11:13:03Z</dcterms:modified>
</cp:coreProperties>
</file>