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ВТОРАЯ РАБОТА\Проект Simfershop\Simfershop\Не верстка\Технические файлы касающиеся добавления\Прайс по общим техническим характеристикам\"/>
    </mc:Choice>
  </mc:AlternateContent>
  <xr:revisionPtr revIDLastSave="0" documentId="13_ncr:1_{9AA86E46-769C-4852-AEB4-AE30DC52B3A0}" xr6:coauthVersionLast="44" xr6:coauthVersionMax="44" xr10:uidLastSave="{00000000-0000-0000-0000-000000000000}"/>
  <bookViews>
    <workbookView xWindow="11100" yWindow="3120" windowWidth="17490" windowHeight="9825" activeTab="4" xr2:uid="{00000000-000D-0000-FFFF-FFFF00000000}"/>
  </bookViews>
  <sheets>
    <sheet name="Мини печи" sheetId="1" r:id="rId1"/>
    <sheet name="Плиты" sheetId="3" r:id="rId2"/>
    <sheet name="Дух. шкафы" sheetId="4" r:id="rId3"/>
    <sheet name="Вар. поверхности" sheetId="5" r:id="rId4"/>
    <sheet name="Вытяжки" sheetId="6" r:id="rId5"/>
  </sheets>
  <definedNames>
    <definedName name="_xlnm.Print_Area" localSheetId="3">'Вар. поверхности'!$A$1:$D$2</definedName>
    <definedName name="_xlnm.Print_Area" localSheetId="4">Вытяжки!$A$1:$C$2</definedName>
    <definedName name="_xlnm.Print_Area" localSheetId="2">'Дух. шкафы'!$A$1:$C$2</definedName>
    <definedName name="_xlnm.Print_Area" localSheetId="0">'Мини печи'!$A$1:$F$2</definedName>
    <definedName name="_xlnm.Print_Area" localSheetId="1">Плиты!$A$1:$D$2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6" l="1"/>
  <c r="J11" i="6"/>
  <c r="F11" i="6"/>
  <c r="F13" i="6"/>
  <c r="H13" i="6"/>
  <c r="H11" i="6"/>
  <c r="D13" i="6"/>
  <c r="D11" i="6"/>
  <c r="G13" i="6"/>
  <c r="G11" i="6"/>
  <c r="C11" i="6"/>
  <c r="C13" i="6"/>
  <c r="B11" i="6"/>
  <c r="B13" i="6"/>
  <c r="K11" i="5"/>
  <c r="J13" i="5"/>
  <c r="I11" i="5"/>
  <c r="J11" i="5"/>
  <c r="H13" i="5"/>
  <c r="H11" i="5"/>
  <c r="G13" i="5"/>
  <c r="G11" i="5"/>
  <c r="F13" i="5"/>
  <c r="F11" i="5"/>
  <c r="E11" i="5"/>
  <c r="D13" i="5"/>
  <c r="D11" i="5"/>
  <c r="B13" i="5"/>
  <c r="C11" i="5"/>
  <c r="B11" i="5"/>
  <c r="D12" i="4" l="1"/>
  <c r="D11" i="4"/>
  <c r="C13" i="4"/>
  <c r="C12" i="4"/>
  <c r="C11" i="4"/>
  <c r="B13" i="4"/>
  <c r="B11" i="4"/>
  <c r="C13" i="3"/>
  <c r="C12" i="3"/>
  <c r="C11" i="3"/>
  <c r="D13" i="3"/>
  <c r="D12" i="3"/>
  <c r="D11" i="3"/>
  <c r="E13" i="3"/>
  <c r="E12" i="3"/>
  <c r="E11" i="3"/>
  <c r="F13" i="3"/>
  <c r="F12" i="3"/>
  <c r="F11" i="3"/>
  <c r="G13" i="3"/>
  <c r="G11" i="3"/>
  <c r="H13" i="3"/>
  <c r="H11" i="3"/>
  <c r="B11" i="3"/>
  <c r="B13" i="3"/>
  <c r="B12" i="3"/>
  <c r="I11" i="1"/>
  <c r="I10" i="1"/>
  <c r="H11" i="1"/>
  <c r="H10" i="1"/>
  <c r="G11" i="1"/>
  <c r="G10" i="1"/>
  <c r="F11" i="1"/>
  <c r="F10" i="1"/>
  <c r="E11" i="1"/>
  <c r="E10" i="1"/>
  <c r="D10" i="1"/>
  <c r="D11" i="1"/>
  <c r="C11" i="1"/>
  <c r="C10" i="1"/>
  <c r="B11" i="1"/>
  <c r="B10" i="1"/>
</calcChain>
</file>

<file path=xl/sharedStrings.xml><?xml version="1.0" encoding="utf-8"?>
<sst xmlns="http://schemas.openxmlformats.org/spreadsheetml/2006/main" count="244" uniqueCount="155">
  <si>
    <t>Литраж</t>
  </si>
  <si>
    <t>Брутто</t>
  </si>
  <si>
    <t>535/395/335</t>
  </si>
  <si>
    <t>535/395/345</t>
  </si>
  <si>
    <t>615/395/335</t>
  </si>
  <si>
    <t>615/395/345</t>
  </si>
  <si>
    <t>495/360/300</t>
  </si>
  <si>
    <t>575/360/300</t>
  </si>
  <si>
    <t>590/470/330</t>
  </si>
  <si>
    <t>Вес</t>
  </si>
  <si>
    <t>Нетто (кг.)</t>
  </si>
  <si>
    <t>Кол-во загрузки</t>
  </si>
  <si>
    <t>40 HC</t>
  </si>
  <si>
    <t>Размер</t>
  </si>
  <si>
    <t>50x50</t>
  </si>
  <si>
    <t>23/25</t>
  </si>
  <si>
    <t>40 HC  (В коробке)</t>
  </si>
  <si>
    <t>40 HC (В пенопласте)</t>
  </si>
  <si>
    <t>50x55</t>
  </si>
  <si>
    <t>33/35</t>
  </si>
  <si>
    <t>31/33</t>
  </si>
  <si>
    <t>50X60</t>
  </si>
  <si>
    <t>35/37</t>
  </si>
  <si>
    <t>60x60</t>
  </si>
  <si>
    <t>41/43</t>
  </si>
  <si>
    <t>80x55</t>
  </si>
  <si>
    <t>Брутто (кг.)</t>
  </si>
  <si>
    <t>39/42</t>
  </si>
  <si>
    <t>45/48</t>
  </si>
  <si>
    <t>49/51</t>
  </si>
  <si>
    <t>53/56</t>
  </si>
  <si>
    <t>64/74</t>
  </si>
  <si>
    <t>66/73</t>
  </si>
  <si>
    <t>90x60</t>
  </si>
  <si>
    <t>650/500/370</t>
  </si>
  <si>
    <t>535/380/360</t>
  </si>
  <si>
    <t>565/480/380</t>
  </si>
  <si>
    <t>480/366/330</t>
  </si>
  <si>
    <t>520/440/330</t>
  </si>
  <si>
    <t>520/440/360</t>
  </si>
  <si>
    <t>7/8,45</t>
  </si>
  <si>
    <t>8,8/10,3</t>
  </si>
  <si>
    <t>10,0/11,3</t>
  </si>
  <si>
    <t>12,1/13,2</t>
  </si>
  <si>
    <t>10,8/12,4</t>
  </si>
  <si>
    <t>518/576/860</t>
  </si>
  <si>
    <t>518/576/865</t>
  </si>
  <si>
    <t>614/579/862</t>
  </si>
  <si>
    <t>549/600/890</t>
  </si>
  <si>
    <t>646/630/893</t>
  </si>
  <si>
    <t>498/547/860</t>
  </si>
  <si>
    <t>498/555/860</t>
  </si>
  <si>
    <t>598/567/853</t>
  </si>
  <si>
    <t>524/664/862</t>
  </si>
  <si>
    <t>624/660/884</t>
  </si>
  <si>
    <t>550/670/892</t>
  </si>
  <si>
    <t>650/670/892</t>
  </si>
  <si>
    <t>850/615/880</t>
  </si>
  <si>
    <t>498/610/860</t>
  </si>
  <si>
    <t>598/610/860</t>
  </si>
  <si>
    <t>798/570/849</t>
  </si>
  <si>
    <t xml:space="preserve"> 955/675/881</t>
  </si>
  <si>
    <t>898/601/787</t>
  </si>
  <si>
    <t>60x55(60x58)</t>
  </si>
  <si>
    <t>45 см</t>
  </si>
  <si>
    <t>60 см</t>
  </si>
  <si>
    <t>450/565/595</t>
  </si>
  <si>
    <t>40 HC (В коробке и пенопласте)</t>
  </si>
  <si>
    <t>500/650/655</t>
  </si>
  <si>
    <t>25/27</t>
  </si>
  <si>
    <t>29/30</t>
  </si>
  <si>
    <t>595/565/595</t>
  </si>
  <si>
    <t>29/31</t>
  </si>
  <si>
    <t>23/35</t>
  </si>
  <si>
    <t>620/640/650</t>
  </si>
  <si>
    <t>640/655/660</t>
  </si>
  <si>
    <t>Размеры</t>
  </si>
  <si>
    <t>НЕТТО Ширина /Глубина/Высота  (mm)</t>
  </si>
  <si>
    <t>БРУТТО Ширина /Глубина/Высота  (mm)</t>
  </si>
  <si>
    <t>БРУТТО (кг.)</t>
  </si>
  <si>
    <t>НЕТТО (кг.)</t>
  </si>
  <si>
    <t>Обьем</t>
  </si>
  <si>
    <t>НЕТТО (м3)</t>
  </si>
  <si>
    <t>БРУТТО (м3)</t>
  </si>
  <si>
    <t>495/360/310</t>
  </si>
  <si>
    <t>БРУТТО Ширина /Глубина/Высота  (mm) (В коробке)</t>
  </si>
  <si>
    <t>БРУТТО Ширина /Глубина/Высота  (mm) (В пенопласте)</t>
  </si>
  <si>
    <t>Габариты</t>
  </si>
  <si>
    <t>НЕТТО  (м3)</t>
  </si>
  <si>
    <t>БРУТТО  (м3) (В коробке)</t>
  </si>
  <si>
    <t>БРУТТО  (м3) (В пенопласте)</t>
  </si>
  <si>
    <t>БРУТТО Ширина /Глубина/Высота  (mm) (В коробке и пенопласте)</t>
  </si>
  <si>
    <t>БРУТТО  (м3) (В коробке и пенопласте)</t>
  </si>
  <si>
    <t>90 см</t>
  </si>
  <si>
    <t>896/565/595</t>
  </si>
  <si>
    <t>930/665/675</t>
  </si>
  <si>
    <t>50/52</t>
  </si>
  <si>
    <t>55/57</t>
  </si>
  <si>
    <t>350 / 570 / 150</t>
  </si>
  <si>
    <t>30 см</t>
  </si>
  <si>
    <t>5/6</t>
  </si>
  <si>
    <t>7/8</t>
  </si>
  <si>
    <t>6/7</t>
  </si>
  <si>
    <t>8/9</t>
  </si>
  <si>
    <t>480 / 560 / 140</t>
  </si>
  <si>
    <t>9/10</t>
  </si>
  <si>
    <t>440/510/100</t>
  </si>
  <si>
    <t>290/510/100</t>
  </si>
  <si>
    <t>300/520/118,5</t>
  </si>
  <si>
    <t>440/520/107</t>
  </si>
  <si>
    <t>10/11</t>
  </si>
  <si>
    <t>580/510/100</t>
  </si>
  <si>
    <t>620 / 570 / 130</t>
  </si>
  <si>
    <t>8 / 10</t>
  </si>
  <si>
    <t>11 / 12</t>
  </si>
  <si>
    <t>590/520/108.5</t>
  </si>
  <si>
    <t>635 / 615 / 160</t>
  </si>
  <si>
    <t>11/13</t>
  </si>
  <si>
    <t>14/15</t>
  </si>
  <si>
    <t>70 см</t>
  </si>
  <si>
    <t>103.5/680/510</t>
  </si>
  <si>
    <t>730 / 610 / 155</t>
  </si>
  <si>
    <t>10/12</t>
  </si>
  <si>
    <t>13/15</t>
  </si>
  <si>
    <t>17/18</t>
  </si>
  <si>
    <t>900 / 610 / 155</t>
  </si>
  <si>
    <t>12/16</t>
  </si>
  <si>
    <t>15/18</t>
  </si>
  <si>
    <t>17/19</t>
  </si>
  <si>
    <t>20/23</t>
  </si>
  <si>
    <t>120 см</t>
  </si>
  <si>
    <t>690/520/118.5</t>
  </si>
  <si>
    <t>860/510/103,5</t>
  </si>
  <si>
    <t>50 см</t>
  </si>
  <si>
    <t>530/265/525</t>
  </si>
  <si>
    <t>496/450/705</t>
  </si>
  <si>
    <t>630/265/525</t>
  </si>
  <si>
    <t>596/450/705</t>
  </si>
  <si>
    <t>690/445/650</t>
  </si>
  <si>
    <t>12/14</t>
  </si>
  <si>
    <t>990/495/650</t>
  </si>
  <si>
    <t>15/17</t>
  </si>
  <si>
    <t>18/19</t>
  </si>
  <si>
    <t>895/495/650</t>
  </si>
  <si>
    <t>595/500/860</t>
  </si>
  <si>
    <t>19/21</t>
  </si>
  <si>
    <t>22/23</t>
  </si>
  <si>
    <t>895/480/1160</t>
  </si>
  <si>
    <t>990/550/550</t>
  </si>
  <si>
    <t>28/30</t>
  </si>
  <si>
    <t>32/34</t>
  </si>
  <si>
    <t>ШГВ  896/450/705</t>
  </si>
  <si>
    <t>ШГВ   985/295/540</t>
  </si>
  <si>
    <t>ШГВ   595/480/1160</t>
  </si>
  <si>
    <t>ШГВ   730/580/560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</si>
</sst>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$-C0C]_-"/>
    <numFmt numFmtId="165" formatCode="0.0"/>
    <numFmt numFmtId="166" formatCode="#,##0.00\ [$$-C0C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9"/>
      <name val="Calibri"/>
      <family val="2"/>
      <charset val="162"/>
    </font>
    <font>
      <sz val="8"/>
      <name val="Calibri"/>
      <family val="2"/>
      <charset val="162"/>
    </font>
    <font>
      <sz val="9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2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/>
      </right>
      <top style="medium">
        <color indexed="64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medium">
        <color indexed="64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/>
      <top style="thin">
        <color theme="3"/>
      </top>
      <bottom style="thin">
        <color theme="3"/>
      </bottom>
      <diagonal/>
    </border>
    <border>
      <left/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72">
    <xf numFmtId="0" fontId="0" fillId="0" borderId="0" xfId="0"/>
    <xf numFmtId="0" fontId="2" fillId="0" borderId="1" xfId="1" applyFont="1" applyFill="1" applyBorder="1" applyAlignment="1"/>
    <xf numFmtId="0" fontId="3" fillId="0" borderId="2" xfId="0" applyFont="1" applyBorder="1"/>
    <xf numFmtId="0" fontId="4" fillId="0" borderId="0" xfId="0" applyFont="1"/>
    <xf numFmtId="0" fontId="4" fillId="2" borderId="1" xfId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166" fontId="3" fillId="0" borderId="0" xfId="0" applyNumberFormat="1" applyFont="1"/>
    <xf numFmtId="49" fontId="5" fillId="0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 wrapText="1"/>
    </xf>
    <xf numFmtId="0" fontId="2" fillId="0" borderId="8" xfId="1" applyFont="1" applyFill="1" applyBorder="1" applyAlignment="1"/>
    <xf numFmtId="0" fontId="4" fillId="2" borderId="8" xfId="1" applyFont="1" applyFill="1" applyBorder="1" applyAlignment="1">
      <alignment horizontal="left"/>
    </xf>
    <xf numFmtId="0" fontId="3" fillId="4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5" xfId="0" applyFont="1" applyBorder="1"/>
    <xf numFmtId="0" fontId="4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1" fontId="5" fillId="0" borderId="5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4" xfId="0" applyNumberFormat="1" applyFont="1" applyFill="1" applyBorder="1" applyAlignment="1">
      <alignment horizontal="center" vertical="center" wrapText="1"/>
    </xf>
    <xf numFmtId="164" fontId="5" fillId="0" borderId="13" xfId="0" applyNumberFormat="1" applyFont="1" applyFill="1" applyBorder="1" applyAlignment="1">
      <alignment horizontal="center" vertical="center" wrapText="1"/>
    </xf>
    <xf numFmtId="164" fontId="5" fillId="0" borderId="14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 wrapText="1"/>
    </xf>
    <xf numFmtId="2" fontId="5" fillId="0" borderId="13" xfId="0" applyNumberFormat="1" applyFont="1" applyFill="1" applyBorder="1" applyAlignment="1">
      <alignment horizontal="center" vertical="center" wrapText="1"/>
    </xf>
    <xf numFmtId="2" fontId="5" fillId="0" borderId="14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 wrapText="1"/>
    </xf>
    <xf numFmtId="164" fontId="5" fillId="0" borderId="16" xfId="0" applyNumberFormat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 wrapText="1"/>
    </xf>
    <xf numFmtId="2" fontId="5" fillId="0" borderId="16" xfId="0" applyNumberFormat="1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</cellXfs>
  <cellStyles count="3">
    <cellStyle name="Normal 2 2" xfId="1" xr:uid="{00000000-0005-0000-0000-000000000000}"/>
    <cellStyle name="Normal_Sayfa1" xfId="2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" Type="http://schemas.openxmlformats.org/officeDocument/2006/relationships/image" Target="../media/image3.png"/><Relationship Id="rId21" Type="http://schemas.openxmlformats.org/officeDocument/2006/relationships/image" Target="../media/image20.jpeg"/><Relationship Id="rId34" Type="http://schemas.openxmlformats.org/officeDocument/2006/relationships/image" Target="../media/image3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2" Type="http://schemas.openxmlformats.org/officeDocument/2006/relationships/image" Target="../media/image2.png"/><Relationship Id="rId16" Type="http://schemas.microsoft.com/office/2007/relationships/hdphoto" Target="../media/hdphoto1.wdp"/><Relationship Id="rId20" Type="http://schemas.openxmlformats.org/officeDocument/2006/relationships/image" Target="../media/image19.jpeg"/><Relationship Id="rId29" Type="http://schemas.openxmlformats.org/officeDocument/2006/relationships/image" Target="../media/image28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10" Type="http://schemas.openxmlformats.org/officeDocument/2006/relationships/image" Target="../media/image10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1.jpeg"/><Relationship Id="rId27" Type="http://schemas.openxmlformats.org/officeDocument/2006/relationships/image" Target="../media/image26.jpeg"/><Relationship Id="rId30" Type="http://schemas.openxmlformats.org/officeDocument/2006/relationships/image" Target="../media/image29.jpeg"/><Relationship Id="rId35" Type="http://schemas.openxmlformats.org/officeDocument/2006/relationships/image" Target="../media/image3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jpeg"/><Relationship Id="rId3" Type="http://schemas.openxmlformats.org/officeDocument/2006/relationships/image" Target="../media/image37.jpeg"/><Relationship Id="rId7" Type="http://schemas.openxmlformats.org/officeDocument/2006/relationships/image" Target="../media/image41.png"/><Relationship Id="rId12" Type="http://schemas.openxmlformats.org/officeDocument/2006/relationships/image" Target="../media/image46.jpeg"/><Relationship Id="rId2" Type="http://schemas.openxmlformats.org/officeDocument/2006/relationships/image" Target="../media/image36.jpeg"/><Relationship Id="rId16" Type="http://schemas.openxmlformats.org/officeDocument/2006/relationships/image" Target="../media/image50.png"/><Relationship Id="rId1" Type="http://schemas.openxmlformats.org/officeDocument/2006/relationships/image" Target="../media/image1.png"/><Relationship Id="rId6" Type="http://schemas.openxmlformats.org/officeDocument/2006/relationships/image" Target="../media/image40.jpeg"/><Relationship Id="rId11" Type="http://schemas.openxmlformats.org/officeDocument/2006/relationships/image" Target="../media/image45.png"/><Relationship Id="rId5" Type="http://schemas.openxmlformats.org/officeDocument/2006/relationships/image" Target="../media/image39.jpeg"/><Relationship Id="rId15" Type="http://schemas.openxmlformats.org/officeDocument/2006/relationships/image" Target="../media/image49.jpeg"/><Relationship Id="rId10" Type="http://schemas.openxmlformats.org/officeDocument/2006/relationships/image" Target="../media/image44.png"/><Relationship Id="rId4" Type="http://schemas.openxmlformats.org/officeDocument/2006/relationships/image" Target="../media/image38.jpeg"/><Relationship Id="rId9" Type="http://schemas.openxmlformats.org/officeDocument/2006/relationships/image" Target="../media/image43.jpeg"/><Relationship Id="rId14" Type="http://schemas.openxmlformats.org/officeDocument/2006/relationships/image" Target="../media/image48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jpeg"/><Relationship Id="rId13" Type="http://schemas.openxmlformats.org/officeDocument/2006/relationships/image" Target="../media/image62.jpeg"/><Relationship Id="rId3" Type="http://schemas.openxmlformats.org/officeDocument/2006/relationships/image" Target="../media/image52.jpeg"/><Relationship Id="rId7" Type="http://schemas.openxmlformats.org/officeDocument/2006/relationships/image" Target="../media/image56.jpeg"/><Relationship Id="rId12" Type="http://schemas.openxmlformats.org/officeDocument/2006/relationships/image" Target="../media/image61.jpeg"/><Relationship Id="rId2" Type="http://schemas.openxmlformats.org/officeDocument/2006/relationships/image" Target="../media/image51.jpeg"/><Relationship Id="rId1" Type="http://schemas.openxmlformats.org/officeDocument/2006/relationships/image" Target="../media/image1.png"/><Relationship Id="rId6" Type="http://schemas.openxmlformats.org/officeDocument/2006/relationships/image" Target="../media/image55.jpeg"/><Relationship Id="rId11" Type="http://schemas.openxmlformats.org/officeDocument/2006/relationships/image" Target="../media/image60.jpeg"/><Relationship Id="rId5" Type="http://schemas.openxmlformats.org/officeDocument/2006/relationships/image" Target="../media/image54.jpeg"/><Relationship Id="rId15" Type="http://schemas.openxmlformats.org/officeDocument/2006/relationships/image" Target="../media/image64.jpeg"/><Relationship Id="rId10" Type="http://schemas.openxmlformats.org/officeDocument/2006/relationships/image" Target="../media/image59.jpeg"/><Relationship Id="rId4" Type="http://schemas.openxmlformats.org/officeDocument/2006/relationships/image" Target="../media/image53.jpeg"/><Relationship Id="rId9" Type="http://schemas.openxmlformats.org/officeDocument/2006/relationships/image" Target="../media/image58.jpeg"/><Relationship Id="rId14" Type="http://schemas.openxmlformats.org/officeDocument/2006/relationships/image" Target="../media/image63.jpe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6.gif"/><Relationship Id="rId18" Type="http://schemas.openxmlformats.org/officeDocument/2006/relationships/image" Target="../media/image81.emf"/><Relationship Id="rId26" Type="http://schemas.openxmlformats.org/officeDocument/2006/relationships/image" Target="../media/image89.gif"/><Relationship Id="rId39" Type="http://schemas.openxmlformats.org/officeDocument/2006/relationships/image" Target="../media/image102.emf"/><Relationship Id="rId21" Type="http://schemas.openxmlformats.org/officeDocument/2006/relationships/image" Target="../media/image84.png"/><Relationship Id="rId34" Type="http://schemas.openxmlformats.org/officeDocument/2006/relationships/image" Target="../media/image97.gif"/><Relationship Id="rId42" Type="http://schemas.openxmlformats.org/officeDocument/2006/relationships/image" Target="../media/image105.gif"/><Relationship Id="rId47" Type="http://schemas.openxmlformats.org/officeDocument/2006/relationships/image" Target="../media/image110.gif"/><Relationship Id="rId50" Type="http://schemas.openxmlformats.org/officeDocument/2006/relationships/image" Target="../media/image113.gif"/><Relationship Id="rId55" Type="http://schemas.openxmlformats.org/officeDocument/2006/relationships/image" Target="../media/image118.gif"/><Relationship Id="rId7" Type="http://schemas.openxmlformats.org/officeDocument/2006/relationships/image" Target="../media/image70.gif"/><Relationship Id="rId2" Type="http://schemas.openxmlformats.org/officeDocument/2006/relationships/image" Target="../media/image65.gif"/><Relationship Id="rId16" Type="http://schemas.openxmlformats.org/officeDocument/2006/relationships/image" Target="../media/image79.emf"/><Relationship Id="rId20" Type="http://schemas.openxmlformats.org/officeDocument/2006/relationships/image" Target="../media/image83.gif"/><Relationship Id="rId29" Type="http://schemas.openxmlformats.org/officeDocument/2006/relationships/image" Target="../media/image92.gif"/><Relationship Id="rId41" Type="http://schemas.openxmlformats.org/officeDocument/2006/relationships/image" Target="../media/image104.gif"/><Relationship Id="rId54" Type="http://schemas.openxmlformats.org/officeDocument/2006/relationships/image" Target="../media/image117.gif"/><Relationship Id="rId1" Type="http://schemas.openxmlformats.org/officeDocument/2006/relationships/image" Target="../media/image1.png"/><Relationship Id="rId6" Type="http://schemas.openxmlformats.org/officeDocument/2006/relationships/image" Target="../media/image69.gif"/><Relationship Id="rId11" Type="http://schemas.openxmlformats.org/officeDocument/2006/relationships/image" Target="../media/image74.gif"/><Relationship Id="rId24" Type="http://schemas.openxmlformats.org/officeDocument/2006/relationships/image" Target="../media/image87.gif"/><Relationship Id="rId32" Type="http://schemas.openxmlformats.org/officeDocument/2006/relationships/image" Target="../media/image95.jpeg"/><Relationship Id="rId37" Type="http://schemas.openxmlformats.org/officeDocument/2006/relationships/image" Target="../media/image100.png"/><Relationship Id="rId40" Type="http://schemas.openxmlformats.org/officeDocument/2006/relationships/image" Target="../media/image103.png"/><Relationship Id="rId45" Type="http://schemas.openxmlformats.org/officeDocument/2006/relationships/image" Target="../media/image108.png"/><Relationship Id="rId53" Type="http://schemas.openxmlformats.org/officeDocument/2006/relationships/image" Target="../media/image116.gif"/><Relationship Id="rId58" Type="http://schemas.openxmlformats.org/officeDocument/2006/relationships/image" Target="../media/image121.gif"/><Relationship Id="rId5" Type="http://schemas.openxmlformats.org/officeDocument/2006/relationships/image" Target="../media/image68.gif"/><Relationship Id="rId15" Type="http://schemas.openxmlformats.org/officeDocument/2006/relationships/image" Target="../media/image78.gif"/><Relationship Id="rId23" Type="http://schemas.openxmlformats.org/officeDocument/2006/relationships/image" Target="../media/image86.jpeg"/><Relationship Id="rId28" Type="http://schemas.openxmlformats.org/officeDocument/2006/relationships/image" Target="../media/image91.gif"/><Relationship Id="rId36" Type="http://schemas.openxmlformats.org/officeDocument/2006/relationships/image" Target="../media/image99.jpeg"/><Relationship Id="rId49" Type="http://schemas.openxmlformats.org/officeDocument/2006/relationships/image" Target="../media/image112.jpeg"/><Relationship Id="rId57" Type="http://schemas.openxmlformats.org/officeDocument/2006/relationships/image" Target="../media/image120.gif"/><Relationship Id="rId61" Type="http://schemas.openxmlformats.org/officeDocument/2006/relationships/image" Target="../media/image124.jpeg"/><Relationship Id="rId10" Type="http://schemas.openxmlformats.org/officeDocument/2006/relationships/image" Target="../media/image73.gif"/><Relationship Id="rId19" Type="http://schemas.openxmlformats.org/officeDocument/2006/relationships/image" Target="../media/image82.gif"/><Relationship Id="rId31" Type="http://schemas.openxmlformats.org/officeDocument/2006/relationships/image" Target="../media/image94.jpeg"/><Relationship Id="rId44" Type="http://schemas.openxmlformats.org/officeDocument/2006/relationships/image" Target="../media/image107.jpeg"/><Relationship Id="rId52" Type="http://schemas.openxmlformats.org/officeDocument/2006/relationships/image" Target="../media/image115.gif"/><Relationship Id="rId60" Type="http://schemas.openxmlformats.org/officeDocument/2006/relationships/image" Target="../media/image123.jpeg"/><Relationship Id="rId4" Type="http://schemas.openxmlformats.org/officeDocument/2006/relationships/image" Target="../media/image67.gif"/><Relationship Id="rId9" Type="http://schemas.openxmlformats.org/officeDocument/2006/relationships/image" Target="../media/image72.png"/><Relationship Id="rId14" Type="http://schemas.openxmlformats.org/officeDocument/2006/relationships/image" Target="../media/image77.gif"/><Relationship Id="rId22" Type="http://schemas.openxmlformats.org/officeDocument/2006/relationships/image" Target="../media/image85.png"/><Relationship Id="rId27" Type="http://schemas.openxmlformats.org/officeDocument/2006/relationships/image" Target="../media/image90.jpeg"/><Relationship Id="rId30" Type="http://schemas.openxmlformats.org/officeDocument/2006/relationships/image" Target="../media/image93.png"/><Relationship Id="rId35" Type="http://schemas.openxmlformats.org/officeDocument/2006/relationships/image" Target="../media/image98.gif"/><Relationship Id="rId43" Type="http://schemas.openxmlformats.org/officeDocument/2006/relationships/image" Target="../media/image106.gif"/><Relationship Id="rId48" Type="http://schemas.openxmlformats.org/officeDocument/2006/relationships/image" Target="../media/image111.gif"/><Relationship Id="rId56" Type="http://schemas.openxmlformats.org/officeDocument/2006/relationships/image" Target="../media/image119.gif"/><Relationship Id="rId8" Type="http://schemas.openxmlformats.org/officeDocument/2006/relationships/image" Target="../media/image71.gif"/><Relationship Id="rId51" Type="http://schemas.openxmlformats.org/officeDocument/2006/relationships/image" Target="../media/image114.gif"/><Relationship Id="rId3" Type="http://schemas.openxmlformats.org/officeDocument/2006/relationships/image" Target="../media/image66.gif"/><Relationship Id="rId12" Type="http://schemas.openxmlformats.org/officeDocument/2006/relationships/image" Target="../media/image75.gif"/><Relationship Id="rId17" Type="http://schemas.openxmlformats.org/officeDocument/2006/relationships/image" Target="../media/image80.emf"/><Relationship Id="rId25" Type="http://schemas.openxmlformats.org/officeDocument/2006/relationships/image" Target="../media/image88.gif"/><Relationship Id="rId33" Type="http://schemas.openxmlformats.org/officeDocument/2006/relationships/image" Target="../media/image96.png"/><Relationship Id="rId38" Type="http://schemas.openxmlformats.org/officeDocument/2006/relationships/image" Target="../media/image101.jpeg"/><Relationship Id="rId46" Type="http://schemas.openxmlformats.org/officeDocument/2006/relationships/image" Target="../media/image109.jpeg"/><Relationship Id="rId59" Type="http://schemas.openxmlformats.org/officeDocument/2006/relationships/image" Target="../media/image12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png"/><Relationship Id="rId13" Type="http://schemas.openxmlformats.org/officeDocument/2006/relationships/image" Target="../media/image134.png"/><Relationship Id="rId18" Type="http://schemas.openxmlformats.org/officeDocument/2006/relationships/image" Target="../media/image139.png"/><Relationship Id="rId26" Type="http://schemas.openxmlformats.org/officeDocument/2006/relationships/image" Target="../media/image147.png"/><Relationship Id="rId3" Type="http://schemas.microsoft.com/office/2007/relationships/hdphoto" Target="../media/hdphoto2.wdp"/><Relationship Id="rId21" Type="http://schemas.openxmlformats.org/officeDocument/2006/relationships/image" Target="../media/image142.png"/><Relationship Id="rId34" Type="http://schemas.openxmlformats.org/officeDocument/2006/relationships/image" Target="../media/image155.png"/><Relationship Id="rId7" Type="http://schemas.openxmlformats.org/officeDocument/2006/relationships/image" Target="../media/image129.png"/><Relationship Id="rId12" Type="http://schemas.openxmlformats.org/officeDocument/2006/relationships/image" Target="../media/image133.png"/><Relationship Id="rId17" Type="http://schemas.openxmlformats.org/officeDocument/2006/relationships/image" Target="../media/image138.png"/><Relationship Id="rId25" Type="http://schemas.openxmlformats.org/officeDocument/2006/relationships/image" Target="../media/image146.png"/><Relationship Id="rId33" Type="http://schemas.openxmlformats.org/officeDocument/2006/relationships/image" Target="../media/image154.png"/><Relationship Id="rId2" Type="http://schemas.openxmlformats.org/officeDocument/2006/relationships/image" Target="../media/image125.png"/><Relationship Id="rId16" Type="http://schemas.openxmlformats.org/officeDocument/2006/relationships/image" Target="../media/image137.png"/><Relationship Id="rId20" Type="http://schemas.openxmlformats.org/officeDocument/2006/relationships/image" Target="../media/image141.png"/><Relationship Id="rId29" Type="http://schemas.openxmlformats.org/officeDocument/2006/relationships/image" Target="../media/image150.png"/><Relationship Id="rId1" Type="http://schemas.openxmlformats.org/officeDocument/2006/relationships/image" Target="../media/image1.png"/><Relationship Id="rId6" Type="http://schemas.openxmlformats.org/officeDocument/2006/relationships/image" Target="../media/image128.png"/><Relationship Id="rId11" Type="http://schemas.openxmlformats.org/officeDocument/2006/relationships/image" Target="../media/image132.png"/><Relationship Id="rId24" Type="http://schemas.openxmlformats.org/officeDocument/2006/relationships/image" Target="../media/image145.png"/><Relationship Id="rId32" Type="http://schemas.openxmlformats.org/officeDocument/2006/relationships/image" Target="../media/image153.png"/><Relationship Id="rId5" Type="http://schemas.openxmlformats.org/officeDocument/2006/relationships/image" Target="../media/image127.png"/><Relationship Id="rId15" Type="http://schemas.openxmlformats.org/officeDocument/2006/relationships/image" Target="../media/image136.png"/><Relationship Id="rId23" Type="http://schemas.openxmlformats.org/officeDocument/2006/relationships/image" Target="../media/image144.png"/><Relationship Id="rId28" Type="http://schemas.openxmlformats.org/officeDocument/2006/relationships/image" Target="../media/image149.png"/><Relationship Id="rId36" Type="http://schemas.openxmlformats.org/officeDocument/2006/relationships/image" Target="../media/image157.png"/><Relationship Id="rId10" Type="http://schemas.openxmlformats.org/officeDocument/2006/relationships/image" Target="../media/image131.png"/><Relationship Id="rId19" Type="http://schemas.openxmlformats.org/officeDocument/2006/relationships/image" Target="../media/image140.png"/><Relationship Id="rId31" Type="http://schemas.openxmlformats.org/officeDocument/2006/relationships/image" Target="../media/image152.png"/><Relationship Id="rId4" Type="http://schemas.openxmlformats.org/officeDocument/2006/relationships/image" Target="../media/image126.png"/><Relationship Id="rId9" Type="http://schemas.microsoft.com/office/2007/relationships/hdphoto" Target="../media/hdphoto3.wdp"/><Relationship Id="rId14" Type="http://schemas.openxmlformats.org/officeDocument/2006/relationships/image" Target="../media/image135.png"/><Relationship Id="rId22" Type="http://schemas.openxmlformats.org/officeDocument/2006/relationships/image" Target="../media/image143.png"/><Relationship Id="rId27" Type="http://schemas.openxmlformats.org/officeDocument/2006/relationships/image" Target="../media/image148.png"/><Relationship Id="rId30" Type="http://schemas.openxmlformats.org/officeDocument/2006/relationships/image" Target="../media/image151.png"/><Relationship Id="rId35" Type="http://schemas.openxmlformats.org/officeDocument/2006/relationships/image" Target="../media/image1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85727</xdr:rowOff>
    </xdr:from>
    <xdr:to>
      <xdr:col>0</xdr:col>
      <xdr:colOff>990600</xdr:colOff>
      <xdr:row>0</xdr:row>
      <xdr:rowOff>334461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1" t="14068" r="7715" b="18251"/>
        <a:stretch/>
      </xdr:blipFill>
      <xdr:spPr>
        <a:xfrm>
          <a:off x="57149" y="85727"/>
          <a:ext cx="933451" cy="248734"/>
        </a:xfrm>
        <a:prstGeom prst="rect">
          <a:avLst/>
        </a:prstGeom>
      </xdr:spPr>
    </xdr:pic>
    <xdr:clientData/>
  </xdr:twoCellAnchor>
  <xdr:twoCellAnchor editAs="oneCell">
    <xdr:from>
      <xdr:col>3</xdr:col>
      <xdr:colOff>179110</xdr:colOff>
      <xdr:row>0</xdr:row>
      <xdr:rowOff>539751</xdr:rowOff>
    </xdr:from>
    <xdr:to>
      <xdr:col>3</xdr:col>
      <xdr:colOff>1703111</xdr:colOff>
      <xdr:row>0</xdr:row>
      <xdr:rowOff>1507349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305"/>
        <a:stretch/>
      </xdr:blipFill>
      <xdr:spPr>
        <a:xfrm>
          <a:off x="13887173" y="539751"/>
          <a:ext cx="1524001" cy="967598"/>
        </a:xfrm>
        <a:prstGeom prst="rect">
          <a:avLst/>
        </a:prstGeom>
      </xdr:spPr>
    </xdr:pic>
    <xdr:clientData/>
  </xdr:twoCellAnchor>
  <xdr:twoCellAnchor editAs="oneCell">
    <xdr:from>
      <xdr:col>5</xdr:col>
      <xdr:colOff>102643</xdr:colOff>
      <xdr:row>0</xdr:row>
      <xdr:rowOff>541476</xdr:rowOff>
    </xdr:from>
    <xdr:to>
      <xdr:col>5</xdr:col>
      <xdr:colOff>1598304</xdr:colOff>
      <xdr:row>0</xdr:row>
      <xdr:rowOff>1427715</xdr:rowOff>
    </xdr:to>
    <xdr:pic>
      <xdr:nvPicPr>
        <xdr:cNvPr id="4" name="Resim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9109"/>
        <a:stretch/>
      </xdr:blipFill>
      <xdr:spPr>
        <a:xfrm>
          <a:off x="20986206" y="541476"/>
          <a:ext cx="1495661" cy="886239"/>
        </a:xfrm>
        <a:prstGeom prst="rect">
          <a:avLst/>
        </a:prstGeom>
      </xdr:spPr>
    </xdr:pic>
    <xdr:clientData/>
  </xdr:twoCellAnchor>
  <xdr:twoCellAnchor editAs="oneCell">
    <xdr:from>
      <xdr:col>1</xdr:col>
      <xdr:colOff>1389063</xdr:colOff>
      <xdr:row>0</xdr:row>
      <xdr:rowOff>134938</xdr:rowOff>
    </xdr:from>
    <xdr:to>
      <xdr:col>1</xdr:col>
      <xdr:colOff>2685661</xdr:colOff>
      <xdr:row>0</xdr:row>
      <xdr:rowOff>926545</xdr:rowOff>
    </xdr:to>
    <xdr:pic>
      <xdr:nvPicPr>
        <xdr:cNvPr id="5" name="Resim 34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42" b="10202"/>
        <a:stretch/>
      </xdr:blipFill>
      <xdr:spPr>
        <a:xfrm>
          <a:off x="4492626" y="134938"/>
          <a:ext cx="1296598" cy="791607"/>
        </a:xfrm>
        <a:prstGeom prst="rect">
          <a:avLst/>
        </a:prstGeom>
      </xdr:spPr>
    </xdr:pic>
    <xdr:clientData/>
  </xdr:twoCellAnchor>
  <xdr:twoCellAnchor editAs="oneCell">
    <xdr:from>
      <xdr:col>2</xdr:col>
      <xdr:colOff>1396998</xdr:colOff>
      <xdr:row>0</xdr:row>
      <xdr:rowOff>134937</xdr:rowOff>
    </xdr:from>
    <xdr:to>
      <xdr:col>2</xdr:col>
      <xdr:colOff>2714623</xdr:colOff>
      <xdr:row>0</xdr:row>
      <xdr:rowOff>961725</xdr:rowOff>
    </xdr:to>
    <xdr:pic>
      <xdr:nvPicPr>
        <xdr:cNvPr id="7" name="Resim 3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786936" y="134937"/>
          <a:ext cx="1317625" cy="826788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158751</xdr:colOff>
      <xdr:row>0</xdr:row>
      <xdr:rowOff>71438</xdr:rowOff>
    </xdr:from>
    <xdr:to>
      <xdr:col>6</xdr:col>
      <xdr:colOff>1444625</xdr:colOff>
      <xdr:row>0</xdr:row>
      <xdr:rowOff>966038</xdr:rowOff>
    </xdr:to>
    <xdr:pic>
      <xdr:nvPicPr>
        <xdr:cNvPr id="9" name="Resim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4" t="12043" r="10381" b="9695"/>
        <a:stretch/>
      </xdr:blipFill>
      <xdr:spPr>
        <a:xfrm>
          <a:off x="22748876" y="71438"/>
          <a:ext cx="1285874" cy="89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0</xdr:row>
      <xdr:rowOff>603250</xdr:rowOff>
    </xdr:from>
    <xdr:to>
      <xdr:col>7</xdr:col>
      <xdr:colOff>1484312</xdr:colOff>
      <xdr:row>0</xdr:row>
      <xdr:rowOff>1463159</xdr:rowOff>
    </xdr:to>
    <xdr:pic>
      <xdr:nvPicPr>
        <xdr:cNvPr id="10" name="Resim 23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2" t="14159" r="11591" b="14139"/>
        <a:stretch/>
      </xdr:blipFill>
      <xdr:spPr>
        <a:xfrm>
          <a:off x="24463375" y="603250"/>
          <a:ext cx="1317625" cy="85990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0</xdr:row>
      <xdr:rowOff>95250</xdr:rowOff>
    </xdr:from>
    <xdr:to>
      <xdr:col>1</xdr:col>
      <xdr:colOff>1362458</xdr:colOff>
      <xdr:row>0</xdr:row>
      <xdr:rowOff>944563</xdr:rowOff>
    </xdr:to>
    <xdr:pic>
      <xdr:nvPicPr>
        <xdr:cNvPr id="11" name="Resim 34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0" t="5609" r="5080" b="8672"/>
        <a:stretch/>
      </xdr:blipFill>
      <xdr:spPr>
        <a:xfrm>
          <a:off x="3151189" y="95250"/>
          <a:ext cx="1314832" cy="849313"/>
        </a:xfrm>
        <a:prstGeom prst="rect">
          <a:avLst/>
        </a:prstGeom>
      </xdr:spPr>
    </xdr:pic>
    <xdr:clientData/>
  </xdr:twoCellAnchor>
  <xdr:twoCellAnchor editAs="oneCell">
    <xdr:from>
      <xdr:col>1</xdr:col>
      <xdr:colOff>1378312</xdr:colOff>
      <xdr:row>0</xdr:row>
      <xdr:rowOff>1001548</xdr:rowOff>
    </xdr:from>
    <xdr:to>
      <xdr:col>1</xdr:col>
      <xdr:colOff>2568867</xdr:colOff>
      <xdr:row>0</xdr:row>
      <xdr:rowOff>1768361</xdr:rowOff>
    </xdr:to>
    <xdr:pic>
      <xdr:nvPicPr>
        <xdr:cNvPr id="12" name="Resim 34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" t="4844" r="4696" b="4139"/>
        <a:stretch/>
      </xdr:blipFill>
      <xdr:spPr>
        <a:xfrm>
          <a:off x="4481875" y="1001548"/>
          <a:ext cx="1190555" cy="766813"/>
        </a:xfrm>
        <a:prstGeom prst="rect">
          <a:avLst/>
        </a:prstGeom>
      </xdr:spPr>
    </xdr:pic>
    <xdr:clientData/>
  </xdr:twoCellAnchor>
  <xdr:twoCellAnchor editAs="oneCell">
    <xdr:from>
      <xdr:col>1</xdr:col>
      <xdr:colOff>3985774</xdr:colOff>
      <xdr:row>0</xdr:row>
      <xdr:rowOff>132038</xdr:rowOff>
    </xdr:from>
    <xdr:to>
      <xdr:col>1</xdr:col>
      <xdr:colOff>5241826</xdr:colOff>
      <xdr:row>0</xdr:row>
      <xdr:rowOff>905280</xdr:rowOff>
    </xdr:to>
    <xdr:pic>
      <xdr:nvPicPr>
        <xdr:cNvPr id="13" name="Resim 34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80"/>
        <a:stretch/>
      </xdr:blipFill>
      <xdr:spPr>
        <a:xfrm>
          <a:off x="7089337" y="132038"/>
          <a:ext cx="1256052" cy="773242"/>
        </a:xfrm>
        <a:prstGeom prst="rect">
          <a:avLst/>
        </a:prstGeom>
      </xdr:spPr>
    </xdr:pic>
    <xdr:clientData/>
  </xdr:twoCellAnchor>
  <xdr:twoCellAnchor editAs="oneCell">
    <xdr:from>
      <xdr:col>1</xdr:col>
      <xdr:colOff>2674938</xdr:colOff>
      <xdr:row>0</xdr:row>
      <xdr:rowOff>103187</xdr:rowOff>
    </xdr:from>
    <xdr:to>
      <xdr:col>1</xdr:col>
      <xdr:colOff>4040188</xdr:colOff>
      <xdr:row>0</xdr:row>
      <xdr:rowOff>928295</xdr:rowOff>
    </xdr:to>
    <xdr:pic>
      <xdr:nvPicPr>
        <xdr:cNvPr id="14" name="Resim 34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653"/>
        <a:stretch/>
      </xdr:blipFill>
      <xdr:spPr>
        <a:xfrm>
          <a:off x="5778501" y="103187"/>
          <a:ext cx="1365250" cy="825108"/>
        </a:xfrm>
        <a:prstGeom prst="rect">
          <a:avLst/>
        </a:prstGeom>
      </xdr:spPr>
    </xdr:pic>
    <xdr:clientData/>
  </xdr:twoCellAnchor>
  <xdr:twoCellAnchor editAs="oneCell">
    <xdr:from>
      <xdr:col>1</xdr:col>
      <xdr:colOff>145732</xdr:colOff>
      <xdr:row>0</xdr:row>
      <xdr:rowOff>974683</xdr:rowOff>
    </xdr:from>
    <xdr:to>
      <xdr:col>1</xdr:col>
      <xdr:colOff>1380927</xdr:colOff>
      <xdr:row>0</xdr:row>
      <xdr:rowOff>1735019</xdr:rowOff>
    </xdr:to>
    <xdr:pic>
      <xdr:nvPicPr>
        <xdr:cNvPr id="15" name="Resim 34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06"/>
        <a:stretch/>
      </xdr:blipFill>
      <xdr:spPr>
        <a:xfrm>
          <a:off x="3249295" y="974683"/>
          <a:ext cx="1235195" cy="760336"/>
        </a:xfrm>
        <a:prstGeom prst="rect">
          <a:avLst/>
        </a:prstGeom>
      </xdr:spPr>
    </xdr:pic>
    <xdr:clientData/>
  </xdr:twoCellAnchor>
  <xdr:twoCellAnchor editAs="oneCell">
    <xdr:from>
      <xdr:col>1</xdr:col>
      <xdr:colOff>3892808</xdr:colOff>
      <xdr:row>0</xdr:row>
      <xdr:rowOff>990391</xdr:rowOff>
    </xdr:from>
    <xdr:to>
      <xdr:col>1</xdr:col>
      <xdr:colOff>5096867</xdr:colOff>
      <xdr:row>0</xdr:row>
      <xdr:rowOff>1740345</xdr:rowOff>
    </xdr:to>
    <xdr:pic>
      <xdr:nvPicPr>
        <xdr:cNvPr id="16" name="Resim 34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96" t="7136" r="10793" b="11873"/>
        <a:stretch/>
      </xdr:blipFill>
      <xdr:spPr>
        <a:xfrm>
          <a:off x="6996371" y="990391"/>
          <a:ext cx="1204059" cy="749954"/>
        </a:xfrm>
        <a:prstGeom prst="rect">
          <a:avLst/>
        </a:prstGeom>
      </xdr:spPr>
    </xdr:pic>
    <xdr:clientData/>
  </xdr:twoCellAnchor>
  <xdr:twoCellAnchor editAs="oneCell">
    <xdr:from>
      <xdr:col>1</xdr:col>
      <xdr:colOff>2622236</xdr:colOff>
      <xdr:row>0</xdr:row>
      <xdr:rowOff>968880</xdr:rowOff>
    </xdr:from>
    <xdr:to>
      <xdr:col>1</xdr:col>
      <xdr:colOff>3830883</xdr:colOff>
      <xdr:row>0</xdr:row>
      <xdr:rowOff>1731129</xdr:rowOff>
    </xdr:to>
    <xdr:pic>
      <xdr:nvPicPr>
        <xdr:cNvPr id="17" name="Resim 34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9" t="1003" r="1453" b="6184"/>
        <a:stretch/>
      </xdr:blipFill>
      <xdr:spPr>
        <a:xfrm>
          <a:off x="5725799" y="968880"/>
          <a:ext cx="1208647" cy="762249"/>
        </a:xfrm>
        <a:prstGeom prst="rect">
          <a:avLst/>
        </a:prstGeom>
      </xdr:spPr>
    </xdr:pic>
    <xdr:clientData/>
  </xdr:twoCellAnchor>
  <xdr:twoCellAnchor editAs="oneCell">
    <xdr:from>
      <xdr:col>2</xdr:col>
      <xdr:colOff>77787</xdr:colOff>
      <xdr:row>0</xdr:row>
      <xdr:rowOff>986119</xdr:rowOff>
    </xdr:from>
    <xdr:to>
      <xdr:col>2</xdr:col>
      <xdr:colOff>1302063</xdr:colOff>
      <xdr:row>0</xdr:row>
      <xdr:rowOff>1801814</xdr:rowOff>
    </xdr:to>
    <xdr:pic>
      <xdr:nvPicPr>
        <xdr:cNvPr id="18" name="Resim 2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794" t="21164" r="9502" b="14722"/>
        <a:stretch/>
      </xdr:blipFill>
      <xdr:spPr>
        <a:xfrm>
          <a:off x="8467725" y="986119"/>
          <a:ext cx="1224276" cy="815695"/>
        </a:xfrm>
        <a:prstGeom prst="rect">
          <a:avLst/>
        </a:prstGeom>
      </xdr:spPr>
    </xdr:pic>
    <xdr:clientData/>
  </xdr:twoCellAnchor>
  <xdr:twoCellAnchor editAs="oneCell">
    <xdr:from>
      <xdr:col>2</xdr:col>
      <xdr:colOff>3966764</xdr:colOff>
      <xdr:row>0</xdr:row>
      <xdr:rowOff>169954</xdr:rowOff>
    </xdr:from>
    <xdr:to>
      <xdr:col>2</xdr:col>
      <xdr:colOff>5224146</xdr:colOff>
      <xdr:row>0</xdr:row>
      <xdr:rowOff>985649</xdr:rowOff>
    </xdr:to>
    <xdr:pic>
      <xdr:nvPicPr>
        <xdr:cNvPr id="19" name="Resim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71" t="21164" r="9295" b="15655"/>
        <a:stretch/>
      </xdr:blipFill>
      <xdr:spPr>
        <a:xfrm>
          <a:off x="12356702" y="169954"/>
          <a:ext cx="1257382" cy="815695"/>
        </a:xfrm>
        <a:prstGeom prst="rect">
          <a:avLst/>
        </a:prstGeom>
      </xdr:spPr>
    </xdr:pic>
    <xdr:clientData/>
  </xdr:twoCellAnchor>
  <xdr:twoCellAnchor editAs="oneCell">
    <xdr:from>
      <xdr:col>2</xdr:col>
      <xdr:colOff>2721710</xdr:colOff>
      <xdr:row>0</xdr:row>
      <xdr:rowOff>166688</xdr:rowOff>
    </xdr:from>
    <xdr:to>
      <xdr:col>2</xdr:col>
      <xdr:colOff>3971586</xdr:colOff>
      <xdr:row>0</xdr:row>
      <xdr:rowOff>982383</xdr:rowOff>
    </xdr:to>
    <xdr:pic>
      <xdr:nvPicPr>
        <xdr:cNvPr id="20" name="Resim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79" t="21164" r="9502" b="15655"/>
        <a:stretch/>
      </xdr:blipFill>
      <xdr:spPr>
        <a:xfrm>
          <a:off x="11111648" y="166688"/>
          <a:ext cx="1249876" cy="815695"/>
        </a:xfrm>
        <a:prstGeom prst="rect">
          <a:avLst/>
        </a:prstGeom>
      </xdr:spPr>
    </xdr:pic>
    <xdr:clientData/>
  </xdr:twoCellAnchor>
  <xdr:twoCellAnchor editAs="oneCell">
    <xdr:from>
      <xdr:col>2</xdr:col>
      <xdr:colOff>76258</xdr:colOff>
      <xdr:row>0</xdr:row>
      <xdr:rowOff>141473</xdr:rowOff>
    </xdr:from>
    <xdr:to>
      <xdr:col>2</xdr:col>
      <xdr:colOff>1365252</xdr:colOff>
      <xdr:row>0</xdr:row>
      <xdr:rowOff>979947</xdr:rowOff>
    </xdr:to>
    <xdr:pic>
      <xdr:nvPicPr>
        <xdr:cNvPr id="25" name="Resim 3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9" t="22059" r="9871" b="16611"/>
        <a:stretch/>
      </xdr:blipFill>
      <xdr:spPr>
        <a:xfrm>
          <a:off x="8466196" y="141473"/>
          <a:ext cx="1288994" cy="838474"/>
        </a:xfrm>
        <a:prstGeom prst="rect">
          <a:avLst/>
        </a:prstGeom>
      </xdr:spPr>
    </xdr:pic>
    <xdr:clientData/>
  </xdr:twoCellAnchor>
  <xdr:twoCellAnchor editAs="oneCell">
    <xdr:from>
      <xdr:col>2</xdr:col>
      <xdr:colOff>1377313</xdr:colOff>
      <xdr:row>0</xdr:row>
      <xdr:rowOff>987613</xdr:rowOff>
    </xdr:from>
    <xdr:to>
      <xdr:col>2</xdr:col>
      <xdr:colOff>2601589</xdr:colOff>
      <xdr:row>0</xdr:row>
      <xdr:rowOff>1803308</xdr:rowOff>
    </xdr:to>
    <xdr:pic>
      <xdr:nvPicPr>
        <xdr:cNvPr id="26" name="Resim 3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94" t="21164" r="9502" b="14722"/>
        <a:stretch/>
      </xdr:blipFill>
      <xdr:spPr>
        <a:xfrm>
          <a:off x="9767251" y="987613"/>
          <a:ext cx="1224276" cy="815695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2689494</xdr:colOff>
      <xdr:row>0</xdr:row>
      <xdr:rowOff>1035012</xdr:rowOff>
    </xdr:from>
    <xdr:to>
      <xdr:col>2</xdr:col>
      <xdr:colOff>3889468</xdr:colOff>
      <xdr:row>0</xdr:row>
      <xdr:rowOff>1754997</xdr:rowOff>
    </xdr:to>
    <xdr:pic>
      <xdr:nvPicPr>
        <xdr:cNvPr id="27" name="Resim 3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79" t="10713" r="4969" b="10342"/>
        <a:stretch/>
      </xdr:blipFill>
      <xdr:spPr>
        <a:xfrm>
          <a:off x="11079432" y="1035012"/>
          <a:ext cx="1199974" cy="719985"/>
        </a:xfrm>
        <a:prstGeom prst="rect">
          <a:avLst/>
        </a:prstGeom>
      </xdr:spPr>
    </xdr:pic>
    <xdr:clientData/>
  </xdr:twoCellAnchor>
  <xdr:twoCellAnchor editAs="oneCell">
    <xdr:from>
      <xdr:col>2</xdr:col>
      <xdr:colOff>4005983</xdr:colOff>
      <xdr:row>0</xdr:row>
      <xdr:rowOff>1015734</xdr:rowOff>
    </xdr:from>
    <xdr:to>
      <xdr:col>2</xdr:col>
      <xdr:colOff>5205956</xdr:colOff>
      <xdr:row>0</xdr:row>
      <xdr:rowOff>1760939</xdr:rowOff>
    </xdr:to>
    <xdr:pic>
      <xdr:nvPicPr>
        <xdr:cNvPr id="28" name="Resim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1" t="10063" r="7185" b="7162"/>
        <a:stretch/>
      </xdr:blipFill>
      <xdr:spPr>
        <a:xfrm>
          <a:off x="12395921" y="1015734"/>
          <a:ext cx="1199973" cy="745205"/>
        </a:xfrm>
        <a:prstGeom prst="rect">
          <a:avLst/>
        </a:prstGeom>
      </xdr:spPr>
    </xdr:pic>
    <xdr:clientData/>
  </xdr:twoCellAnchor>
  <xdr:oneCellAnchor>
    <xdr:from>
      <xdr:col>4</xdr:col>
      <xdr:colOff>1396998</xdr:colOff>
      <xdr:row>0</xdr:row>
      <xdr:rowOff>134937</xdr:rowOff>
    </xdr:from>
    <xdr:ext cx="1317625" cy="826788"/>
    <xdr:pic>
      <xdr:nvPicPr>
        <xdr:cNvPr id="29" name="Resim 3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786936" y="134937"/>
          <a:ext cx="1317625" cy="826788"/>
        </a:xfrm>
        <a:prstGeom prst="rect">
          <a:avLst/>
        </a:prstGeom>
      </xdr:spPr>
    </xdr:pic>
    <xdr:clientData/>
  </xdr:oneCellAnchor>
  <xdr:oneCellAnchor>
    <xdr:from>
      <xdr:col>4</xdr:col>
      <xdr:colOff>77787</xdr:colOff>
      <xdr:row>0</xdr:row>
      <xdr:rowOff>986119</xdr:rowOff>
    </xdr:from>
    <xdr:ext cx="1224276" cy="815695"/>
    <xdr:pic>
      <xdr:nvPicPr>
        <xdr:cNvPr id="30" name="Resim 2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1794" t="21164" r="9502" b="14722"/>
        <a:stretch/>
      </xdr:blipFill>
      <xdr:spPr>
        <a:xfrm>
          <a:off x="8467725" y="986119"/>
          <a:ext cx="1224276" cy="815695"/>
        </a:xfrm>
        <a:prstGeom prst="rect">
          <a:avLst/>
        </a:prstGeom>
      </xdr:spPr>
    </xdr:pic>
    <xdr:clientData/>
  </xdr:oneCellAnchor>
  <xdr:oneCellAnchor>
    <xdr:from>
      <xdr:col>4</xdr:col>
      <xdr:colOff>3966764</xdr:colOff>
      <xdr:row>0</xdr:row>
      <xdr:rowOff>169954</xdr:rowOff>
    </xdr:from>
    <xdr:ext cx="1257382" cy="815695"/>
    <xdr:pic>
      <xdr:nvPicPr>
        <xdr:cNvPr id="31" name="Resim 2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171" t="21164" r="9295" b="15655"/>
        <a:stretch/>
      </xdr:blipFill>
      <xdr:spPr>
        <a:xfrm>
          <a:off x="12356702" y="169954"/>
          <a:ext cx="1257382" cy="815695"/>
        </a:xfrm>
        <a:prstGeom prst="rect">
          <a:avLst/>
        </a:prstGeom>
      </xdr:spPr>
    </xdr:pic>
    <xdr:clientData/>
  </xdr:oneCellAnchor>
  <xdr:oneCellAnchor>
    <xdr:from>
      <xdr:col>4</xdr:col>
      <xdr:colOff>2721710</xdr:colOff>
      <xdr:row>0</xdr:row>
      <xdr:rowOff>166688</xdr:rowOff>
    </xdr:from>
    <xdr:ext cx="1249876" cy="815695"/>
    <xdr:pic>
      <xdr:nvPicPr>
        <xdr:cNvPr id="32" name="Resim 28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79" t="21164" r="9502" b="15655"/>
        <a:stretch/>
      </xdr:blipFill>
      <xdr:spPr>
        <a:xfrm>
          <a:off x="11111648" y="166688"/>
          <a:ext cx="1249876" cy="815695"/>
        </a:xfrm>
        <a:prstGeom prst="rect">
          <a:avLst/>
        </a:prstGeom>
      </xdr:spPr>
    </xdr:pic>
    <xdr:clientData/>
  </xdr:oneCellAnchor>
  <xdr:oneCellAnchor>
    <xdr:from>
      <xdr:col>4</xdr:col>
      <xdr:colOff>76258</xdr:colOff>
      <xdr:row>0</xdr:row>
      <xdr:rowOff>141473</xdr:rowOff>
    </xdr:from>
    <xdr:ext cx="1288994" cy="838474"/>
    <xdr:pic>
      <xdr:nvPicPr>
        <xdr:cNvPr id="33" name="Resim 3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39" t="22059" r="9871" b="16611"/>
        <a:stretch/>
      </xdr:blipFill>
      <xdr:spPr>
        <a:xfrm>
          <a:off x="8466196" y="141473"/>
          <a:ext cx="1288994" cy="838474"/>
        </a:xfrm>
        <a:prstGeom prst="rect">
          <a:avLst/>
        </a:prstGeom>
      </xdr:spPr>
    </xdr:pic>
    <xdr:clientData/>
  </xdr:oneCellAnchor>
  <xdr:oneCellAnchor>
    <xdr:from>
      <xdr:col>4</xdr:col>
      <xdr:colOff>1377313</xdr:colOff>
      <xdr:row>0</xdr:row>
      <xdr:rowOff>987613</xdr:rowOff>
    </xdr:from>
    <xdr:ext cx="1224276" cy="815695"/>
    <xdr:pic>
      <xdr:nvPicPr>
        <xdr:cNvPr id="34" name="Resim 3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94" t="21164" r="9502" b="14722"/>
        <a:stretch/>
      </xdr:blipFill>
      <xdr:spPr>
        <a:xfrm>
          <a:off x="9767251" y="987613"/>
          <a:ext cx="1224276" cy="815695"/>
        </a:xfrm>
        <a:prstGeom prst="rect">
          <a:avLst/>
        </a:prstGeom>
      </xdr:spPr>
    </xdr:pic>
    <xdr:clientData/>
  </xdr:oneCellAnchor>
  <xdr:oneCellAnchor>
    <xdr:from>
      <xdr:col>4</xdr:col>
      <xdr:colOff>2689494</xdr:colOff>
      <xdr:row>0</xdr:row>
      <xdr:rowOff>1035012</xdr:rowOff>
    </xdr:from>
    <xdr:ext cx="1199974" cy="719985"/>
    <xdr:pic>
      <xdr:nvPicPr>
        <xdr:cNvPr id="35" name="Resim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79" t="10713" r="4969" b="10342"/>
        <a:stretch/>
      </xdr:blipFill>
      <xdr:spPr>
        <a:xfrm>
          <a:off x="11079432" y="1035012"/>
          <a:ext cx="1199974" cy="719985"/>
        </a:xfrm>
        <a:prstGeom prst="rect">
          <a:avLst/>
        </a:prstGeom>
      </xdr:spPr>
    </xdr:pic>
    <xdr:clientData/>
  </xdr:oneCellAnchor>
  <xdr:oneCellAnchor>
    <xdr:from>
      <xdr:col>4</xdr:col>
      <xdr:colOff>4005983</xdr:colOff>
      <xdr:row>0</xdr:row>
      <xdr:rowOff>1015734</xdr:rowOff>
    </xdr:from>
    <xdr:ext cx="1199973" cy="745205"/>
    <xdr:pic>
      <xdr:nvPicPr>
        <xdr:cNvPr id="36" name="Resim 3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1" t="10063" r="7185" b="7162"/>
        <a:stretch/>
      </xdr:blipFill>
      <xdr:spPr>
        <a:xfrm>
          <a:off x="12395921" y="1015734"/>
          <a:ext cx="1199973" cy="745205"/>
        </a:xfrm>
        <a:prstGeom prst="rect">
          <a:avLst/>
        </a:prstGeom>
      </xdr:spPr>
    </xdr:pic>
    <xdr:clientData/>
  </xdr:oneCellAnchor>
  <xdr:twoCellAnchor editAs="oneCell">
    <xdr:from>
      <xdr:col>6</xdr:col>
      <xdr:colOff>1579563</xdr:colOff>
      <xdr:row>0</xdr:row>
      <xdr:rowOff>119064</xdr:rowOff>
    </xdr:from>
    <xdr:to>
      <xdr:col>6</xdr:col>
      <xdr:colOff>2905126</xdr:colOff>
      <xdr:row>0</xdr:row>
      <xdr:rowOff>983698</xdr:rowOff>
    </xdr:to>
    <xdr:pic>
      <xdr:nvPicPr>
        <xdr:cNvPr id="37" name="Resim 18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00" t="15757" r="11590" b="13226"/>
        <a:stretch/>
      </xdr:blipFill>
      <xdr:spPr>
        <a:xfrm>
          <a:off x="24169688" y="119064"/>
          <a:ext cx="1325563" cy="864634"/>
        </a:xfrm>
        <a:prstGeom prst="rect">
          <a:avLst/>
        </a:prstGeom>
      </xdr:spPr>
    </xdr:pic>
    <xdr:clientData/>
  </xdr:twoCellAnchor>
  <xdr:twoCellAnchor editAs="oneCell">
    <xdr:from>
      <xdr:col>6</xdr:col>
      <xdr:colOff>144611</xdr:colOff>
      <xdr:row>0</xdr:row>
      <xdr:rowOff>998345</xdr:rowOff>
    </xdr:from>
    <xdr:to>
      <xdr:col>6</xdr:col>
      <xdr:colOff>1484555</xdr:colOff>
      <xdr:row>0</xdr:row>
      <xdr:rowOff>1774591</xdr:rowOff>
    </xdr:to>
    <xdr:pic>
      <xdr:nvPicPr>
        <xdr:cNvPr id="38" name="Resim 33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66" t="9553" r="7249" b="14756"/>
        <a:stretch/>
      </xdr:blipFill>
      <xdr:spPr>
        <a:xfrm>
          <a:off x="22734736" y="998345"/>
          <a:ext cx="1339944" cy="776246"/>
        </a:xfrm>
        <a:prstGeom prst="rect">
          <a:avLst/>
        </a:prstGeom>
      </xdr:spPr>
    </xdr:pic>
    <xdr:clientData/>
  </xdr:twoCellAnchor>
  <xdr:twoCellAnchor editAs="oneCell">
    <xdr:from>
      <xdr:col>6</xdr:col>
      <xdr:colOff>1575630</xdr:colOff>
      <xdr:row>0</xdr:row>
      <xdr:rowOff>1016938</xdr:rowOff>
    </xdr:from>
    <xdr:to>
      <xdr:col>6</xdr:col>
      <xdr:colOff>2920938</xdr:colOff>
      <xdr:row>0</xdr:row>
      <xdr:rowOff>1770741</xdr:rowOff>
    </xdr:to>
    <xdr:pic>
      <xdr:nvPicPr>
        <xdr:cNvPr id="39" name="Resim 33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1" t="5232" r="3991" b="9033"/>
        <a:stretch/>
      </xdr:blipFill>
      <xdr:spPr>
        <a:xfrm>
          <a:off x="24165755" y="1016938"/>
          <a:ext cx="1345308" cy="753803"/>
        </a:xfrm>
        <a:prstGeom prst="rect">
          <a:avLst/>
        </a:prstGeom>
      </xdr:spPr>
    </xdr:pic>
    <xdr:clientData/>
  </xdr:twoCellAnchor>
  <xdr:twoCellAnchor editAs="oneCell">
    <xdr:from>
      <xdr:col>8</xdr:col>
      <xdr:colOff>47622</xdr:colOff>
      <xdr:row>0</xdr:row>
      <xdr:rowOff>134940</xdr:rowOff>
    </xdr:from>
    <xdr:to>
      <xdr:col>8</xdr:col>
      <xdr:colOff>1231173</xdr:colOff>
      <xdr:row>0</xdr:row>
      <xdr:rowOff>836700</xdr:rowOff>
    </xdr:to>
    <xdr:pic>
      <xdr:nvPicPr>
        <xdr:cNvPr id="40" name="Resim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76435" y="134940"/>
          <a:ext cx="1183551" cy="701760"/>
        </a:xfrm>
        <a:prstGeom prst="rect">
          <a:avLst/>
        </a:prstGeom>
      </xdr:spPr>
    </xdr:pic>
    <xdr:clientData/>
  </xdr:twoCellAnchor>
  <xdr:twoCellAnchor editAs="oneCell">
    <xdr:from>
      <xdr:col>8</xdr:col>
      <xdr:colOff>3820205</xdr:colOff>
      <xdr:row>0</xdr:row>
      <xdr:rowOff>985386</xdr:rowOff>
    </xdr:from>
    <xdr:to>
      <xdr:col>8</xdr:col>
      <xdr:colOff>4994436</xdr:colOff>
      <xdr:row>0</xdr:row>
      <xdr:rowOff>1660845</xdr:rowOff>
    </xdr:to>
    <xdr:pic>
      <xdr:nvPicPr>
        <xdr:cNvPr id="41" name="Resim 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0" t="8841" r="6521" b="7967"/>
        <a:stretch/>
      </xdr:blipFill>
      <xdr:spPr>
        <a:xfrm>
          <a:off x="31149018" y="985386"/>
          <a:ext cx="1174231" cy="675459"/>
        </a:xfrm>
        <a:prstGeom prst="rect">
          <a:avLst/>
        </a:prstGeom>
      </xdr:spPr>
    </xdr:pic>
    <xdr:clientData/>
  </xdr:twoCellAnchor>
  <xdr:twoCellAnchor editAs="oneCell">
    <xdr:from>
      <xdr:col>8</xdr:col>
      <xdr:colOff>2570621</xdr:colOff>
      <xdr:row>0</xdr:row>
      <xdr:rowOff>175762</xdr:rowOff>
    </xdr:from>
    <xdr:to>
      <xdr:col>8</xdr:col>
      <xdr:colOff>3758749</xdr:colOff>
      <xdr:row>0</xdr:row>
      <xdr:rowOff>854430</xdr:rowOff>
    </xdr:to>
    <xdr:pic>
      <xdr:nvPicPr>
        <xdr:cNvPr id="42" name="Resim 1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9" t="3404" r="1360" b="6873"/>
        <a:stretch/>
      </xdr:blipFill>
      <xdr:spPr>
        <a:xfrm>
          <a:off x="29899434" y="175762"/>
          <a:ext cx="1188128" cy="678668"/>
        </a:xfrm>
        <a:prstGeom prst="rect">
          <a:avLst/>
        </a:prstGeom>
      </xdr:spPr>
    </xdr:pic>
    <xdr:clientData/>
  </xdr:twoCellAnchor>
  <xdr:twoCellAnchor editAs="oneCell">
    <xdr:from>
      <xdr:col>8</xdr:col>
      <xdr:colOff>3834951</xdr:colOff>
      <xdr:row>0</xdr:row>
      <xdr:rowOff>146280</xdr:rowOff>
    </xdr:from>
    <xdr:to>
      <xdr:col>8</xdr:col>
      <xdr:colOff>5023078</xdr:colOff>
      <xdr:row>0</xdr:row>
      <xdr:rowOff>822852</xdr:rowOff>
    </xdr:to>
    <xdr:pic>
      <xdr:nvPicPr>
        <xdr:cNvPr id="43" name="Resim 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3" t="1808" r="1412" b="2861"/>
        <a:stretch/>
      </xdr:blipFill>
      <xdr:spPr>
        <a:xfrm>
          <a:off x="31163764" y="146280"/>
          <a:ext cx="1188127" cy="676572"/>
        </a:xfrm>
        <a:prstGeom prst="rect">
          <a:avLst/>
        </a:prstGeom>
      </xdr:spPr>
    </xdr:pic>
    <xdr:clientData/>
  </xdr:twoCellAnchor>
  <xdr:twoCellAnchor editAs="oneCell">
    <xdr:from>
      <xdr:col>8</xdr:col>
      <xdr:colOff>1252994</xdr:colOff>
      <xdr:row>0</xdr:row>
      <xdr:rowOff>156484</xdr:rowOff>
    </xdr:from>
    <xdr:to>
      <xdr:col>8</xdr:col>
      <xdr:colOff>2482812</xdr:colOff>
      <xdr:row>0</xdr:row>
      <xdr:rowOff>863312</xdr:rowOff>
    </xdr:to>
    <xdr:pic>
      <xdr:nvPicPr>
        <xdr:cNvPr id="44" name="Resim 2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9" t="3100"/>
        <a:stretch/>
      </xdr:blipFill>
      <xdr:spPr>
        <a:xfrm>
          <a:off x="28581807" y="156484"/>
          <a:ext cx="1229818" cy="706828"/>
        </a:xfrm>
        <a:prstGeom prst="rect">
          <a:avLst/>
        </a:prstGeom>
      </xdr:spPr>
    </xdr:pic>
    <xdr:clientData/>
  </xdr:twoCellAnchor>
  <xdr:twoCellAnchor editAs="oneCell">
    <xdr:from>
      <xdr:col>8</xdr:col>
      <xdr:colOff>5087940</xdr:colOff>
      <xdr:row>0</xdr:row>
      <xdr:rowOff>154213</xdr:rowOff>
    </xdr:from>
    <xdr:to>
      <xdr:col>8</xdr:col>
      <xdr:colOff>6280237</xdr:colOff>
      <xdr:row>0</xdr:row>
      <xdr:rowOff>842077</xdr:rowOff>
    </xdr:to>
    <xdr:pic>
      <xdr:nvPicPr>
        <xdr:cNvPr id="45" name="Resim 5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1" t="3745" r="1443" b="2625"/>
        <a:stretch/>
      </xdr:blipFill>
      <xdr:spPr>
        <a:xfrm>
          <a:off x="32416753" y="154213"/>
          <a:ext cx="1192297" cy="687864"/>
        </a:xfrm>
        <a:prstGeom prst="rect">
          <a:avLst/>
        </a:prstGeom>
      </xdr:spPr>
    </xdr:pic>
    <xdr:clientData/>
  </xdr:twoCellAnchor>
  <xdr:twoCellAnchor editAs="oneCell">
    <xdr:from>
      <xdr:col>8</xdr:col>
      <xdr:colOff>5098143</xdr:colOff>
      <xdr:row>0</xdr:row>
      <xdr:rowOff>958167</xdr:rowOff>
    </xdr:from>
    <xdr:to>
      <xdr:col>8</xdr:col>
      <xdr:colOff>6337424</xdr:colOff>
      <xdr:row>0</xdr:row>
      <xdr:rowOff>1666875</xdr:rowOff>
    </xdr:to>
    <xdr:pic>
      <xdr:nvPicPr>
        <xdr:cNvPr id="46" name="Resim 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3" t="3757" r="2773" b="3550"/>
        <a:stretch/>
      </xdr:blipFill>
      <xdr:spPr>
        <a:xfrm>
          <a:off x="32426956" y="958167"/>
          <a:ext cx="1239281" cy="708708"/>
        </a:xfrm>
        <a:prstGeom prst="rect">
          <a:avLst/>
        </a:prstGeom>
      </xdr:spPr>
    </xdr:pic>
    <xdr:clientData/>
  </xdr:twoCellAnchor>
  <xdr:twoCellAnchor editAs="oneCell">
    <xdr:from>
      <xdr:col>8</xdr:col>
      <xdr:colOff>54431</xdr:colOff>
      <xdr:row>0</xdr:row>
      <xdr:rowOff>1050023</xdr:rowOff>
    </xdr:from>
    <xdr:to>
      <xdr:col>8</xdr:col>
      <xdr:colOff>1230312</xdr:colOff>
      <xdr:row>0</xdr:row>
      <xdr:rowOff>1700756</xdr:rowOff>
    </xdr:to>
    <xdr:pic>
      <xdr:nvPicPr>
        <xdr:cNvPr id="47" name="Resim 4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37" t="7687" r="4379" b="8862"/>
        <a:stretch/>
      </xdr:blipFill>
      <xdr:spPr>
        <a:xfrm>
          <a:off x="27383244" y="1050023"/>
          <a:ext cx="1175881" cy="650733"/>
        </a:xfrm>
        <a:prstGeom prst="rect">
          <a:avLst/>
        </a:prstGeom>
      </xdr:spPr>
    </xdr:pic>
    <xdr:clientData/>
  </xdr:twoCellAnchor>
  <xdr:twoCellAnchor editAs="oneCell">
    <xdr:from>
      <xdr:col>8</xdr:col>
      <xdr:colOff>1252890</xdr:colOff>
      <xdr:row>0</xdr:row>
      <xdr:rowOff>1047739</xdr:rowOff>
    </xdr:from>
    <xdr:to>
      <xdr:col>8</xdr:col>
      <xdr:colOff>2452074</xdr:colOff>
      <xdr:row>0</xdr:row>
      <xdr:rowOff>1722003</xdr:rowOff>
    </xdr:to>
    <xdr:pic>
      <xdr:nvPicPr>
        <xdr:cNvPr id="48" name="Resim 4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63" t="8862" r="6511" b="8862"/>
        <a:stretch/>
      </xdr:blipFill>
      <xdr:spPr>
        <a:xfrm>
          <a:off x="28581703" y="1047739"/>
          <a:ext cx="1199184" cy="674264"/>
        </a:xfrm>
        <a:prstGeom prst="rect">
          <a:avLst/>
        </a:prstGeom>
      </xdr:spPr>
    </xdr:pic>
    <xdr:clientData/>
  </xdr:twoCellAnchor>
  <xdr:twoCellAnchor editAs="oneCell">
    <xdr:from>
      <xdr:col>8</xdr:col>
      <xdr:colOff>2579688</xdr:colOff>
      <xdr:row>0</xdr:row>
      <xdr:rowOff>1016000</xdr:rowOff>
    </xdr:from>
    <xdr:to>
      <xdr:col>8</xdr:col>
      <xdr:colOff>3753919</xdr:colOff>
      <xdr:row>0</xdr:row>
      <xdr:rowOff>1691459</xdr:rowOff>
    </xdr:to>
    <xdr:pic>
      <xdr:nvPicPr>
        <xdr:cNvPr id="50" name="Resim 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70" t="8841" r="6521" b="7967"/>
        <a:stretch/>
      </xdr:blipFill>
      <xdr:spPr>
        <a:xfrm>
          <a:off x="29908501" y="1016000"/>
          <a:ext cx="1174231" cy="67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85727</xdr:rowOff>
    </xdr:from>
    <xdr:to>
      <xdr:col>0</xdr:col>
      <xdr:colOff>990600</xdr:colOff>
      <xdr:row>0</xdr:row>
      <xdr:rowOff>334461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1" t="14068" r="7715" b="18251"/>
        <a:stretch/>
      </xdr:blipFill>
      <xdr:spPr>
        <a:xfrm>
          <a:off x="57149" y="85727"/>
          <a:ext cx="933451" cy="248734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0</xdr:row>
      <xdr:rowOff>7905</xdr:rowOff>
    </xdr:from>
    <xdr:to>
      <xdr:col>2</xdr:col>
      <xdr:colOff>775074</xdr:colOff>
      <xdr:row>0</xdr:row>
      <xdr:rowOff>1513936</xdr:rowOff>
    </xdr:to>
    <xdr:pic>
      <xdr:nvPicPr>
        <xdr:cNvPr id="13" name="Resim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41"/>
        <a:stretch/>
      </xdr:blipFill>
      <xdr:spPr>
        <a:xfrm>
          <a:off x="4810125" y="7905"/>
          <a:ext cx="711574" cy="1506031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825500</xdr:colOff>
      <xdr:row>0</xdr:row>
      <xdr:rowOff>55530</xdr:rowOff>
    </xdr:from>
    <xdr:to>
      <xdr:col>2</xdr:col>
      <xdr:colOff>1530423</xdr:colOff>
      <xdr:row>0</xdr:row>
      <xdr:rowOff>1523501</xdr:rowOff>
    </xdr:to>
    <xdr:pic>
      <xdr:nvPicPr>
        <xdr:cNvPr id="14" name="Resim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86"/>
        <a:stretch/>
      </xdr:blipFill>
      <xdr:spPr>
        <a:xfrm>
          <a:off x="5572125" y="55530"/>
          <a:ext cx="704923" cy="1467971"/>
        </a:xfrm>
        <a:prstGeom prst="rect">
          <a:avLst/>
        </a:prstGeom>
      </xdr:spPr>
    </xdr:pic>
    <xdr:clientData/>
  </xdr:twoCellAnchor>
  <xdr:twoCellAnchor editAs="oneCell">
    <xdr:from>
      <xdr:col>2</xdr:col>
      <xdr:colOff>1579562</xdr:colOff>
      <xdr:row>0</xdr:row>
      <xdr:rowOff>238092</xdr:rowOff>
    </xdr:from>
    <xdr:to>
      <xdr:col>2</xdr:col>
      <xdr:colOff>2284833</xdr:colOff>
      <xdr:row>0</xdr:row>
      <xdr:rowOff>1486719</xdr:rowOff>
    </xdr:to>
    <xdr:pic>
      <xdr:nvPicPr>
        <xdr:cNvPr id="15" name="Resim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926" r="1564"/>
        <a:stretch/>
      </xdr:blipFill>
      <xdr:spPr>
        <a:xfrm>
          <a:off x="6326187" y="238092"/>
          <a:ext cx="705271" cy="1248627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15842</xdr:rowOff>
    </xdr:from>
    <xdr:to>
      <xdr:col>1</xdr:col>
      <xdr:colOff>775074</xdr:colOff>
      <xdr:row>0</xdr:row>
      <xdr:rowOff>1521873</xdr:rowOff>
    </xdr:to>
    <xdr:pic>
      <xdr:nvPicPr>
        <xdr:cNvPr id="16" name="Resim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41"/>
        <a:stretch/>
      </xdr:blipFill>
      <xdr:spPr>
        <a:xfrm>
          <a:off x="3167063" y="15842"/>
          <a:ext cx="711574" cy="1506031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825500</xdr:colOff>
      <xdr:row>0</xdr:row>
      <xdr:rowOff>63467</xdr:rowOff>
    </xdr:from>
    <xdr:to>
      <xdr:col>1</xdr:col>
      <xdr:colOff>1530423</xdr:colOff>
      <xdr:row>0</xdr:row>
      <xdr:rowOff>1531438</xdr:rowOff>
    </xdr:to>
    <xdr:pic>
      <xdr:nvPicPr>
        <xdr:cNvPr id="17" name="Resim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86"/>
        <a:stretch/>
      </xdr:blipFill>
      <xdr:spPr>
        <a:xfrm>
          <a:off x="3929063" y="63467"/>
          <a:ext cx="704923" cy="1467971"/>
        </a:xfrm>
        <a:prstGeom prst="rect">
          <a:avLst/>
        </a:prstGeom>
      </xdr:spPr>
    </xdr:pic>
    <xdr:clientData/>
  </xdr:twoCellAnchor>
  <xdr:twoCellAnchor editAs="oneCell">
    <xdr:from>
      <xdr:col>3</xdr:col>
      <xdr:colOff>87313</xdr:colOff>
      <xdr:row>0</xdr:row>
      <xdr:rowOff>174593</xdr:rowOff>
    </xdr:from>
    <xdr:to>
      <xdr:col>3</xdr:col>
      <xdr:colOff>851779</xdr:colOff>
      <xdr:row>0</xdr:row>
      <xdr:rowOff>1404905</xdr:rowOff>
    </xdr:to>
    <xdr:pic>
      <xdr:nvPicPr>
        <xdr:cNvPr id="18" name="Resim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58" t="22461" r="3603" b="2510"/>
        <a:stretch/>
      </xdr:blipFill>
      <xdr:spPr>
        <a:xfrm>
          <a:off x="7231063" y="174593"/>
          <a:ext cx="764466" cy="1230312"/>
        </a:xfrm>
        <a:prstGeom prst="rect">
          <a:avLst/>
        </a:prstGeom>
      </xdr:spPr>
    </xdr:pic>
    <xdr:clientData/>
  </xdr:twoCellAnchor>
  <xdr:twoCellAnchor editAs="oneCell">
    <xdr:from>
      <xdr:col>3</xdr:col>
      <xdr:colOff>920750</xdr:colOff>
      <xdr:row>0</xdr:row>
      <xdr:rowOff>214279</xdr:rowOff>
    </xdr:from>
    <xdr:to>
      <xdr:col>3</xdr:col>
      <xdr:colOff>1706558</xdr:colOff>
      <xdr:row>0</xdr:row>
      <xdr:rowOff>1439774</xdr:rowOff>
    </xdr:to>
    <xdr:pic>
      <xdr:nvPicPr>
        <xdr:cNvPr id="19" name="Resim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08"/>
        <a:stretch/>
      </xdr:blipFill>
      <xdr:spPr>
        <a:xfrm>
          <a:off x="8064500" y="214279"/>
          <a:ext cx="785808" cy="1225495"/>
        </a:xfrm>
        <a:prstGeom prst="rect">
          <a:avLst/>
        </a:prstGeom>
      </xdr:spPr>
    </xdr:pic>
    <xdr:clientData/>
  </xdr:twoCellAnchor>
  <xdr:oneCellAnchor>
    <xdr:from>
      <xdr:col>4</xdr:col>
      <xdr:colOff>111126</xdr:colOff>
      <xdr:row>0</xdr:row>
      <xdr:rowOff>111092</xdr:rowOff>
    </xdr:from>
    <xdr:ext cx="711336" cy="1333500"/>
    <xdr:pic>
      <xdr:nvPicPr>
        <xdr:cNvPr id="23" name="Resim 7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32876" y="111092"/>
          <a:ext cx="711336" cy="1333500"/>
        </a:xfrm>
        <a:prstGeom prst="rect">
          <a:avLst/>
        </a:prstGeom>
      </xdr:spPr>
    </xdr:pic>
    <xdr:clientData/>
  </xdr:oneCellAnchor>
  <xdr:oneCellAnchor>
    <xdr:from>
      <xdr:col>4</xdr:col>
      <xdr:colOff>865187</xdr:colOff>
      <xdr:row>0</xdr:row>
      <xdr:rowOff>79344</xdr:rowOff>
    </xdr:from>
    <xdr:ext cx="691827" cy="1294852"/>
    <xdr:pic>
      <xdr:nvPicPr>
        <xdr:cNvPr id="24" name="Resim 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86937" y="79344"/>
          <a:ext cx="691827" cy="1294852"/>
        </a:xfrm>
        <a:prstGeom prst="rect">
          <a:avLst/>
        </a:prstGeom>
      </xdr:spPr>
    </xdr:pic>
    <xdr:clientData/>
  </xdr:oneCellAnchor>
  <xdr:oneCellAnchor>
    <xdr:from>
      <xdr:col>4</xdr:col>
      <xdr:colOff>1635127</xdr:colOff>
      <xdr:row>0</xdr:row>
      <xdr:rowOff>365347</xdr:rowOff>
    </xdr:from>
    <xdr:ext cx="603251" cy="1008676"/>
    <xdr:pic>
      <xdr:nvPicPr>
        <xdr:cNvPr id="25" name="Resim 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56877" y="365347"/>
          <a:ext cx="603251" cy="1008676"/>
        </a:xfrm>
        <a:prstGeom prst="rect">
          <a:avLst/>
        </a:prstGeom>
      </xdr:spPr>
    </xdr:pic>
    <xdr:clientData/>
  </xdr:oneCellAnchor>
  <xdr:twoCellAnchor editAs="oneCell">
    <xdr:from>
      <xdr:col>4</xdr:col>
      <xdr:colOff>2333628</xdr:colOff>
      <xdr:row>0</xdr:row>
      <xdr:rowOff>301588</xdr:rowOff>
    </xdr:from>
    <xdr:to>
      <xdr:col>4</xdr:col>
      <xdr:colOff>2972169</xdr:colOff>
      <xdr:row>0</xdr:row>
      <xdr:rowOff>1391935</xdr:rowOff>
    </xdr:to>
    <xdr:pic>
      <xdr:nvPicPr>
        <xdr:cNvPr id="32" name="Resim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255378" y="301588"/>
          <a:ext cx="638541" cy="1090347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3048003</xdr:colOff>
      <xdr:row>0</xdr:row>
      <xdr:rowOff>269839</xdr:rowOff>
    </xdr:from>
    <xdr:to>
      <xdr:col>4</xdr:col>
      <xdr:colOff>3697503</xdr:colOff>
      <xdr:row>0</xdr:row>
      <xdr:rowOff>1376961</xdr:rowOff>
    </xdr:to>
    <xdr:pic>
      <xdr:nvPicPr>
        <xdr:cNvPr id="33" name="Resim 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69753" y="269839"/>
          <a:ext cx="649500" cy="1107122"/>
        </a:xfrm>
        <a:prstGeom prst="rect">
          <a:avLst/>
        </a:prstGeom>
      </xdr:spPr>
    </xdr:pic>
    <xdr:clientData/>
  </xdr:twoCellAnchor>
  <xdr:twoCellAnchor editAs="oneCell">
    <xdr:from>
      <xdr:col>4</xdr:col>
      <xdr:colOff>3730628</xdr:colOff>
      <xdr:row>0</xdr:row>
      <xdr:rowOff>317464</xdr:rowOff>
    </xdr:from>
    <xdr:to>
      <xdr:col>4</xdr:col>
      <xdr:colOff>4468816</xdr:colOff>
      <xdr:row>0</xdr:row>
      <xdr:rowOff>1402130</xdr:rowOff>
    </xdr:to>
    <xdr:pic>
      <xdr:nvPicPr>
        <xdr:cNvPr id="34" name="Resim 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52378" y="317464"/>
          <a:ext cx="738188" cy="1084666"/>
        </a:xfrm>
        <a:prstGeom prst="rect">
          <a:avLst/>
        </a:prstGeom>
      </xdr:spPr>
    </xdr:pic>
    <xdr:clientData/>
  </xdr:twoCellAnchor>
  <xdr:oneCellAnchor>
    <xdr:from>
      <xdr:col>5</xdr:col>
      <xdr:colOff>111126</xdr:colOff>
      <xdr:row>0</xdr:row>
      <xdr:rowOff>111092</xdr:rowOff>
    </xdr:from>
    <xdr:ext cx="711336" cy="1333500"/>
    <xdr:pic>
      <xdr:nvPicPr>
        <xdr:cNvPr id="38" name="Resim 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04876" y="111092"/>
          <a:ext cx="711336" cy="1333500"/>
        </a:xfrm>
        <a:prstGeom prst="rect">
          <a:avLst/>
        </a:prstGeom>
      </xdr:spPr>
    </xdr:pic>
    <xdr:clientData/>
  </xdr:oneCellAnchor>
  <xdr:oneCellAnchor>
    <xdr:from>
      <xdr:col>5</xdr:col>
      <xdr:colOff>865187</xdr:colOff>
      <xdr:row>0</xdr:row>
      <xdr:rowOff>79344</xdr:rowOff>
    </xdr:from>
    <xdr:ext cx="691827" cy="1294852"/>
    <xdr:pic>
      <xdr:nvPicPr>
        <xdr:cNvPr id="39" name="Resim 4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58937" y="79344"/>
          <a:ext cx="691827" cy="1294852"/>
        </a:xfrm>
        <a:prstGeom prst="rect">
          <a:avLst/>
        </a:prstGeom>
      </xdr:spPr>
    </xdr:pic>
    <xdr:clientData/>
  </xdr:oneCellAnchor>
  <xdr:oneCellAnchor>
    <xdr:from>
      <xdr:col>5</xdr:col>
      <xdr:colOff>1635127</xdr:colOff>
      <xdr:row>0</xdr:row>
      <xdr:rowOff>365347</xdr:rowOff>
    </xdr:from>
    <xdr:ext cx="603251" cy="1008676"/>
    <xdr:pic>
      <xdr:nvPicPr>
        <xdr:cNvPr id="40" name="Resim 5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28877" y="365347"/>
          <a:ext cx="603251" cy="1008676"/>
        </a:xfrm>
        <a:prstGeom prst="rect">
          <a:avLst/>
        </a:prstGeom>
      </xdr:spPr>
    </xdr:pic>
    <xdr:clientData/>
  </xdr:oneCellAnchor>
  <xdr:oneCellAnchor>
    <xdr:from>
      <xdr:col>5</xdr:col>
      <xdr:colOff>2333628</xdr:colOff>
      <xdr:row>0</xdr:row>
      <xdr:rowOff>301588</xdr:rowOff>
    </xdr:from>
    <xdr:ext cx="638541" cy="1090347"/>
    <xdr:pic>
      <xdr:nvPicPr>
        <xdr:cNvPr id="41" name="Resim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827378" y="301588"/>
          <a:ext cx="638541" cy="1090347"/>
        </a:xfrm>
        <a:prstGeom prst="rect">
          <a:avLst/>
        </a:prstGeom>
      </xdr:spPr>
    </xdr:pic>
    <xdr:clientData/>
  </xdr:oneCellAnchor>
  <xdr:oneCellAnchor>
    <xdr:from>
      <xdr:col>5</xdr:col>
      <xdr:colOff>3048003</xdr:colOff>
      <xdr:row>0</xdr:row>
      <xdr:rowOff>269839</xdr:rowOff>
    </xdr:from>
    <xdr:ext cx="649500" cy="1107122"/>
    <xdr:pic>
      <xdr:nvPicPr>
        <xdr:cNvPr id="42" name="Resim 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541753" y="269839"/>
          <a:ext cx="649500" cy="1107122"/>
        </a:xfrm>
        <a:prstGeom prst="rect">
          <a:avLst/>
        </a:prstGeom>
      </xdr:spPr>
    </xdr:pic>
    <xdr:clientData/>
  </xdr:oneCellAnchor>
  <xdr:oneCellAnchor>
    <xdr:from>
      <xdr:col>5</xdr:col>
      <xdr:colOff>3730628</xdr:colOff>
      <xdr:row>0</xdr:row>
      <xdr:rowOff>317464</xdr:rowOff>
    </xdr:from>
    <xdr:ext cx="738188" cy="1084666"/>
    <xdr:pic>
      <xdr:nvPicPr>
        <xdr:cNvPr id="43" name="Resim 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24378" y="317464"/>
          <a:ext cx="738188" cy="1084666"/>
        </a:xfrm>
        <a:prstGeom prst="rect">
          <a:avLst/>
        </a:prstGeom>
      </xdr:spPr>
    </xdr:pic>
    <xdr:clientData/>
  </xdr:oneCellAnchor>
  <xdr:twoCellAnchor editAs="oneCell">
    <xdr:from>
      <xdr:col>6</xdr:col>
      <xdr:colOff>150812</xdr:colOff>
      <xdr:row>0</xdr:row>
      <xdr:rowOff>166655</xdr:rowOff>
    </xdr:from>
    <xdr:to>
      <xdr:col>6</xdr:col>
      <xdr:colOff>1039813</xdr:colOff>
      <xdr:row>0</xdr:row>
      <xdr:rowOff>1445399</xdr:rowOff>
    </xdr:to>
    <xdr:pic>
      <xdr:nvPicPr>
        <xdr:cNvPr id="44" name="Resim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92" t="11160" r="8592" b="1969"/>
        <a:stretch/>
      </xdr:blipFill>
      <xdr:spPr>
        <a:xfrm>
          <a:off x="18216562" y="166655"/>
          <a:ext cx="889001" cy="1278744"/>
        </a:xfrm>
        <a:prstGeom prst="rect">
          <a:avLst/>
        </a:prstGeom>
      </xdr:spPr>
    </xdr:pic>
    <xdr:clientData/>
  </xdr:twoCellAnchor>
  <xdr:twoCellAnchor editAs="oneCell">
    <xdr:from>
      <xdr:col>7</xdr:col>
      <xdr:colOff>111125</xdr:colOff>
      <xdr:row>0</xdr:row>
      <xdr:rowOff>182563</xdr:rowOff>
    </xdr:from>
    <xdr:to>
      <xdr:col>7</xdr:col>
      <xdr:colOff>1049943</xdr:colOff>
      <xdr:row>0</xdr:row>
      <xdr:rowOff>1400560</xdr:rowOff>
    </xdr:to>
    <xdr:pic>
      <xdr:nvPicPr>
        <xdr:cNvPr id="45" name="Resim 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0" y="182563"/>
          <a:ext cx="938818" cy="1217997"/>
        </a:xfrm>
        <a:prstGeom prst="rect">
          <a:avLst/>
        </a:prstGeom>
      </xdr:spPr>
    </xdr:pic>
    <xdr:clientData/>
  </xdr:twoCellAnchor>
  <xdr:twoCellAnchor editAs="oneCell">
    <xdr:from>
      <xdr:col>7</xdr:col>
      <xdr:colOff>1124260</xdr:colOff>
      <xdr:row>0</xdr:row>
      <xdr:rowOff>150813</xdr:rowOff>
    </xdr:from>
    <xdr:to>
      <xdr:col>7</xdr:col>
      <xdr:colOff>2091402</xdr:colOff>
      <xdr:row>0</xdr:row>
      <xdr:rowOff>1436688</xdr:rowOff>
    </xdr:to>
    <xdr:pic>
      <xdr:nvPicPr>
        <xdr:cNvPr id="46" name="Resim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4135" y="150813"/>
          <a:ext cx="967142" cy="1285875"/>
        </a:xfrm>
        <a:prstGeom prst="rect">
          <a:avLst/>
        </a:prstGeom>
      </xdr:spPr>
    </xdr:pic>
    <xdr:clientData/>
  </xdr:twoCellAnchor>
  <xdr:twoCellAnchor editAs="oneCell">
    <xdr:from>
      <xdr:col>7</xdr:col>
      <xdr:colOff>2111376</xdr:colOff>
      <xdr:row>0</xdr:row>
      <xdr:rowOff>388940</xdr:rowOff>
    </xdr:from>
    <xdr:to>
      <xdr:col>7</xdr:col>
      <xdr:colOff>3055666</xdr:colOff>
      <xdr:row>0</xdr:row>
      <xdr:rowOff>1430580</xdr:rowOff>
    </xdr:to>
    <xdr:pic>
      <xdr:nvPicPr>
        <xdr:cNvPr id="48" name="Resim 6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01"/>
        <a:stretch/>
      </xdr:blipFill>
      <xdr:spPr>
        <a:xfrm>
          <a:off x="21431251" y="388940"/>
          <a:ext cx="944290" cy="1041640"/>
        </a:xfrm>
        <a:prstGeom prst="rect">
          <a:avLst/>
        </a:prstGeom>
      </xdr:spPr>
    </xdr:pic>
    <xdr:clientData/>
  </xdr:twoCellAnchor>
  <xdr:twoCellAnchor editAs="oneCell">
    <xdr:from>
      <xdr:col>7</xdr:col>
      <xdr:colOff>3159127</xdr:colOff>
      <xdr:row>0</xdr:row>
      <xdr:rowOff>531811</xdr:rowOff>
    </xdr:from>
    <xdr:to>
      <xdr:col>7</xdr:col>
      <xdr:colOff>4016375</xdr:colOff>
      <xdr:row>0</xdr:row>
      <xdr:rowOff>1444624</xdr:rowOff>
    </xdr:to>
    <xdr:pic>
      <xdr:nvPicPr>
        <xdr:cNvPr id="49" name="Resim 2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479002" y="531811"/>
          <a:ext cx="857248" cy="912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85727</xdr:rowOff>
    </xdr:from>
    <xdr:to>
      <xdr:col>0</xdr:col>
      <xdr:colOff>990600</xdr:colOff>
      <xdr:row>0</xdr:row>
      <xdr:rowOff>334461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1" t="14068" r="7715" b="18251"/>
        <a:stretch/>
      </xdr:blipFill>
      <xdr:spPr>
        <a:xfrm>
          <a:off x="57149" y="85727"/>
          <a:ext cx="933451" cy="248734"/>
        </a:xfrm>
        <a:prstGeom prst="rect">
          <a:avLst/>
        </a:prstGeom>
      </xdr:spPr>
    </xdr:pic>
    <xdr:clientData/>
  </xdr:twoCellAnchor>
  <xdr:oneCellAnchor>
    <xdr:from>
      <xdr:col>2</xdr:col>
      <xdr:colOff>95251</xdr:colOff>
      <xdr:row>0</xdr:row>
      <xdr:rowOff>39687</xdr:rowOff>
    </xdr:from>
    <xdr:ext cx="935641" cy="898266"/>
    <xdr:pic>
      <xdr:nvPicPr>
        <xdr:cNvPr id="8" name="Resim 5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8814" y="39687"/>
          <a:ext cx="935641" cy="898266"/>
        </a:xfrm>
        <a:prstGeom prst="rect">
          <a:avLst/>
        </a:prstGeom>
      </xdr:spPr>
    </xdr:pic>
    <xdr:clientData/>
  </xdr:oneCellAnchor>
  <xdr:oneCellAnchor>
    <xdr:from>
      <xdr:col>2</xdr:col>
      <xdr:colOff>1111252</xdr:colOff>
      <xdr:row>0</xdr:row>
      <xdr:rowOff>55562</xdr:rowOff>
    </xdr:from>
    <xdr:ext cx="952498" cy="914451"/>
    <xdr:pic>
      <xdr:nvPicPr>
        <xdr:cNvPr id="9" name="Resim 6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4815" y="55562"/>
          <a:ext cx="952498" cy="914451"/>
        </a:xfrm>
        <a:prstGeom prst="rect">
          <a:avLst/>
        </a:prstGeom>
      </xdr:spPr>
    </xdr:pic>
    <xdr:clientData/>
  </xdr:oneCellAnchor>
  <xdr:oneCellAnchor>
    <xdr:from>
      <xdr:col>2</xdr:col>
      <xdr:colOff>2103439</xdr:colOff>
      <xdr:row>0</xdr:row>
      <xdr:rowOff>47626</xdr:rowOff>
    </xdr:from>
    <xdr:ext cx="960118" cy="921765"/>
    <xdr:pic>
      <xdr:nvPicPr>
        <xdr:cNvPr id="10" name="Resim 6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2" y="47626"/>
          <a:ext cx="960118" cy="921765"/>
        </a:xfrm>
        <a:prstGeom prst="rect">
          <a:avLst/>
        </a:prstGeom>
      </xdr:spPr>
    </xdr:pic>
    <xdr:clientData/>
  </xdr:oneCellAnchor>
  <xdr:oneCellAnchor>
    <xdr:from>
      <xdr:col>2</xdr:col>
      <xdr:colOff>3095627</xdr:colOff>
      <xdr:row>0</xdr:row>
      <xdr:rowOff>79376</xdr:rowOff>
    </xdr:from>
    <xdr:ext cx="881280" cy="843864"/>
    <xdr:pic>
      <xdr:nvPicPr>
        <xdr:cNvPr id="11" name="Resim 4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9190" y="79376"/>
          <a:ext cx="881280" cy="843864"/>
        </a:xfrm>
        <a:prstGeom prst="rect">
          <a:avLst/>
        </a:prstGeom>
      </xdr:spPr>
    </xdr:pic>
    <xdr:clientData/>
  </xdr:oneCellAnchor>
  <xdr:oneCellAnchor>
    <xdr:from>
      <xdr:col>2</xdr:col>
      <xdr:colOff>4008439</xdr:colOff>
      <xdr:row>0</xdr:row>
      <xdr:rowOff>87312</xdr:rowOff>
    </xdr:from>
    <xdr:ext cx="881838" cy="843865"/>
    <xdr:pic>
      <xdr:nvPicPr>
        <xdr:cNvPr id="12" name="Resim 4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939" y="87312"/>
          <a:ext cx="881838" cy="843865"/>
        </a:xfrm>
        <a:prstGeom prst="rect">
          <a:avLst/>
        </a:prstGeom>
      </xdr:spPr>
    </xdr:pic>
    <xdr:clientData/>
  </xdr:oneCellAnchor>
  <xdr:twoCellAnchor editAs="oneCell">
    <xdr:from>
      <xdr:col>1</xdr:col>
      <xdr:colOff>95250</xdr:colOff>
      <xdr:row>0</xdr:row>
      <xdr:rowOff>95250</xdr:rowOff>
    </xdr:from>
    <xdr:to>
      <xdr:col>1</xdr:col>
      <xdr:colOff>772565</xdr:colOff>
      <xdr:row>0</xdr:row>
      <xdr:rowOff>951059</xdr:rowOff>
    </xdr:to>
    <xdr:pic>
      <xdr:nvPicPr>
        <xdr:cNvPr id="13" name="Resim 1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49" r="12468"/>
        <a:stretch/>
      </xdr:blipFill>
      <xdr:spPr>
        <a:xfrm>
          <a:off x="3198813" y="95250"/>
          <a:ext cx="677315" cy="855809"/>
        </a:xfrm>
        <a:prstGeom prst="rect">
          <a:avLst/>
        </a:prstGeom>
      </xdr:spPr>
    </xdr:pic>
    <xdr:clientData/>
  </xdr:twoCellAnchor>
  <xdr:twoCellAnchor editAs="oneCell">
    <xdr:from>
      <xdr:col>1</xdr:col>
      <xdr:colOff>793748</xdr:colOff>
      <xdr:row>0</xdr:row>
      <xdr:rowOff>79374</xdr:rowOff>
    </xdr:from>
    <xdr:to>
      <xdr:col>1</xdr:col>
      <xdr:colOff>1513397</xdr:colOff>
      <xdr:row>0</xdr:row>
      <xdr:rowOff>954773</xdr:rowOff>
    </xdr:to>
    <xdr:pic>
      <xdr:nvPicPr>
        <xdr:cNvPr id="14" name="Resim 1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08" t="618" r="12767" b="-618"/>
        <a:stretch/>
      </xdr:blipFill>
      <xdr:spPr>
        <a:xfrm>
          <a:off x="3897311" y="79374"/>
          <a:ext cx="719649" cy="875399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1571623</xdr:colOff>
      <xdr:row>0</xdr:row>
      <xdr:rowOff>71437</xdr:rowOff>
    </xdr:from>
    <xdr:to>
      <xdr:col>1</xdr:col>
      <xdr:colOff>2274923</xdr:colOff>
      <xdr:row>0</xdr:row>
      <xdr:rowOff>953226</xdr:rowOff>
    </xdr:to>
    <xdr:pic>
      <xdr:nvPicPr>
        <xdr:cNvPr id="15" name="Resim 1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66" r="12062"/>
        <a:stretch/>
      </xdr:blipFill>
      <xdr:spPr>
        <a:xfrm>
          <a:off x="4675186" y="71437"/>
          <a:ext cx="703300" cy="881789"/>
        </a:xfrm>
        <a:prstGeom prst="rect">
          <a:avLst/>
        </a:prstGeom>
      </xdr:spPr>
    </xdr:pic>
    <xdr:clientData/>
  </xdr:twoCellAnchor>
  <xdr:oneCellAnchor>
    <xdr:from>
      <xdr:col>1</xdr:col>
      <xdr:colOff>2349499</xdr:colOff>
      <xdr:row>0</xdr:row>
      <xdr:rowOff>79375</xdr:rowOff>
    </xdr:from>
    <xdr:ext cx="679068" cy="865187"/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062" y="79375"/>
          <a:ext cx="679068" cy="865187"/>
        </a:xfrm>
        <a:prstGeom prst="rect">
          <a:avLst/>
        </a:prstGeom>
      </xdr:spPr>
    </xdr:pic>
    <xdr:clientData/>
  </xdr:oneCellAnchor>
  <xdr:oneCellAnchor>
    <xdr:from>
      <xdr:col>1</xdr:col>
      <xdr:colOff>3103307</xdr:colOff>
      <xdr:row>0</xdr:row>
      <xdr:rowOff>92607</xdr:rowOff>
    </xdr:from>
    <xdr:ext cx="628498" cy="811502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6870" y="92607"/>
          <a:ext cx="628498" cy="811502"/>
        </a:xfrm>
        <a:prstGeom prst="rect">
          <a:avLst/>
        </a:prstGeom>
      </xdr:spPr>
    </xdr:pic>
    <xdr:clientData/>
  </xdr:oneCellAnchor>
  <xdr:oneCellAnchor>
    <xdr:from>
      <xdr:col>3</xdr:col>
      <xdr:colOff>2196420</xdr:colOff>
      <xdr:row>0</xdr:row>
      <xdr:rowOff>162147</xdr:rowOff>
    </xdr:from>
    <xdr:ext cx="1015702" cy="716344"/>
    <xdr:pic>
      <xdr:nvPicPr>
        <xdr:cNvPr id="23" name="Resim 8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8858" y="162147"/>
          <a:ext cx="1015702" cy="716344"/>
        </a:xfrm>
        <a:prstGeom prst="rect">
          <a:avLst/>
        </a:prstGeom>
      </xdr:spPr>
    </xdr:pic>
    <xdr:clientData/>
  </xdr:oneCellAnchor>
  <xdr:twoCellAnchor editAs="oneCell">
    <xdr:from>
      <xdr:col>3</xdr:col>
      <xdr:colOff>79376</xdr:colOff>
      <xdr:row>0</xdr:row>
      <xdr:rowOff>167816</xdr:rowOff>
    </xdr:from>
    <xdr:to>
      <xdr:col>3</xdr:col>
      <xdr:colOff>1078150</xdr:colOff>
      <xdr:row>0</xdr:row>
      <xdr:rowOff>873125</xdr:rowOff>
    </xdr:to>
    <xdr:pic>
      <xdr:nvPicPr>
        <xdr:cNvPr id="24" name="Resim 9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1814" y="167816"/>
          <a:ext cx="998774" cy="705309"/>
        </a:xfrm>
        <a:prstGeom prst="rect">
          <a:avLst/>
        </a:prstGeom>
      </xdr:spPr>
    </xdr:pic>
    <xdr:clientData/>
  </xdr:twoCellAnchor>
  <xdr:twoCellAnchor editAs="oneCell">
    <xdr:from>
      <xdr:col>3</xdr:col>
      <xdr:colOff>1131662</xdr:colOff>
      <xdr:row>0</xdr:row>
      <xdr:rowOff>151942</xdr:rowOff>
    </xdr:from>
    <xdr:to>
      <xdr:col>3</xdr:col>
      <xdr:colOff>2162454</xdr:colOff>
      <xdr:row>0</xdr:row>
      <xdr:rowOff>879862</xdr:rowOff>
    </xdr:to>
    <xdr:pic>
      <xdr:nvPicPr>
        <xdr:cNvPr id="25" name="Resim 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4100" y="151942"/>
          <a:ext cx="1030792" cy="727920"/>
        </a:xfrm>
        <a:prstGeom prst="rect">
          <a:avLst/>
        </a:prstGeom>
      </xdr:spPr>
    </xdr:pic>
    <xdr:clientData/>
  </xdr:twoCellAnchor>
  <xdr:oneCellAnchor>
    <xdr:from>
      <xdr:col>3</xdr:col>
      <xdr:colOff>3252107</xdr:colOff>
      <xdr:row>0</xdr:row>
      <xdr:rowOff>150813</xdr:rowOff>
    </xdr:from>
    <xdr:ext cx="1041094" cy="731386"/>
    <xdr:pic>
      <xdr:nvPicPr>
        <xdr:cNvPr id="26" name="Resim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4545" y="150813"/>
          <a:ext cx="1041094" cy="7313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85727</xdr:rowOff>
    </xdr:from>
    <xdr:to>
      <xdr:col>0</xdr:col>
      <xdr:colOff>990600</xdr:colOff>
      <xdr:row>0</xdr:row>
      <xdr:rowOff>334461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1" t="14068" r="7715" b="18251"/>
        <a:stretch/>
      </xdr:blipFill>
      <xdr:spPr>
        <a:xfrm>
          <a:off x="57149" y="85727"/>
          <a:ext cx="933451" cy="248734"/>
        </a:xfrm>
        <a:prstGeom prst="rect">
          <a:avLst/>
        </a:prstGeom>
      </xdr:spPr>
    </xdr:pic>
    <xdr:clientData/>
  </xdr:twoCellAnchor>
  <xdr:twoCellAnchor editAs="oneCell">
    <xdr:from>
      <xdr:col>2</xdr:col>
      <xdr:colOff>2111369</xdr:colOff>
      <xdr:row>0</xdr:row>
      <xdr:rowOff>769939</xdr:rowOff>
    </xdr:from>
    <xdr:to>
      <xdr:col>2</xdr:col>
      <xdr:colOff>2809086</xdr:colOff>
      <xdr:row>0</xdr:row>
      <xdr:rowOff>1397001</xdr:rowOff>
    </xdr:to>
    <xdr:pic>
      <xdr:nvPicPr>
        <xdr:cNvPr id="3" name="Resim 29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4994" y="769939"/>
          <a:ext cx="697717" cy="627062"/>
        </a:xfrm>
        <a:prstGeom prst="rect">
          <a:avLst/>
        </a:prstGeom>
      </xdr:spPr>
    </xdr:pic>
    <xdr:clientData/>
  </xdr:twoCellAnchor>
  <xdr:twoCellAnchor editAs="oneCell">
    <xdr:from>
      <xdr:col>1</xdr:col>
      <xdr:colOff>103187</xdr:colOff>
      <xdr:row>0</xdr:row>
      <xdr:rowOff>706436</xdr:rowOff>
    </xdr:from>
    <xdr:to>
      <xdr:col>1</xdr:col>
      <xdr:colOff>572598</xdr:colOff>
      <xdr:row>0</xdr:row>
      <xdr:rowOff>1516062</xdr:rowOff>
    </xdr:to>
    <xdr:pic>
      <xdr:nvPicPr>
        <xdr:cNvPr id="4" name="Resim 1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6750" y="706436"/>
          <a:ext cx="469411" cy="809626"/>
        </a:xfrm>
        <a:prstGeom prst="rect">
          <a:avLst/>
        </a:prstGeom>
      </xdr:spPr>
    </xdr:pic>
    <xdr:clientData/>
  </xdr:twoCellAnchor>
  <xdr:twoCellAnchor editAs="oneCell">
    <xdr:from>
      <xdr:col>1</xdr:col>
      <xdr:colOff>642733</xdr:colOff>
      <xdr:row>0</xdr:row>
      <xdr:rowOff>692598</xdr:rowOff>
    </xdr:from>
    <xdr:to>
      <xdr:col>1</xdr:col>
      <xdr:colOff>1109089</xdr:colOff>
      <xdr:row>0</xdr:row>
      <xdr:rowOff>1511197</xdr:rowOff>
    </xdr:to>
    <xdr:pic>
      <xdr:nvPicPr>
        <xdr:cNvPr id="5" name="Resim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296" y="692598"/>
          <a:ext cx="466356" cy="818599"/>
        </a:xfrm>
        <a:prstGeom prst="rect">
          <a:avLst/>
        </a:prstGeom>
      </xdr:spPr>
    </xdr:pic>
    <xdr:clientData/>
  </xdr:twoCellAnchor>
  <xdr:twoCellAnchor editAs="oneCell">
    <xdr:from>
      <xdr:col>1</xdr:col>
      <xdr:colOff>1174750</xdr:colOff>
      <xdr:row>0</xdr:row>
      <xdr:rowOff>682628</xdr:rowOff>
    </xdr:from>
    <xdr:to>
      <xdr:col>1</xdr:col>
      <xdr:colOff>1665551</xdr:colOff>
      <xdr:row>0</xdr:row>
      <xdr:rowOff>1503186</xdr:rowOff>
    </xdr:to>
    <xdr:pic>
      <xdr:nvPicPr>
        <xdr:cNvPr id="6" name="Resim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8313" y="682628"/>
          <a:ext cx="490801" cy="82055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47624</xdr:colOff>
      <xdr:row>0</xdr:row>
      <xdr:rowOff>692152</xdr:rowOff>
    </xdr:from>
    <xdr:to>
      <xdr:col>2</xdr:col>
      <xdr:colOff>559033</xdr:colOff>
      <xdr:row>0</xdr:row>
      <xdr:rowOff>1500189</xdr:rowOff>
    </xdr:to>
    <xdr:pic>
      <xdr:nvPicPr>
        <xdr:cNvPr id="7" name="Resim 29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249" y="692152"/>
          <a:ext cx="511409" cy="808037"/>
        </a:xfrm>
        <a:prstGeom prst="rect">
          <a:avLst/>
        </a:prstGeom>
      </xdr:spPr>
    </xdr:pic>
    <xdr:clientData/>
  </xdr:twoCellAnchor>
  <xdr:twoCellAnchor editAs="oneCell">
    <xdr:from>
      <xdr:col>2</xdr:col>
      <xdr:colOff>557679</xdr:colOff>
      <xdr:row>0</xdr:row>
      <xdr:rowOff>682627</xdr:rowOff>
    </xdr:from>
    <xdr:to>
      <xdr:col>2</xdr:col>
      <xdr:colOff>1060018</xdr:colOff>
      <xdr:row>0</xdr:row>
      <xdr:rowOff>1496924</xdr:rowOff>
    </xdr:to>
    <xdr:pic>
      <xdr:nvPicPr>
        <xdr:cNvPr id="8" name="Resim 30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1304" y="682627"/>
          <a:ext cx="502339" cy="814297"/>
        </a:xfrm>
        <a:prstGeom prst="rect">
          <a:avLst/>
        </a:prstGeom>
      </xdr:spPr>
    </xdr:pic>
    <xdr:clientData/>
  </xdr:twoCellAnchor>
  <xdr:twoCellAnchor editAs="oneCell">
    <xdr:from>
      <xdr:col>2</xdr:col>
      <xdr:colOff>1055686</xdr:colOff>
      <xdr:row>0</xdr:row>
      <xdr:rowOff>690565</xdr:rowOff>
    </xdr:from>
    <xdr:to>
      <xdr:col>2</xdr:col>
      <xdr:colOff>1546961</xdr:colOff>
      <xdr:row>0</xdr:row>
      <xdr:rowOff>1499723</xdr:rowOff>
    </xdr:to>
    <xdr:pic>
      <xdr:nvPicPr>
        <xdr:cNvPr id="9" name="Resim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9311" y="690565"/>
          <a:ext cx="491275" cy="80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1555750</xdr:colOff>
      <xdr:row>0</xdr:row>
      <xdr:rowOff>666752</xdr:rowOff>
    </xdr:from>
    <xdr:to>
      <xdr:col>2</xdr:col>
      <xdr:colOff>2075436</xdr:colOff>
      <xdr:row>0</xdr:row>
      <xdr:rowOff>1475754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666752"/>
          <a:ext cx="519686" cy="809002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0</xdr:row>
      <xdr:rowOff>627067</xdr:rowOff>
    </xdr:from>
    <xdr:to>
      <xdr:col>3</xdr:col>
      <xdr:colOff>826353</xdr:colOff>
      <xdr:row>0</xdr:row>
      <xdr:rowOff>1476377</xdr:rowOff>
    </xdr:to>
    <xdr:pic>
      <xdr:nvPicPr>
        <xdr:cNvPr id="11" name="Resim 1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2250" y="627067"/>
          <a:ext cx="762853" cy="849310"/>
        </a:xfrm>
        <a:prstGeom prst="rect">
          <a:avLst/>
        </a:prstGeom>
      </xdr:spPr>
    </xdr:pic>
    <xdr:clientData/>
  </xdr:twoCellAnchor>
  <xdr:twoCellAnchor editAs="oneCell">
    <xdr:from>
      <xdr:col>3</xdr:col>
      <xdr:colOff>865180</xdr:colOff>
      <xdr:row>0</xdr:row>
      <xdr:rowOff>627061</xdr:rowOff>
    </xdr:from>
    <xdr:to>
      <xdr:col>3</xdr:col>
      <xdr:colOff>1649789</xdr:colOff>
      <xdr:row>0</xdr:row>
      <xdr:rowOff>1476374</xdr:rowOff>
    </xdr:to>
    <xdr:pic>
      <xdr:nvPicPr>
        <xdr:cNvPr id="12" name="Resim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930" y="627061"/>
          <a:ext cx="784609" cy="849313"/>
        </a:xfrm>
        <a:prstGeom prst="rect">
          <a:avLst/>
        </a:prstGeom>
      </xdr:spPr>
    </xdr:pic>
    <xdr:clientData/>
  </xdr:twoCellAnchor>
  <xdr:twoCellAnchor editAs="oneCell">
    <xdr:from>
      <xdr:col>4</xdr:col>
      <xdr:colOff>79374</xdr:colOff>
      <xdr:row>0</xdr:row>
      <xdr:rowOff>627063</xdr:rowOff>
    </xdr:from>
    <xdr:to>
      <xdr:col>4</xdr:col>
      <xdr:colOff>791307</xdr:colOff>
      <xdr:row>0</xdr:row>
      <xdr:rowOff>1468438</xdr:rowOff>
    </xdr:to>
    <xdr:pic>
      <xdr:nvPicPr>
        <xdr:cNvPr id="13" name="Resim 30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6749" y="627063"/>
          <a:ext cx="711933" cy="841375"/>
        </a:xfrm>
        <a:prstGeom prst="rect">
          <a:avLst/>
        </a:prstGeom>
      </xdr:spPr>
    </xdr:pic>
    <xdr:clientData/>
  </xdr:twoCellAnchor>
  <xdr:twoCellAnchor editAs="oneCell">
    <xdr:from>
      <xdr:col>4</xdr:col>
      <xdr:colOff>849313</xdr:colOff>
      <xdr:row>0</xdr:row>
      <xdr:rowOff>642939</xdr:rowOff>
    </xdr:from>
    <xdr:to>
      <xdr:col>4</xdr:col>
      <xdr:colOff>1547057</xdr:colOff>
      <xdr:row>0</xdr:row>
      <xdr:rowOff>1468439</xdr:rowOff>
    </xdr:to>
    <xdr:pic>
      <xdr:nvPicPr>
        <xdr:cNvPr id="14" name="Resim 7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6688" y="642939"/>
          <a:ext cx="697744" cy="825500"/>
        </a:xfrm>
        <a:prstGeom prst="rect">
          <a:avLst/>
        </a:prstGeom>
      </xdr:spPr>
    </xdr:pic>
    <xdr:clientData/>
  </xdr:twoCellAnchor>
  <xdr:twoCellAnchor editAs="oneCell">
    <xdr:from>
      <xdr:col>4</xdr:col>
      <xdr:colOff>1595437</xdr:colOff>
      <xdr:row>0</xdr:row>
      <xdr:rowOff>650875</xdr:rowOff>
    </xdr:from>
    <xdr:to>
      <xdr:col>4</xdr:col>
      <xdr:colOff>2278061</xdr:colOff>
      <xdr:row>0</xdr:row>
      <xdr:rowOff>1455594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812" y="650875"/>
          <a:ext cx="682624" cy="804719"/>
        </a:xfrm>
        <a:prstGeom prst="rect">
          <a:avLst/>
        </a:prstGeom>
      </xdr:spPr>
    </xdr:pic>
    <xdr:clientData/>
  </xdr:twoCellAnchor>
  <xdr:twoCellAnchor editAs="oneCell">
    <xdr:from>
      <xdr:col>6</xdr:col>
      <xdr:colOff>5468939</xdr:colOff>
      <xdr:row>0</xdr:row>
      <xdr:rowOff>1008063</xdr:rowOff>
    </xdr:from>
    <xdr:to>
      <xdr:col>6</xdr:col>
      <xdr:colOff>6507517</xdr:colOff>
      <xdr:row>0</xdr:row>
      <xdr:rowOff>1738313</xdr:rowOff>
    </xdr:to>
    <xdr:pic>
      <xdr:nvPicPr>
        <xdr:cNvPr id="21" name="Resim 30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7752" y="1008063"/>
          <a:ext cx="1038578" cy="730250"/>
        </a:xfrm>
        <a:prstGeom prst="rect">
          <a:avLst/>
        </a:prstGeom>
      </xdr:spPr>
    </xdr:pic>
    <xdr:clientData/>
  </xdr:twoCellAnchor>
  <xdr:twoCellAnchor editAs="oneCell">
    <xdr:from>
      <xdr:col>5</xdr:col>
      <xdr:colOff>103188</xdr:colOff>
      <xdr:row>0</xdr:row>
      <xdr:rowOff>127697</xdr:rowOff>
    </xdr:from>
    <xdr:to>
      <xdr:col>5</xdr:col>
      <xdr:colOff>996070</xdr:colOff>
      <xdr:row>0</xdr:row>
      <xdr:rowOff>912817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4" t="4425" r="7086" b="5310"/>
        <a:stretch/>
      </xdr:blipFill>
      <xdr:spPr bwMode="auto">
        <a:xfrm>
          <a:off x="11945938" y="127697"/>
          <a:ext cx="892882" cy="78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1119093</xdr:colOff>
      <xdr:row>0</xdr:row>
      <xdr:rowOff>111594</xdr:rowOff>
    </xdr:from>
    <xdr:to>
      <xdr:col>5</xdr:col>
      <xdr:colOff>1991280</xdr:colOff>
      <xdr:row>0</xdr:row>
      <xdr:rowOff>878517</xdr:rowOff>
    </xdr:to>
    <xdr:pic>
      <xdr:nvPicPr>
        <xdr:cNvPr id="23" name="Resim 2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10" r="8661" b="4424"/>
        <a:stretch/>
      </xdr:blipFill>
      <xdr:spPr bwMode="auto">
        <a:xfrm>
          <a:off x="12961843" y="111594"/>
          <a:ext cx="872187" cy="766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2087565</xdr:colOff>
      <xdr:row>0</xdr:row>
      <xdr:rowOff>124199</xdr:rowOff>
    </xdr:from>
    <xdr:to>
      <xdr:col>5</xdr:col>
      <xdr:colOff>2965101</xdr:colOff>
      <xdr:row>0</xdr:row>
      <xdr:rowOff>891122</xdr:rowOff>
    </xdr:to>
    <xdr:pic>
      <xdr:nvPicPr>
        <xdr:cNvPr id="24" name="Resim 2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25" r="6299" b="3540"/>
        <a:stretch/>
      </xdr:blipFill>
      <xdr:spPr bwMode="auto">
        <a:xfrm>
          <a:off x="13930315" y="124199"/>
          <a:ext cx="877536" cy="766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1034763</xdr:colOff>
      <xdr:row>0</xdr:row>
      <xdr:rowOff>1023941</xdr:rowOff>
    </xdr:from>
    <xdr:to>
      <xdr:col>5</xdr:col>
      <xdr:colOff>2023410</xdr:colOff>
      <xdr:row>0</xdr:row>
      <xdr:rowOff>1850091</xdr:rowOff>
    </xdr:to>
    <xdr:pic>
      <xdr:nvPicPr>
        <xdr:cNvPr id="25" name="Resim 2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513" y="1023941"/>
          <a:ext cx="988647" cy="8261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2060295</xdr:colOff>
      <xdr:row>0</xdr:row>
      <xdr:rowOff>1023937</xdr:rowOff>
    </xdr:from>
    <xdr:to>
      <xdr:col>5</xdr:col>
      <xdr:colOff>3017809</xdr:colOff>
      <xdr:row>0</xdr:row>
      <xdr:rowOff>1840095</xdr:rowOff>
    </xdr:to>
    <xdr:pic>
      <xdr:nvPicPr>
        <xdr:cNvPr id="26" name="Resim 3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3045" y="1023937"/>
          <a:ext cx="957514" cy="816158"/>
        </a:xfrm>
        <a:prstGeom prst="rect">
          <a:avLst/>
        </a:prstGeom>
      </xdr:spPr>
    </xdr:pic>
    <xdr:clientData/>
  </xdr:twoCellAnchor>
  <xdr:twoCellAnchor editAs="oneCell">
    <xdr:from>
      <xdr:col>5</xdr:col>
      <xdr:colOff>41340</xdr:colOff>
      <xdr:row>0</xdr:row>
      <xdr:rowOff>1016001</xdr:rowOff>
    </xdr:from>
    <xdr:to>
      <xdr:col>5</xdr:col>
      <xdr:colOff>1002798</xdr:colOff>
      <xdr:row>0</xdr:row>
      <xdr:rowOff>1829243</xdr:rowOff>
    </xdr:to>
    <xdr:pic>
      <xdr:nvPicPr>
        <xdr:cNvPr id="27" name="Resim 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884090" y="1016001"/>
          <a:ext cx="961458" cy="813242"/>
        </a:xfrm>
        <a:prstGeom prst="rect">
          <a:avLst/>
        </a:prstGeom>
      </xdr:spPr>
    </xdr:pic>
    <xdr:clientData/>
  </xdr:twoCellAnchor>
  <xdr:twoCellAnchor editAs="oneCell">
    <xdr:from>
      <xdr:col>5</xdr:col>
      <xdr:colOff>3035025</xdr:colOff>
      <xdr:row>0</xdr:row>
      <xdr:rowOff>112715</xdr:rowOff>
    </xdr:from>
    <xdr:to>
      <xdr:col>5</xdr:col>
      <xdr:colOff>3944693</xdr:colOff>
      <xdr:row>0</xdr:row>
      <xdr:rowOff>913048</xdr:rowOff>
    </xdr:to>
    <xdr:pic>
      <xdr:nvPicPr>
        <xdr:cNvPr id="28" name="Resim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37" t="3022" r="3985" b="4815"/>
        <a:stretch/>
      </xdr:blipFill>
      <xdr:spPr>
        <a:xfrm>
          <a:off x="14877775" y="112715"/>
          <a:ext cx="909668" cy="800333"/>
        </a:xfrm>
        <a:prstGeom prst="rect">
          <a:avLst/>
        </a:prstGeom>
      </xdr:spPr>
    </xdr:pic>
    <xdr:clientData/>
  </xdr:twoCellAnchor>
  <xdr:twoCellAnchor>
    <xdr:from>
      <xdr:col>5</xdr:col>
      <xdr:colOff>3087687</xdr:colOff>
      <xdr:row>0</xdr:row>
      <xdr:rowOff>1063625</xdr:rowOff>
    </xdr:from>
    <xdr:to>
      <xdr:col>5</xdr:col>
      <xdr:colOff>3969280</xdr:colOff>
      <xdr:row>0</xdr:row>
      <xdr:rowOff>1841501</xdr:rowOff>
    </xdr:to>
    <xdr:pic>
      <xdr:nvPicPr>
        <xdr:cNvPr id="29" name="68 Resim" descr="H 6040 QEHM.jpg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0437" y="1063625"/>
          <a:ext cx="881593" cy="777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63500</xdr:colOff>
      <xdr:row>0</xdr:row>
      <xdr:rowOff>112713</xdr:rowOff>
    </xdr:from>
    <xdr:to>
      <xdr:col>6</xdr:col>
      <xdr:colOff>959773</xdr:colOff>
      <xdr:row>0</xdr:row>
      <xdr:rowOff>904875</xdr:rowOff>
    </xdr:to>
    <xdr:pic>
      <xdr:nvPicPr>
        <xdr:cNvPr id="30" name="Resim 30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0" y="112713"/>
          <a:ext cx="896273" cy="792162"/>
        </a:xfrm>
        <a:prstGeom prst="rect">
          <a:avLst/>
        </a:prstGeom>
      </xdr:spPr>
    </xdr:pic>
    <xdr:clientData/>
  </xdr:twoCellAnchor>
  <xdr:twoCellAnchor editAs="oneCell">
    <xdr:from>
      <xdr:col>6</xdr:col>
      <xdr:colOff>1904543</xdr:colOff>
      <xdr:row>0</xdr:row>
      <xdr:rowOff>103191</xdr:rowOff>
    </xdr:from>
    <xdr:to>
      <xdr:col>6</xdr:col>
      <xdr:colOff>2832451</xdr:colOff>
      <xdr:row>0</xdr:row>
      <xdr:rowOff>904787</xdr:rowOff>
    </xdr:to>
    <xdr:pic>
      <xdr:nvPicPr>
        <xdr:cNvPr id="31" name="Resim 30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4043" y="103191"/>
          <a:ext cx="927908" cy="801596"/>
        </a:xfrm>
        <a:prstGeom prst="rect">
          <a:avLst/>
        </a:prstGeom>
      </xdr:spPr>
    </xdr:pic>
    <xdr:clientData/>
  </xdr:twoCellAnchor>
  <xdr:twoCellAnchor editAs="oneCell">
    <xdr:from>
      <xdr:col>6</xdr:col>
      <xdr:colOff>2847662</xdr:colOff>
      <xdr:row>0</xdr:row>
      <xdr:rowOff>103189</xdr:rowOff>
    </xdr:from>
    <xdr:to>
      <xdr:col>6</xdr:col>
      <xdr:colOff>3809843</xdr:colOff>
      <xdr:row>0</xdr:row>
      <xdr:rowOff>910107</xdr:rowOff>
    </xdr:to>
    <xdr:pic>
      <xdr:nvPicPr>
        <xdr:cNvPr id="32" name="Resim 30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7162" y="103189"/>
          <a:ext cx="962181" cy="806918"/>
        </a:xfrm>
        <a:prstGeom prst="rect">
          <a:avLst/>
        </a:prstGeom>
      </xdr:spPr>
    </xdr:pic>
    <xdr:clientData/>
  </xdr:twoCellAnchor>
  <xdr:twoCellAnchor editAs="oneCell">
    <xdr:from>
      <xdr:col>6</xdr:col>
      <xdr:colOff>991815</xdr:colOff>
      <xdr:row>0</xdr:row>
      <xdr:rowOff>103909</xdr:rowOff>
    </xdr:from>
    <xdr:to>
      <xdr:col>6</xdr:col>
      <xdr:colOff>1892679</xdr:colOff>
      <xdr:row>0</xdr:row>
      <xdr:rowOff>889546</xdr:rowOff>
    </xdr:to>
    <xdr:pic>
      <xdr:nvPicPr>
        <xdr:cNvPr id="33" name="Resim 30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38" t="3785" r="16138" b="5000"/>
        <a:stretch/>
      </xdr:blipFill>
      <xdr:spPr>
        <a:xfrm>
          <a:off x="21121315" y="103909"/>
          <a:ext cx="900864" cy="785637"/>
        </a:xfrm>
        <a:prstGeom prst="rect">
          <a:avLst/>
        </a:prstGeom>
      </xdr:spPr>
    </xdr:pic>
    <xdr:clientData/>
  </xdr:twoCellAnchor>
  <xdr:twoCellAnchor editAs="oneCell">
    <xdr:from>
      <xdr:col>6</xdr:col>
      <xdr:colOff>3841750</xdr:colOff>
      <xdr:row>0</xdr:row>
      <xdr:rowOff>103187</xdr:rowOff>
    </xdr:from>
    <xdr:to>
      <xdr:col>6</xdr:col>
      <xdr:colOff>4833938</xdr:colOff>
      <xdr:row>0</xdr:row>
      <xdr:rowOff>924953</xdr:rowOff>
    </xdr:to>
    <xdr:pic>
      <xdr:nvPicPr>
        <xdr:cNvPr id="34" name="Resim 9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71250" y="103187"/>
          <a:ext cx="992188" cy="821766"/>
        </a:xfrm>
        <a:prstGeom prst="rect">
          <a:avLst/>
        </a:prstGeom>
      </xdr:spPr>
    </xdr:pic>
    <xdr:clientData/>
  </xdr:twoCellAnchor>
  <xdr:twoCellAnchor editAs="oneCell">
    <xdr:from>
      <xdr:col>6</xdr:col>
      <xdr:colOff>5803525</xdr:colOff>
      <xdr:row>0</xdr:row>
      <xdr:rowOff>122872</xdr:rowOff>
    </xdr:from>
    <xdr:to>
      <xdr:col>6</xdr:col>
      <xdr:colOff>6741979</xdr:colOff>
      <xdr:row>0</xdr:row>
      <xdr:rowOff>939132</xdr:rowOff>
    </xdr:to>
    <xdr:pic>
      <xdr:nvPicPr>
        <xdr:cNvPr id="35" name="Resim 10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3025" y="122872"/>
          <a:ext cx="938454" cy="816260"/>
        </a:xfrm>
        <a:prstGeom prst="rect">
          <a:avLst/>
        </a:prstGeom>
      </xdr:spPr>
    </xdr:pic>
    <xdr:clientData/>
  </xdr:twoCellAnchor>
  <xdr:twoCellAnchor editAs="oneCell">
    <xdr:from>
      <xdr:col>6</xdr:col>
      <xdr:colOff>4873063</xdr:colOff>
      <xdr:row>0</xdr:row>
      <xdr:rowOff>120652</xdr:rowOff>
    </xdr:from>
    <xdr:to>
      <xdr:col>6</xdr:col>
      <xdr:colOff>5769978</xdr:colOff>
      <xdr:row>0</xdr:row>
      <xdr:rowOff>935888</xdr:rowOff>
    </xdr:to>
    <xdr:pic>
      <xdr:nvPicPr>
        <xdr:cNvPr id="36" name="Resim 3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002563" y="120652"/>
          <a:ext cx="896915" cy="815236"/>
        </a:xfrm>
        <a:prstGeom prst="rect">
          <a:avLst/>
        </a:prstGeom>
      </xdr:spPr>
    </xdr:pic>
    <xdr:clientData/>
  </xdr:twoCellAnchor>
  <xdr:twoCellAnchor>
    <xdr:from>
      <xdr:col>6</xdr:col>
      <xdr:colOff>6786563</xdr:colOff>
      <xdr:row>0</xdr:row>
      <xdr:rowOff>126999</xdr:rowOff>
    </xdr:from>
    <xdr:to>
      <xdr:col>6</xdr:col>
      <xdr:colOff>7636175</xdr:colOff>
      <xdr:row>0</xdr:row>
      <xdr:rowOff>920749</xdr:rowOff>
    </xdr:to>
    <xdr:pic>
      <xdr:nvPicPr>
        <xdr:cNvPr id="37" name="1 Resim" descr="H 6401 AGSB.jp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6063" y="126999"/>
          <a:ext cx="849612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6765478</xdr:colOff>
      <xdr:row>0</xdr:row>
      <xdr:rowOff>1083626</xdr:rowOff>
    </xdr:from>
    <xdr:to>
      <xdr:col>6</xdr:col>
      <xdr:colOff>7653684</xdr:colOff>
      <xdr:row>0</xdr:row>
      <xdr:rowOff>1842188</xdr:rowOff>
    </xdr:to>
    <xdr:pic>
      <xdr:nvPicPr>
        <xdr:cNvPr id="38" name="Resim 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89" t="4559" r="18092" b="5885"/>
        <a:stretch/>
      </xdr:blipFill>
      <xdr:spPr>
        <a:xfrm>
          <a:off x="22664291" y="1083626"/>
          <a:ext cx="888206" cy="758562"/>
        </a:xfrm>
        <a:prstGeom prst="rect">
          <a:avLst/>
        </a:prstGeom>
      </xdr:spPr>
    </xdr:pic>
    <xdr:clientData/>
  </xdr:twoCellAnchor>
  <xdr:twoCellAnchor editAs="oneCell">
    <xdr:from>
      <xdr:col>6</xdr:col>
      <xdr:colOff>126999</xdr:colOff>
      <xdr:row>0</xdr:row>
      <xdr:rowOff>1016000</xdr:rowOff>
    </xdr:from>
    <xdr:to>
      <xdr:col>6</xdr:col>
      <xdr:colOff>982825</xdr:colOff>
      <xdr:row>0</xdr:row>
      <xdr:rowOff>1770063</xdr:rowOff>
    </xdr:to>
    <xdr:pic>
      <xdr:nvPicPr>
        <xdr:cNvPr id="39" name="Picture 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5812" y="1016000"/>
          <a:ext cx="855826" cy="754063"/>
        </a:xfrm>
        <a:prstGeom prst="rect">
          <a:avLst/>
        </a:prstGeom>
      </xdr:spPr>
    </xdr:pic>
    <xdr:clientData/>
  </xdr:twoCellAnchor>
  <xdr:twoCellAnchor editAs="oneCell">
    <xdr:from>
      <xdr:col>6</xdr:col>
      <xdr:colOff>1025151</xdr:colOff>
      <xdr:row>0</xdr:row>
      <xdr:rowOff>1016403</xdr:rowOff>
    </xdr:from>
    <xdr:to>
      <xdr:col>6</xdr:col>
      <xdr:colOff>1882722</xdr:colOff>
      <xdr:row>0</xdr:row>
      <xdr:rowOff>1774151</xdr:rowOff>
    </xdr:to>
    <xdr:pic>
      <xdr:nvPicPr>
        <xdr:cNvPr id="40" name="Resim 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3964" y="1016403"/>
          <a:ext cx="857571" cy="7577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1922553</xdr:colOff>
      <xdr:row>0</xdr:row>
      <xdr:rowOff>1019268</xdr:rowOff>
    </xdr:from>
    <xdr:to>
      <xdr:col>6</xdr:col>
      <xdr:colOff>2797805</xdr:colOff>
      <xdr:row>0</xdr:row>
      <xdr:rowOff>1775380</xdr:rowOff>
    </xdr:to>
    <xdr:pic>
      <xdr:nvPicPr>
        <xdr:cNvPr id="41" name="Resim 5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1366" y="1019268"/>
          <a:ext cx="875252" cy="756112"/>
        </a:xfrm>
        <a:prstGeom prst="rect">
          <a:avLst/>
        </a:prstGeom>
      </xdr:spPr>
    </xdr:pic>
    <xdr:clientData/>
  </xdr:twoCellAnchor>
  <xdr:twoCellAnchor editAs="oneCell">
    <xdr:from>
      <xdr:col>6</xdr:col>
      <xdr:colOff>3659466</xdr:colOff>
      <xdr:row>0</xdr:row>
      <xdr:rowOff>1019267</xdr:rowOff>
    </xdr:from>
    <xdr:to>
      <xdr:col>6</xdr:col>
      <xdr:colOff>4507786</xdr:colOff>
      <xdr:row>0</xdr:row>
      <xdr:rowOff>1768063</xdr:rowOff>
    </xdr:to>
    <xdr:pic>
      <xdr:nvPicPr>
        <xdr:cNvPr id="42" name="Resim 9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01" t="3247" r="17454" b="5371"/>
        <a:stretch/>
      </xdr:blipFill>
      <xdr:spPr>
        <a:xfrm>
          <a:off x="19558279" y="1019267"/>
          <a:ext cx="848320" cy="748796"/>
        </a:xfrm>
        <a:prstGeom prst="rect">
          <a:avLst/>
        </a:prstGeom>
      </xdr:spPr>
    </xdr:pic>
    <xdr:clientData/>
  </xdr:twoCellAnchor>
  <xdr:twoCellAnchor editAs="oneCell">
    <xdr:from>
      <xdr:col>6</xdr:col>
      <xdr:colOff>2808752</xdr:colOff>
      <xdr:row>0</xdr:row>
      <xdr:rowOff>1027204</xdr:rowOff>
    </xdr:from>
    <xdr:to>
      <xdr:col>6</xdr:col>
      <xdr:colOff>3643608</xdr:colOff>
      <xdr:row>0</xdr:row>
      <xdr:rowOff>1772946</xdr:rowOff>
    </xdr:to>
    <xdr:pic>
      <xdr:nvPicPr>
        <xdr:cNvPr id="43" name="Resim 1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56" t="5189" r="17974" b="2908"/>
        <a:stretch/>
      </xdr:blipFill>
      <xdr:spPr>
        <a:xfrm>
          <a:off x="18707565" y="1027204"/>
          <a:ext cx="834856" cy="745742"/>
        </a:xfrm>
        <a:prstGeom prst="rect">
          <a:avLst/>
        </a:prstGeom>
      </xdr:spPr>
    </xdr:pic>
    <xdr:clientData/>
  </xdr:twoCellAnchor>
  <xdr:twoCellAnchor editAs="oneCell">
    <xdr:from>
      <xdr:col>6</xdr:col>
      <xdr:colOff>4548187</xdr:colOff>
      <xdr:row>0</xdr:row>
      <xdr:rowOff>1008063</xdr:rowOff>
    </xdr:from>
    <xdr:to>
      <xdr:col>6</xdr:col>
      <xdr:colOff>5421312</xdr:colOff>
      <xdr:row>0</xdr:row>
      <xdr:rowOff>1763199</xdr:rowOff>
    </xdr:to>
    <xdr:pic>
      <xdr:nvPicPr>
        <xdr:cNvPr id="44" name="Resim 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61" t="5136" r="16194" b="5326"/>
        <a:stretch/>
      </xdr:blipFill>
      <xdr:spPr>
        <a:xfrm>
          <a:off x="20447000" y="1008063"/>
          <a:ext cx="873125" cy="755136"/>
        </a:xfrm>
        <a:prstGeom prst="rect">
          <a:avLst/>
        </a:prstGeom>
      </xdr:spPr>
    </xdr:pic>
    <xdr:clientData/>
  </xdr:twoCellAnchor>
  <xdr:twoCellAnchor editAs="oneCell">
    <xdr:from>
      <xdr:col>8</xdr:col>
      <xdr:colOff>2532062</xdr:colOff>
      <xdr:row>0</xdr:row>
      <xdr:rowOff>1135062</xdr:rowOff>
    </xdr:from>
    <xdr:to>
      <xdr:col>8</xdr:col>
      <xdr:colOff>3675060</xdr:colOff>
      <xdr:row>0</xdr:row>
      <xdr:rowOff>1837296</xdr:rowOff>
    </xdr:to>
    <xdr:pic>
      <xdr:nvPicPr>
        <xdr:cNvPr id="50" name="Resim 301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0" y="1135062"/>
          <a:ext cx="1142998" cy="702234"/>
        </a:xfrm>
        <a:prstGeom prst="rect">
          <a:avLst/>
        </a:prstGeom>
      </xdr:spPr>
    </xdr:pic>
    <xdr:clientData/>
  </xdr:twoCellAnchor>
  <xdr:twoCellAnchor editAs="oneCell">
    <xdr:from>
      <xdr:col>7</xdr:col>
      <xdr:colOff>71436</xdr:colOff>
      <xdr:row>0</xdr:row>
      <xdr:rowOff>103189</xdr:rowOff>
    </xdr:from>
    <xdr:to>
      <xdr:col>7</xdr:col>
      <xdr:colOff>1235138</xdr:colOff>
      <xdr:row>0</xdr:row>
      <xdr:rowOff>976314</xdr:rowOff>
    </xdr:to>
    <xdr:pic>
      <xdr:nvPicPr>
        <xdr:cNvPr id="51" name="Resim 2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82" t="6095" r="5223" b="5219"/>
        <a:stretch/>
      </xdr:blipFill>
      <xdr:spPr bwMode="auto">
        <a:xfrm>
          <a:off x="24733249" y="103189"/>
          <a:ext cx="1163702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4016374</xdr:colOff>
      <xdr:row>0</xdr:row>
      <xdr:rowOff>1031876</xdr:rowOff>
    </xdr:from>
    <xdr:to>
      <xdr:col>5</xdr:col>
      <xdr:colOff>4970120</xdr:colOff>
      <xdr:row>0</xdr:row>
      <xdr:rowOff>1881187</xdr:rowOff>
    </xdr:to>
    <xdr:pic>
      <xdr:nvPicPr>
        <xdr:cNvPr id="52" name="Resim 3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4" y="1031876"/>
          <a:ext cx="953746" cy="849311"/>
        </a:xfrm>
        <a:prstGeom prst="rect">
          <a:avLst/>
        </a:prstGeom>
      </xdr:spPr>
    </xdr:pic>
    <xdr:clientData/>
  </xdr:twoCellAnchor>
  <xdr:twoCellAnchor editAs="oneCell">
    <xdr:from>
      <xdr:col>7</xdr:col>
      <xdr:colOff>79367</xdr:colOff>
      <xdr:row>0</xdr:row>
      <xdr:rowOff>1031871</xdr:rowOff>
    </xdr:from>
    <xdr:to>
      <xdr:col>7</xdr:col>
      <xdr:colOff>1222367</xdr:colOff>
      <xdr:row>0</xdr:row>
      <xdr:rowOff>1890668</xdr:rowOff>
    </xdr:to>
    <xdr:pic>
      <xdr:nvPicPr>
        <xdr:cNvPr id="53" name="Resim 1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41180" y="1031871"/>
          <a:ext cx="1143000" cy="858797"/>
        </a:xfrm>
        <a:prstGeom prst="rect">
          <a:avLst/>
        </a:prstGeom>
      </xdr:spPr>
    </xdr:pic>
    <xdr:clientData/>
  </xdr:twoCellAnchor>
  <xdr:twoCellAnchor editAs="oneCell">
    <xdr:from>
      <xdr:col>8</xdr:col>
      <xdr:colOff>103189</xdr:colOff>
      <xdr:row>0</xdr:row>
      <xdr:rowOff>111125</xdr:rowOff>
    </xdr:from>
    <xdr:to>
      <xdr:col>8</xdr:col>
      <xdr:colOff>1253659</xdr:colOff>
      <xdr:row>0</xdr:row>
      <xdr:rowOff>984250</xdr:rowOff>
    </xdr:to>
    <xdr:pic>
      <xdr:nvPicPr>
        <xdr:cNvPr id="54" name="Resim 307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82627" y="111125"/>
          <a:ext cx="1150470" cy="873125"/>
        </a:xfrm>
        <a:prstGeom prst="rect">
          <a:avLst/>
        </a:prstGeom>
      </xdr:spPr>
    </xdr:pic>
    <xdr:clientData/>
  </xdr:twoCellAnchor>
  <xdr:twoCellAnchor editAs="oneCell">
    <xdr:from>
      <xdr:col>8</xdr:col>
      <xdr:colOff>1325564</xdr:colOff>
      <xdr:row>0</xdr:row>
      <xdr:rowOff>111125</xdr:rowOff>
    </xdr:from>
    <xdr:to>
      <xdr:col>8</xdr:col>
      <xdr:colOff>2469103</xdr:colOff>
      <xdr:row>0</xdr:row>
      <xdr:rowOff>976506</xdr:rowOff>
    </xdr:to>
    <xdr:pic>
      <xdr:nvPicPr>
        <xdr:cNvPr id="55" name="Resim 1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02" y="111125"/>
          <a:ext cx="1143539" cy="865381"/>
        </a:xfrm>
        <a:prstGeom prst="rect">
          <a:avLst/>
        </a:prstGeom>
      </xdr:spPr>
    </xdr:pic>
    <xdr:clientData/>
  </xdr:twoCellAnchor>
  <xdr:twoCellAnchor>
    <xdr:from>
      <xdr:col>8</xdr:col>
      <xdr:colOff>1341438</xdr:colOff>
      <xdr:row>0</xdr:row>
      <xdr:rowOff>1031876</xdr:rowOff>
    </xdr:from>
    <xdr:to>
      <xdr:col>8</xdr:col>
      <xdr:colOff>2443394</xdr:colOff>
      <xdr:row>0</xdr:row>
      <xdr:rowOff>1885709</xdr:rowOff>
    </xdr:to>
    <xdr:pic>
      <xdr:nvPicPr>
        <xdr:cNvPr id="56" name="2 Resim" descr="H 7501 AGSB.jpg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0876" y="1031876"/>
          <a:ext cx="1101956" cy="853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111128</xdr:colOff>
      <xdr:row>0</xdr:row>
      <xdr:rowOff>1047750</xdr:rowOff>
    </xdr:from>
    <xdr:to>
      <xdr:col>8</xdr:col>
      <xdr:colOff>1254126</xdr:colOff>
      <xdr:row>0</xdr:row>
      <xdr:rowOff>1907659</xdr:rowOff>
    </xdr:to>
    <xdr:pic>
      <xdr:nvPicPr>
        <xdr:cNvPr id="57" name="Picture 5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0566" y="1047750"/>
          <a:ext cx="1142998" cy="859909"/>
        </a:xfrm>
        <a:prstGeom prst="rect">
          <a:avLst/>
        </a:prstGeom>
      </xdr:spPr>
    </xdr:pic>
    <xdr:clientData/>
  </xdr:twoCellAnchor>
  <xdr:twoCellAnchor editAs="oneCell">
    <xdr:from>
      <xdr:col>10</xdr:col>
      <xdr:colOff>3095625</xdr:colOff>
      <xdr:row>0</xdr:row>
      <xdr:rowOff>1119189</xdr:rowOff>
    </xdr:from>
    <xdr:to>
      <xdr:col>10</xdr:col>
      <xdr:colOff>4310804</xdr:colOff>
      <xdr:row>0</xdr:row>
      <xdr:rowOff>1912938</xdr:rowOff>
    </xdr:to>
    <xdr:pic>
      <xdr:nvPicPr>
        <xdr:cNvPr id="65" name="Picture 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21" b="-1"/>
        <a:stretch/>
      </xdr:blipFill>
      <xdr:spPr>
        <a:xfrm>
          <a:off x="39322375" y="1119189"/>
          <a:ext cx="1215179" cy="793749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0</xdr:row>
      <xdr:rowOff>103188</xdr:rowOff>
    </xdr:from>
    <xdr:to>
      <xdr:col>9</xdr:col>
      <xdr:colOff>1485379</xdr:colOff>
      <xdr:row>0</xdr:row>
      <xdr:rowOff>984250</xdr:rowOff>
    </xdr:to>
    <xdr:pic>
      <xdr:nvPicPr>
        <xdr:cNvPr id="66" name="Resim 9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5313" y="103188"/>
          <a:ext cx="1421879" cy="881062"/>
        </a:xfrm>
        <a:prstGeom prst="rect">
          <a:avLst/>
        </a:prstGeom>
      </xdr:spPr>
    </xdr:pic>
    <xdr:clientData/>
  </xdr:twoCellAnchor>
  <xdr:twoCellAnchor editAs="oneCell">
    <xdr:from>
      <xdr:col>9</xdr:col>
      <xdr:colOff>1574875</xdr:colOff>
      <xdr:row>0</xdr:row>
      <xdr:rowOff>116616</xdr:rowOff>
    </xdr:from>
    <xdr:to>
      <xdr:col>9</xdr:col>
      <xdr:colOff>3083780</xdr:colOff>
      <xdr:row>0</xdr:row>
      <xdr:rowOff>983160</xdr:rowOff>
    </xdr:to>
    <xdr:pic>
      <xdr:nvPicPr>
        <xdr:cNvPr id="67" name="Resim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6688" y="116616"/>
          <a:ext cx="1508905" cy="866544"/>
        </a:xfrm>
        <a:prstGeom prst="rect">
          <a:avLst/>
        </a:prstGeom>
      </xdr:spPr>
    </xdr:pic>
    <xdr:clientData/>
  </xdr:twoCellAnchor>
  <xdr:twoCellAnchor editAs="oneCell">
    <xdr:from>
      <xdr:col>9</xdr:col>
      <xdr:colOff>3130550</xdr:colOff>
      <xdr:row>0</xdr:row>
      <xdr:rowOff>112711</xdr:rowOff>
    </xdr:from>
    <xdr:to>
      <xdr:col>9</xdr:col>
      <xdr:colOff>4672228</xdr:colOff>
      <xdr:row>0</xdr:row>
      <xdr:rowOff>993154</xdr:rowOff>
    </xdr:to>
    <xdr:pic>
      <xdr:nvPicPr>
        <xdr:cNvPr id="68" name="Resim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872363" y="112711"/>
          <a:ext cx="1541678" cy="880443"/>
        </a:xfrm>
        <a:prstGeom prst="rect">
          <a:avLst/>
        </a:prstGeom>
      </xdr:spPr>
    </xdr:pic>
    <xdr:clientData/>
  </xdr:twoCellAnchor>
  <xdr:twoCellAnchor editAs="oneCell">
    <xdr:from>
      <xdr:col>9</xdr:col>
      <xdr:colOff>39221</xdr:colOff>
      <xdr:row>0</xdr:row>
      <xdr:rowOff>1088391</xdr:rowOff>
    </xdr:from>
    <xdr:to>
      <xdr:col>9</xdr:col>
      <xdr:colOff>1535464</xdr:colOff>
      <xdr:row>0</xdr:row>
      <xdr:rowOff>1913014</xdr:rowOff>
    </xdr:to>
    <xdr:pic>
      <xdr:nvPicPr>
        <xdr:cNvPr id="69" name="Resim 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1034" y="1088391"/>
          <a:ext cx="1496243" cy="824623"/>
        </a:xfrm>
        <a:prstGeom prst="rect">
          <a:avLst/>
        </a:prstGeom>
      </xdr:spPr>
    </xdr:pic>
    <xdr:clientData/>
  </xdr:twoCellAnchor>
  <xdr:twoCellAnchor editAs="oneCell">
    <xdr:from>
      <xdr:col>9</xdr:col>
      <xdr:colOff>4714877</xdr:colOff>
      <xdr:row>0</xdr:row>
      <xdr:rowOff>128588</xdr:rowOff>
    </xdr:from>
    <xdr:to>
      <xdr:col>9</xdr:col>
      <xdr:colOff>6211667</xdr:colOff>
      <xdr:row>0</xdr:row>
      <xdr:rowOff>984250</xdr:rowOff>
    </xdr:to>
    <xdr:pic>
      <xdr:nvPicPr>
        <xdr:cNvPr id="70" name="Resim 1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56690" y="128588"/>
          <a:ext cx="1496790" cy="855662"/>
        </a:xfrm>
        <a:prstGeom prst="rect">
          <a:avLst/>
        </a:prstGeom>
      </xdr:spPr>
    </xdr:pic>
    <xdr:clientData/>
  </xdr:twoCellAnchor>
  <xdr:twoCellAnchor editAs="oneCell">
    <xdr:from>
      <xdr:col>9</xdr:col>
      <xdr:colOff>1554817</xdr:colOff>
      <xdr:row>0</xdr:row>
      <xdr:rowOff>1073468</xdr:rowOff>
    </xdr:from>
    <xdr:to>
      <xdr:col>9</xdr:col>
      <xdr:colOff>3163324</xdr:colOff>
      <xdr:row>0</xdr:row>
      <xdr:rowOff>1918815</xdr:rowOff>
    </xdr:to>
    <xdr:pic>
      <xdr:nvPicPr>
        <xdr:cNvPr id="71" name="Resim 11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6630" y="1073468"/>
          <a:ext cx="1608507" cy="845347"/>
        </a:xfrm>
        <a:prstGeom prst="rect">
          <a:avLst/>
        </a:prstGeom>
      </xdr:spPr>
    </xdr:pic>
    <xdr:clientData/>
  </xdr:twoCellAnchor>
  <xdr:twoCellAnchor editAs="oneCell">
    <xdr:from>
      <xdr:col>9</xdr:col>
      <xdr:colOff>4699337</xdr:colOff>
      <xdr:row>0</xdr:row>
      <xdr:rowOff>1071248</xdr:rowOff>
    </xdr:from>
    <xdr:to>
      <xdr:col>9</xdr:col>
      <xdr:colOff>6122419</xdr:colOff>
      <xdr:row>0</xdr:row>
      <xdr:rowOff>1907789</xdr:rowOff>
    </xdr:to>
    <xdr:pic>
      <xdr:nvPicPr>
        <xdr:cNvPr id="72" name="Resim 1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41150" y="1071248"/>
          <a:ext cx="1423082" cy="836541"/>
        </a:xfrm>
        <a:prstGeom prst="rect">
          <a:avLst/>
        </a:prstGeom>
      </xdr:spPr>
    </xdr:pic>
    <xdr:clientData/>
  </xdr:twoCellAnchor>
  <xdr:twoCellAnchor editAs="oneCell">
    <xdr:from>
      <xdr:col>9</xdr:col>
      <xdr:colOff>3202548</xdr:colOff>
      <xdr:row>0</xdr:row>
      <xdr:rowOff>1063627</xdr:rowOff>
    </xdr:from>
    <xdr:to>
      <xdr:col>9</xdr:col>
      <xdr:colOff>4658489</xdr:colOff>
      <xdr:row>0</xdr:row>
      <xdr:rowOff>1917779</xdr:rowOff>
    </xdr:to>
    <xdr:pic>
      <xdr:nvPicPr>
        <xdr:cNvPr id="73" name="Resim 13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44361" y="1063627"/>
          <a:ext cx="1455941" cy="854152"/>
        </a:xfrm>
        <a:prstGeom prst="rect">
          <a:avLst/>
        </a:prstGeom>
      </xdr:spPr>
    </xdr:pic>
    <xdr:clientData/>
  </xdr:twoCellAnchor>
  <xdr:twoCellAnchor editAs="oneCell">
    <xdr:from>
      <xdr:col>10</xdr:col>
      <xdr:colOff>71438</xdr:colOff>
      <xdr:row>0</xdr:row>
      <xdr:rowOff>150814</xdr:rowOff>
    </xdr:from>
    <xdr:to>
      <xdr:col>10</xdr:col>
      <xdr:colOff>1535129</xdr:colOff>
      <xdr:row>0</xdr:row>
      <xdr:rowOff>979770</xdr:rowOff>
    </xdr:to>
    <xdr:pic>
      <xdr:nvPicPr>
        <xdr:cNvPr id="74" name="Resim 308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8188" y="150814"/>
          <a:ext cx="1463691" cy="828956"/>
        </a:xfrm>
        <a:prstGeom prst="rect">
          <a:avLst/>
        </a:prstGeom>
      </xdr:spPr>
    </xdr:pic>
    <xdr:clientData/>
  </xdr:twoCellAnchor>
  <xdr:twoCellAnchor editAs="oneCell">
    <xdr:from>
      <xdr:col>10</xdr:col>
      <xdr:colOff>1584233</xdr:colOff>
      <xdr:row>0</xdr:row>
      <xdr:rowOff>153989</xdr:rowOff>
    </xdr:from>
    <xdr:to>
      <xdr:col>10</xdr:col>
      <xdr:colOff>3019009</xdr:colOff>
      <xdr:row>0</xdr:row>
      <xdr:rowOff>976313</xdr:rowOff>
    </xdr:to>
    <xdr:pic>
      <xdr:nvPicPr>
        <xdr:cNvPr id="75" name="Resim 30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0983" y="153989"/>
          <a:ext cx="1434776" cy="822324"/>
        </a:xfrm>
        <a:prstGeom prst="rect">
          <a:avLst/>
        </a:prstGeom>
      </xdr:spPr>
    </xdr:pic>
    <xdr:clientData/>
  </xdr:twoCellAnchor>
  <xdr:twoCellAnchor editAs="oneCell">
    <xdr:from>
      <xdr:col>10</xdr:col>
      <xdr:colOff>87313</xdr:colOff>
      <xdr:row>0</xdr:row>
      <xdr:rowOff>1089026</xdr:rowOff>
    </xdr:from>
    <xdr:to>
      <xdr:col>10</xdr:col>
      <xdr:colOff>1492250</xdr:colOff>
      <xdr:row>0</xdr:row>
      <xdr:rowOff>1941016</xdr:rowOff>
    </xdr:to>
    <xdr:pic>
      <xdr:nvPicPr>
        <xdr:cNvPr id="76" name="Resim 12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063" y="1089026"/>
          <a:ext cx="1404937" cy="851990"/>
        </a:xfrm>
        <a:prstGeom prst="rect">
          <a:avLst/>
        </a:prstGeom>
      </xdr:spPr>
    </xdr:pic>
    <xdr:clientData/>
  </xdr:twoCellAnchor>
  <xdr:twoCellAnchor editAs="oneCell">
    <xdr:from>
      <xdr:col>10</xdr:col>
      <xdr:colOff>1584699</xdr:colOff>
      <xdr:row>0</xdr:row>
      <xdr:rowOff>1047750</xdr:rowOff>
    </xdr:from>
    <xdr:to>
      <xdr:col>10</xdr:col>
      <xdr:colOff>3004966</xdr:colOff>
      <xdr:row>0</xdr:row>
      <xdr:rowOff>1911272</xdr:rowOff>
    </xdr:to>
    <xdr:pic>
      <xdr:nvPicPr>
        <xdr:cNvPr id="77" name="Resim 13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1449" y="1047750"/>
          <a:ext cx="1420267" cy="863522"/>
        </a:xfrm>
        <a:prstGeom prst="rect">
          <a:avLst/>
        </a:prstGeom>
      </xdr:spPr>
    </xdr:pic>
    <xdr:clientData/>
  </xdr:twoCellAnchor>
  <xdr:twoCellAnchor>
    <xdr:from>
      <xdr:col>10</xdr:col>
      <xdr:colOff>3095625</xdr:colOff>
      <xdr:row>0</xdr:row>
      <xdr:rowOff>142875</xdr:rowOff>
    </xdr:from>
    <xdr:to>
      <xdr:col>10</xdr:col>
      <xdr:colOff>4477254</xdr:colOff>
      <xdr:row>0</xdr:row>
      <xdr:rowOff>1024601</xdr:rowOff>
    </xdr:to>
    <xdr:pic>
      <xdr:nvPicPr>
        <xdr:cNvPr id="78" name="3 Resim" descr="H 9501 AGSB.jpg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22375" y="142875"/>
          <a:ext cx="1381629" cy="881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4528414</xdr:colOff>
      <xdr:row>0</xdr:row>
      <xdr:rowOff>156460</xdr:rowOff>
    </xdr:from>
    <xdr:to>
      <xdr:col>10</xdr:col>
      <xdr:colOff>5871646</xdr:colOff>
      <xdr:row>0</xdr:row>
      <xdr:rowOff>1031875</xdr:rowOff>
    </xdr:to>
    <xdr:pic>
      <xdr:nvPicPr>
        <xdr:cNvPr id="79" name="5 Resim" descr="H 9501 BGSB.jpg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55164" y="156460"/>
          <a:ext cx="1343232" cy="87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150812</xdr:colOff>
      <xdr:row>0</xdr:row>
      <xdr:rowOff>619125</xdr:rowOff>
    </xdr:from>
    <xdr:to>
      <xdr:col>11</xdr:col>
      <xdr:colOff>1662225</xdr:colOff>
      <xdr:row>0</xdr:row>
      <xdr:rowOff>1526623</xdr:rowOff>
    </xdr:to>
    <xdr:pic>
      <xdr:nvPicPr>
        <xdr:cNvPr id="89" name="Resim 1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22750" y="619125"/>
          <a:ext cx="1511413" cy="907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85727</xdr:rowOff>
    </xdr:from>
    <xdr:to>
      <xdr:col>0</xdr:col>
      <xdr:colOff>990600</xdr:colOff>
      <xdr:row>0</xdr:row>
      <xdr:rowOff>334461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1" t="14068" r="7715" b="18251"/>
        <a:stretch/>
      </xdr:blipFill>
      <xdr:spPr>
        <a:xfrm>
          <a:off x="57149" y="85727"/>
          <a:ext cx="933451" cy="248734"/>
        </a:xfrm>
        <a:prstGeom prst="rect">
          <a:avLst/>
        </a:prstGeom>
      </xdr:spPr>
    </xdr:pic>
    <xdr:clientData/>
  </xdr:twoCellAnchor>
  <xdr:twoCellAnchor editAs="oneCell">
    <xdr:from>
      <xdr:col>1</xdr:col>
      <xdr:colOff>31747</xdr:colOff>
      <xdr:row>0</xdr:row>
      <xdr:rowOff>55563</xdr:rowOff>
    </xdr:from>
    <xdr:to>
      <xdr:col>1</xdr:col>
      <xdr:colOff>817559</xdr:colOff>
      <xdr:row>0</xdr:row>
      <xdr:rowOff>943871</xdr:rowOff>
    </xdr:to>
    <xdr:pic>
      <xdr:nvPicPr>
        <xdr:cNvPr id="17" name="Resim 13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897" r="21984" b="29025"/>
        <a:stretch/>
      </xdr:blipFill>
      <xdr:spPr>
        <a:xfrm>
          <a:off x="3135310" y="55563"/>
          <a:ext cx="785812" cy="888308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809622</xdr:colOff>
      <xdr:row>0</xdr:row>
      <xdr:rowOff>87313</xdr:rowOff>
    </xdr:from>
    <xdr:to>
      <xdr:col>1</xdr:col>
      <xdr:colOff>1574933</xdr:colOff>
      <xdr:row>0</xdr:row>
      <xdr:rowOff>906435</xdr:rowOff>
    </xdr:to>
    <xdr:pic>
      <xdr:nvPicPr>
        <xdr:cNvPr id="18" name="Resim 139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8" r="9555" b="17550"/>
        <a:stretch/>
      </xdr:blipFill>
      <xdr:spPr>
        <a:xfrm>
          <a:off x="3913185" y="87313"/>
          <a:ext cx="765311" cy="819122"/>
        </a:xfrm>
        <a:prstGeom prst="rect">
          <a:avLst/>
        </a:prstGeom>
      </xdr:spPr>
    </xdr:pic>
    <xdr:clientData/>
  </xdr:twoCellAnchor>
  <xdr:twoCellAnchor editAs="oneCell">
    <xdr:from>
      <xdr:col>1</xdr:col>
      <xdr:colOff>2452684</xdr:colOff>
      <xdr:row>0</xdr:row>
      <xdr:rowOff>103188</xdr:rowOff>
    </xdr:from>
    <xdr:to>
      <xdr:col>1</xdr:col>
      <xdr:colOff>3170163</xdr:colOff>
      <xdr:row>0</xdr:row>
      <xdr:rowOff>930121</xdr:rowOff>
    </xdr:to>
    <xdr:pic>
      <xdr:nvPicPr>
        <xdr:cNvPr id="20" name="Resim 14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3" t="1917" r="11130" b="14344"/>
        <a:stretch/>
      </xdr:blipFill>
      <xdr:spPr>
        <a:xfrm>
          <a:off x="5556247" y="103188"/>
          <a:ext cx="717479" cy="826933"/>
        </a:xfrm>
        <a:prstGeom prst="rect">
          <a:avLst/>
        </a:prstGeom>
      </xdr:spPr>
    </xdr:pic>
    <xdr:clientData/>
  </xdr:twoCellAnchor>
  <xdr:twoCellAnchor editAs="oneCell">
    <xdr:from>
      <xdr:col>1</xdr:col>
      <xdr:colOff>3159125</xdr:colOff>
      <xdr:row>0</xdr:row>
      <xdr:rowOff>71440</xdr:rowOff>
    </xdr:from>
    <xdr:to>
      <xdr:col>2</xdr:col>
      <xdr:colOff>1033</xdr:colOff>
      <xdr:row>0</xdr:row>
      <xdr:rowOff>936625</xdr:rowOff>
    </xdr:to>
    <xdr:pic>
      <xdr:nvPicPr>
        <xdr:cNvPr id="21" name="Resim 149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47" t="3157" r="10526" b="15038"/>
        <a:stretch/>
      </xdr:blipFill>
      <xdr:spPr>
        <a:xfrm>
          <a:off x="6262688" y="71440"/>
          <a:ext cx="867808" cy="865185"/>
        </a:xfrm>
        <a:prstGeom prst="rect">
          <a:avLst/>
        </a:prstGeom>
      </xdr:spPr>
    </xdr:pic>
    <xdr:clientData/>
  </xdr:twoCellAnchor>
  <xdr:twoCellAnchor editAs="oneCell">
    <xdr:from>
      <xdr:col>1</xdr:col>
      <xdr:colOff>1563684</xdr:colOff>
      <xdr:row>0</xdr:row>
      <xdr:rowOff>71438</xdr:rowOff>
    </xdr:from>
    <xdr:to>
      <xdr:col>1</xdr:col>
      <xdr:colOff>2404159</xdr:colOff>
      <xdr:row>0</xdr:row>
      <xdr:rowOff>963371</xdr:rowOff>
    </xdr:to>
    <xdr:pic>
      <xdr:nvPicPr>
        <xdr:cNvPr id="22" name="Resim 13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95" t="1642" r="9770" b="14286"/>
        <a:stretch/>
      </xdr:blipFill>
      <xdr:spPr>
        <a:xfrm>
          <a:off x="4667247" y="71438"/>
          <a:ext cx="840475" cy="891933"/>
        </a:xfrm>
        <a:prstGeom prst="rect">
          <a:avLst/>
        </a:prstGeom>
      </xdr:spPr>
    </xdr:pic>
    <xdr:clientData/>
  </xdr:twoCellAnchor>
  <xdr:oneCellAnchor>
    <xdr:from>
      <xdr:col>2</xdr:col>
      <xdr:colOff>31746</xdr:colOff>
      <xdr:row>0</xdr:row>
      <xdr:rowOff>55563</xdr:rowOff>
    </xdr:from>
    <xdr:ext cx="963127" cy="888308"/>
    <xdr:pic>
      <xdr:nvPicPr>
        <xdr:cNvPr id="23" name="Resim 1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897" r="21984" b="29025"/>
        <a:stretch/>
      </xdr:blipFill>
      <xdr:spPr>
        <a:xfrm>
          <a:off x="7302496" y="55563"/>
          <a:ext cx="963127" cy="888308"/>
        </a:xfrm>
        <a:prstGeom prst="rect">
          <a:avLst/>
        </a:prstGeom>
      </xdr:spPr>
    </xdr:pic>
    <xdr:clientData/>
  </xdr:oneCellAnchor>
  <xdr:oneCellAnchor>
    <xdr:from>
      <xdr:col>2</xdr:col>
      <xdr:colOff>881064</xdr:colOff>
      <xdr:row>0</xdr:row>
      <xdr:rowOff>87313</xdr:rowOff>
    </xdr:from>
    <xdr:ext cx="938000" cy="819122"/>
    <xdr:pic>
      <xdr:nvPicPr>
        <xdr:cNvPr id="24" name="Resim 139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8" r="9555" b="17550"/>
        <a:stretch/>
      </xdr:blipFill>
      <xdr:spPr>
        <a:xfrm>
          <a:off x="8151814" y="87313"/>
          <a:ext cx="938000" cy="819122"/>
        </a:xfrm>
        <a:prstGeom prst="rect">
          <a:avLst/>
        </a:prstGeom>
      </xdr:spPr>
    </xdr:pic>
    <xdr:clientData/>
  </xdr:oneCellAnchor>
  <xdr:oneCellAnchor>
    <xdr:from>
      <xdr:col>2</xdr:col>
      <xdr:colOff>2667010</xdr:colOff>
      <xdr:row>0</xdr:row>
      <xdr:rowOff>103188</xdr:rowOff>
    </xdr:from>
    <xdr:ext cx="879375" cy="826933"/>
    <xdr:pic>
      <xdr:nvPicPr>
        <xdr:cNvPr id="25" name="Resim 146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3" t="1917" r="11130" b="14344"/>
        <a:stretch/>
      </xdr:blipFill>
      <xdr:spPr>
        <a:xfrm>
          <a:off x="9937760" y="103188"/>
          <a:ext cx="879375" cy="826933"/>
        </a:xfrm>
        <a:prstGeom prst="rect">
          <a:avLst/>
        </a:prstGeom>
      </xdr:spPr>
    </xdr:pic>
    <xdr:clientData/>
  </xdr:oneCellAnchor>
  <xdr:oneCellAnchor>
    <xdr:from>
      <xdr:col>2</xdr:col>
      <xdr:colOff>3468706</xdr:colOff>
      <xdr:row>0</xdr:row>
      <xdr:rowOff>71440</xdr:rowOff>
    </xdr:from>
    <xdr:ext cx="1063625" cy="865185"/>
    <xdr:pic>
      <xdr:nvPicPr>
        <xdr:cNvPr id="26" name="Resim 14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47" t="3157" r="10526" b="15038"/>
        <a:stretch/>
      </xdr:blipFill>
      <xdr:spPr>
        <a:xfrm>
          <a:off x="10739456" y="71440"/>
          <a:ext cx="1063625" cy="865185"/>
        </a:xfrm>
        <a:prstGeom prst="rect">
          <a:avLst/>
        </a:prstGeom>
      </xdr:spPr>
    </xdr:pic>
    <xdr:clientData/>
  </xdr:oneCellAnchor>
  <xdr:oneCellAnchor>
    <xdr:from>
      <xdr:col>2</xdr:col>
      <xdr:colOff>1698630</xdr:colOff>
      <xdr:row>0</xdr:row>
      <xdr:rowOff>71438</xdr:rowOff>
    </xdr:from>
    <xdr:ext cx="1030124" cy="891933"/>
    <xdr:pic>
      <xdr:nvPicPr>
        <xdr:cNvPr id="27" name="Resim 13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95" t="1642" r="9770" b="14286"/>
        <a:stretch/>
      </xdr:blipFill>
      <xdr:spPr>
        <a:xfrm>
          <a:off x="8969380" y="71438"/>
          <a:ext cx="1030124" cy="891933"/>
        </a:xfrm>
        <a:prstGeom prst="rect">
          <a:avLst/>
        </a:prstGeom>
      </xdr:spPr>
    </xdr:pic>
    <xdr:clientData/>
  </xdr:oneCellAnchor>
  <xdr:oneCellAnchor>
    <xdr:from>
      <xdr:col>6</xdr:col>
      <xdr:colOff>31746</xdr:colOff>
      <xdr:row>0</xdr:row>
      <xdr:rowOff>55563</xdr:rowOff>
    </xdr:from>
    <xdr:ext cx="963127" cy="888308"/>
    <xdr:pic>
      <xdr:nvPicPr>
        <xdr:cNvPr id="28" name="Resim 1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897" r="21984" b="29025"/>
        <a:stretch/>
      </xdr:blipFill>
      <xdr:spPr>
        <a:xfrm>
          <a:off x="7302496" y="55563"/>
          <a:ext cx="963127" cy="888308"/>
        </a:xfrm>
        <a:prstGeom prst="rect">
          <a:avLst/>
        </a:prstGeom>
      </xdr:spPr>
    </xdr:pic>
    <xdr:clientData/>
  </xdr:oneCellAnchor>
  <xdr:oneCellAnchor>
    <xdr:from>
      <xdr:col>6</xdr:col>
      <xdr:colOff>881064</xdr:colOff>
      <xdr:row>0</xdr:row>
      <xdr:rowOff>87313</xdr:rowOff>
    </xdr:from>
    <xdr:ext cx="938000" cy="819122"/>
    <xdr:pic>
      <xdr:nvPicPr>
        <xdr:cNvPr id="29" name="Resim 139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08" r="9555" b="17550"/>
        <a:stretch/>
      </xdr:blipFill>
      <xdr:spPr>
        <a:xfrm>
          <a:off x="8151814" y="87313"/>
          <a:ext cx="938000" cy="819122"/>
        </a:xfrm>
        <a:prstGeom prst="rect">
          <a:avLst/>
        </a:prstGeom>
      </xdr:spPr>
    </xdr:pic>
    <xdr:clientData/>
  </xdr:oneCellAnchor>
  <xdr:oneCellAnchor>
    <xdr:from>
      <xdr:col>6</xdr:col>
      <xdr:colOff>2667010</xdr:colOff>
      <xdr:row>0</xdr:row>
      <xdr:rowOff>103188</xdr:rowOff>
    </xdr:from>
    <xdr:ext cx="879375" cy="826933"/>
    <xdr:pic>
      <xdr:nvPicPr>
        <xdr:cNvPr id="30" name="Resim 14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3" t="1917" r="11130" b="14344"/>
        <a:stretch/>
      </xdr:blipFill>
      <xdr:spPr>
        <a:xfrm>
          <a:off x="9937760" y="103188"/>
          <a:ext cx="879375" cy="826933"/>
        </a:xfrm>
        <a:prstGeom prst="rect">
          <a:avLst/>
        </a:prstGeom>
      </xdr:spPr>
    </xdr:pic>
    <xdr:clientData/>
  </xdr:oneCellAnchor>
  <xdr:oneCellAnchor>
    <xdr:from>
      <xdr:col>6</xdr:col>
      <xdr:colOff>3468706</xdr:colOff>
      <xdr:row>0</xdr:row>
      <xdr:rowOff>71440</xdr:rowOff>
    </xdr:from>
    <xdr:ext cx="1063625" cy="865185"/>
    <xdr:pic>
      <xdr:nvPicPr>
        <xdr:cNvPr id="31" name="Resim 149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47" t="3157" r="10526" b="15038"/>
        <a:stretch/>
      </xdr:blipFill>
      <xdr:spPr>
        <a:xfrm>
          <a:off x="10739456" y="71440"/>
          <a:ext cx="1063625" cy="865185"/>
        </a:xfrm>
        <a:prstGeom prst="rect">
          <a:avLst/>
        </a:prstGeom>
      </xdr:spPr>
    </xdr:pic>
    <xdr:clientData/>
  </xdr:oneCellAnchor>
  <xdr:oneCellAnchor>
    <xdr:from>
      <xdr:col>6</xdr:col>
      <xdr:colOff>1698630</xdr:colOff>
      <xdr:row>0</xdr:row>
      <xdr:rowOff>71438</xdr:rowOff>
    </xdr:from>
    <xdr:ext cx="1030124" cy="891933"/>
    <xdr:pic>
      <xdr:nvPicPr>
        <xdr:cNvPr id="32" name="Resim 136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95" t="1642" r="9770" b="14286"/>
        <a:stretch/>
      </xdr:blipFill>
      <xdr:spPr>
        <a:xfrm>
          <a:off x="8969380" y="71438"/>
          <a:ext cx="1030124" cy="891933"/>
        </a:xfrm>
        <a:prstGeom prst="rect">
          <a:avLst/>
        </a:prstGeom>
      </xdr:spPr>
    </xdr:pic>
    <xdr:clientData/>
  </xdr:oneCellAnchor>
  <xdr:twoCellAnchor editAs="oneCell">
    <xdr:from>
      <xdr:col>3</xdr:col>
      <xdr:colOff>87313</xdr:colOff>
      <xdr:row>0</xdr:row>
      <xdr:rowOff>101386</xdr:rowOff>
    </xdr:from>
    <xdr:to>
      <xdr:col>3</xdr:col>
      <xdr:colOff>1094465</xdr:colOff>
      <xdr:row>0</xdr:row>
      <xdr:rowOff>928690</xdr:rowOff>
    </xdr:to>
    <xdr:pic>
      <xdr:nvPicPr>
        <xdr:cNvPr id="43" name="Resim 8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23" t="5768" r="21178" b="27907"/>
        <a:stretch/>
      </xdr:blipFill>
      <xdr:spPr>
        <a:xfrm>
          <a:off x="11898313" y="101386"/>
          <a:ext cx="1007152" cy="827304"/>
        </a:xfrm>
        <a:prstGeom prst="rect">
          <a:avLst/>
        </a:prstGeom>
      </xdr:spPr>
    </xdr:pic>
    <xdr:clientData/>
  </xdr:twoCellAnchor>
  <xdr:twoCellAnchor editAs="oneCell">
    <xdr:from>
      <xdr:col>3</xdr:col>
      <xdr:colOff>996396</xdr:colOff>
      <xdr:row>0</xdr:row>
      <xdr:rowOff>87779</xdr:rowOff>
    </xdr:from>
    <xdr:to>
      <xdr:col>3</xdr:col>
      <xdr:colOff>2165522</xdr:colOff>
      <xdr:row>0</xdr:row>
      <xdr:rowOff>979828</xdr:rowOff>
    </xdr:to>
    <xdr:pic>
      <xdr:nvPicPr>
        <xdr:cNvPr id="44" name="Resim 9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7" t="9161" r="21900" b="25744"/>
        <a:stretch/>
      </xdr:blipFill>
      <xdr:spPr>
        <a:xfrm>
          <a:off x="12807396" y="87779"/>
          <a:ext cx="1169126" cy="892049"/>
        </a:xfrm>
        <a:prstGeom prst="rect">
          <a:avLst/>
        </a:prstGeom>
      </xdr:spPr>
    </xdr:pic>
    <xdr:clientData/>
  </xdr:twoCellAnchor>
  <xdr:twoCellAnchor editAs="oneCell">
    <xdr:from>
      <xdr:col>3</xdr:col>
      <xdr:colOff>2124846</xdr:colOff>
      <xdr:row>0</xdr:row>
      <xdr:rowOff>103185</xdr:rowOff>
    </xdr:from>
    <xdr:to>
      <xdr:col>3</xdr:col>
      <xdr:colOff>3095371</xdr:colOff>
      <xdr:row>0</xdr:row>
      <xdr:rowOff>980847</xdr:rowOff>
    </xdr:to>
    <xdr:pic>
      <xdr:nvPicPr>
        <xdr:cNvPr id="45" name="Resim 11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15" t="6976" r="22476" b="23710"/>
        <a:stretch/>
      </xdr:blipFill>
      <xdr:spPr>
        <a:xfrm>
          <a:off x="13935846" y="103185"/>
          <a:ext cx="999100" cy="877662"/>
        </a:xfrm>
        <a:prstGeom prst="rect">
          <a:avLst/>
        </a:prstGeom>
      </xdr:spPr>
    </xdr:pic>
    <xdr:clientData/>
  </xdr:twoCellAnchor>
  <xdr:oneCellAnchor>
    <xdr:from>
      <xdr:col>7</xdr:col>
      <xdr:colOff>87313</xdr:colOff>
      <xdr:row>0</xdr:row>
      <xdr:rowOff>101386</xdr:rowOff>
    </xdr:from>
    <xdr:ext cx="1007152" cy="827304"/>
    <xdr:pic>
      <xdr:nvPicPr>
        <xdr:cNvPr id="46" name="Resim 8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23" t="5768" r="21178" b="27907"/>
        <a:stretch/>
      </xdr:blipFill>
      <xdr:spPr>
        <a:xfrm>
          <a:off x="11898313" y="101386"/>
          <a:ext cx="1007152" cy="827304"/>
        </a:xfrm>
        <a:prstGeom prst="rect">
          <a:avLst/>
        </a:prstGeom>
      </xdr:spPr>
    </xdr:pic>
    <xdr:clientData/>
  </xdr:oneCellAnchor>
  <xdr:oneCellAnchor>
    <xdr:from>
      <xdr:col>7</xdr:col>
      <xdr:colOff>996396</xdr:colOff>
      <xdr:row>0</xdr:row>
      <xdr:rowOff>87779</xdr:rowOff>
    </xdr:from>
    <xdr:ext cx="1169126" cy="892049"/>
    <xdr:pic>
      <xdr:nvPicPr>
        <xdr:cNvPr id="47" name="Resim 9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17" t="9161" r="21900" b="25744"/>
        <a:stretch/>
      </xdr:blipFill>
      <xdr:spPr>
        <a:xfrm>
          <a:off x="12807396" y="87779"/>
          <a:ext cx="1169126" cy="892049"/>
        </a:xfrm>
        <a:prstGeom prst="rect">
          <a:avLst/>
        </a:prstGeom>
      </xdr:spPr>
    </xdr:pic>
    <xdr:clientData/>
  </xdr:oneCellAnchor>
  <xdr:oneCellAnchor>
    <xdr:from>
      <xdr:col>7</xdr:col>
      <xdr:colOff>2124846</xdr:colOff>
      <xdr:row>0</xdr:row>
      <xdr:rowOff>103185</xdr:rowOff>
    </xdr:from>
    <xdr:ext cx="999100" cy="877662"/>
    <xdr:pic>
      <xdr:nvPicPr>
        <xdr:cNvPr id="48" name="Resim 11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15" t="6976" r="22476" b="23710"/>
        <a:stretch/>
      </xdr:blipFill>
      <xdr:spPr>
        <a:xfrm>
          <a:off x="13935846" y="103185"/>
          <a:ext cx="999100" cy="877662"/>
        </a:xfrm>
        <a:prstGeom prst="rect">
          <a:avLst/>
        </a:prstGeom>
      </xdr:spPr>
    </xdr:pic>
    <xdr:clientData/>
  </xdr:oneCellAnchor>
  <xdr:twoCellAnchor editAs="oneCell">
    <xdr:from>
      <xdr:col>4</xdr:col>
      <xdr:colOff>3778246</xdr:colOff>
      <xdr:row>0</xdr:row>
      <xdr:rowOff>158751</xdr:rowOff>
    </xdr:from>
    <xdr:to>
      <xdr:col>5</xdr:col>
      <xdr:colOff>1865</xdr:colOff>
      <xdr:row>0</xdr:row>
      <xdr:rowOff>976313</xdr:rowOff>
    </xdr:to>
    <xdr:pic>
      <xdr:nvPicPr>
        <xdr:cNvPr id="49" name="Resim 36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51" t="4826" r="24411" b="26466"/>
        <a:stretch/>
      </xdr:blipFill>
      <xdr:spPr>
        <a:xfrm>
          <a:off x="19891371" y="158751"/>
          <a:ext cx="957544" cy="817562"/>
        </a:xfrm>
        <a:prstGeom prst="rect">
          <a:avLst/>
        </a:prstGeom>
      </xdr:spPr>
    </xdr:pic>
    <xdr:clientData/>
  </xdr:twoCellAnchor>
  <xdr:twoCellAnchor editAs="oneCell">
    <xdr:from>
      <xdr:col>4</xdr:col>
      <xdr:colOff>55566</xdr:colOff>
      <xdr:row>0</xdr:row>
      <xdr:rowOff>111125</xdr:rowOff>
    </xdr:from>
    <xdr:to>
      <xdr:col>4</xdr:col>
      <xdr:colOff>963038</xdr:colOff>
      <xdr:row>0</xdr:row>
      <xdr:rowOff>873125</xdr:rowOff>
    </xdr:to>
    <xdr:pic>
      <xdr:nvPicPr>
        <xdr:cNvPr id="50" name="Resim 18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12" t="9342" r="25442" b="25390"/>
        <a:stretch/>
      </xdr:blipFill>
      <xdr:spPr>
        <a:xfrm>
          <a:off x="16168691" y="111125"/>
          <a:ext cx="907472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944564</xdr:colOff>
      <xdr:row>0</xdr:row>
      <xdr:rowOff>103189</xdr:rowOff>
    </xdr:from>
    <xdr:to>
      <xdr:col>4</xdr:col>
      <xdr:colOff>1870075</xdr:colOff>
      <xdr:row>0</xdr:row>
      <xdr:rowOff>889001</xdr:rowOff>
    </xdr:to>
    <xdr:pic>
      <xdr:nvPicPr>
        <xdr:cNvPr id="51" name="Resim 19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13" t="10010" r="25996" b="25640"/>
        <a:stretch/>
      </xdr:blipFill>
      <xdr:spPr>
        <a:xfrm>
          <a:off x="17057689" y="103189"/>
          <a:ext cx="925511" cy="785812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1905000</xdr:colOff>
      <xdr:row>0</xdr:row>
      <xdr:rowOff>79376</xdr:rowOff>
    </xdr:from>
    <xdr:to>
      <xdr:col>4</xdr:col>
      <xdr:colOff>2837657</xdr:colOff>
      <xdr:row>0</xdr:row>
      <xdr:rowOff>939272</xdr:rowOff>
    </xdr:to>
    <xdr:pic>
      <xdr:nvPicPr>
        <xdr:cNvPr id="52" name="Resim 12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46" t="6011" r="24078" b="21427"/>
        <a:stretch/>
      </xdr:blipFill>
      <xdr:spPr>
        <a:xfrm>
          <a:off x="18018125" y="79376"/>
          <a:ext cx="932657" cy="859896"/>
        </a:xfrm>
        <a:prstGeom prst="rect">
          <a:avLst/>
        </a:prstGeom>
      </xdr:spPr>
    </xdr:pic>
    <xdr:clientData/>
  </xdr:twoCellAnchor>
  <xdr:twoCellAnchor editAs="oneCell">
    <xdr:from>
      <xdr:col>4</xdr:col>
      <xdr:colOff>2865436</xdr:colOff>
      <xdr:row>0</xdr:row>
      <xdr:rowOff>103188</xdr:rowOff>
    </xdr:from>
    <xdr:to>
      <xdr:col>4</xdr:col>
      <xdr:colOff>3758405</xdr:colOff>
      <xdr:row>0</xdr:row>
      <xdr:rowOff>936625</xdr:rowOff>
    </xdr:to>
    <xdr:pic>
      <xdr:nvPicPr>
        <xdr:cNvPr id="53" name="Resim 6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01" t="6559" r="25993" b="24590"/>
        <a:stretch/>
      </xdr:blipFill>
      <xdr:spPr>
        <a:xfrm>
          <a:off x="18978561" y="103188"/>
          <a:ext cx="892969" cy="833437"/>
        </a:xfrm>
        <a:prstGeom prst="rect">
          <a:avLst/>
        </a:prstGeom>
      </xdr:spPr>
    </xdr:pic>
    <xdr:clientData/>
  </xdr:twoCellAnchor>
  <xdr:oneCellAnchor>
    <xdr:from>
      <xdr:col>8</xdr:col>
      <xdr:colOff>3778246</xdr:colOff>
      <xdr:row>0</xdr:row>
      <xdr:rowOff>158751</xdr:rowOff>
    </xdr:from>
    <xdr:ext cx="957544" cy="817562"/>
    <xdr:pic>
      <xdr:nvPicPr>
        <xdr:cNvPr id="54" name="Resim 36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51" t="4826" r="24411" b="26466"/>
        <a:stretch/>
      </xdr:blipFill>
      <xdr:spPr>
        <a:xfrm>
          <a:off x="18835684" y="158751"/>
          <a:ext cx="957544" cy="817562"/>
        </a:xfrm>
        <a:prstGeom prst="rect">
          <a:avLst/>
        </a:prstGeom>
      </xdr:spPr>
    </xdr:pic>
    <xdr:clientData/>
  </xdr:oneCellAnchor>
  <xdr:oneCellAnchor>
    <xdr:from>
      <xdr:col>8</xdr:col>
      <xdr:colOff>55566</xdr:colOff>
      <xdr:row>0</xdr:row>
      <xdr:rowOff>111125</xdr:rowOff>
    </xdr:from>
    <xdr:ext cx="907472" cy="762000"/>
    <xdr:pic>
      <xdr:nvPicPr>
        <xdr:cNvPr id="55" name="Resim 1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12" t="9342" r="25442" b="25390"/>
        <a:stretch/>
      </xdr:blipFill>
      <xdr:spPr>
        <a:xfrm>
          <a:off x="15113004" y="111125"/>
          <a:ext cx="907472" cy="762000"/>
        </a:xfrm>
        <a:prstGeom prst="rect">
          <a:avLst/>
        </a:prstGeom>
      </xdr:spPr>
    </xdr:pic>
    <xdr:clientData/>
  </xdr:oneCellAnchor>
  <xdr:oneCellAnchor>
    <xdr:from>
      <xdr:col>8</xdr:col>
      <xdr:colOff>944564</xdr:colOff>
      <xdr:row>0</xdr:row>
      <xdr:rowOff>103189</xdr:rowOff>
    </xdr:from>
    <xdr:ext cx="925511" cy="785812"/>
    <xdr:pic>
      <xdr:nvPicPr>
        <xdr:cNvPr id="56" name="Resim 1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13" t="10010" r="25996" b="25640"/>
        <a:stretch/>
      </xdr:blipFill>
      <xdr:spPr>
        <a:xfrm>
          <a:off x="16002002" y="103189"/>
          <a:ext cx="925511" cy="785812"/>
        </a:xfrm>
        <a:prstGeom prst="rect">
          <a:avLst/>
        </a:prstGeom>
      </xdr:spPr>
    </xdr:pic>
    <xdr:clientData/>
  </xdr:oneCellAnchor>
  <xdr:oneCellAnchor>
    <xdr:from>
      <xdr:col>8</xdr:col>
      <xdr:colOff>1905000</xdr:colOff>
      <xdr:row>0</xdr:row>
      <xdr:rowOff>79376</xdr:rowOff>
    </xdr:from>
    <xdr:ext cx="932657" cy="859896"/>
    <xdr:pic>
      <xdr:nvPicPr>
        <xdr:cNvPr id="57" name="Resim 12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46" t="6011" r="24078" b="21427"/>
        <a:stretch/>
      </xdr:blipFill>
      <xdr:spPr>
        <a:xfrm>
          <a:off x="16962438" y="79376"/>
          <a:ext cx="932657" cy="859896"/>
        </a:xfrm>
        <a:prstGeom prst="rect">
          <a:avLst/>
        </a:prstGeom>
      </xdr:spPr>
    </xdr:pic>
    <xdr:clientData/>
  </xdr:oneCellAnchor>
  <xdr:oneCellAnchor>
    <xdr:from>
      <xdr:col>8</xdr:col>
      <xdr:colOff>2865436</xdr:colOff>
      <xdr:row>0</xdr:row>
      <xdr:rowOff>103188</xdr:rowOff>
    </xdr:from>
    <xdr:ext cx="892969" cy="833437"/>
    <xdr:pic>
      <xdr:nvPicPr>
        <xdr:cNvPr id="58" name="Resim 63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01" t="6559" r="25993" b="24590"/>
        <a:stretch/>
      </xdr:blipFill>
      <xdr:spPr>
        <a:xfrm>
          <a:off x="17922874" y="103188"/>
          <a:ext cx="892969" cy="833437"/>
        </a:xfrm>
        <a:prstGeom prst="rect">
          <a:avLst/>
        </a:prstGeom>
      </xdr:spPr>
    </xdr:pic>
    <xdr:clientData/>
  </xdr:oneCellAnchor>
  <xdr:twoCellAnchor editAs="oneCell">
    <xdr:from>
      <xdr:col>5</xdr:col>
      <xdr:colOff>15875</xdr:colOff>
      <xdr:row>0</xdr:row>
      <xdr:rowOff>79376</xdr:rowOff>
    </xdr:from>
    <xdr:to>
      <xdr:col>5</xdr:col>
      <xdr:colOff>748001</xdr:colOff>
      <xdr:row>0</xdr:row>
      <xdr:rowOff>903017</xdr:rowOff>
    </xdr:to>
    <xdr:pic>
      <xdr:nvPicPr>
        <xdr:cNvPr id="59" name="Resim 14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829" t="-544" r="30398" b="31464"/>
        <a:stretch/>
      </xdr:blipFill>
      <xdr:spPr>
        <a:xfrm>
          <a:off x="19867563" y="79376"/>
          <a:ext cx="732126" cy="823641"/>
        </a:xfrm>
        <a:prstGeom prst="rect">
          <a:avLst/>
        </a:prstGeom>
      </xdr:spPr>
    </xdr:pic>
    <xdr:clientData/>
  </xdr:twoCellAnchor>
  <xdr:twoCellAnchor editAs="oneCell">
    <xdr:from>
      <xdr:col>5</xdr:col>
      <xdr:colOff>611188</xdr:colOff>
      <xdr:row>0</xdr:row>
      <xdr:rowOff>71438</xdr:rowOff>
    </xdr:from>
    <xdr:to>
      <xdr:col>5</xdr:col>
      <xdr:colOff>1300248</xdr:colOff>
      <xdr:row>0</xdr:row>
      <xdr:rowOff>920751</xdr:rowOff>
    </xdr:to>
    <xdr:pic>
      <xdr:nvPicPr>
        <xdr:cNvPr id="60" name="Resim 15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526" t="-388" r="31694" b="30928"/>
        <a:stretch/>
      </xdr:blipFill>
      <xdr:spPr>
        <a:xfrm>
          <a:off x="20462876" y="71438"/>
          <a:ext cx="689060" cy="849313"/>
        </a:xfrm>
        <a:prstGeom prst="rect">
          <a:avLst/>
        </a:prstGeom>
      </xdr:spPr>
    </xdr:pic>
    <xdr:clientData/>
  </xdr:twoCellAnchor>
  <xdr:twoCellAnchor editAs="oneCell">
    <xdr:from>
      <xdr:col>5</xdr:col>
      <xdr:colOff>3697608</xdr:colOff>
      <xdr:row>0</xdr:row>
      <xdr:rowOff>86318</xdr:rowOff>
    </xdr:from>
    <xdr:to>
      <xdr:col>5</xdr:col>
      <xdr:colOff>4337449</xdr:colOff>
      <xdr:row>0</xdr:row>
      <xdr:rowOff>886374</xdr:rowOff>
    </xdr:to>
    <xdr:pic>
      <xdr:nvPicPr>
        <xdr:cNvPr id="61" name="Resim 22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41" r="32881" b="32284"/>
        <a:stretch/>
      </xdr:blipFill>
      <xdr:spPr>
        <a:xfrm>
          <a:off x="23549296" y="86318"/>
          <a:ext cx="639841" cy="800056"/>
        </a:xfrm>
        <a:prstGeom prst="rect">
          <a:avLst/>
        </a:prstGeom>
      </xdr:spPr>
    </xdr:pic>
    <xdr:clientData/>
  </xdr:twoCellAnchor>
  <xdr:twoCellAnchor editAs="oneCell">
    <xdr:from>
      <xdr:col>5</xdr:col>
      <xdr:colOff>1222375</xdr:colOff>
      <xdr:row>0</xdr:row>
      <xdr:rowOff>102368</xdr:rowOff>
    </xdr:from>
    <xdr:to>
      <xdr:col>5</xdr:col>
      <xdr:colOff>1892978</xdr:colOff>
      <xdr:row>0</xdr:row>
      <xdr:rowOff>920627</xdr:rowOff>
    </xdr:to>
    <xdr:pic>
      <xdr:nvPicPr>
        <xdr:cNvPr id="62" name="Resim 37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03" t="3183" r="32248" b="32110"/>
        <a:stretch/>
      </xdr:blipFill>
      <xdr:spPr>
        <a:xfrm>
          <a:off x="21074063" y="102368"/>
          <a:ext cx="670603" cy="818259"/>
        </a:xfrm>
        <a:prstGeom prst="rect">
          <a:avLst/>
        </a:prstGeom>
      </xdr:spPr>
    </xdr:pic>
    <xdr:clientData/>
  </xdr:twoCellAnchor>
  <xdr:twoCellAnchor editAs="oneCell">
    <xdr:from>
      <xdr:col>5</xdr:col>
      <xdr:colOff>1827893</xdr:colOff>
      <xdr:row>0</xdr:row>
      <xdr:rowOff>92565</xdr:rowOff>
    </xdr:from>
    <xdr:to>
      <xdr:col>5</xdr:col>
      <xdr:colOff>2486191</xdr:colOff>
      <xdr:row>0</xdr:row>
      <xdr:rowOff>935433</xdr:rowOff>
    </xdr:to>
    <xdr:pic>
      <xdr:nvPicPr>
        <xdr:cNvPr id="63" name="Resim 4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45" t="2839" r="32970" b="32352"/>
        <a:stretch/>
      </xdr:blipFill>
      <xdr:spPr>
        <a:xfrm>
          <a:off x="21679581" y="92565"/>
          <a:ext cx="658298" cy="842868"/>
        </a:xfrm>
        <a:prstGeom prst="rect">
          <a:avLst/>
        </a:prstGeom>
      </xdr:spPr>
    </xdr:pic>
    <xdr:clientData/>
  </xdr:twoCellAnchor>
  <xdr:twoCellAnchor editAs="oneCell">
    <xdr:from>
      <xdr:col>5</xdr:col>
      <xdr:colOff>3000176</xdr:colOff>
      <xdr:row>0</xdr:row>
      <xdr:rowOff>89583</xdr:rowOff>
    </xdr:from>
    <xdr:to>
      <xdr:col>5</xdr:col>
      <xdr:colOff>3719997</xdr:colOff>
      <xdr:row>0</xdr:row>
      <xdr:rowOff>938603</xdr:rowOff>
    </xdr:to>
    <xdr:pic>
      <xdr:nvPicPr>
        <xdr:cNvPr id="64" name="Resim 4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74" t="3847" r="31859" b="32478"/>
        <a:stretch/>
      </xdr:blipFill>
      <xdr:spPr>
        <a:xfrm>
          <a:off x="22851864" y="89583"/>
          <a:ext cx="719821" cy="84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2422206</xdr:colOff>
      <xdr:row>0</xdr:row>
      <xdr:rowOff>119064</xdr:rowOff>
    </xdr:from>
    <xdr:to>
      <xdr:col>5</xdr:col>
      <xdr:colOff>3098961</xdr:colOff>
      <xdr:row>0</xdr:row>
      <xdr:rowOff>955905</xdr:rowOff>
    </xdr:to>
    <xdr:pic>
      <xdr:nvPicPr>
        <xdr:cNvPr id="65" name="Resim 6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91" r="31177" b="31552"/>
        <a:stretch/>
      </xdr:blipFill>
      <xdr:spPr>
        <a:xfrm>
          <a:off x="22273894" y="119064"/>
          <a:ext cx="676755" cy="836841"/>
        </a:xfrm>
        <a:prstGeom prst="rect">
          <a:avLst/>
        </a:prstGeom>
      </xdr:spPr>
    </xdr:pic>
    <xdr:clientData/>
  </xdr:twoCellAnchor>
  <xdr:twoCellAnchor editAs="oneCell">
    <xdr:from>
      <xdr:col>5</xdr:col>
      <xdr:colOff>5073262</xdr:colOff>
      <xdr:row>0</xdr:row>
      <xdr:rowOff>108861</xdr:rowOff>
    </xdr:from>
    <xdr:to>
      <xdr:col>6</xdr:col>
      <xdr:colOff>3161</xdr:colOff>
      <xdr:row>0</xdr:row>
      <xdr:rowOff>923164</xdr:rowOff>
    </xdr:to>
    <xdr:pic>
      <xdr:nvPicPr>
        <xdr:cNvPr id="70" name="Resim 68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8" t="915" r="5119" b="6030"/>
        <a:stretch/>
      </xdr:blipFill>
      <xdr:spPr>
        <a:xfrm>
          <a:off x="24924950" y="108861"/>
          <a:ext cx="747557" cy="814303"/>
        </a:xfrm>
        <a:prstGeom prst="rect">
          <a:avLst/>
        </a:prstGeom>
      </xdr:spPr>
    </xdr:pic>
    <xdr:clientData/>
  </xdr:twoCellAnchor>
  <xdr:twoCellAnchor editAs="oneCell">
    <xdr:from>
      <xdr:col>5</xdr:col>
      <xdr:colOff>4364556</xdr:colOff>
      <xdr:row>0</xdr:row>
      <xdr:rowOff>63504</xdr:rowOff>
    </xdr:from>
    <xdr:to>
      <xdr:col>5</xdr:col>
      <xdr:colOff>5106969</xdr:colOff>
      <xdr:row>0</xdr:row>
      <xdr:rowOff>892749</xdr:rowOff>
    </xdr:to>
    <xdr:pic>
      <xdr:nvPicPr>
        <xdr:cNvPr id="74" name="Resim 2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35" t="14440" r="33776" b="32637"/>
        <a:stretch/>
      </xdr:blipFill>
      <xdr:spPr>
        <a:xfrm>
          <a:off x="24216244" y="63504"/>
          <a:ext cx="742413" cy="829245"/>
        </a:xfrm>
        <a:prstGeom prst="rect">
          <a:avLst/>
        </a:prstGeom>
      </xdr:spPr>
    </xdr:pic>
    <xdr:clientData/>
  </xdr:twoCellAnchor>
  <xdr:twoCellAnchor editAs="oneCell">
    <xdr:from>
      <xdr:col>8</xdr:col>
      <xdr:colOff>4826403</xdr:colOff>
      <xdr:row>0</xdr:row>
      <xdr:rowOff>52759</xdr:rowOff>
    </xdr:from>
    <xdr:to>
      <xdr:col>9</xdr:col>
      <xdr:colOff>4211</xdr:colOff>
      <xdr:row>0</xdr:row>
      <xdr:rowOff>901539</xdr:rowOff>
    </xdr:to>
    <xdr:pic>
      <xdr:nvPicPr>
        <xdr:cNvPr id="84" name="Resim 51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5" t="3005" r="19437" b="22631"/>
        <a:stretch/>
      </xdr:blipFill>
      <xdr:spPr>
        <a:xfrm>
          <a:off x="39306903" y="52759"/>
          <a:ext cx="1203958" cy="848780"/>
        </a:xfrm>
        <a:prstGeom prst="rect">
          <a:avLst/>
        </a:prstGeom>
      </xdr:spPr>
    </xdr:pic>
    <xdr:clientData/>
  </xdr:twoCellAnchor>
  <xdr:twoCellAnchor editAs="oneCell">
    <xdr:from>
      <xdr:col>7</xdr:col>
      <xdr:colOff>3190872</xdr:colOff>
      <xdr:row>0</xdr:row>
      <xdr:rowOff>47626</xdr:rowOff>
    </xdr:from>
    <xdr:to>
      <xdr:col>8</xdr:col>
      <xdr:colOff>6877</xdr:colOff>
      <xdr:row>0</xdr:row>
      <xdr:rowOff>956496</xdr:rowOff>
    </xdr:to>
    <xdr:pic>
      <xdr:nvPicPr>
        <xdr:cNvPr id="85" name="Resim 66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26" t="2648" r="23878" b="22508"/>
        <a:stretch/>
      </xdr:blipFill>
      <xdr:spPr>
        <a:xfrm>
          <a:off x="33305747" y="47626"/>
          <a:ext cx="1119188" cy="90887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0</xdr:row>
      <xdr:rowOff>47625</xdr:rowOff>
    </xdr:from>
    <xdr:to>
      <xdr:col>9</xdr:col>
      <xdr:colOff>1026584</xdr:colOff>
      <xdr:row>0</xdr:row>
      <xdr:rowOff>920750</xdr:rowOff>
    </xdr:to>
    <xdr:pic>
      <xdr:nvPicPr>
        <xdr:cNvPr id="86" name="Resim 48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95" r="28189" b="32095"/>
        <a:stretch/>
      </xdr:blipFill>
      <xdr:spPr>
        <a:xfrm>
          <a:off x="38290500" y="47625"/>
          <a:ext cx="899584" cy="873125"/>
        </a:xfrm>
        <a:prstGeom prst="rect">
          <a:avLst/>
        </a:prstGeom>
      </xdr:spPr>
    </xdr:pic>
    <xdr:clientData/>
  </xdr:twoCellAnchor>
  <xdr:twoCellAnchor editAs="oneCell">
    <xdr:from>
      <xdr:col>9</xdr:col>
      <xdr:colOff>1042759</xdr:colOff>
      <xdr:row>0</xdr:row>
      <xdr:rowOff>82469</xdr:rowOff>
    </xdr:from>
    <xdr:to>
      <xdr:col>9</xdr:col>
      <xdr:colOff>1919590</xdr:colOff>
      <xdr:row>0</xdr:row>
      <xdr:rowOff>947152</xdr:rowOff>
    </xdr:to>
    <xdr:pic>
      <xdr:nvPicPr>
        <xdr:cNvPr id="87" name="Resim 50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72" r="27849" b="31954"/>
        <a:stretch/>
      </xdr:blipFill>
      <xdr:spPr>
        <a:xfrm>
          <a:off x="39206259" y="82469"/>
          <a:ext cx="886356" cy="864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C24" sqref="C24"/>
    </sheetView>
  </sheetViews>
  <sheetFormatPr defaultColWidth="9.140625" defaultRowHeight="15" x14ac:dyDescent="0.25"/>
  <cols>
    <col min="1" max="1" width="44.42578125" style="16" customWidth="1"/>
    <col min="2" max="2" width="75.7109375" style="16" customWidth="1"/>
    <col min="3" max="3" width="76.140625" style="16" customWidth="1"/>
    <col min="4" max="4" width="26.5703125" style="16" customWidth="1"/>
    <col min="5" max="5" width="76.140625" style="16" customWidth="1"/>
    <col min="6" max="6" width="24.42578125" style="16" customWidth="1"/>
    <col min="7" max="7" width="43.42578125" style="16" customWidth="1"/>
    <col min="8" max="8" width="24.42578125" style="16" customWidth="1"/>
    <col min="9" max="9" width="100.140625" style="16" customWidth="1"/>
    <col min="10" max="16384" width="9.140625" style="3"/>
  </cols>
  <sheetData>
    <row r="1" spans="1:9" ht="144.94999999999999" customHeight="1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s="6" customFormat="1" x14ac:dyDescent="0.25">
      <c r="A2" s="4" t="s">
        <v>0</v>
      </c>
      <c r="B2" s="5">
        <v>34</v>
      </c>
      <c r="C2" s="5">
        <v>35</v>
      </c>
      <c r="D2" s="5">
        <v>35</v>
      </c>
      <c r="E2" s="5">
        <v>40</v>
      </c>
      <c r="F2" s="5">
        <v>40</v>
      </c>
      <c r="G2" s="5">
        <v>42</v>
      </c>
      <c r="H2" s="5">
        <v>42</v>
      </c>
      <c r="I2" s="5">
        <v>45</v>
      </c>
    </row>
    <row r="3" spans="1:9" ht="13.5" customHeight="1" x14ac:dyDescent="0.25">
      <c r="A3" s="7" t="s">
        <v>76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8" t="s">
        <v>77</v>
      </c>
      <c r="B4" s="11" t="s">
        <v>37</v>
      </c>
      <c r="C4" s="10" t="s">
        <v>6</v>
      </c>
      <c r="D4" s="10" t="s">
        <v>84</v>
      </c>
      <c r="E4" s="10" t="s">
        <v>7</v>
      </c>
      <c r="F4" s="10" t="s">
        <v>7</v>
      </c>
      <c r="G4" s="10" t="s">
        <v>38</v>
      </c>
      <c r="H4" s="10" t="s">
        <v>39</v>
      </c>
      <c r="I4" s="10" t="s">
        <v>8</v>
      </c>
    </row>
    <row r="5" spans="1:9" x14ac:dyDescent="0.25">
      <c r="A5" s="8" t="s">
        <v>78</v>
      </c>
      <c r="B5" s="9" t="s">
        <v>35</v>
      </c>
      <c r="C5" s="9" t="s">
        <v>2</v>
      </c>
      <c r="D5" s="9" t="s">
        <v>3</v>
      </c>
      <c r="E5" s="9" t="s">
        <v>4</v>
      </c>
      <c r="F5" s="9" t="s">
        <v>5</v>
      </c>
      <c r="G5" s="10" t="s">
        <v>36</v>
      </c>
      <c r="H5" s="10" t="s">
        <v>36</v>
      </c>
      <c r="I5" s="9" t="s">
        <v>34</v>
      </c>
    </row>
    <row r="6" spans="1:9" ht="12" customHeight="1" x14ac:dyDescent="0.25">
      <c r="A6" s="7" t="s">
        <v>9</v>
      </c>
      <c r="B6" s="7"/>
      <c r="C6" s="7"/>
      <c r="D6" s="7"/>
      <c r="E6" s="7"/>
      <c r="F6" s="7"/>
      <c r="G6" s="7"/>
      <c r="H6" s="7"/>
      <c r="I6" s="7"/>
    </row>
    <row r="7" spans="1:9" x14ac:dyDescent="0.25">
      <c r="A7" s="8" t="s">
        <v>80</v>
      </c>
      <c r="B7" s="12" t="s">
        <v>40</v>
      </c>
      <c r="C7" s="12" t="s">
        <v>40</v>
      </c>
      <c r="D7" s="12" t="s">
        <v>41</v>
      </c>
      <c r="E7" s="12" t="s">
        <v>41</v>
      </c>
      <c r="F7" s="12" t="s">
        <v>41</v>
      </c>
      <c r="G7" s="12" t="s">
        <v>42</v>
      </c>
      <c r="H7" s="12" t="s">
        <v>43</v>
      </c>
      <c r="I7" s="12" t="s">
        <v>44</v>
      </c>
    </row>
    <row r="8" spans="1:9" x14ac:dyDescent="0.25">
      <c r="A8" s="8" t="s">
        <v>79</v>
      </c>
      <c r="B8" s="12" t="s">
        <v>40</v>
      </c>
      <c r="C8" s="12" t="s">
        <v>40</v>
      </c>
      <c r="D8" s="12" t="s">
        <v>41</v>
      </c>
      <c r="E8" s="12" t="s">
        <v>41</v>
      </c>
      <c r="F8" s="12" t="s">
        <v>41</v>
      </c>
      <c r="G8" s="12" t="s">
        <v>42</v>
      </c>
      <c r="H8" s="12" t="s">
        <v>43</v>
      </c>
      <c r="I8" s="12" t="s">
        <v>44</v>
      </c>
    </row>
    <row r="9" spans="1:9" ht="12" customHeight="1" x14ac:dyDescent="0.25">
      <c r="A9" s="7" t="s">
        <v>81</v>
      </c>
      <c r="B9" s="7"/>
      <c r="C9" s="7"/>
      <c r="D9" s="7"/>
      <c r="E9" s="7"/>
      <c r="F9" s="7"/>
      <c r="G9" s="7"/>
      <c r="H9" s="7"/>
      <c r="I9" s="7"/>
    </row>
    <row r="10" spans="1:9" x14ac:dyDescent="0.25">
      <c r="A10" s="8" t="s">
        <v>82</v>
      </c>
      <c r="B10" s="19">
        <f>(480*366*330)/1000000000</f>
        <v>5.7974400000000002E-2</v>
      </c>
      <c r="C10" s="19">
        <f>(495*360*300)/1000000000</f>
        <v>5.3460000000000001E-2</v>
      </c>
      <c r="D10" s="19">
        <f>(495*360*310)/1000000000</f>
        <v>5.5241999999999999E-2</v>
      </c>
      <c r="E10" s="19">
        <f>(575*360*300)/1000000000</f>
        <v>6.2100000000000002E-2</v>
      </c>
      <c r="F10" s="19">
        <f>(575*360*300)/1000000000</f>
        <v>6.2100000000000002E-2</v>
      </c>
      <c r="G10" s="19">
        <f>(520*440*330)/1000000000</f>
        <v>7.5504000000000002E-2</v>
      </c>
      <c r="H10" s="19">
        <f>(520*440*360)/1000000000</f>
        <v>8.2367999999999997E-2</v>
      </c>
      <c r="I10" s="19">
        <f>(590*470*330)/1000000000</f>
        <v>9.1508999999999993E-2</v>
      </c>
    </row>
    <row r="11" spans="1:9" x14ac:dyDescent="0.25">
      <c r="A11" s="8" t="s">
        <v>83</v>
      </c>
      <c r="B11" s="19">
        <f>(535*380*360)/1000000000</f>
        <v>7.3188000000000003E-2</v>
      </c>
      <c r="C11" s="19">
        <f>(535*395*335)/1000000000</f>
        <v>7.0793875000000006E-2</v>
      </c>
      <c r="D11" s="19">
        <f>(535*395*345)/1000000000</f>
        <v>7.2907125000000003E-2</v>
      </c>
      <c r="E11" s="19">
        <f>(615*395*335)/1000000000</f>
        <v>8.1379875000000004E-2</v>
      </c>
      <c r="F11" s="19">
        <f>(615*395*345)/1000000000</f>
        <v>8.3809124999999998E-2</v>
      </c>
      <c r="G11" s="19">
        <f>(565*480*380)/1000000000</f>
        <v>0.10305599999999999</v>
      </c>
      <c r="H11" s="19">
        <f>(565*480*380)/1000000000</f>
        <v>0.10305599999999999</v>
      </c>
      <c r="I11" s="19">
        <f>(650*500*370)/1000000000</f>
        <v>0.12025</v>
      </c>
    </row>
    <row r="12" spans="1:9" ht="12" customHeight="1" x14ac:dyDescent="0.25">
      <c r="A12" s="7" t="s">
        <v>11</v>
      </c>
      <c r="B12" s="7"/>
      <c r="C12" s="7"/>
      <c r="D12" s="7"/>
      <c r="E12" s="7"/>
      <c r="F12" s="7"/>
      <c r="G12" s="7"/>
      <c r="H12" s="7"/>
      <c r="I12" s="7"/>
    </row>
    <row r="13" spans="1:9" x14ac:dyDescent="0.25">
      <c r="A13" s="8" t="s">
        <v>12</v>
      </c>
      <c r="B13" s="13">
        <v>920</v>
      </c>
      <c r="C13" s="13">
        <v>1002</v>
      </c>
      <c r="D13" s="13">
        <v>950</v>
      </c>
      <c r="E13" s="13">
        <v>876</v>
      </c>
      <c r="F13" s="13">
        <v>856</v>
      </c>
      <c r="G13" s="13">
        <v>687</v>
      </c>
      <c r="H13" s="13">
        <v>687</v>
      </c>
      <c r="I13" s="13">
        <v>589</v>
      </c>
    </row>
    <row r="14" spans="1:9" x14ac:dyDescent="0.25">
      <c r="B14" s="17"/>
      <c r="C14" s="17"/>
      <c r="D14" s="17"/>
      <c r="E14" s="17"/>
      <c r="F14" s="17"/>
      <c r="G14" s="17"/>
      <c r="H14" s="17"/>
      <c r="I14" s="17"/>
    </row>
    <row r="15" spans="1:9" x14ac:dyDescent="0.25">
      <c r="B15" s="17"/>
      <c r="C15" s="17"/>
      <c r="D15" s="17"/>
      <c r="E15" s="17"/>
      <c r="F15" s="17"/>
      <c r="G15" s="17"/>
      <c r="H15" s="17"/>
      <c r="I15" s="17"/>
    </row>
    <row r="16" spans="1:9" x14ac:dyDescent="0.25">
      <c r="B16" s="17"/>
      <c r="C16" s="17"/>
      <c r="D16" s="17"/>
      <c r="E16" s="17"/>
      <c r="F16" s="17"/>
      <c r="G16" s="17"/>
      <c r="H16" s="17"/>
      <c r="I16" s="17"/>
    </row>
  </sheetData>
  <pageMargins left="0.7" right="0.7" top="0.75" bottom="0.75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9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A10" sqref="A10:XFD13"/>
    </sheetView>
  </sheetViews>
  <sheetFormatPr defaultColWidth="9.140625" defaultRowHeight="15" x14ac:dyDescent="0.25"/>
  <cols>
    <col min="1" max="1" width="44.42578125" style="16" customWidth="1"/>
    <col min="2" max="2" width="23.5703125" style="16" customWidth="1"/>
    <col min="3" max="3" width="34.42578125" style="16" customWidth="1"/>
    <col min="4" max="4" width="25.42578125" style="16" customWidth="1"/>
    <col min="5" max="6" width="65.42578125" style="16" customWidth="1"/>
    <col min="7" max="7" width="18" style="16" customWidth="1"/>
    <col min="8" max="8" width="58.85546875" style="16" customWidth="1"/>
    <col min="9" max="16384" width="9.140625" style="3"/>
  </cols>
  <sheetData>
    <row r="1" spans="1:8" ht="123" customHeight="1" x14ac:dyDescent="0.25">
      <c r="A1" s="1"/>
      <c r="B1" s="2"/>
      <c r="C1" s="2"/>
      <c r="D1" s="2"/>
      <c r="E1" s="2"/>
      <c r="F1" s="2"/>
      <c r="G1" s="2"/>
      <c r="H1" s="2"/>
    </row>
    <row r="2" spans="1:8" s="6" customFormat="1" x14ac:dyDescent="0.25">
      <c r="A2" s="4" t="s">
        <v>13</v>
      </c>
      <c r="B2" s="5" t="s">
        <v>14</v>
      </c>
      <c r="C2" s="5" t="s">
        <v>18</v>
      </c>
      <c r="D2" s="5" t="s">
        <v>63</v>
      </c>
      <c r="E2" s="5" t="s">
        <v>21</v>
      </c>
      <c r="F2" s="5" t="s">
        <v>23</v>
      </c>
      <c r="G2" s="5" t="s">
        <v>25</v>
      </c>
      <c r="H2" s="5" t="s">
        <v>33</v>
      </c>
    </row>
    <row r="3" spans="1:8" ht="13.5" customHeight="1" x14ac:dyDescent="0.25">
      <c r="A3" s="7" t="s">
        <v>87</v>
      </c>
      <c r="B3" s="7"/>
      <c r="C3" s="7"/>
      <c r="D3" s="7"/>
      <c r="E3" s="7"/>
      <c r="F3" s="7"/>
      <c r="G3" s="7"/>
      <c r="H3" s="7"/>
    </row>
    <row r="4" spans="1:8" x14ac:dyDescent="0.25">
      <c r="A4" s="8" t="s">
        <v>77</v>
      </c>
      <c r="B4" s="10" t="s">
        <v>50</v>
      </c>
      <c r="C4" s="10" t="s">
        <v>51</v>
      </c>
      <c r="D4" s="10" t="s">
        <v>52</v>
      </c>
      <c r="E4" s="10" t="s">
        <v>58</v>
      </c>
      <c r="F4" s="10" t="s">
        <v>59</v>
      </c>
      <c r="G4" s="10" t="s">
        <v>60</v>
      </c>
      <c r="H4" s="10" t="s">
        <v>62</v>
      </c>
    </row>
    <row r="5" spans="1:8" x14ac:dyDescent="0.25">
      <c r="A5" s="8" t="s">
        <v>85</v>
      </c>
      <c r="B5" s="9" t="s">
        <v>45</v>
      </c>
      <c r="C5" s="9" t="s">
        <v>46</v>
      </c>
      <c r="D5" s="9" t="s">
        <v>47</v>
      </c>
      <c r="E5" s="10" t="s">
        <v>53</v>
      </c>
      <c r="F5" s="10" t="s">
        <v>54</v>
      </c>
      <c r="G5" s="10"/>
      <c r="H5" s="10"/>
    </row>
    <row r="6" spans="1:8" x14ac:dyDescent="0.25">
      <c r="A6" s="8" t="s">
        <v>86</v>
      </c>
      <c r="B6" s="9" t="s">
        <v>48</v>
      </c>
      <c r="C6" s="9" t="s">
        <v>48</v>
      </c>
      <c r="D6" s="9" t="s">
        <v>49</v>
      </c>
      <c r="E6" s="10" t="s">
        <v>55</v>
      </c>
      <c r="F6" s="10" t="s">
        <v>56</v>
      </c>
      <c r="G6" s="10" t="s">
        <v>57</v>
      </c>
      <c r="H6" s="10" t="s">
        <v>61</v>
      </c>
    </row>
    <row r="7" spans="1:8" ht="12" customHeight="1" x14ac:dyDescent="0.25">
      <c r="A7" s="7" t="s">
        <v>9</v>
      </c>
      <c r="B7" s="7"/>
      <c r="C7" s="7"/>
      <c r="D7" s="7"/>
      <c r="E7" s="7"/>
      <c r="F7" s="7"/>
      <c r="G7" s="7"/>
      <c r="H7" s="7"/>
    </row>
    <row r="8" spans="1:8" x14ac:dyDescent="0.25">
      <c r="A8" s="8" t="s">
        <v>10</v>
      </c>
      <c r="B8" s="18" t="s">
        <v>15</v>
      </c>
      <c r="C8" s="18" t="s">
        <v>19</v>
      </c>
      <c r="D8" s="18" t="s">
        <v>20</v>
      </c>
      <c r="E8" s="18" t="s">
        <v>22</v>
      </c>
      <c r="F8" s="18" t="s">
        <v>24</v>
      </c>
      <c r="G8" s="18" t="s">
        <v>29</v>
      </c>
      <c r="H8" s="18" t="s">
        <v>31</v>
      </c>
    </row>
    <row r="9" spans="1:8" x14ac:dyDescent="0.25">
      <c r="A9" s="8" t="s">
        <v>26</v>
      </c>
      <c r="B9" s="18" t="s">
        <v>69</v>
      </c>
      <c r="C9" s="18" t="s">
        <v>22</v>
      </c>
      <c r="D9" s="18" t="s">
        <v>19</v>
      </c>
      <c r="E9" s="18" t="s">
        <v>27</v>
      </c>
      <c r="F9" s="18" t="s">
        <v>28</v>
      </c>
      <c r="G9" s="18" t="s">
        <v>30</v>
      </c>
      <c r="H9" s="18" t="s">
        <v>32</v>
      </c>
    </row>
    <row r="10" spans="1:8" ht="12" customHeight="1" x14ac:dyDescent="0.25">
      <c r="A10" s="7" t="s">
        <v>81</v>
      </c>
      <c r="B10" s="7"/>
      <c r="C10" s="7"/>
      <c r="D10" s="7"/>
      <c r="E10" s="7"/>
      <c r="F10" s="7"/>
      <c r="G10" s="7"/>
      <c r="H10" s="7"/>
    </row>
    <row r="11" spans="1:8" x14ac:dyDescent="0.25">
      <c r="A11" s="8" t="s">
        <v>88</v>
      </c>
      <c r="B11" s="19">
        <f>(498*547*860)/1000000000</f>
        <v>0.23426916</v>
      </c>
      <c r="C11" s="19">
        <f>(498*555*860)/1000000000</f>
        <v>0.2376954</v>
      </c>
      <c r="D11" s="19">
        <f>(598*567*853)/1000000000</f>
        <v>0.28922329800000002</v>
      </c>
      <c r="E11" s="19">
        <f>(498*610*860)/1000000000</f>
        <v>0.26125080000000001</v>
      </c>
      <c r="F11" s="19">
        <f>(598*610*860)/1000000000</f>
        <v>0.31371080000000001</v>
      </c>
      <c r="G11" s="19">
        <f>(798*570*849)/1000000000</f>
        <v>0.38617614</v>
      </c>
      <c r="H11" s="19">
        <f>(898*601*787)/1000000000</f>
        <v>0.424742326</v>
      </c>
    </row>
    <row r="12" spans="1:8" x14ac:dyDescent="0.25">
      <c r="A12" s="8" t="s">
        <v>89</v>
      </c>
      <c r="B12" s="19">
        <f>(518*576*860)/1000000000</f>
        <v>0.25659648000000002</v>
      </c>
      <c r="C12" s="19">
        <f>(518*576*865)/1000000000</f>
        <v>0.25808831999999998</v>
      </c>
      <c r="D12" s="19">
        <f>(614*579*862)/1000000000</f>
        <v>0.30644617200000002</v>
      </c>
      <c r="E12" s="19">
        <f>(524*664*862)/1000000000</f>
        <v>0.29992083200000003</v>
      </c>
      <c r="F12" s="19">
        <f>(624*660*884)/1000000000</f>
        <v>0.36406655999999998</v>
      </c>
      <c r="G12" s="19"/>
      <c r="H12" s="19"/>
    </row>
    <row r="13" spans="1:8" x14ac:dyDescent="0.25">
      <c r="A13" s="8" t="s">
        <v>90</v>
      </c>
      <c r="B13" s="19">
        <f>(549*600*890)/1000000000</f>
        <v>0.29316599999999998</v>
      </c>
      <c r="C13" s="19">
        <f>(549*600*890)/1000000000</f>
        <v>0.29316599999999998</v>
      </c>
      <c r="D13" s="19">
        <f>(646*630*893)/1000000000</f>
        <v>0.36343313999999999</v>
      </c>
      <c r="E13" s="19">
        <f>(550*670*892)/1000000000</f>
        <v>0.32870199999999999</v>
      </c>
      <c r="F13" s="19">
        <f>(650*670*892)/1000000000</f>
        <v>0.38846599999999998</v>
      </c>
      <c r="G13" s="19">
        <f>(850*615*880)/1000000000</f>
        <v>0.46001999999999998</v>
      </c>
      <c r="H13" s="19">
        <f>( 955*675*881)/1000000000</f>
        <v>0.56791462500000001</v>
      </c>
    </row>
    <row r="14" spans="1:8" ht="12" customHeight="1" x14ac:dyDescent="0.25">
      <c r="A14" s="7" t="s">
        <v>11</v>
      </c>
      <c r="B14" s="7"/>
      <c r="C14" s="7"/>
      <c r="D14" s="7"/>
      <c r="E14" s="7"/>
      <c r="F14" s="7"/>
      <c r="G14" s="7"/>
      <c r="H14" s="7"/>
    </row>
    <row r="15" spans="1:8" x14ac:dyDescent="0.25">
      <c r="A15" s="8" t="s">
        <v>16</v>
      </c>
      <c r="B15" s="14">
        <v>272</v>
      </c>
      <c r="C15" s="14">
        <v>272</v>
      </c>
      <c r="D15" s="15">
        <v>227</v>
      </c>
      <c r="E15" s="15">
        <v>228</v>
      </c>
      <c r="F15" s="15">
        <v>171</v>
      </c>
      <c r="G15" s="15"/>
      <c r="H15" s="15"/>
    </row>
    <row r="16" spans="1:8" x14ac:dyDescent="0.25">
      <c r="A16" s="8" t="s">
        <v>17</v>
      </c>
      <c r="B16" s="14">
        <v>246</v>
      </c>
      <c r="C16" s="14">
        <v>246</v>
      </c>
      <c r="D16" s="15">
        <v>168</v>
      </c>
      <c r="E16" s="15">
        <v>215</v>
      </c>
      <c r="F16" s="15">
        <v>162</v>
      </c>
      <c r="G16" s="15">
        <v>153</v>
      </c>
      <c r="H16" s="15">
        <v>122</v>
      </c>
    </row>
    <row r="17" spans="2:8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17"/>
      <c r="C18" s="17"/>
      <c r="D18" s="17"/>
      <c r="E18" s="17"/>
      <c r="F18" s="17"/>
      <c r="G18" s="17"/>
      <c r="H18" s="17"/>
    </row>
    <row r="19" spans="2:8" x14ac:dyDescent="0.25">
      <c r="B19" s="17"/>
      <c r="C19" s="17"/>
      <c r="D19" s="17"/>
      <c r="E19" s="17"/>
      <c r="F19" s="17"/>
      <c r="G19" s="17"/>
      <c r="H19" s="17"/>
    </row>
  </sheetData>
  <pageMargins left="0.7" right="0.7" top="0.75" bottom="0.75" header="0.3" footer="0.3"/>
  <pageSetup paperSize="9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defaultColWidth="9.140625" defaultRowHeight="15" x14ac:dyDescent="0.25"/>
  <cols>
    <col min="1" max="1" width="44.42578125" style="16" customWidth="1"/>
    <col min="2" max="2" width="54.5703125" style="16" customWidth="1"/>
    <col min="3" max="3" width="71" style="16" customWidth="1"/>
    <col min="4" max="4" width="62.85546875" style="16" customWidth="1"/>
    <col min="5" max="16384" width="9.140625" style="3"/>
  </cols>
  <sheetData>
    <row r="1" spans="1:4" ht="78" customHeight="1" x14ac:dyDescent="0.25">
      <c r="A1" s="1"/>
      <c r="B1" s="2"/>
      <c r="C1" s="2"/>
      <c r="D1" s="2"/>
    </row>
    <row r="2" spans="1:4" s="6" customFormat="1" x14ac:dyDescent="0.25">
      <c r="A2" s="4" t="s">
        <v>13</v>
      </c>
      <c r="B2" s="5" t="s">
        <v>64</v>
      </c>
      <c r="C2" s="5" t="s">
        <v>65</v>
      </c>
      <c r="D2" s="5" t="s">
        <v>93</v>
      </c>
    </row>
    <row r="3" spans="1:4" ht="13.5" customHeight="1" x14ac:dyDescent="0.25">
      <c r="A3" s="7" t="s">
        <v>1</v>
      </c>
      <c r="B3" s="7"/>
      <c r="C3" s="7"/>
      <c r="D3" s="7"/>
    </row>
    <row r="4" spans="1:4" x14ac:dyDescent="0.25">
      <c r="A4" s="8" t="s">
        <v>77</v>
      </c>
      <c r="B4" s="10" t="s">
        <v>66</v>
      </c>
      <c r="C4" s="10" t="s">
        <v>71</v>
      </c>
      <c r="D4" s="10" t="s">
        <v>94</v>
      </c>
    </row>
    <row r="5" spans="1:4" x14ac:dyDescent="0.25">
      <c r="A5" s="8" t="s">
        <v>86</v>
      </c>
      <c r="B5" s="9"/>
      <c r="C5" s="9" t="s">
        <v>74</v>
      </c>
      <c r="D5" s="9" t="s">
        <v>95</v>
      </c>
    </row>
    <row r="6" spans="1:4" x14ac:dyDescent="0.25">
      <c r="A6" s="8" t="s">
        <v>91</v>
      </c>
      <c r="B6" s="9" t="s">
        <v>68</v>
      </c>
      <c r="C6" s="9" t="s">
        <v>75</v>
      </c>
      <c r="D6" s="9"/>
    </row>
    <row r="7" spans="1:4" ht="12" customHeight="1" x14ac:dyDescent="0.25">
      <c r="A7" s="7" t="s">
        <v>9</v>
      </c>
      <c r="B7" s="7"/>
      <c r="C7" s="7"/>
      <c r="D7" s="7"/>
    </row>
    <row r="8" spans="1:4" x14ac:dyDescent="0.25">
      <c r="A8" s="8" t="s">
        <v>10</v>
      </c>
      <c r="B8" s="18" t="s">
        <v>69</v>
      </c>
      <c r="C8" s="18" t="s">
        <v>72</v>
      </c>
      <c r="D8" s="18" t="s">
        <v>96</v>
      </c>
    </row>
    <row r="9" spans="1:4" x14ac:dyDescent="0.25">
      <c r="A9" s="8" t="s">
        <v>26</v>
      </c>
      <c r="B9" s="18" t="s">
        <v>70</v>
      </c>
      <c r="C9" s="18" t="s">
        <v>73</v>
      </c>
      <c r="D9" s="18" t="s">
        <v>97</v>
      </c>
    </row>
    <row r="10" spans="1:4" ht="12" customHeight="1" x14ac:dyDescent="0.25">
      <c r="A10" s="7" t="s">
        <v>81</v>
      </c>
      <c r="B10" s="7"/>
      <c r="C10" s="7"/>
      <c r="D10" s="7"/>
    </row>
    <row r="11" spans="1:4" x14ac:dyDescent="0.25">
      <c r="A11" s="8" t="s">
        <v>88</v>
      </c>
      <c r="B11" s="19">
        <f>(450*565*595)/1000000000</f>
        <v>0.15127874999999999</v>
      </c>
      <c r="C11" s="19">
        <f>(595*565*595)/1000000000</f>
        <v>0.200024125</v>
      </c>
      <c r="D11" s="19">
        <f>(896*565*595)/1000000000</f>
        <v>0.3012128</v>
      </c>
    </row>
    <row r="12" spans="1:4" x14ac:dyDescent="0.25">
      <c r="A12" s="8" t="s">
        <v>90</v>
      </c>
      <c r="B12" s="19"/>
      <c r="C12" s="19">
        <f>(620*640*650)/1000000000</f>
        <v>0.25791999999999998</v>
      </c>
      <c r="D12" s="19">
        <f>(930*665*675)/1000000000</f>
        <v>0.41745375000000001</v>
      </c>
    </row>
    <row r="13" spans="1:4" x14ac:dyDescent="0.25">
      <c r="A13" s="8" t="s">
        <v>92</v>
      </c>
      <c r="B13" s="19">
        <f>(500*650*655)/1000000000</f>
        <v>0.21287500000000001</v>
      </c>
      <c r="C13" s="19">
        <f>(640*655*660)/1000000000</f>
        <v>0.27667199999999997</v>
      </c>
      <c r="D13" s="19"/>
    </row>
    <row r="14" spans="1:4" ht="12" customHeight="1" x14ac:dyDescent="0.25">
      <c r="A14" s="7" t="s">
        <v>11</v>
      </c>
      <c r="B14" s="7"/>
      <c r="C14" s="7"/>
      <c r="D14" s="7"/>
    </row>
    <row r="15" spans="1:4" x14ac:dyDescent="0.25">
      <c r="A15" s="8" t="s">
        <v>17</v>
      </c>
      <c r="B15" s="14"/>
      <c r="C15" s="14">
        <v>228</v>
      </c>
      <c r="D15" s="14">
        <v>168</v>
      </c>
    </row>
    <row r="16" spans="1:4" x14ac:dyDescent="0.25">
      <c r="A16" s="8" t="s">
        <v>67</v>
      </c>
      <c r="B16" s="14">
        <v>336</v>
      </c>
      <c r="C16" s="14">
        <v>216</v>
      </c>
      <c r="D16" s="14"/>
    </row>
  </sheetData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D22" sqref="D22"/>
    </sheetView>
  </sheetViews>
  <sheetFormatPr defaultColWidth="9.140625" defaultRowHeight="15" x14ac:dyDescent="0.25"/>
  <cols>
    <col min="1" max="1" width="44.42578125" style="16" customWidth="1"/>
    <col min="2" max="2" width="25.42578125" style="16" customWidth="1"/>
    <col min="3" max="3" width="41.5703125" style="16" customWidth="1"/>
    <col min="4" max="4" width="24.28515625" style="16" customWidth="1"/>
    <col min="5" max="5" width="33.85546875" style="16" customWidth="1"/>
    <col min="6" max="6" width="72.28515625" style="16" customWidth="1"/>
    <col min="7" max="7" width="111.28515625" style="16" customWidth="1"/>
    <col min="8" max="8" width="18.85546875" style="16" customWidth="1"/>
    <col min="9" max="9" width="53.85546875" style="16" customWidth="1"/>
    <col min="10" max="10" width="92.85546875" style="16" customWidth="1"/>
    <col min="11" max="11" width="85.140625" style="16" customWidth="1"/>
    <col min="12" max="12" width="26.42578125" style="16" customWidth="1"/>
    <col min="13" max="16384" width="9.140625" style="3"/>
  </cols>
  <sheetData>
    <row r="1" spans="1:12" ht="160.5" customHeight="1" x14ac:dyDescent="0.25">
      <c r="A1" s="22"/>
      <c r="B1" s="32"/>
      <c r="C1" s="33"/>
      <c r="D1" s="26"/>
      <c r="E1" s="2"/>
      <c r="F1" s="26"/>
      <c r="G1" s="2"/>
      <c r="H1" s="26"/>
      <c r="I1" s="2"/>
      <c r="J1" s="26"/>
      <c r="K1" s="2"/>
      <c r="L1" s="26"/>
    </row>
    <row r="2" spans="1:12" s="6" customFormat="1" x14ac:dyDescent="0.25">
      <c r="A2" s="23" t="s">
        <v>13</v>
      </c>
      <c r="B2" s="34" t="s">
        <v>99</v>
      </c>
      <c r="C2" s="35" t="s">
        <v>99</v>
      </c>
      <c r="D2" s="27" t="s">
        <v>64</v>
      </c>
      <c r="E2" s="5" t="s">
        <v>64</v>
      </c>
      <c r="F2" s="27" t="s">
        <v>65</v>
      </c>
      <c r="G2" s="27" t="s">
        <v>65</v>
      </c>
      <c r="H2" s="27" t="s">
        <v>119</v>
      </c>
      <c r="I2" s="5" t="s">
        <v>119</v>
      </c>
      <c r="J2" s="27" t="s">
        <v>93</v>
      </c>
      <c r="K2" s="5" t="s">
        <v>93</v>
      </c>
      <c r="L2" s="27" t="s">
        <v>130</v>
      </c>
    </row>
    <row r="3" spans="1:12" ht="13.5" customHeight="1" x14ac:dyDescent="0.25">
      <c r="A3" s="24" t="s">
        <v>1</v>
      </c>
      <c r="B3" s="36"/>
      <c r="C3" s="37"/>
      <c r="D3" s="28"/>
      <c r="E3" s="7"/>
      <c r="F3" s="28"/>
      <c r="G3" s="7"/>
      <c r="H3" s="28"/>
      <c r="I3" s="7"/>
      <c r="J3" s="28"/>
      <c r="K3" s="7"/>
      <c r="L3" s="28"/>
    </row>
    <row r="4" spans="1:12" x14ac:dyDescent="0.25">
      <c r="A4" s="25" t="s">
        <v>77</v>
      </c>
      <c r="B4" s="38" t="s">
        <v>107</v>
      </c>
      <c r="C4" s="39" t="s">
        <v>108</v>
      </c>
      <c r="D4" s="29" t="s">
        <v>106</v>
      </c>
      <c r="E4" s="10" t="s">
        <v>109</v>
      </c>
      <c r="F4" s="29" t="s">
        <v>111</v>
      </c>
      <c r="G4" s="10" t="s">
        <v>115</v>
      </c>
      <c r="H4" s="29" t="s">
        <v>120</v>
      </c>
      <c r="I4" s="10" t="s">
        <v>131</v>
      </c>
      <c r="J4" s="29" t="s">
        <v>132</v>
      </c>
      <c r="K4" s="10" t="s">
        <v>131</v>
      </c>
      <c r="L4" s="29"/>
    </row>
    <row r="5" spans="1:12" x14ac:dyDescent="0.25">
      <c r="A5" s="25" t="s">
        <v>86</v>
      </c>
      <c r="B5" s="40"/>
      <c r="C5" s="41"/>
      <c r="D5" s="30"/>
      <c r="E5" s="9"/>
      <c r="F5" s="30"/>
      <c r="G5" s="9"/>
      <c r="H5" s="30"/>
      <c r="I5" s="9"/>
      <c r="J5" s="30"/>
      <c r="K5" s="9"/>
      <c r="L5" s="30"/>
    </row>
    <row r="6" spans="1:12" x14ac:dyDescent="0.25">
      <c r="A6" s="25" t="s">
        <v>91</v>
      </c>
      <c r="B6" s="48" t="s">
        <v>98</v>
      </c>
      <c r="C6" s="49"/>
      <c r="D6" s="58" t="s">
        <v>104</v>
      </c>
      <c r="E6" s="59"/>
      <c r="F6" s="29" t="s">
        <v>112</v>
      </c>
      <c r="G6" s="10" t="s">
        <v>116</v>
      </c>
      <c r="H6" s="58" t="s">
        <v>121</v>
      </c>
      <c r="I6" s="59"/>
      <c r="J6" s="58" t="s">
        <v>125</v>
      </c>
      <c r="K6" s="59"/>
      <c r="L6" s="29"/>
    </row>
    <row r="7" spans="1:12" ht="12" customHeight="1" x14ac:dyDescent="0.25">
      <c r="A7" s="24" t="s">
        <v>9</v>
      </c>
      <c r="B7" s="36"/>
      <c r="C7" s="37"/>
      <c r="D7" s="28"/>
      <c r="E7" s="7"/>
      <c r="F7" s="28"/>
      <c r="G7" s="7"/>
      <c r="H7" s="28"/>
      <c r="I7" s="7"/>
      <c r="J7" s="28"/>
      <c r="K7" s="7"/>
      <c r="L7" s="28"/>
    </row>
    <row r="8" spans="1:12" x14ac:dyDescent="0.25">
      <c r="A8" s="25" t="s">
        <v>10</v>
      </c>
      <c r="B8" s="42" t="s">
        <v>100</v>
      </c>
      <c r="C8" s="43" t="s">
        <v>102</v>
      </c>
      <c r="D8" s="31" t="s">
        <v>101</v>
      </c>
      <c r="E8" s="18" t="s">
        <v>103</v>
      </c>
      <c r="F8" s="31" t="s">
        <v>113</v>
      </c>
      <c r="G8" s="18" t="s">
        <v>117</v>
      </c>
      <c r="H8" s="31" t="s">
        <v>122</v>
      </c>
      <c r="I8" s="18" t="s">
        <v>123</v>
      </c>
      <c r="J8" s="31" t="s">
        <v>126</v>
      </c>
      <c r="K8" s="18" t="s">
        <v>128</v>
      </c>
      <c r="L8" s="31"/>
    </row>
    <row r="9" spans="1:12" x14ac:dyDescent="0.25">
      <c r="A9" s="25" t="s">
        <v>26</v>
      </c>
      <c r="B9" s="42" t="s">
        <v>101</v>
      </c>
      <c r="C9" s="43" t="s">
        <v>103</v>
      </c>
      <c r="D9" s="31" t="s">
        <v>105</v>
      </c>
      <c r="E9" s="18" t="s">
        <v>110</v>
      </c>
      <c r="F9" s="31" t="s">
        <v>114</v>
      </c>
      <c r="G9" s="18" t="s">
        <v>118</v>
      </c>
      <c r="H9" s="31" t="s">
        <v>123</v>
      </c>
      <c r="I9" s="18" t="s">
        <v>124</v>
      </c>
      <c r="J9" s="31" t="s">
        <v>127</v>
      </c>
      <c r="K9" s="18" t="s">
        <v>129</v>
      </c>
      <c r="L9" s="31"/>
    </row>
    <row r="10" spans="1:12" ht="12" customHeight="1" x14ac:dyDescent="0.25">
      <c r="A10" s="24" t="s">
        <v>81</v>
      </c>
      <c r="B10" s="36"/>
      <c r="C10" s="37"/>
      <c r="D10" s="28"/>
      <c r="E10" s="7"/>
      <c r="F10" s="28"/>
      <c r="G10" s="7"/>
      <c r="H10" s="28"/>
      <c r="I10" s="7"/>
      <c r="J10" s="28"/>
      <c r="K10" s="7"/>
      <c r="L10" s="28"/>
    </row>
    <row r="11" spans="1:12" x14ac:dyDescent="0.25">
      <c r="A11" s="25" t="s">
        <v>88</v>
      </c>
      <c r="B11" s="44">
        <f>(100*290*510)/1000000000</f>
        <v>1.4789999999999999E-2</v>
      </c>
      <c r="C11" s="45">
        <f>(118.5*300*520)/1000000000</f>
        <v>1.8485999999999999E-2</v>
      </c>
      <c r="D11" s="21">
        <f>(100*440*510)/1000000000</f>
        <v>2.2440000000000002E-2</v>
      </c>
      <c r="E11" s="19">
        <f>(107*440*520)/1000000000</f>
        <v>2.4481599999999999E-2</v>
      </c>
      <c r="F11" s="21">
        <f>(100*580*510)/1000000000</f>
        <v>2.9579999999999999E-2</v>
      </c>
      <c r="G11" s="21">
        <f>(108.5*520*590)/1000000000</f>
        <v>3.3287799999999999E-2</v>
      </c>
      <c r="H11" s="21">
        <f>(103.5*680*510)/1000000000</f>
        <v>3.5893799999999997E-2</v>
      </c>
      <c r="I11" s="21">
        <f>(118.5*690*520)/1000000000</f>
        <v>4.2517800000000001E-2</v>
      </c>
      <c r="J11" s="21">
        <f>(103.5*860*510)/1000000000</f>
        <v>4.5395100000000001E-2</v>
      </c>
      <c r="K11" s="21">
        <f>(118.5*680*520)/1000000000</f>
        <v>4.1901599999999997E-2</v>
      </c>
      <c r="L11" s="21"/>
    </row>
    <row r="12" spans="1:12" x14ac:dyDescent="0.25">
      <c r="A12" s="25" t="s">
        <v>90</v>
      </c>
      <c r="B12" s="44"/>
      <c r="C12" s="45"/>
      <c r="D12" s="21"/>
      <c r="E12" s="19"/>
      <c r="F12" s="21"/>
      <c r="G12" s="19"/>
      <c r="H12" s="21"/>
      <c r="I12" s="19"/>
      <c r="J12" s="21"/>
      <c r="K12" s="19"/>
      <c r="L12" s="21"/>
    </row>
    <row r="13" spans="1:12" x14ac:dyDescent="0.25">
      <c r="A13" s="25" t="s">
        <v>92</v>
      </c>
      <c r="B13" s="52">
        <f>(350*570*150)/1000000000</f>
        <v>2.9925E-2</v>
      </c>
      <c r="C13" s="53"/>
      <c r="D13" s="54">
        <f>(480*560*140)/1000000000</f>
        <v>3.7631999999999999E-2</v>
      </c>
      <c r="E13" s="55"/>
      <c r="F13" s="21">
        <f>(620*570*130)/1000000000</f>
        <v>4.5941999999999997E-2</v>
      </c>
      <c r="G13" s="21">
        <f>(635*615*160)/1000000000</f>
        <v>6.2483999999999998E-2</v>
      </c>
      <c r="H13" s="54">
        <f>(730*610*155)/1000000000</f>
        <v>6.90215E-2</v>
      </c>
      <c r="I13" s="55"/>
      <c r="J13" s="54">
        <f>(900*610*155)/1000000000</f>
        <v>8.5095000000000004E-2</v>
      </c>
      <c r="K13" s="55"/>
      <c r="L13" s="21"/>
    </row>
    <row r="14" spans="1:12" ht="12" customHeight="1" x14ac:dyDescent="0.25">
      <c r="A14" s="24" t="s">
        <v>11</v>
      </c>
      <c r="B14" s="36"/>
      <c r="C14" s="37"/>
      <c r="D14" s="28"/>
      <c r="E14" s="7"/>
      <c r="F14" s="28"/>
      <c r="G14" s="7"/>
      <c r="H14" s="28"/>
      <c r="I14" s="7"/>
      <c r="J14" s="28"/>
      <c r="K14" s="7"/>
      <c r="L14" s="28"/>
    </row>
    <row r="15" spans="1:12" x14ac:dyDescent="0.25">
      <c r="A15" s="25" t="s">
        <v>17</v>
      </c>
      <c r="B15" s="46"/>
      <c r="C15" s="47"/>
      <c r="D15" s="20"/>
      <c r="E15" s="14"/>
      <c r="F15" s="20"/>
      <c r="G15" s="14"/>
      <c r="H15" s="20"/>
      <c r="I15" s="14"/>
      <c r="J15" s="20"/>
      <c r="K15" s="14"/>
      <c r="L15" s="20"/>
    </row>
    <row r="16" spans="1:12" ht="15.75" thickBot="1" x14ac:dyDescent="0.3">
      <c r="A16" s="25" t="s">
        <v>67</v>
      </c>
      <c r="B16" s="50">
        <v>2244</v>
      </c>
      <c r="C16" s="51"/>
      <c r="D16" s="56">
        <v>1728</v>
      </c>
      <c r="E16" s="57"/>
      <c r="F16" s="10">
        <v>1368</v>
      </c>
      <c r="G16" s="10">
        <v>1064</v>
      </c>
      <c r="H16" s="56">
        <v>912</v>
      </c>
      <c r="I16" s="57"/>
      <c r="J16" s="56">
        <v>912</v>
      </c>
      <c r="K16" s="57"/>
      <c r="L16" s="10"/>
    </row>
  </sheetData>
  <mergeCells count="12">
    <mergeCell ref="J6:K6"/>
    <mergeCell ref="J13:K13"/>
    <mergeCell ref="J16:K16"/>
    <mergeCell ref="H6:I6"/>
    <mergeCell ref="H13:I13"/>
    <mergeCell ref="H16:I16"/>
    <mergeCell ref="B6:C6"/>
    <mergeCell ref="B16:C16"/>
    <mergeCell ref="B13:C13"/>
    <mergeCell ref="D13:E13"/>
    <mergeCell ref="D16:E16"/>
    <mergeCell ref="D6:E6"/>
  </mergeCells>
  <pageMargins left="0.7" right="0.7" top="0.75" bottom="0.75" header="0.3" footer="0.3"/>
  <pageSetup paperSize="9" scale="7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6"/>
  <sheetViews>
    <sheetView tabSelected="1" zoomScale="90" zoomScaleNormal="90" workbookViewId="0">
      <pane xSplit="1" ySplit="2" topLeftCell="F3" activePane="bottomRight" state="frozen"/>
      <selection pane="topRight" activeCell="B1" sqref="B1"/>
      <selection pane="bottomLeft" activeCell="A6" sqref="A6"/>
      <selection pane="bottomRight" activeCell="F18" sqref="F18"/>
    </sheetView>
  </sheetViews>
  <sheetFormatPr defaultColWidth="9.140625" defaultRowHeight="15" x14ac:dyDescent="0.25"/>
  <cols>
    <col min="1" max="1" width="44.42578125" style="16" customWidth="1"/>
    <col min="2" max="2" width="59.5703125" style="16" customWidth="1"/>
    <col min="3" max="3" width="65" style="16" customWidth="1"/>
    <col min="4" max="4" width="46.42578125" style="16" customWidth="1"/>
    <col min="5" max="5" width="68.5703125" style="16" customWidth="1"/>
    <col min="6" max="6" width="84" style="16" customWidth="1"/>
    <col min="7" max="7" width="62.85546875" style="16" customWidth="1"/>
    <col min="8" max="8" width="62.5703125" style="16" customWidth="1"/>
    <col min="9" max="9" width="88.140625" style="16" customWidth="1"/>
    <col min="10" max="10" width="28.85546875" style="16" customWidth="1"/>
    <col min="11" max="16384" width="9.140625" style="3"/>
  </cols>
  <sheetData>
    <row r="1" spans="1:10" ht="78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s="6" customFormat="1" x14ac:dyDescent="0.25">
      <c r="A2" s="4" t="s">
        <v>13</v>
      </c>
      <c r="B2" s="5" t="s">
        <v>133</v>
      </c>
      <c r="C2" s="5" t="s">
        <v>65</v>
      </c>
      <c r="D2" s="5" t="s">
        <v>65</v>
      </c>
      <c r="E2" s="5" t="s">
        <v>65</v>
      </c>
      <c r="F2" s="5" t="s">
        <v>65</v>
      </c>
      <c r="G2" s="5" t="s">
        <v>93</v>
      </c>
      <c r="H2" s="5" t="s">
        <v>93</v>
      </c>
      <c r="I2" s="5" t="s">
        <v>93</v>
      </c>
      <c r="J2" s="5" t="s">
        <v>93</v>
      </c>
    </row>
    <row r="3" spans="1:10" ht="13.5" customHeight="1" x14ac:dyDescent="0.25">
      <c r="A3" s="7" t="s">
        <v>1</v>
      </c>
      <c r="B3" s="7"/>
      <c r="C3" s="7"/>
      <c r="D3" s="65"/>
      <c r="E3" s="66"/>
      <c r="F3" s="7"/>
      <c r="G3" s="7"/>
      <c r="H3" s="65"/>
      <c r="I3" s="66"/>
      <c r="J3" s="7"/>
    </row>
    <row r="4" spans="1:10" ht="15.75" x14ac:dyDescent="0.25">
      <c r="A4" s="8" t="s">
        <v>77</v>
      </c>
      <c r="B4" s="10" t="s">
        <v>135</v>
      </c>
      <c r="C4" s="10" t="s">
        <v>137</v>
      </c>
      <c r="D4" s="61" t="s">
        <v>144</v>
      </c>
      <c r="E4" s="62"/>
      <c r="F4" s="9" t="s">
        <v>153</v>
      </c>
      <c r="G4" s="71" t="s">
        <v>151</v>
      </c>
      <c r="H4" s="61" t="s">
        <v>143</v>
      </c>
      <c r="I4" s="62"/>
      <c r="J4" s="9" t="s">
        <v>147</v>
      </c>
    </row>
    <row r="5" spans="1:10" x14ac:dyDescent="0.25">
      <c r="A5" s="8" t="s">
        <v>86</v>
      </c>
      <c r="B5" s="9"/>
      <c r="C5" s="9"/>
      <c r="D5" s="64"/>
      <c r="E5" s="59"/>
      <c r="F5" s="9"/>
      <c r="G5" s="9"/>
      <c r="H5" s="64"/>
      <c r="I5" s="59"/>
      <c r="J5" s="9"/>
    </row>
    <row r="6" spans="1:10" x14ac:dyDescent="0.25">
      <c r="A6" s="8" t="s">
        <v>91</v>
      </c>
      <c r="B6" s="9" t="s">
        <v>134</v>
      </c>
      <c r="C6" s="9" t="s">
        <v>136</v>
      </c>
      <c r="D6" s="64" t="s">
        <v>138</v>
      </c>
      <c r="E6" s="59"/>
      <c r="F6" s="9" t="s">
        <v>154</v>
      </c>
      <c r="G6" s="9" t="s">
        <v>152</v>
      </c>
      <c r="H6" s="64" t="s">
        <v>140</v>
      </c>
      <c r="I6" s="59"/>
      <c r="J6" s="9" t="s">
        <v>148</v>
      </c>
    </row>
    <row r="7" spans="1:10" ht="12" customHeight="1" x14ac:dyDescent="0.25">
      <c r="A7" s="7" t="s">
        <v>9</v>
      </c>
      <c r="B7" s="7"/>
      <c r="C7" s="7"/>
      <c r="D7" s="65"/>
      <c r="E7" s="66"/>
      <c r="F7" s="7"/>
      <c r="G7" s="7"/>
      <c r="H7" s="65"/>
      <c r="I7" s="66"/>
      <c r="J7" s="7"/>
    </row>
    <row r="8" spans="1:10" x14ac:dyDescent="0.25">
      <c r="A8" s="8" t="s">
        <v>10</v>
      </c>
      <c r="B8" s="18" t="s">
        <v>102</v>
      </c>
      <c r="C8" s="18" t="s">
        <v>101</v>
      </c>
      <c r="D8" s="69" t="s">
        <v>139</v>
      </c>
      <c r="E8" s="70"/>
      <c r="F8" s="18" t="s">
        <v>145</v>
      </c>
      <c r="G8" s="18" t="s">
        <v>105</v>
      </c>
      <c r="H8" s="69" t="s">
        <v>141</v>
      </c>
      <c r="I8" s="70"/>
      <c r="J8" s="18" t="s">
        <v>149</v>
      </c>
    </row>
    <row r="9" spans="1:10" x14ac:dyDescent="0.25">
      <c r="A9" s="8" t="s">
        <v>26</v>
      </c>
      <c r="B9" s="18" t="s">
        <v>101</v>
      </c>
      <c r="C9" s="18" t="s">
        <v>103</v>
      </c>
      <c r="D9" s="69" t="s">
        <v>118</v>
      </c>
      <c r="E9" s="70"/>
      <c r="F9" s="18" t="s">
        <v>146</v>
      </c>
      <c r="G9" s="18" t="s">
        <v>122</v>
      </c>
      <c r="H9" s="69" t="s">
        <v>142</v>
      </c>
      <c r="I9" s="70"/>
      <c r="J9" s="18" t="s">
        <v>150</v>
      </c>
    </row>
    <row r="10" spans="1:10" ht="12" customHeight="1" x14ac:dyDescent="0.25">
      <c r="A10" s="7" t="s">
        <v>81</v>
      </c>
      <c r="B10" s="7"/>
      <c r="C10" s="7"/>
      <c r="D10" s="65"/>
      <c r="E10" s="66"/>
      <c r="F10" s="7"/>
      <c r="G10" s="7"/>
      <c r="H10" s="65"/>
      <c r="I10" s="66"/>
      <c r="J10" s="7"/>
    </row>
    <row r="11" spans="1:10" x14ac:dyDescent="0.25">
      <c r="A11" s="8" t="s">
        <v>88</v>
      </c>
      <c r="B11" s="19">
        <f>(496*450*705)/1000000000</f>
        <v>0.157356</v>
      </c>
      <c r="C11" s="19">
        <f>(596*450*705)/1000000000</f>
        <v>0.189081</v>
      </c>
      <c r="D11" s="63">
        <f>(595*500*855)/1000000000</f>
        <v>0.25436249999999999</v>
      </c>
      <c r="E11" s="55"/>
      <c r="F11" s="19">
        <f>(595*480*1160)/1000000000</f>
        <v>0.33129599999999998</v>
      </c>
      <c r="G11" s="19">
        <f>(896*450*705)/1000000000</f>
        <v>0.28425600000000001</v>
      </c>
      <c r="H11" s="63">
        <f>(895*500*855)/1000000000</f>
        <v>0.38261250000000002</v>
      </c>
      <c r="I11" s="55"/>
      <c r="J11" s="19">
        <f>(895*480*1160)/1000000000</f>
        <v>0.498336</v>
      </c>
    </row>
    <row r="12" spans="1:10" x14ac:dyDescent="0.25">
      <c r="A12" s="8" t="s">
        <v>90</v>
      </c>
      <c r="B12" s="19"/>
      <c r="C12" s="19"/>
      <c r="D12" s="63"/>
      <c r="E12" s="55"/>
      <c r="F12" s="19"/>
      <c r="G12" s="19"/>
      <c r="H12" s="63"/>
      <c r="I12" s="55"/>
      <c r="J12" s="19"/>
    </row>
    <row r="13" spans="1:10" x14ac:dyDescent="0.25">
      <c r="A13" s="8" t="s">
        <v>92</v>
      </c>
      <c r="B13" s="19">
        <f>(530*265*525)/1000000000</f>
        <v>7.3736250000000003E-2</v>
      </c>
      <c r="C13" s="19">
        <f>(630*265*525)/1000000000</f>
        <v>8.7648749999999997E-2</v>
      </c>
      <c r="D13" s="63">
        <f>(690*445*650)/1000000000</f>
        <v>0.1995825</v>
      </c>
      <c r="E13" s="55"/>
      <c r="F13" s="19">
        <f>(730*580*560)/1000000000</f>
        <v>0.23710400000000001</v>
      </c>
      <c r="G13" s="19">
        <f>(985*295*540)/1000000000</f>
        <v>0.15691050000000001</v>
      </c>
      <c r="H13" s="63">
        <f>(990*495*650)/1000000000</f>
        <v>0.3185325</v>
      </c>
      <c r="I13" s="55"/>
      <c r="J13" s="19">
        <f>(990*550*550)/1000000000</f>
        <v>0.29947499999999999</v>
      </c>
    </row>
    <row r="14" spans="1:10" ht="12" customHeight="1" x14ac:dyDescent="0.25">
      <c r="A14" s="7" t="s">
        <v>11</v>
      </c>
      <c r="B14" s="7"/>
      <c r="C14" s="7"/>
      <c r="D14" s="67"/>
      <c r="E14" s="68"/>
      <c r="F14" s="7"/>
      <c r="G14" s="7"/>
      <c r="H14" s="67"/>
      <c r="I14" s="68"/>
      <c r="J14" s="7"/>
    </row>
    <row r="15" spans="1:10" x14ac:dyDescent="0.25">
      <c r="A15" s="8" t="s">
        <v>17</v>
      </c>
      <c r="B15" s="14"/>
      <c r="C15" s="14"/>
      <c r="D15" s="60"/>
      <c r="E15" s="57"/>
      <c r="F15" s="14"/>
      <c r="G15" s="14"/>
      <c r="H15" s="60"/>
      <c r="I15" s="57"/>
      <c r="J15" s="14"/>
    </row>
    <row r="16" spans="1:10" x14ac:dyDescent="0.25">
      <c r="A16" s="8" t="s">
        <v>67</v>
      </c>
      <c r="B16" s="14">
        <v>900</v>
      </c>
      <c r="C16" s="14">
        <v>830</v>
      </c>
      <c r="D16" s="60">
        <v>352</v>
      </c>
      <c r="E16" s="57"/>
      <c r="F16" s="14">
        <v>260</v>
      </c>
      <c r="G16" s="14">
        <v>460</v>
      </c>
      <c r="H16" s="60">
        <v>192</v>
      </c>
      <c r="I16" s="57"/>
      <c r="J16" s="14">
        <v>192</v>
      </c>
    </row>
  </sheetData>
  <mergeCells count="28">
    <mergeCell ref="H15:I15"/>
    <mergeCell ref="H16:I16"/>
    <mergeCell ref="H3:I3"/>
    <mergeCell ref="H7:I7"/>
    <mergeCell ref="H10:I10"/>
    <mergeCell ref="H11:I11"/>
    <mergeCell ref="H12:I12"/>
    <mergeCell ref="H13:I13"/>
    <mergeCell ref="H14:I14"/>
    <mergeCell ref="H4:I4"/>
    <mergeCell ref="H6:I6"/>
    <mergeCell ref="H8:I8"/>
    <mergeCell ref="H9:I9"/>
    <mergeCell ref="H5:I5"/>
    <mergeCell ref="D3:E3"/>
    <mergeCell ref="D7:E7"/>
    <mergeCell ref="D10:E10"/>
    <mergeCell ref="D14:E14"/>
    <mergeCell ref="D15:E15"/>
    <mergeCell ref="D6:E6"/>
    <mergeCell ref="D13:E13"/>
    <mergeCell ref="D8:E8"/>
    <mergeCell ref="D9:E9"/>
    <mergeCell ref="D16:E16"/>
    <mergeCell ref="D4:E4"/>
    <mergeCell ref="D11:E11"/>
    <mergeCell ref="D5:E5"/>
    <mergeCell ref="D12:E12"/>
  </mergeCells>
  <pageMargins left="0.7" right="0.7" top="0.75" bottom="0.75" header="0.3" footer="0.3"/>
  <pageSetup paperSize="9"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Мини печи</vt:lpstr>
      <vt:lpstr>Плиты</vt:lpstr>
      <vt:lpstr>Дух. шкафы</vt:lpstr>
      <vt:lpstr>Вар. поверхности</vt:lpstr>
      <vt:lpstr>Вытяжки</vt:lpstr>
      <vt:lpstr>'Вар. поверхности'!Область_печати</vt:lpstr>
      <vt:lpstr>Вытяжки!Область_печати</vt:lpstr>
      <vt:lpstr>'Дух. шкафы'!Область_печати</vt:lpstr>
      <vt:lpstr>'Мини печи'!Область_печати</vt:lpstr>
      <vt:lpstr>Плиты!Область_печати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Suleimanov</dc:creator>
  <cp:lastModifiedBy>Станислав</cp:lastModifiedBy>
  <dcterms:created xsi:type="dcterms:W3CDTF">2018-06-06T14:54:12Z</dcterms:created>
  <dcterms:modified xsi:type="dcterms:W3CDTF">2019-09-09T19:46:26Z</dcterms:modified>
</cp:coreProperties>
</file>