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showInkAnnotation="0" codeName="ЭтаКнига" defaultThemeVersion="124226"/>
  <xr:revisionPtr revIDLastSave="0" documentId="13_ncr:1_{5DA97CEC-B6FB-4E49-8896-0A5ED0F11DAE}" xr6:coauthVersionLast="46" xr6:coauthVersionMax="46" xr10:uidLastSave="{00000000-0000-0000-0000-000000000000}"/>
  <bookViews>
    <workbookView xWindow="-120" yWindow="-120" windowWidth="20640" windowHeight="11160" tabRatio="991" xr2:uid="{00000000-000D-0000-FFFF-FFFF00000000}"/>
  </bookViews>
  <sheets>
    <sheet name="Чек" sheetId="43" r:id="rId1"/>
    <sheet name="Для нескольких цветов" sheetId="46" r:id="rId2"/>
    <sheet name="Форма для печати" sheetId="47" r:id="rId3"/>
    <sheet name="красители" sheetId="7" r:id="rId4"/>
    <sheet name="Телефоны" sheetId="11" r:id="rId5"/>
    <sheet name="Прайс" sheetId="4" state="hidden" r:id="rId6"/>
    <sheet name="Лист2" sheetId="42" r:id="rId7"/>
    <sheet name="Поиск штрих-кода" sheetId="45" state="hidden" r:id="rId8"/>
  </sheets>
  <definedNames>
    <definedName name="_xlnm._FilterDatabase" localSheetId="7" hidden="1">'Поиск штрих-кода'!$A$3:$Q$342</definedName>
    <definedName name="_xlnm._FilterDatabase" localSheetId="5" hidden="1">Прайс!$A$1:$L$1971</definedName>
    <definedName name="_xlnm.Print_Titles" localSheetId="1">'Для нескольких цветов'!$3:$3</definedName>
    <definedName name="_xlnm.Print_Titles" localSheetId="2">'Форма для печати'!$1:$3</definedName>
    <definedName name="_xlnm.Print_Titles" localSheetId="0">Чек!$3:$3</definedName>
    <definedName name="_xlnm.Criteria" localSheetId="5">Прайс!#REF!</definedName>
    <definedName name="_xlnm.Print_Area" localSheetId="1">'Для нескольких цветов'!$A$4:$B$4</definedName>
    <definedName name="_xlnm.Print_Area" localSheetId="2">'Форма для печати'!$A$4:$C$8</definedName>
    <definedName name="_xlnm.Print_Area" localSheetId="0">Чек!$A$4:$B$4</definedName>
  </definedNames>
  <calcPr calcId="191029"/>
</workbook>
</file>

<file path=xl/calcChain.xml><?xml version="1.0" encoding="utf-8"?>
<calcChain xmlns="http://schemas.openxmlformats.org/spreadsheetml/2006/main">
  <c r="C2" i="47" l="1"/>
  <c r="A35" i="7" l="1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2" i="4"/>
  <c r="D17" i="7" l="1"/>
  <c r="R4" i="45"/>
  <c r="R3" i="45"/>
  <c r="R1" i="45" l="1"/>
  <c r="R2" i="45"/>
  <c r="D2" i="7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2" authorId="0" shapeId="0" xr:uid="{529DF6FB-3942-4B7D-AF87-DDF27C16107A}">
      <text>
        <r>
          <rPr>
            <sz val="9"/>
            <color indexed="81"/>
            <rFont val="Tahoma"/>
            <charset val="1"/>
          </rPr>
          <t>Примерная стоимость_x000D_
вместе с краской: _x000D_
2,1 руб.</t>
        </r>
      </text>
    </comment>
    <comment ref="C4" authorId="0" shapeId="0" xr:uid="{3A29E311-9990-4A5B-B6D8-45A54617E877}">
      <text>
        <r>
          <rPr>
            <sz val="9"/>
            <color indexed="81"/>
            <rFont val="Tahoma"/>
            <charset val="1"/>
          </rPr>
          <t>AmphiTint 07 Reinweiss/ Чисто белая 1л</t>
        </r>
      </text>
    </comment>
    <comment ref="C5" authorId="0" shapeId="0" xr:uid="{22494E4A-B07C-48DB-B738-E6A41AD034B8}">
      <text>
        <r>
          <rPr>
            <sz val="9"/>
            <color indexed="81"/>
            <rFont val="Tahoma"/>
            <charset val="1"/>
          </rPr>
          <t>AmphiTint 08 Signalrot/ Сигнально-красная 1л</t>
        </r>
      </text>
    </comment>
    <comment ref="C6" authorId="0" shapeId="0" xr:uid="{EE79FF70-5E27-466E-B390-A5FB102DF830}">
      <text>
        <r>
          <rPr>
            <sz val="9"/>
            <color indexed="81"/>
            <rFont val="Tahoma"/>
            <charset val="1"/>
          </rPr>
          <t>AmphiTint 07 Reinweiss/ Чисто белая 1л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R1" authorId="0" shapeId="0" xr:uid="{83578352-4FF8-4A9A-A02E-226827A19E30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3</t>
        </r>
      </text>
    </comment>
    <comment ref="A2" authorId="0" shapeId="0" xr:uid="{307C889A-D401-4828-AC74-F9EBA31CB46B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2" authorId="0" shapeId="0" xr:uid="{A5A6712C-CE0A-4825-BCF7-4854C434C39F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1</t>
        </r>
      </text>
    </comment>
    <comment ref="S2" authorId="0" shapeId="0" xr:uid="{86539478-AF92-4C07-8EFE-4ED42DC42B36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3" authorId="0" shapeId="0" xr:uid="{B49DBDEC-AE0E-424C-897F-7C47AACF3EBA}">
      <text>
        <r>
          <rPr>
            <b/>
            <sz val="9"/>
            <color indexed="81"/>
            <rFont val="Tahoma"/>
            <family val="2"/>
            <charset val="204"/>
          </rPr>
          <t>Номер столбца</t>
        </r>
      </text>
    </comment>
    <comment ref="S3" authorId="0" shapeId="0" xr:uid="{8B5FB5F1-9B1E-4929-87DA-4650449F374B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A4" authorId="0" shapeId="0" xr:uid="{7D2844E0-965B-45EE-8A14-CED2A31FFDEF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S54" authorId="0" shapeId="0" xr:uid="{EF15D473-FF2C-47B7-AC28-AD9D8CBE9FA7}">
      <text>
        <r>
          <rPr>
            <sz val="9"/>
            <color indexed="81"/>
            <rFont val="Tahoma"/>
            <family val="2"/>
            <charset val="204"/>
          </rPr>
          <t xml:space="preserve">Аква лазурь рб
</t>
        </r>
      </text>
    </comment>
  </commentList>
</comments>
</file>

<file path=xl/sharedStrings.xml><?xml version="1.0" encoding="utf-8"?>
<sst xmlns="http://schemas.openxmlformats.org/spreadsheetml/2006/main" count="11965" uniqueCount="4232">
  <si>
    <t>Кол-во</t>
  </si>
  <si>
    <t>Цена</t>
  </si>
  <si>
    <t>Артикул</t>
  </si>
  <si>
    <t>Наименование</t>
  </si>
  <si>
    <t>Штрих-код</t>
  </si>
  <si>
    <t>РЦ с НДС*, руб./ упак.</t>
  </si>
  <si>
    <t>Краткое описание</t>
  </si>
  <si>
    <t>Концентрат акриловой грунтовки</t>
  </si>
  <si>
    <t>Фасадная краска</t>
  </si>
  <si>
    <t>948103199</t>
  </si>
  <si>
    <t>Caparol CapaSol Tiefgrund 10л / 10,0кг</t>
  </si>
  <si>
    <t>Готовая к применению акриловая грунтовка глубокого проникновения</t>
  </si>
  <si>
    <t>Caparol Sylitol Grund-Konzentrat 10л / 10,7кг</t>
  </si>
  <si>
    <t>Грунтовка силикатная для наружной и внутренней отделки</t>
  </si>
  <si>
    <t>Caparol SamtGrund База 1 Белая 10 л</t>
  </si>
  <si>
    <t>Caparol SamtGrund База 1 Белая 2,5 л</t>
  </si>
  <si>
    <t>Сaparol OptiGrund E.L.F. Прозрачная 10л</t>
  </si>
  <si>
    <t>Грунтовка силакриловая</t>
  </si>
  <si>
    <t>744781</t>
  </si>
  <si>
    <t>Сaparol Sylitol 111 Konzentrat Прозрачная 10л</t>
  </si>
  <si>
    <t>Грунтовка силикатная</t>
  </si>
  <si>
    <t>Сaparol AmphiSilan Tiefgrund LF Прозрачная 10л</t>
  </si>
  <si>
    <t>612424</t>
  </si>
  <si>
    <t>Caparol Tiefgrund TB Прозрачная 10л</t>
  </si>
  <si>
    <t>Грунтовка на растворителе</t>
  </si>
  <si>
    <t>Грунтовка алкидная прозрачная</t>
  </si>
  <si>
    <t>Грунтовка высокоадгезионная</t>
  </si>
  <si>
    <t>Capatect Putzgrund 610 База 1 Белая 8кг</t>
  </si>
  <si>
    <t>824027</t>
  </si>
  <si>
    <t>CapaGrund Universal Белая 10л</t>
  </si>
  <si>
    <t>Грунтовка пигментированная фасадная</t>
  </si>
  <si>
    <t>812843</t>
  </si>
  <si>
    <t>CapaGrund Universal Белая 5л</t>
  </si>
  <si>
    <t>832269</t>
  </si>
  <si>
    <t>CapaGrund Universal Белая 2,5л</t>
  </si>
  <si>
    <t>Dupa-Haftgrund Белая 10л</t>
  </si>
  <si>
    <t>1118</t>
  </si>
  <si>
    <t>Caparol Fassaden-Feinspachtel 25кг</t>
  </si>
  <si>
    <t>Шпатлевка фасадная</t>
  </si>
  <si>
    <t>783789</t>
  </si>
  <si>
    <t>Caparol AmphiSilan-Plus База 1 10л</t>
  </si>
  <si>
    <t>Краска силиконовая фасадная</t>
  </si>
  <si>
    <t>783787</t>
  </si>
  <si>
    <t>Caparol AmphiSilan-Plus База 1 5л</t>
  </si>
  <si>
    <t>783778</t>
  </si>
  <si>
    <t>Caparol AmphiSilan-Plus База 3 9,4л</t>
  </si>
  <si>
    <t>783776</t>
  </si>
  <si>
    <t>Caparol AmphiSilan-Plus База 3 4,7л</t>
  </si>
  <si>
    <t>Краска силакриловая фасадная</t>
  </si>
  <si>
    <t>Усиленная силоксаном фасадная краска с биоцидной защитой</t>
  </si>
  <si>
    <t>Краска силикатная фасадная</t>
  </si>
  <si>
    <t>Caparol Sylitol-Finish База 1 2,5л</t>
  </si>
  <si>
    <t>948101325</t>
  </si>
  <si>
    <t>Caparol Sylitol-plus База 1 10л / 14,7кг</t>
  </si>
  <si>
    <t>Краска силикатная в/д</t>
  </si>
  <si>
    <t>Duparol Universal-Fassadenfarbe База 1 10л</t>
  </si>
  <si>
    <t>Duparol Universal-Fassadenfarbe База 3 10л</t>
  </si>
  <si>
    <t>Caparol Sуlitol NQG База 1 12,5л</t>
  </si>
  <si>
    <t>Caparol Sуlitol NQG База 1 1,25л</t>
  </si>
  <si>
    <t>Caparol Sуlitol NQG База 3 11,75л</t>
  </si>
  <si>
    <t>Caparol Sуlitol NQG База 3 1,175л</t>
  </si>
  <si>
    <t>845732</t>
  </si>
  <si>
    <t>Caparol TopLasur NQG 10л</t>
  </si>
  <si>
    <t>Лазурь силикатная фасадная</t>
  </si>
  <si>
    <t>845753</t>
  </si>
  <si>
    <t>Caparol TopLasur NQG 5 л</t>
  </si>
  <si>
    <t>Шпатлевка пласто-эластичная</t>
  </si>
  <si>
    <t>746840</t>
  </si>
  <si>
    <t>Cap-elast Riss-Spachtel 10кг</t>
  </si>
  <si>
    <t>746842</t>
  </si>
  <si>
    <t>Cap-elast Riss-Spachtel 1,5кг</t>
  </si>
  <si>
    <t>702312</t>
  </si>
  <si>
    <t>Caparol FibroSil 25кг</t>
  </si>
  <si>
    <t>807700</t>
  </si>
  <si>
    <t>Caparol FibroSil 8кг</t>
  </si>
  <si>
    <t>807389</t>
  </si>
  <si>
    <t>Caparol PermaSilan База 1 10л</t>
  </si>
  <si>
    <t>807395</t>
  </si>
  <si>
    <t>Caparol PermaSilan База 3 9,4л</t>
  </si>
  <si>
    <t>855873</t>
  </si>
  <si>
    <t>Caparol Akkordspachtel fein 25кг</t>
  </si>
  <si>
    <t>Шпатлевка акриловая финишная</t>
  </si>
  <si>
    <t>758699</t>
  </si>
  <si>
    <t>Caparol Glaettspachtel 25кг</t>
  </si>
  <si>
    <t>Шпатлевка акриловая стартовая</t>
  </si>
  <si>
    <t>Caparol Amphibolin База 1 10л</t>
  </si>
  <si>
    <t>Краска акрилатная</t>
  </si>
  <si>
    <t>Caparol Amphibolin База 1 5л</t>
  </si>
  <si>
    <t>Caparol Amphibolin База 1 2,5л</t>
  </si>
  <si>
    <t>749936</t>
  </si>
  <si>
    <t>Caparol Amphibolin База 1 1,25л</t>
  </si>
  <si>
    <t>800448</t>
  </si>
  <si>
    <t>Caparol Amphibolin База 2 10л</t>
  </si>
  <si>
    <t>800514</t>
  </si>
  <si>
    <t>Caparol Amphibolin База 2 2,5л</t>
  </si>
  <si>
    <t>749940</t>
  </si>
  <si>
    <t>Caparol Amphibolin База 2 1,25л</t>
  </si>
  <si>
    <t>800449</t>
  </si>
  <si>
    <t>Caparol Amphibolin База 3 9,4л</t>
  </si>
  <si>
    <t>800516</t>
  </si>
  <si>
    <t>Caparol Amphibolin База 3 2,35л</t>
  </si>
  <si>
    <t>749945</t>
  </si>
  <si>
    <t>Caparol Amphibolin База 3 1,175л</t>
  </si>
  <si>
    <t>730168</t>
  </si>
  <si>
    <t>Caparol Indeko-plus База 1 10л</t>
  </si>
  <si>
    <t>Краска акриловая интерьерная</t>
  </si>
  <si>
    <t>742632</t>
  </si>
  <si>
    <t>Caparol Indeko-plus База 1 2,5л</t>
  </si>
  <si>
    <t>730180</t>
  </si>
  <si>
    <t>Caparol Indeko-plus База 2 10л</t>
  </si>
  <si>
    <t>742635</t>
  </si>
  <si>
    <t>Caparol Indeko-plus База 2 2,5л</t>
  </si>
  <si>
    <t>807238</t>
  </si>
  <si>
    <t>Caparol Indeko-plus База 3 9,4л</t>
  </si>
  <si>
    <t>807241</t>
  </si>
  <si>
    <t>Caparol Indeko-plus База 3 2,35л</t>
  </si>
  <si>
    <t>CapaSilan База 1 10л</t>
  </si>
  <si>
    <t>Краска силиконовая интерьерная</t>
  </si>
  <si>
    <t>CapaSilan База 1 2,5л</t>
  </si>
  <si>
    <t>Caparol Samtex 20 E.L.F. База 1 10л</t>
  </si>
  <si>
    <t>Краска латексная интерьерная</t>
  </si>
  <si>
    <t>Caparol Samtex 20 E.L.F. База 1 2,5л</t>
  </si>
  <si>
    <t>832940</t>
  </si>
  <si>
    <t>Caparol Samtex 20 E.L.F. База 3 9,4л</t>
  </si>
  <si>
    <t>832944</t>
  </si>
  <si>
    <t>Caparol Samtex 20 E.L.F. База 3 2,35л</t>
  </si>
  <si>
    <t>Caparol Samtex 10 E.L.F. База 1 10л</t>
  </si>
  <si>
    <t>Шелковисто-матовая латексная краска для интерьеров</t>
  </si>
  <si>
    <t>Caparol Samtex 10 E.L.F. База 1 2,5л</t>
  </si>
  <si>
    <t>913826</t>
  </si>
  <si>
    <t>Caparol Samtex 10 E.L.F. База 3 9,4л</t>
  </si>
  <si>
    <t>913827</t>
  </si>
  <si>
    <t>Caparol Samtex 10 E.L.F. База 3 2,35л</t>
  </si>
  <si>
    <t>913828</t>
  </si>
  <si>
    <t>Caparol Samtex 10 E.L.F. База 3 1,175л</t>
  </si>
  <si>
    <t>948101105</t>
  </si>
  <si>
    <t>Caparol Samtex 7 ELF База 1 10л / 14,2кг</t>
  </si>
  <si>
    <t>Тонкослойная шелковисто-матовая латексная краска для интерьеров</t>
  </si>
  <si>
    <t>948101106</t>
  </si>
  <si>
    <t>Caparol Samtex 7 ELF База 1 5л / 7,1кг</t>
  </si>
  <si>
    <t>948101107</t>
  </si>
  <si>
    <t>Caparol Samtex 7 ELF База 1 2,5л / 3,55кг</t>
  </si>
  <si>
    <t>948103280</t>
  </si>
  <si>
    <t>Caparol Samtex 7 ELF База 1 1,25л / 1,78кг</t>
  </si>
  <si>
    <t>948103286</t>
  </si>
  <si>
    <t>Caparol Samtex 7 ELF База 3 9,4л / 11,9кг</t>
  </si>
  <si>
    <t>948103283</t>
  </si>
  <si>
    <t>Caparol Samtex 7 ELF База 3 2,35л / 2,98кг</t>
  </si>
  <si>
    <t>948101102</t>
  </si>
  <si>
    <t>Caparol Samtex 3 ELF База 1 10л / 15кг</t>
  </si>
  <si>
    <t>Тонкослойная матовая латексная краска для интерьеров</t>
  </si>
  <si>
    <t>948101103</t>
  </si>
  <si>
    <t>Caparol Samtex 3 ELF База 1 5л / 7,5кг</t>
  </si>
  <si>
    <t>948101104</t>
  </si>
  <si>
    <t>Caparol Samtex 3 ELF База 1 2,5л / 3,75кг</t>
  </si>
  <si>
    <t>948103301</t>
  </si>
  <si>
    <t>Caparol Samtex 3 ELF База 1 1,25л / 1,88кг</t>
  </si>
  <si>
    <t>948103304</t>
  </si>
  <si>
    <t>Caparol Samtex 3 ELF База 3 9,4л / 14,2 кг</t>
  </si>
  <si>
    <t>948103307</t>
  </si>
  <si>
    <t>Caparol Samtex 3 ELF База 3 2,35л / 3,55кг</t>
  </si>
  <si>
    <t>730098</t>
  </si>
  <si>
    <t>Caparol Malerit E.L.F. База 1 10л</t>
  </si>
  <si>
    <t>Краска акриловая иньерьерная</t>
  </si>
  <si>
    <t>730110</t>
  </si>
  <si>
    <t>Caparol Malerit E.L.F. База 1 2,5л</t>
  </si>
  <si>
    <t>789695</t>
  </si>
  <si>
    <t>Caparol Malerit E.L.F. База 3 9,4л</t>
  </si>
  <si>
    <t>789696</t>
  </si>
  <si>
    <t>Caparol Malerit E.L.F. База 3 2,35л</t>
  </si>
  <si>
    <t>Caparol PremiumClean 12,5л</t>
  </si>
  <si>
    <t>Краска акрилатная интерьерная</t>
  </si>
  <si>
    <t>Caparol PremiumClean 5л</t>
  </si>
  <si>
    <t>845934</t>
  </si>
  <si>
    <t>821244</t>
  </si>
  <si>
    <t>Caparol PremiumColor База 3 11,75л</t>
  </si>
  <si>
    <t>821246</t>
  </si>
  <si>
    <t>Caparol PremiumColor База 3 4,7л</t>
  </si>
  <si>
    <t>821247</t>
  </si>
  <si>
    <t>Caparol PremiumColor База 3 2,35л</t>
  </si>
  <si>
    <t>821248</t>
  </si>
  <si>
    <t>Caparol PremiumColor База 3 1,175л</t>
  </si>
  <si>
    <t>Caparol Sylitol Bio-Innenfarbe База 1 10л</t>
  </si>
  <si>
    <t>Краска силикатная интерьерная</t>
  </si>
  <si>
    <t>Caparol Sylitol Bio-Innenfarbe База 1 2,5л</t>
  </si>
  <si>
    <t>702437</t>
  </si>
  <si>
    <t>Caparol Fungitex-W 12,5л</t>
  </si>
  <si>
    <t>Краска латексная с фунгицидными свойствами</t>
  </si>
  <si>
    <t>848197</t>
  </si>
  <si>
    <t>Caparol Latex Gloss 60 База 1 5л</t>
  </si>
  <si>
    <t>733365</t>
  </si>
  <si>
    <t>Caparol Latex Gloss 60 2,5л</t>
  </si>
  <si>
    <t>725705</t>
  </si>
  <si>
    <t>Краска акриловая интерьерная изолирующая</t>
  </si>
  <si>
    <t>783621</t>
  </si>
  <si>
    <t>612325</t>
  </si>
  <si>
    <t>Caparol Grundplastik 25кг</t>
  </si>
  <si>
    <t>для создания различных фактурных поврехностей</t>
  </si>
  <si>
    <t>855386</t>
  </si>
  <si>
    <t>Caparol Grundplastik 8кг</t>
  </si>
  <si>
    <t>822555</t>
  </si>
  <si>
    <t>Capadecor MultiStructur grob 18кг</t>
  </si>
  <si>
    <t>для создания декоративных крупнозернистых фактурных покрытий</t>
  </si>
  <si>
    <t>822554</t>
  </si>
  <si>
    <t>Capadecor MultiStructur mittel 16кг</t>
  </si>
  <si>
    <t>для создания декоративных среднезернистых фактурных покрытий</t>
  </si>
  <si>
    <t>822553</t>
  </si>
  <si>
    <t>Сapadecor MultiStructur fein 16кг</t>
  </si>
  <si>
    <t>для создания декоративных мелконезернистых фактурных покрытий</t>
  </si>
  <si>
    <t>829913</t>
  </si>
  <si>
    <t>Capadecor MultiStructur grob 7кг</t>
  </si>
  <si>
    <t>829914</t>
  </si>
  <si>
    <t>Capadecor MultiStructur mittel 7кг</t>
  </si>
  <si>
    <t>829915</t>
  </si>
  <si>
    <t>Capadecor MultiStructur fein 7кг</t>
  </si>
  <si>
    <t>для заполнения, выравнивания и создания структурных силикатных покрытий</t>
  </si>
  <si>
    <t>811552</t>
  </si>
  <si>
    <t>Histolith Strukturierputz 25кг</t>
  </si>
  <si>
    <t>Силикатная пластичная штукатурка для оштукатуривания и моделирования</t>
  </si>
  <si>
    <t>846301</t>
  </si>
  <si>
    <t>Capadecor StuccoDecor Di Perla Gold 2,5л</t>
  </si>
  <si>
    <t>декоративная краска для эффекта бархата/шелкографии</t>
  </si>
  <si>
    <t>846302</t>
  </si>
  <si>
    <t>Capadecor StuccoDecor Di Perla Silber 2,5л</t>
  </si>
  <si>
    <t>910796</t>
  </si>
  <si>
    <t>822580</t>
  </si>
  <si>
    <t>Capadecor StuccoDecor Di Luce 5л</t>
  </si>
  <si>
    <t>венецианская штукатурка</t>
  </si>
  <si>
    <t>822579</t>
  </si>
  <si>
    <t>Capadecor StuccoDecor Di Luce 2,5л</t>
  </si>
  <si>
    <t>Capadecor Stucco Satinato 5л</t>
  </si>
  <si>
    <t>Акриловая водно-дисперсионная шпатлевка для внутренней декоративной отделки</t>
  </si>
  <si>
    <t>894371</t>
  </si>
  <si>
    <t>Capadecor Stucco Satinato 2,5л</t>
  </si>
  <si>
    <t>786003</t>
  </si>
  <si>
    <t>Capadecor ArteTwin Basic 10л</t>
  </si>
  <si>
    <t>эффектное двухцветное покрытие база</t>
  </si>
  <si>
    <t>786004</t>
  </si>
  <si>
    <t>Capadecor ArteTwin Basic 5л</t>
  </si>
  <si>
    <t>Capadecor ArteTwin Effect gold 2,5л</t>
  </si>
  <si>
    <t>890370</t>
  </si>
  <si>
    <t>Capadecor Calcino Romantico 15кг</t>
  </si>
  <si>
    <t>Мелкозернистая минеральная шпатлевочная масса для внутренней отделки</t>
  </si>
  <si>
    <t>890375</t>
  </si>
  <si>
    <t>Capadecor Calcino Romantico 7,5кг</t>
  </si>
  <si>
    <t>890374</t>
  </si>
  <si>
    <t>Capadecor Calcino Romantico SOTON 15кг</t>
  </si>
  <si>
    <t>719354</t>
  </si>
  <si>
    <t>Capadecor Calcino-Decor 12кг</t>
  </si>
  <si>
    <t>венецианская штукатурка на основе извести</t>
  </si>
  <si>
    <t>720333</t>
  </si>
  <si>
    <t>Capadecor Calcino-Impragnierpaste 750 г</t>
  </si>
  <si>
    <t>импрегнирующая паста на основе глицерина</t>
  </si>
  <si>
    <t>851450</t>
  </si>
  <si>
    <t>Capadecor VarioPutz №13 12,5кг</t>
  </si>
  <si>
    <t>многоцветная штукатурка</t>
  </si>
  <si>
    <t>851451</t>
  </si>
  <si>
    <t>Capadecor VarioPutz №14 12,5кг</t>
  </si>
  <si>
    <t>851452</t>
  </si>
  <si>
    <t>Capadecor VarioPutz №19 12,5кг</t>
  </si>
  <si>
    <t>851473</t>
  </si>
  <si>
    <t>Capadecor VarioPutz №21 12,5кг</t>
  </si>
  <si>
    <t>Capadecor VarioPutz №23 12,5кг</t>
  </si>
  <si>
    <t>740085</t>
  </si>
  <si>
    <t>Capadecor VarioPutz №25 12,5кг</t>
  </si>
  <si>
    <t>851476</t>
  </si>
  <si>
    <t>Capadecor VarioPutz №27 12,5кг</t>
  </si>
  <si>
    <t>851477</t>
  </si>
  <si>
    <t>Capadecor VarioPutz №29 12,5кг</t>
  </si>
  <si>
    <t>851478</t>
  </si>
  <si>
    <t>Capadecor VarioPutz №30 12,5кг</t>
  </si>
  <si>
    <t>Capadecor VarioPutz №31 12,5кг</t>
  </si>
  <si>
    <t>807191</t>
  </si>
  <si>
    <t>Capadecor VarioPutz №32 12,5кг</t>
  </si>
  <si>
    <t>Capadecor VarioPutz №35 12,5кг</t>
  </si>
  <si>
    <t>Capadecor VarioPutz №41 12,5кг</t>
  </si>
  <si>
    <t>Capadecor VarioPutz №49 12,5кг</t>
  </si>
  <si>
    <t>851484</t>
  </si>
  <si>
    <t>Capadecor VarioPutz №51 12,5кг</t>
  </si>
  <si>
    <t>Capadecor VarioPutz №53 12,5кг</t>
  </si>
  <si>
    <t>Capadecor VarioPutz №55 12,5кг</t>
  </si>
  <si>
    <t>754444</t>
  </si>
  <si>
    <t>Capadecor VarioPutz Sonderton 12,5кг</t>
  </si>
  <si>
    <t>740044</t>
  </si>
  <si>
    <t>Capadecor VarioChips №40 5кг</t>
  </si>
  <si>
    <t>декоративные полимерные хлопья</t>
  </si>
  <si>
    <t>740045</t>
  </si>
  <si>
    <t>Capadecor VarioChips №41 5кг</t>
  </si>
  <si>
    <t>740046</t>
  </si>
  <si>
    <t>Capadecor VarioChips №42 5кг</t>
  </si>
  <si>
    <t>740047</t>
  </si>
  <si>
    <t>Capadecor VarioChips №43 5кг</t>
  </si>
  <si>
    <t>740048</t>
  </si>
  <si>
    <t>Capadecor VarioChips №44 5кг</t>
  </si>
  <si>
    <t>740060</t>
  </si>
  <si>
    <t>Capadecor VarioChips №46 5кг</t>
  </si>
  <si>
    <t>740061</t>
  </si>
  <si>
    <t>Capadecor VarioChips №47 5кг</t>
  </si>
  <si>
    <t>740063</t>
  </si>
  <si>
    <t>Capadecor VarioChips №48 5кг</t>
  </si>
  <si>
    <t>740064</t>
  </si>
  <si>
    <t>Capadecor VarioChips №49 5кг</t>
  </si>
  <si>
    <t>50062</t>
  </si>
  <si>
    <t>Capadecor VarioChips №52 (Astro) 5кг</t>
  </si>
  <si>
    <t>26486</t>
  </si>
  <si>
    <t>Capadecor VarioChips №53 (Büro) 5кг</t>
  </si>
  <si>
    <t>26490</t>
  </si>
  <si>
    <t>Capadecor VarioChips №54 (Domo) 5кг</t>
  </si>
  <si>
    <t>50065</t>
  </si>
  <si>
    <t>Capadecor VarioChips №55 (Dynamo) 5кг</t>
  </si>
  <si>
    <t>26493</t>
  </si>
  <si>
    <t>Capadecor VarioChips №56 (Hydro) 5кг</t>
  </si>
  <si>
    <t>26504</t>
  </si>
  <si>
    <t>Capadecor VarioChips №57 (Libero) 5кг</t>
  </si>
  <si>
    <t>34472</t>
  </si>
  <si>
    <t>Capadecor VarioChips №58 (Metro) 5кг</t>
  </si>
  <si>
    <t>702601</t>
  </si>
  <si>
    <t>Capadecor VarioChips №59 (Napoli) 5кг</t>
  </si>
  <si>
    <t>26511</t>
  </si>
  <si>
    <t>Capadecor VarioChips №60 (Pronto) 5кг</t>
  </si>
  <si>
    <t>61344</t>
  </si>
  <si>
    <t>Capadecor VarioChips №61 (Retro) 5кг</t>
  </si>
  <si>
    <t>702680</t>
  </si>
  <si>
    <t>Capadecor VarioChips №62 (Smaragd) 5кг</t>
  </si>
  <si>
    <t>26519</t>
  </si>
  <si>
    <t>Capadecor VarioChips №63 (Szenario) 5кг</t>
  </si>
  <si>
    <t>72445</t>
  </si>
  <si>
    <t>Capadecor Variofloc-Finish matt 10л</t>
  </si>
  <si>
    <t>лак- закрепитель чипсового покрытия  матовый</t>
  </si>
  <si>
    <t>26483</t>
  </si>
  <si>
    <t>Capadecor Variofloc-Finish seidenmatt 10л</t>
  </si>
  <si>
    <t>лак- закрепитель чипсового покрытия шелковисто-матовый</t>
  </si>
  <si>
    <t>607808</t>
  </si>
  <si>
    <t>Пистолет распрыскивающий  без емкости VarioChips-Pistole со шлангом Capafloc</t>
  </si>
  <si>
    <t>пистолет для чипсов без емкости</t>
  </si>
  <si>
    <t>799592</t>
  </si>
  <si>
    <t>Capadecor Arte-Lasur 5л</t>
  </si>
  <si>
    <t>лазурь с белыми частицами для создания облачных  дизайнов</t>
  </si>
  <si>
    <t>799591</t>
  </si>
  <si>
    <t>Capadecor Arte-Lasur 2,5л</t>
  </si>
  <si>
    <t>лазурь матовая</t>
  </si>
  <si>
    <t>607360</t>
  </si>
  <si>
    <t>785654</t>
  </si>
  <si>
    <t>Capadecor Deco-Lasur matt 2,5л</t>
  </si>
  <si>
    <t>607242</t>
  </si>
  <si>
    <t>Capadecor Deco-Lasur glanzend 5л</t>
  </si>
  <si>
    <t>лазурь глянцевая</t>
  </si>
  <si>
    <t>785653</t>
  </si>
  <si>
    <t>Capadecor Deco-Lasur glanzend 2,5л</t>
  </si>
  <si>
    <t>811524</t>
  </si>
  <si>
    <t>Histolith Antik Lasur 10л</t>
  </si>
  <si>
    <t>Лазурь для декоративных лессирующих покрытий</t>
  </si>
  <si>
    <t>811525</t>
  </si>
  <si>
    <t>Histolith Antik Lasur 5л</t>
  </si>
  <si>
    <t>814271</t>
  </si>
  <si>
    <t>Capadecor PearlWhite 100г</t>
  </si>
  <si>
    <t>пигмент эффектный с перламутровым блеском</t>
  </si>
  <si>
    <t>Capadecor Switch Lagoon 100г</t>
  </si>
  <si>
    <t>краска фасадная с металлическим эффектом</t>
  </si>
  <si>
    <t>805097</t>
  </si>
  <si>
    <t>Capadecor Metallocryl Exterior 5л</t>
  </si>
  <si>
    <t>краска интерьерная  с металлическим эффектом</t>
  </si>
  <si>
    <t>805094</t>
  </si>
  <si>
    <t>Capadecor Metallocryl Interior 5л</t>
  </si>
  <si>
    <t>805083</t>
  </si>
  <si>
    <t>Capadecor Metallocryl Interior 2,5л</t>
  </si>
  <si>
    <t>844679</t>
  </si>
  <si>
    <t>Capadecor CapaGold 5л</t>
  </si>
  <si>
    <t>Краска декоративная с металлическим эффектом  золото</t>
  </si>
  <si>
    <t>863078</t>
  </si>
  <si>
    <t>Capadecor CapaSilber 5л</t>
  </si>
  <si>
    <t>Краска декоративная с металличесикм эффектом серебро</t>
  </si>
  <si>
    <t>Capadecor CapaSilber 1,25л</t>
  </si>
  <si>
    <t>811518</t>
  </si>
  <si>
    <t>Histolith Außenquarz 12,5л</t>
  </si>
  <si>
    <t>Фасадная дисперсионно-силикатная краска для наружных работ</t>
  </si>
  <si>
    <t>846118</t>
  </si>
  <si>
    <t>Histolith Fassadenkalk 12,5л</t>
  </si>
  <si>
    <t>Фасадная известковая краска</t>
  </si>
  <si>
    <t>816078</t>
  </si>
  <si>
    <t>Histolith Emulsionsfarbe 10л</t>
  </si>
  <si>
    <t>Обратимая интерьерная краска</t>
  </si>
  <si>
    <t>846119</t>
  </si>
  <si>
    <t>Histolith Innenkalk 12,5л</t>
  </si>
  <si>
    <t>Известковая интерьерная краска</t>
  </si>
  <si>
    <t>855738</t>
  </si>
  <si>
    <t>Histolith Kalk Kaseinfarbe 12,5л</t>
  </si>
  <si>
    <t>Известково-казеиновая интерьерная краска</t>
  </si>
  <si>
    <t>811522</t>
  </si>
  <si>
    <t>Histolith Mineralin 20кг</t>
  </si>
  <si>
    <t>Силикатная пластичная масса для оштукатуривания и моделирования</t>
  </si>
  <si>
    <t>814742</t>
  </si>
  <si>
    <t>Histolith Quarzgrund 12,5л</t>
  </si>
  <si>
    <t>Дисперсионно-силикатная грунтовка для повышения адгезии и выравнивания впитывающей способности</t>
  </si>
  <si>
    <t>843916</t>
  </si>
  <si>
    <t>Histolith Volltonfarbe SI Gelb/ Желтый 750мл</t>
  </si>
  <si>
    <t>Полнотоновая колеровочная краска на силикатной основе, желтый</t>
  </si>
  <si>
    <t>843915</t>
  </si>
  <si>
    <t>Histolith Volltonfarbe SI Grün/ Зеленый 750мл</t>
  </si>
  <si>
    <t>Полнотоновая колеровочная краска на силикатной основе, зеленый</t>
  </si>
  <si>
    <t>843918</t>
  </si>
  <si>
    <t>Histolith Volltonfarbe SI Kobaltblau/ Кобальт синий 750мл</t>
  </si>
  <si>
    <t>Полнотоновая колеровочная краска на силикатной основе, синий</t>
  </si>
  <si>
    <t>843910</t>
  </si>
  <si>
    <t>Histolith Volltonfarbe SI Ocker/ Охра 750мл</t>
  </si>
  <si>
    <t>Полнотоновая колеровочная краска на силикатной основе, охра</t>
  </si>
  <si>
    <t>843914</t>
  </si>
  <si>
    <t>Histolith Volltonfarbe SI Oxidbraun/ Оксидно-коричневый 750мл</t>
  </si>
  <si>
    <t>Полнотоновая колеровочная краска на силикатной основе, коричневый</t>
  </si>
  <si>
    <t>843913</t>
  </si>
  <si>
    <t>Histolith Volltonfarbe SI Oxidorange/ Оксидно-оранжевый 750мл</t>
  </si>
  <si>
    <t>Полнотоновая колеровочная краска на силикатной основе, оранжевый</t>
  </si>
  <si>
    <t>843912</t>
  </si>
  <si>
    <t>Histolith Volltonfarbe SI Oxidrot/ Оксидно-красный 750мл</t>
  </si>
  <si>
    <t>Полнотоновая колеровочная краска на силикатной основе, красный</t>
  </si>
  <si>
    <t>843908</t>
  </si>
  <si>
    <t>Histolith Volltonfarbe SI Schwarz/ Черный 750мл</t>
  </si>
  <si>
    <t>Полнотоновая колеровочная краска на силикатной основе, черный</t>
  </si>
  <si>
    <t>843917</t>
  </si>
  <si>
    <t>Histolith Volltonfarbe SI Ultramarienblau/ Улитрамарин синий 750мл</t>
  </si>
  <si>
    <t>Полнотоновая колеровочная краска на силикатной основе, ультрамарин</t>
  </si>
  <si>
    <t>843911</t>
  </si>
  <si>
    <t>Histolith Volltonfarbe SI Umbra/ Умбра 750мл</t>
  </si>
  <si>
    <t>Полнотоновая колеровочная краска на силикатной основе, умбра</t>
  </si>
  <si>
    <t>811556</t>
  </si>
  <si>
    <t>Histolith Aqua-Fassadenschutz 1л</t>
  </si>
  <si>
    <t>Гидрофобизирующая пропитка на основе силоксана, водная</t>
  </si>
  <si>
    <t>928078</t>
  </si>
  <si>
    <t>Histolith Feinputz 25кг</t>
  </si>
  <si>
    <t>Минеральная известковая мелкозернистая штукатурка</t>
  </si>
  <si>
    <t>811558</t>
  </si>
  <si>
    <t>Histolith Fluat 10л</t>
  </si>
  <si>
    <t>Водный раствор фторсиликата</t>
  </si>
  <si>
    <t>846120</t>
  </si>
  <si>
    <t>Histolith Kalkschlämme 25кг</t>
  </si>
  <si>
    <t>Заполняющая замазка на основе гидрата белой извести</t>
  </si>
  <si>
    <t>811514</t>
  </si>
  <si>
    <t>Histolith Kristallin 10л</t>
  </si>
  <si>
    <t>Смесь пигментов и наполнителей для приготовления истинных силикатных красок</t>
  </si>
  <si>
    <t>811516</t>
  </si>
  <si>
    <t>Histolith Kristallin-Fixativ 10л</t>
  </si>
  <si>
    <t>Связущее для приготовления истинных силикатных красок</t>
  </si>
  <si>
    <t>813204</t>
  </si>
  <si>
    <t>Histolith LeinölFarbe 8,8л</t>
  </si>
  <si>
    <t>Краска на основе льняного масла</t>
  </si>
  <si>
    <t>811554</t>
  </si>
  <si>
    <t>Histolith LeinölFarbe 2,2л</t>
  </si>
  <si>
    <t>811250</t>
  </si>
  <si>
    <t>Histolith Renovierspachtel 25кг</t>
  </si>
  <si>
    <t>Известково-цементная шпатлевка</t>
  </si>
  <si>
    <t>Histolith Restauriermörtel 10кг</t>
  </si>
  <si>
    <t>834479</t>
  </si>
  <si>
    <t>Histolith Sanopas-Holzrisspaste 10кг</t>
  </si>
  <si>
    <t>Шпатлевка для трещин древесины на основе льняного масла</t>
  </si>
  <si>
    <t>Histolith Sanopas-Holzrisspaste 0,5кг</t>
  </si>
  <si>
    <t>811517</t>
  </si>
  <si>
    <t>Histolith Schlammquarz 20кг</t>
  </si>
  <si>
    <t>Кварцевый песок</t>
  </si>
  <si>
    <t>811526</t>
  </si>
  <si>
    <t>Histolith Silikat-Fixativ 10л</t>
  </si>
  <si>
    <t>Дисперсионно-силикатная грунтовка</t>
  </si>
  <si>
    <t>840137</t>
  </si>
  <si>
    <t>Histolith Sol-Silikat 12,5л</t>
  </si>
  <si>
    <t>Сол-силикатная краска для сочных, насыщенных оттенков</t>
  </si>
  <si>
    <t>840538</t>
  </si>
  <si>
    <t>Histolith Sol-Silikat-Fixativ 10л</t>
  </si>
  <si>
    <t>Сол-силикатная грунтовка</t>
  </si>
  <si>
    <t>811561</t>
  </si>
  <si>
    <t>Histolith Spezialgrundierung 10л</t>
  </si>
  <si>
    <t>Грунтовка для укрепления старых и мелящихся подложек</t>
  </si>
  <si>
    <t>810032</t>
  </si>
  <si>
    <t>Histolith Trass Porengrundputz 30кг</t>
  </si>
  <si>
    <t>Грунтовочная штукатурка с суевит-трассом</t>
  </si>
  <si>
    <t>810028</t>
  </si>
  <si>
    <t>Histolith Trass Sanierputz 30кг</t>
  </si>
  <si>
    <t>Ремонтная штукатурка с суевит-трассом</t>
  </si>
  <si>
    <t>810031</t>
  </si>
  <si>
    <t>Histolith Trass Vorspritzputz 30кг</t>
  </si>
  <si>
    <t>Подготовительная штукарка с суевит-трассом</t>
  </si>
  <si>
    <t>838234</t>
  </si>
  <si>
    <t>Histolith Trass-Kalkputz 30кг</t>
  </si>
  <si>
    <t>Известково-цементная штукатурка с суевит-трассом</t>
  </si>
  <si>
    <t>837732</t>
  </si>
  <si>
    <t>Capatox 10л</t>
  </si>
  <si>
    <t>Раствор биоцидный</t>
  </si>
  <si>
    <t>1347</t>
  </si>
  <si>
    <t>Capatox 5л</t>
  </si>
  <si>
    <t>1262</t>
  </si>
  <si>
    <t>Capatox 1л</t>
  </si>
  <si>
    <t>713874</t>
  </si>
  <si>
    <t>Caparol Fungizid 750мл</t>
  </si>
  <si>
    <t>Добавка биоцидная</t>
  </si>
  <si>
    <t>809444</t>
  </si>
  <si>
    <t>Caparol Trocknungsbeschleuniger 750мл</t>
  </si>
  <si>
    <t>Добавка</t>
  </si>
  <si>
    <t>Колорант акриловый</t>
  </si>
  <si>
    <t>948102193</t>
  </si>
  <si>
    <t>Грунтовка Alpina EXPERT Einlassgrund 10 л / 10,2 кг</t>
  </si>
  <si>
    <t>Готовая к применению акриловая грунтовка</t>
  </si>
  <si>
    <t>948102187</t>
  </si>
  <si>
    <t>Грунтовка Alpina EXPERT Grund-Konzentrat 10 л / 10,3 кг</t>
  </si>
  <si>
    <t>948102188</t>
  </si>
  <si>
    <t>Грунтовка Alpina EXPERT Grund-Konzentrat 2,5 л / 2,58 кг</t>
  </si>
  <si>
    <t>948102189</t>
  </si>
  <si>
    <t>Грунтовка Alpina EXPERT Grund-Konzentrat 1 л / 1,03 кг</t>
  </si>
  <si>
    <t>Готовая к применению акриловая грунтовка против плесени</t>
  </si>
  <si>
    <t>948102194</t>
  </si>
  <si>
    <t>Грунтовка Alpina EXPERT Beton-Kontakt 15 кг</t>
  </si>
  <si>
    <t>Адгезионная грунтовка</t>
  </si>
  <si>
    <t>948102195</t>
  </si>
  <si>
    <t>Грунтовка Alpina EXPERT Beton-Kontakt 4 кг</t>
  </si>
  <si>
    <t>948103229</t>
  </si>
  <si>
    <t>Грунтовка Alpina EXPERT Quarz-Grund База 1 15 кг</t>
  </si>
  <si>
    <t>Высокоадгезионная грунтовка под колеровку</t>
  </si>
  <si>
    <t>948103232</t>
  </si>
  <si>
    <t>Грунтовка Alpina EXPERT Quarz-Grund База 1 4 кг</t>
  </si>
  <si>
    <t>948103247</t>
  </si>
  <si>
    <t>Краска ВД-АК Alpina EXPERT Fassade Silicon База 1, силикон-модифицированная, 10 л / 15,6 кг</t>
  </si>
  <si>
    <t>Фасадная атмосферостойкая силикон-модифицированная краска под колеровку</t>
  </si>
  <si>
    <t>948103250</t>
  </si>
  <si>
    <t>Краска ВД-АК Alpina EXPERT Fassade Silicon База 3, силикон-модифицированная, 9,4 л / 13,4 кг</t>
  </si>
  <si>
    <t>948102779</t>
  </si>
  <si>
    <t>Краска акрил.-силикат. в/д Alpina EXPERT Fassaden-Silikat База1 10 л / 14,6 кг</t>
  </si>
  <si>
    <t>Фасадная устойчивая к загрязнениям краска  на основе силикатного связующего</t>
  </si>
  <si>
    <t>948102782</t>
  </si>
  <si>
    <t>Краска акрил.-силикат. в/д Alpina EXPERT Fassaden-Silikat База3 9,4 л / 13,6 кг</t>
  </si>
  <si>
    <t>948102160</t>
  </si>
  <si>
    <t>Краска ВД-АК Alpina EXPERT Fassadenweiss База 1 10 л / 15,6 кг</t>
  </si>
  <si>
    <t>Фасадная атмосферостойкая краска под колеровку</t>
  </si>
  <si>
    <t>948102161</t>
  </si>
  <si>
    <t>Краска ВД-АК Alpina EXPERT Fassadenweiss База 1 2,5 л / 3,9 кг</t>
  </si>
  <si>
    <t>948102162</t>
  </si>
  <si>
    <t>Краска ВД-АК Alpina EXPERT Fassadenweiss База 3 9,4 л / 13,4 кг</t>
  </si>
  <si>
    <t>948102163</t>
  </si>
  <si>
    <t>Краска ВД-АК Alpina EXPERT Fassadenweiss База 3 2,35 л / 3,36 кг</t>
  </si>
  <si>
    <t>948102164</t>
  </si>
  <si>
    <t>Краска ВД-АК Alpina EXPERT Fassadenfarbe 15 л / 23,3 кг</t>
  </si>
  <si>
    <t>Фасадная атмосферостойкая краска</t>
  </si>
  <si>
    <t>948102165</t>
  </si>
  <si>
    <t>Краска ВД-АК Alpina EXPERT Fassadenfarbe 10 л / 15,5 кг</t>
  </si>
  <si>
    <t>948102166</t>
  </si>
  <si>
    <t>Краска ВД-АК Alpina EXPERT Fassadenfarbe 2,5 л / 3,88 кг</t>
  </si>
  <si>
    <t>948102185</t>
  </si>
  <si>
    <t>Краска ВД-АК Alpina EXPERT Strukturfarbe База 1 15 кг</t>
  </si>
  <si>
    <t>Структурная краска</t>
  </si>
  <si>
    <t>948102181</t>
  </si>
  <si>
    <t>Краска ВД-АК Alpina EXPERT Fakturfarbe База 1 15 кг</t>
  </si>
  <si>
    <t>Фактурная краска с минеральным наполнителем до 0,8 мм</t>
  </si>
  <si>
    <t>948102182</t>
  </si>
  <si>
    <t>Краска ВД-АК Alpina EXPERT Fakturfarbe База 3 14 кг</t>
  </si>
  <si>
    <t>948102183</t>
  </si>
  <si>
    <t>Краска ВД-АК Alpina EXPERT Fakturfarbe 100 База 1 15 кг</t>
  </si>
  <si>
    <t>Фактурная краска с минеральным наполнителем до 1 мм</t>
  </si>
  <si>
    <t>948102184</t>
  </si>
  <si>
    <t>Краска ВД-АК Alpina EXPERT Fakturfarbe 200 База 1 15 кг</t>
  </si>
  <si>
    <t>Фактурная краска с минеральным наполнителем до 2 мм</t>
  </si>
  <si>
    <t>948102196</t>
  </si>
  <si>
    <t>Шпатлевка Alpina EXPERT Feinspachtel Finish 25 кг</t>
  </si>
  <si>
    <t>Высококачественная финишная шпатлевка</t>
  </si>
  <si>
    <t>948102197</t>
  </si>
  <si>
    <t>Шпатлевка Alpina EXPERT Feinspachtel Finish 15 кг</t>
  </si>
  <si>
    <t>948102198</t>
  </si>
  <si>
    <t>Шпатлевка Alpina EXPERT Feinspachtel Finish 4,5 кг</t>
  </si>
  <si>
    <t>948102167</t>
  </si>
  <si>
    <t>Краска ВД-ВАЭ Alpina EXPERT Premiumlatex 7 База 1 10 л / 14,4 кг</t>
  </si>
  <si>
    <t>Шелковисто-матовая тонкослойная краска</t>
  </si>
  <si>
    <t>948102168</t>
  </si>
  <si>
    <t>Краска ВД-ВАЭ Alpina EXPERT Premiumlatex 7 База 1 2,5 л / 3,6 кг</t>
  </si>
  <si>
    <t>948102169</t>
  </si>
  <si>
    <t>Краска ВД-ВАЭ Alpina EXPERT Premiumlatex 7 База 3 9,4 л / 13 кг</t>
  </si>
  <si>
    <t>948102170</t>
  </si>
  <si>
    <t>Краска ВД-ВАЭ Alpina EXPERT Premiumlatex 7 База 3 2,35 л / 3,24 кг</t>
  </si>
  <si>
    <t>948102171</t>
  </si>
  <si>
    <t>Краска ВД-АК  Alpina EXPERT Premiumlatex 3 База 1 10 л / 16,4 кг</t>
  </si>
  <si>
    <t>Матовая краска под колеровку</t>
  </si>
  <si>
    <t>948102172</t>
  </si>
  <si>
    <t>Краска ВД-АК  Alpina EXPERT Premiumlatex 3 База 1 2,5 л / 4,1 кг</t>
  </si>
  <si>
    <t>948102173</t>
  </si>
  <si>
    <t>Краска ВД-АК  Alpina EXPERT Premiumlatex 3 База 3 9,4 л / 14,9 кг</t>
  </si>
  <si>
    <t>948102174</t>
  </si>
  <si>
    <t>Краска ВД-АК  Alpina EXPERT Premiumlatex 3 База 3 2,35 л / 3,74 кг</t>
  </si>
  <si>
    <t>Матовая износостойкая краска</t>
  </si>
  <si>
    <t>948102178</t>
  </si>
  <si>
    <t>Краска ВД-АК Alpina EXPERT Renova 15 л / 24,6 кг</t>
  </si>
  <si>
    <t>Матовая ярко-белая краска</t>
  </si>
  <si>
    <t>948102179</t>
  </si>
  <si>
    <t>Краска ВД-АК Alpina EXPERT Renova 10 л / 16,4 кг</t>
  </si>
  <si>
    <t>Устойчивая к загрязнению фасадная краска экстра-класса</t>
  </si>
  <si>
    <t>Краска акрил. в/д Alpina Суперстойкая интерьерная (Alpina Die Starke fuer Innen) База 1 10 л / 12,9 кг</t>
  </si>
  <si>
    <t>Моющаяся шелковисто-матовая интерьерная краска экстра-класса</t>
  </si>
  <si>
    <t>Краска акрил. в/д Alpina Суперстойкая интерьерная (Alpina Die Starke fuer Innen) База 1 5 л / 6,45 кг</t>
  </si>
  <si>
    <t>Краска акрил. в/д Alpina Суперстойкая интерьерная (Alpina Die Starke fuer Innen) База 1 2,5 л / 3,225 кг</t>
  </si>
  <si>
    <t>Краска акрил. в/д Alpina Суперстойкая интерьерная (Alpina Die Starke fuer Innen) База 3 9,4 л / 12,69 кг</t>
  </si>
  <si>
    <t>Краска акрил. в/д Alpina Суперстойкая интерьерная (Alpina Die Starke fuer Innen) База 3 2,35 л / 3,173 кг</t>
  </si>
  <si>
    <t>948102758</t>
  </si>
  <si>
    <t>Краска ВД-ВАЭ Alpina Благородная интерьерная (Alpina Die Edle fuer Innen) База 1, белая, 10 л / 14,2 кг</t>
  </si>
  <si>
    <t>Шелковисто-матовая интерьерная краска экстра-класса</t>
  </si>
  <si>
    <t>948102759</t>
  </si>
  <si>
    <t>Краска ВД-ВАЭ Alpina Благородная интерьерная (Alpina Die Edle fuer Innen) База 1, белая, 5 л / 7,10 кг</t>
  </si>
  <si>
    <t>948102760</t>
  </si>
  <si>
    <t>Краска ВД-ВАЭ Alpina Благородная интерьерная (Alpina Die Edle fuer Innen) База 1, белая, 2,5 л / 3,55 кг</t>
  </si>
  <si>
    <t>948103160</t>
  </si>
  <si>
    <t>Краска ВД-ВАЭ Alpina Благородная интерьерная (Alpina Die Edle fuer Innen) База 3, прозрачная, 9,4 л / 13,0 кг</t>
  </si>
  <si>
    <t>948103163</t>
  </si>
  <si>
    <t>Краска ВД-ВАЭ Alpina Благородная интерьерная (Alpina Die Edle fuer Innen) База 3, прозрачная, 2,35 л / 3,24 кг</t>
  </si>
  <si>
    <t>948102767</t>
  </si>
  <si>
    <t>Краска ВД-ВАЭ Alpina Бархатная интерьерная (Alpina Die Samtene fuer Innen) База 1, белая, 10 л / 14,7 кг</t>
  </si>
  <si>
    <t>Матовая интерьерная краска экстра-класса</t>
  </si>
  <si>
    <t>948102768</t>
  </si>
  <si>
    <t>Краска ВД-ВАЭ Alpina Бархатная интерьерная (Alpina Die Samtene fuer Innen) База 1, белая, 5 л / 7,35 кг</t>
  </si>
  <si>
    <t>948102769</t>
  </si>
  <si>
    <t>Краска ВД-ВАЭ Alpina Бархатная интерьерная (Alpina Die Samtene fuer Innen) База 1, белая, 2,5 л / 3,68 кг</t>
  </si>
  <si>
    <t>948103166</t>
  </si>
  <si>
    <t>Краска ВД-ВАЭ Alpina Бархатная интерьерная (Alpina Die Samtene fuer Innen) База 3, прозрачная, 9,4 л / 14,3 кг</t>
  </si>
  <si>
    <t>948103169</t>
  </si>
  <si>
    <t>Краска ВД-ВАЭ Alpina Бархатная интерьерная (Alpina Die Samtene fuer Innen) База 3, прозрачная, 2,35 л / 3,57 кг</t>
  </si>
  <si>
    <t>948102729</t>
  </si>
  <si>
    <t>Грунтовка Alpina Tiefgrund концентрат 5 л / 5,10 кг</t>
  </si>
  <si>
    <t>Концентрат акриловой грунтовки  глубокого проникновения для наружных и внутренних работ</t>
  </si>
  <si>
    <t>948102728</t>
  </si>
  <si>
    <t>Грунтовка Alpina Tiefgrund концентрат 2,5 л / 2,55 кг</t>
  </si>
  <si>
    <t>948102727</t>
  </si>
  <si>
    <t>Грунтовка Alpina Tiefgrund концентрат 1 л / 1,02 кг</t>
  </si>
  <si>
    <t>948102358</t>
  </si>
  <si>
    <t>Грунтовка Alpina Грунтовка против плесени 1 л / 1,02 кг</t>
  </si>
  <si>
    <t>948102066</t>
  </si>
  <si>
    <t>Краска ВД-АК Alpina Долговечная фасадная База 1 10 л / 15,6 кг</t>
  </si>
  <si>
    <t>948102067</t>
  </si>
  <si>
    <t>Краска ВД-АК Alpina Долговечная фасадная База 1 2,5 л / 3,9 кг</t>
  </si>
  <si>
    <t>948102069</t>
  </si>
  <si>
    <t>Краска ВД-АК Alpina Долговечная фасадная База 3 9,4 л / 13,4 кг</t>
  </si>
  <si>
    <t>948102068</t>
  </si>
  <si>
    <t>Краска ВД-АК Alpina Долговечная фасадная База 3 2,35 л / 3,36 кг</t>
  </si>
  <si>
    <t>948102059</t>
  </si>
  <si>
    <t>Краска ВД-АК Alpina Надежная фасадная 10 л / 15,5 кг</t>
  </si>
  <si>
    <t>948102058</t>
  </si>
  <si>
    <t>Краска ВД-АК Alpina Надежная фасадная 2,5 л / 3,88 кг</t>
  </si>
  <si>
    <t>Краска ВД-ВАЭ Alpina Детская комната База 1 5 л / 7,2 кг</t>
  </si>
  <si>
    <t>Краска ВД-ВАЭ Alpina Детская комната База 3 2,35 л / 3,24 кг</t>
  </si>
  <si>
    <t>Шелковисто-матовая тонкослойная краска для влажных помещений</t>
  </si>
  <si>
    <t>948102089</t>
  </si>
  <si>
    <t>Краска ВД-ВАЭ Alpina  Кухня и Ванная База 1 5 л / 7,2 кг</t>
  </si>
  <si>
    <t>948102088</t>
  </si>
  <si>
    <t>Краска ВД-ВАЭ Alpina  Кухня и Ванная База 1 2,5 л / 3,6 кг</t>
  </si>
  <si>
    <t>948102091</t>
  </si>
  <si>
    <t>Краска ВД-ВАЭ Alpina  Кухня и Ванная База 3 2,35 л / 3,24 кг</t>
  </si>
  <si>
    <t>948102055</t>
  </si>
  <si>
    <t>Краска ВД-ВАЭ Alpina Долговечная интерьерная База 1 10 л / 14,4 кг</t>
  </si>
  <si>
    <t>948102054</t>
  </si>
  <si>
    <t>Краска ВД-ВАЭ Alpina Долговечная интерьерная База 1 5 л / 7,2 кг</t>
  </si>
  <si>
    <t>948102053</t>
  </si>
  <si>
    <t>Краска ВД-ВАЭ Alpina Долговечная интерьерная База 1 2,5 л / 3,6 кг</t>
  </si>
  <si>
    <t>948102057</t>
  </si>
  <si>
    <t>Краска ВД-ВАЭ Alpina Долговечная интерьерная База 3 9,4 л / 13 кг</t>
  </si>
  <si>
    <t>948102056</t>
  </si>
  <si>
    <t>Краска ВД-ВАЭ Alpina Долговечная интерьерная База 3 2,35 л / 3,24 кг</t>
  </si>
  <si>
    <t>948102072</t>
  </si>
  <si>
    <t>Краска ВД-ВАЭ Alpina Cтойкая интерьерная База 1 10 л / 14,5 кг</t>
  </si>
  <si>
    <t>Матовая краска под колеровку с экономичным расходом</t>
  </si>
  <si>
    <t>948102071</t>
  </si>
  <si>
    <t>948102070</t>
  </si>
  <si>
    <t>948102073</t>
  </si>
  <si>
    <t>Краска ВД-ВАЭ Alpina Cтойкая интерьерная База 3 2,35 л / 3,57 кг</t>
  </si>
  <si>
    <t>948103081</t>
  </si>
  <si>
    <t>Краска ВД-АК Alpina Стильная интерьерная База 1 10 л / 16,4 кг</t>
  </si>
  <si>
    <t>948103082</t>
  </si>
  <si>
    <t>Краска ВД-АК Alpina Стильная интерьерная База 1 5 л / 8,2 кг</t>
  </si>
  <si>
    <t>948103083</t>
  </si>
  <si>
    <t>Краска ВД-АК Alpina Стильная интерьерная База 1 2,5 л / 4,1 кг</t>
  </si>
  <si>
    <t>948103175</t>
  </si>
  <si>
    <t>Краска ВД-АК Alpina Стильная интерьерная База 3 9,4 л / 14,9 кг</t>
  </si>
  <si>
    <t>948103178</t>
  </si>
  <si>
    <t>Краска ВД-АК Alpina Стильная интерьерная База 3 2,35 л / 3,74 кг</t>
  </si>
  <si>
    <t>948102065</t>
  </si>
  <si>
    <t>Краска ВД-ВАЭ Alpina Экстрабелая интерьерная 10 л / 14,5 кг</t>
  </si>
  <si>
    <t>Супер-белая матовая краска с экономичным расходом</t>
  </si>
  <si>
    <t>948102064</t>
  </si>
  <si>
    <t>Краска ВД-ВАЭ Alpina Экстрабелая интерьерная 5 л / 7,25 кг</t>
  </si>
  <si>
    <t>948102063</t>
  </si>
  <si>
    <t>Краска ВД-ВАЭ Alpina Экстрабелая интерьерная 2,5 л / 3,63 кг</t>
  </si>
  <si>
    <t>948102077</t>
  </si>
  <si>
    <t>Краска ВД-АК Alpina Практичная интерьерная 10 л / 16,4 кг</t>
  </si>
  <si>
    <t>Матовая краска для быстрого ремонта</t>
  </si>
  <si>
    <t>948102076</t>
  </si>
  <si>
    <t>Краска ВД-АК Alpina Практичная интерьерная 5 л / 8,2 кг</t>
  </si>
  <si>
    <t>948102075</t>
  </si>
  <si>
    <t>Краска ВД-АК Alpina Практичная интерьерная 2,5 л / 4,1 кг</t>
  </si>
  <si>
    <t>948102493</t>
  </si>
  <si>
    <t>Краска ВД-АК Alpina Практичная интерьерная 0,9 л / 1,48 кг</t>
  </si>
  <si>
    <t>810721</t>
  </si>
  <si>
    <t>Alpina Effekt Impression 10л</t>
  </si>
  <si>
    <t>для создания среднезернистых структурных покрытий</t>
  </si>
  <si>
    <t>810722</t>
  </si>
  <si>
    <t>Alpina Effekt Impression 5л</t>
  </si>
  <si>
    <t>810725</t>
  </si>
  <si>
    <t>Alpina Effekt Structur 10л</t>
  </si>
  <si>
    <t>для создания мелкозернистых структурных покрытий</t>
  </si>
  <si>
    <t>810726</t>
  </si>
  <si>
    <t>Alpina Effekt Structur 5л</t>
  </si>
  <si>
    <t>Alpina Effekt Linie 5л</t>
  </si>
  <si>
    <t>810728</t>
  </si>
  <si>
    <t>Alpina Effekt Lasur База 2,5л</t>
  </si>
  <si>
    <t>лазурь для колеровки</t>
  </si>
  <si>
    <t>861768</t>
  </si>
  <si>
    <t>Alpina Effekt Lasur Gold/ Золото 2,5л</t>
  </si>
  <si>
    <t>лазурь  с золотистым оттенком</t>
  </si>
  <si>
    <t>861769</t>
  </si>
  <si>
    <t>Alpine Effekt Lasur Silber/ Серебро 2,5л</t>
  </si>
  <si>
    <t>лазурь с серебристым оттенком</t>
  </si>
  <si>
    <t>Alpina Effect Crystal Gold/ Золото 1л</t>
  </si>
  <si>
    <t>Alpina Effekt Crystal Silber/ Серебро 1л</t>
  </si>
  <si>
    <t>Alpina Effekt Crystal Glitzer/ Глитцер 1л</t>
  </si>
  <si>
    <t>861885</t>
  </si>
  <si>
    <t>Alpina Effect Metall Gold/ Золото 1л</t>
  </si>
  <si>
    <t>краска с металлическим эффектом золото</t>
  </si>
  <si>
    <t>861886</t>
  </si>
  <si>
    <t>Alpina Effect Metall Silber/ Серебро 1л</t>
  </si>
  <si>
    <t>краска с металлическим эффектом серебро</t>
  </si>
  <si>
    <t>861887</t>
  </si>
  <si>
    <t>Alpina Effekt Metall Bronze/ Бронза 1л</t>
  </si>
  <si>
    <t>краска с металлическим эффектом бронза</t>
  </si>
  <si>
    <t>Alpina Effect Antique 1л</t>
  </si>
  <si>
    <t>Alpina Effekt Marmor 5л</t>
  </si>
  <si>
    <t>Alpina Effekt Marmor 2,5л</t>
  </si>
  <si>
    <t>914329</t>
  </si>
  <si>
    <t>Alpina Effekt Velours 1,25л</t>
  </si>
  <si>
    <t>Декоративный материал с бархатистым эффектом</t>
  </si>
  <si>
    <t>651923</t>
  </si>
  <si>
    <t>Краска акрил. в/д Alpina Kolorant Aprikose/ Абрикос 500мл</t>
  </si>
  <si>
    <t>651922</t>
  </si>
  <si>
    <t>Краска акрил. в/д Alpina Kolorant Blau/ Синий 500мл</t>
  </si>
  <si>
    <t>651918</t>
  </si>
  <si>
    <t>Краска акрил. в/д Alpina Kolorant Dunkelbraun/ Темно-коричневый 500мл</t>
  </si>
  <si>
    <t>651917</t>
  </si>
  <si>
    <t>Краска акрил. в/д Alpina Kolorant Farngruen/ Папоротниково-зеленый 500мл</t>
  </si>
  <si>
    <t>651921</t>
  </si>
  <si>
    <t>Краска акрил. в/д Alpina Kolorant Gelb/ Желтый 500мл</t>
  </si>
  <si>
    <t>651932</t>
  </si>
  <si>
    <t>Краска акрил. в/д Alpina Kolorant Gruen/ Зеленый 500мл</t>
  </si>
  <si>
    <t>651926</t>
  </si>
  <si>
    <t>Краска акрил. в/д Alpina Kolorant Mais/ Золотисто-желтый 500мл</t>
  </si>
  <si>
    <t>651919</t>
  </si>
  <si>
    <t>Краска акрил. в/д Alpina Kolorant Marone/ Каштановый 500мл</t>
  </si>
  <si>
    <t>651931</t>
  </si>
  <si>
    <t>Краска акрил. в/д Alpina Kolorant Ocker/ Охра 500мл</t>
  </si>
  <si>
    <t>651933</t>
  </si>
  <si>
    <t>Краска акрил. в/д Alpina Kolorant Orange/ Оранжевый 500мл</t>
  </si>
  <si>
    <t>651920</t>
  </si>
  <si>
    <t>Краска акрил. в/д Alpina Kolorant Rot/ Красный 500мл</t>
  </si>
  <si>
    <t>651927</t>
  </si>
  <si>
    <t>Краска акрил. в/д Alpina Kolorant Rotbraun/ Красно-коричневый 500мл</t>
  </si>
  <si>
    <t>651929</t>
  </si>
  <si>
    <t>Краска акрил. в/д Alpina Kolorant Schwarz/ Черный 500мл</t>
  </si>
  <si>
    <t>651930</t>
  </si>
  <si>
    <t>Краска акрил. в/д Alpina Kolorant Terracotta/ Терракот 500мл</t>
  </si>
  <si>
    <t>651925</t>
  </si>
  <si>
    <t>Краска акрил. в/д Alpina Kolorant Umbra/ Умбра 500мл</t>
  </si>
  <si>
    <t>651928</t>
  </si>
  <si>
    <t>Краска акрил. в/д Alpina Kolorant Violett/ Фиолетовый 500мл</t>
  </si>
  <si>
    <t>651924</t>
  </si>
  <si>
    <t>652375</t>
  </si>
  <si>
    <t>Колеровочная паста Alpina Tint Hellgelb №1 20мл</t>
  </si>
  <si>
    <t>Концентрат для колеровки универсальный</t>
  </si>
  <si>
    <t>652383</t>
  </si>
  <si>
    <t>Колеровочная паста Alpina Tint Gelb №2 20мл</t>
  </si>
  <si>
    <t>652384</t>
  </si>
  <si>
    <t>Колеровочная паста Alpina Tint Aprikose №3 20мл</t>
  </si>
  <si>
    <t>652385</t>
  </si>
  <si>
    <t>Колеровочная паста Alpina Tint Koralle №4 20мл</t>
  </si>
  <si>
    <t>652386</t>
  </si>
  <si>
    <t>Колеровочная паста Alpina Tint Oxidrot №5 20мл</t>
  </si>
  <si>
    <t>652387</t>
  </si>
  <si>
    <t>Колеровочная паста Alpina Tint Orangerot №6 20мл</t>
  </si>
  <si>
    <t>652388</t>
  </si>
  <si>
    <t>Колеровочная паста Alpina Tint Rot №7 20мл</t>
  </si>
  <si>
    <t>652389</t>
  </si>
  <si>
    <t>Колеровочная паста Alpina Tint Rosa №8 20мл</t>
  </si>
  <si>
    <t>652390</t>
  </si>
  <si>
    <t>Колеровочная паста Alpina Tint Violett №9 20мл</t>
  </si>
  <si>
    <t>652376</t>
  </si>
  <si>
    <t>Колеровочная паста Alpina Tint Blau №10 20мл</t>
  </si>
  <si>
    <t>652377</t>
  </si>
  <si>
    <t>Колеровочная паста Alpina Tint Hellgruen №11 20мл</t>
  </si>
  <si>
    <t>652378</t>
  </si>
  <si>
    <t>Колеровочная паста Alpina Tint Gruen №12 20мл</t>
  </si>
  <si>
    <t>652379</t>
  </si>
  <si>
    <t>Колеровочная паста Alpina Tint Gelbgruen №13 20мл</t>
  </si>
  <si>
    <t>652380</t>
  </si>
  <si>
    <t>Колеровочная паста Alpina Tint Beige №14 20мл</t>
  </si>
  <si>
    <t>652381</t>
  </si>
  <si>
    <t>Колеровочная паста Alpina Tint Umbra №15 20мл</t>
  </si>
  <si>
    <t>652382</t>
  </si>
  <si>
    <t>Колеровочная паста Alpina Tint Schwarz №16 20мл</t>
  </si>
  <si>
    <t>948100154</t>
  </si>
  <si>
    <t>Diamant Грунт 10л / 10,2кг</t>
  </si>
  <si>
    <t>Акриловая глубокопроникающая грунтовка для наружных и внутренних работ</t>
  </si>
  <si>
    <t>948101159</t>
  </si>
  <si>
    <t>Diamant Грунт-Концентрат 10л / 10,2кг</t>
  </si>
  <si>
    <t>948101158</t>
  </si>
  <si>
    <t>Diamant Грунт-Концентрат 5л / 5,1кг</t>
  </si>
  <si>
    <t>948101156</t>
  </si>
  <si>
    <t>Diamant Грунт-Концентрат 1л / 1,02кг</t>
  </si>
  <si>
    <t>948100148</t>
  </si>
  <si>
    <t>Атмосферостойкая фасадная краска</t>
  </si>
  <si>
    <t>948100149</t>
  </si>
  <si>
    <t>948102484</t>
  </si>
  <si>
    <t>948101097</t>
  </si>
  <si>
    <t>Diamant Фактура База 1 15кг</t>
  </si>
  <si>
    <t>Фактурная структурируемая краска для создания рельефных покрытий для наружных и внутренних работ</t>
  </si>
  <si>
    <t>948102725</t>
  </si>
  <si>
    <t>948102723</t>
  </si>
  <si>
    <t>948103328</t>
  </si>
  <si>
    <t>Интерьерная латексная краска</t>
  </si>
  <si>
    <t>948103334</t>
  </si>
  <si>
    <t>948101256</t>
  </si>
  <si>
    <t>Diamant Ренова 10л / 16,4кг</t>
  </si>
  <si>
    <t>Интерьерная ярко-белая матовая краска</t>
  </si>
  <si>
    <t>948101258</t>
  </si>
  <si>
    <t>Diamant Ренова 2,5л / 4,1кг</t>
  </si>
  <si>
    <t>948100150</t>
  </si>
  <si>
    <t>Diamant Комфорт 10л / 14,4кг</t>
  </si>
  <si>
    <t>Интерьерная  матовая краска</t>
  </si>
  <si>
    <t>948100151</t>
  </si>
  <si>
    <t>Diamant Комфорт 5л / 7,2кг</t>
  </si>
  <si>
    <t>948101001</t>
  </si>
  <si>
    <t>Diamant Комфорт 2,5л / 3,6кг</t>
  </si>
  <si>
    <t>948102481</t>
  </si>
  <si>
    <t>Diamant Комфорт 0,9л / 1,3кг</t>
  </si>
  <si>
    <t>948102721</t>
  </si>
  <si>
    <t>Diamant Для стен и потолков 10л / 14,4кг</t>
  </si>
  <si>
    <t>948102719</t>
  </si>
  <si>
    <t>Diamant Для стен и потолков 2,5л / 3,6кг</t>
  </si>
  <si>
    <t>Эмаль акриловая</t>
  </si>
  <si>
    <t>706751</t>
  </si>
  <si>
    <t>Capadur Parkett- und SiegelLack Hochglaenzend/ Высокоглянцевый 10л</t>
  </si>
  <si>
    <t>Лак полиуретано-акриловый для деревянных полов</t>
  </si>
  <si>
    <t>706750</t>
  </si>
  <si>
    <t>Capadur Parkett- und SiegelLack Hochglaenzend/ Высокоглянцевый 2,5л</t>
  </si>
  <si>
    <t>706749</t>
  </si>
  <si>
    <t>Capadur Parkett- und SiegelLack Hochglaenzend/ Высокоглянцевый 750мл</t>
  </si>
  <si>
    <t>706748</t>
  </si>
  <si>
    <t>Capadur Parkett- und SiegelLack Seidenmatt/ Шелковисто-матовый 10л</t>
  </si>
  <si>
    <t>706743</t>
  </si>
  <si>
    <t>Capadur Parkett- und SiegelLack Seidenmatt/ Шелковисто-матовый 2,5л</t>
  </si>
  <si>
    <t>706732</t>
  </si>
  <si>
    <t>Capadur Parkett- und SiegelLack Seidenmatt/ Шелковисто-матовый 750мл</t>
  </si>
  <si>
    <t>715955</t>
  </si>
  <si>
    <t>Capadur DecorLasur Farblos/ Бесцветная 5л</t>
  </si>
  <si>
    <t>Лазурь акриловая для деревянных оснований</t>
  </si>
  <si>
    <t>715929</t>
  </si>
  <si>
    <t>Capadur DecorLasur Farblos/ Бесцветная 2,5л</t>
  </si>
  <si>
    <t>907793</t>
  </si>
  <si>
    <t>Capadur DecorLasur Farblos/ Бесцветная 750мл</t>
  </si>
  <si>
    <t>803921</t>
  </si>
  <si>
    <t>Capadur GreyWood 5л</t>
  </si>
  <si>
    <t>906654</t>
  </si>
  <si>
    <t>Capadur GreyWood 750мл</t>
  </si>
  <si>
    <t>803927</t>
  </si>
  <si>
    <t>Capadur SilverStyle 5л</t>
  </si>
  <si>
    <t>Лазурь алкидно-акриловая для деревянных оснований</t>
  </si>
  <si>
    <t>906655</t>
  </si>
  <si>
    <t>Capadur SilverStyle 750мл</t>
  </si>
  <si>
    <t>803923</t>
  </si>
  <si>
    <t>Capadur TwinProof/ Бесцветная 5л</t>
  </si>
  <si>
    <t>906656</t>
  </si>
  <si>
    <t>Capadur TwinProof/ Бесцветная 750мл</t>
  </si>
  <si>
    <t>782284</t>
  </si>
  <si>
    <t>Capadur LasurGel Farblos/ Бесцветная 5л</t>
  </si>
  <si>
    <t>Лазурь-гель алкидная для деревянных оснований</t>
  </si>
  <si>
    <t>907783</t>
  </si>
  <si>
    <t>Capadur LasurGel Farblos/ Бесцветная 750мл</t>
  </si>
  <si>
    <t>719115</t>
  </si>
  <si>
    <t>Capadur UniversalLasur Farblos/ Бесцветная 2,5л</t>
  </si>
  <si>
    <t>Лазурь алкидная для деревянных оснований</t>
  </si>
  <si>
    <t>907702</t>
  </si>
  <si>
    <t>Capadur UniversalLasur Farblos/ Бесцветная 750мл</t>
  </si>
  <si>
    <t>Грунтовка акриловая для деревянных оснований</t>
  </si>
  <si>
    <t>432</t>
  </si>
  <si>
    <t>Capacryl Fenster-Lack 2,5л</t>
  </si>
  <si>
    <t>Эмаль акриловая для окон и дверей</t>
  </si>
  <si>
    <t>433</t>
  </si>
  <si>
    <t>Capacryl Fenster-Lack 750мл</t>
  </si>
  <si>
    <t>846491</t>
  </si>
  <si>
    <t>Capalac Holz-Impraegniergrund 10л</t>
  </si>
  <si>
    <t>Грунтовка алкидная для деревянных оснований</t>
  </si>
  <si>
    <t>846490</t>
  </si>
  <si>
    <t>Capalac Holz-Impraegniergrund 2,5л</t>
  </si>
  <si>
    <t>906637</t>
  </si>
  <si>
    <t>Capalac Holz-Impraegniergrund Farblos 750мл</t>
  </si>
  <si>
    <t>50447</t>
  </si>
  <si>
    <t>Capalac Kunstharz-Klarlack Seidenmatt/ Шелковисто-матовый 2,5л</t>
  </si>
  <si>
    <t>Эмаль алкидная</t>
  </si>
  <si>
    <t>48372</t>
  </si>
  <si>
    <t>Capalac Kunstharz-Klarlack Seidenmatt/ Шелковисто-матовый 750мл</t>
  </si>
  <si>
    <t>47809</t>
  </si>
  <si>
    <t>Capalac Kunstharz-Klarlack Glaenzend/ Глянцевый 2,5л</t>
  </si>
  <si>
    <t>47811</t>
  </si>
  <si>
    <t>Capalac Kunstharz-Klarlack Glaenzend/ Глянцевый 750мл</t>
  </si>
  <si>
    <t>Эмаль для металлических оснований</t>
  </si>
  <si>
    <t>786894</t>
  </si>
  <si>
    <t>Capalac Dickschichtlack База Eisenglimmer/ Железная слюда 2,25л</t>
  </si>
  <si>
    <t>928299</t>
  </si>
  <si>
    <t>Capalac Dickschichtlack База Eisenglimmer/ Железная слюда 675мл</t>
  </si>
  <si>
    <t>Эмаль алкидная для радиаторов</t>
  </si>
  <si>
    <t>728147</t>
  </si>
  <si>
    <t>Capacryl Haftprimer База 1 Белая 9,6л</t>
  </si>
  <si>
    <t>Грунтовка акриловая адгезионная</t>
  </si>
  <si>
    <t>728146</t>
  </si>
  <si>
    <t>Capacryl Haftprimer База 1 Белая 2,4л</t>
  </si>
  <si>
    <t>728145</t>
  </si>
  <si>
    <t>Capacryl Haftprimer База 1 Белая 700мл</t>
  </si>
  <si>
    <t>Capalac AllGrund База Weiss/ Белая 9,5л</t>
  </si>
  <si>
    <t>Грунтовка алкидная антикоррозионная для металлических оснований</t>
  </si>
  <si>
    <t>64609</t>
  </si>
  <si>
    <t>Capalac AllGrund База Weiss/ Белая 2,375л</t>
  </si>
  <si>
    <t>841592</t>
  </si>
  <si>
    <t>Capacryl PU-Gloss База W-Weiss/ Белая 2,4л</t>
  </si>
  <si>
    <t>Эмаль полиуретано-акриловая универсальная</t>
  </si>
  <si>
    <t>841593</t>
  </si>
  <si>
    <t>Capacryl PU-Gloss База W-Weiss/ Белая 700мл</t>
  </si>
  <si>
    <t>841594</t>
  </si>
  <si>
    <t>Capacryl PU-Gloss База W-Weiss/ Белая 350мл</t>
  </si>
  <si>
    <t>841600</t>
  </si>
  <si>
    <t>Capacryl PU-Gloss База T-Transparent/ Прозрачная 2,4л</t>
  </si>
  <si>
    <t>841601</t>
  </si>
  <si>
    <t>Capacryl PU-Gloss База T-Transparent/ Прозрачная 700мл</t>
  </si>
  <si>
    <t>841602</t>
  </si>
  <si>
    <t>Capacryl PU-Gloss База T-Transparent/ Прозрачная 350мл</t>
  </si>
  <si>
    <t>841608</t>
  </si>
  <si>
    <t>Capacryl PU-Satin База W-Weiss/ Белая 2,4л</t>
  </si>
  <si>
    <t>841609</t>
  </si>
  <si>
    <t>Capacryl PU-Satin База W-Weiss/ Белая 700мл</t>
  </si>
  <si>
    <t>841610</t>
  </si>
  <si>
    <t>Capacryl PU-Satin База W-Weiss/ Белая 350мл</t>
  </si>
  <si>
    <t>841612</t>
  </si>
  <si>
    <t>Capacryl PU-Satin База T-Transparent/ Прозрачная 2,4л</t>
  </si>
  <si>
    <t>841613</t>
  </si>
  <si>
    <t>Capacryl PU-Satin База T-Transparent/ Прозрачная 700мл</t>
  </si>
  <si>
    <t>841614</t>
  </si>
  <si>
    <t>Capacryl PU-Satin База T-Transparent/ Прозрачная 350мл</t>
  </si>
  <si>
    <t>Capalac EffektLack glaenzend Gold/ Золото 750мл</t>
  </si>
  <si>
    <t>Эмаль алкидная  для металлических оснований</t>
  </si>
  <si>
    <t>Capalac EffektLack RAL 9006 seidenmatt Silber/ Матовое серебро 750мл</t>
  </si>
  <si>
    <t>794275</t>
  </si>
  <si>
    <t>Capalac EffektLack База Perlglanz/ Перламутровый 2л</t>
  </si>
  <si>
    <t>724250</t>
  </si>
  <si>
    <t>Capalac EffektLack База Perlglanz/ Перламутровый 800мл</t>
  </si>
  <si>
    <t>701790</t>
  </si>
  <si>
    <t>Capalac PU-Haerter 500мл</t>
  </si>
  <si>
    <t>539302</t>
  </si>
  <si>
    <t>Краска акрил. в/д Alpina Долговечная для деревянных фасадов (Alpina Die Langlebige fuer Holzfassaden) База 1 10 л / 12,9 кг</t>
  </si>
  <si>
    <t>Краска акрилатная для деревянных фасадов</t>
  </si>
  <si>
    <t>539303</t>
  </si>
  <si>
    <t>Краска акрил. в/д Alpina Долговечная для деревянных фасадов (Alpina Die Langlebige fuer Holzfassaden) База 1 2,5 л / 3,225 кг</t>
  </si>
  <si>
    <t>539304</t>
  </si>
  <si>
    <t>Краска акрил. в/д Alpina Долговечная для деревянных фасадов (Alpina Die Langlebige fuer Holzfassaden) База 3 9,4 л / 13,066 кг</t>
  </si>
  <si>
    <t>539305</t>
  </si>
  <si>
    <t>Краска акрил. в/д Alpina Долговечная для деревянных фасадов (Alpina Die Langlebige fuer Holzfassaden) База 3 2,35 л / 3,267 кг</t>
  </si>
  <si>
    <t>911029</t>
  </si>
  <si>
    <t>Лак алкидн. Alpina Для паркета (Alpina Parkett) глянцевый 10 л / 9,1 кг</t>
  </si>
  <si>
    <t>Лак уретано-алкидный для деревянных полов</t>
  </si>
  <si>
    <t>911030</t>
  </si>
  <si>
    <t>Лак алкидн. Alpina Для паркета (Alpina Parkett) глянцевый 5 л / 4,55 кг</t>
  </si>
  <si>
    <t>911023</t>
  </si>
  <si>
    <t>Лак алкидн. Alpina Для паркета (Alpina Parkett) глянцевый 2,5 л / 2,275 кг</t>
  </si>
  <si>
    <t>911027</t>
  </si>
  <si>
    <t>Лак алкидн. Alpina Для паркета (Alpina Parkett) глянцевый 750 мл / 0,683 кг</t>
  </si>
  <si>
    <t>911033</t>
  </si>
  <si>
    <t>Лак алкидн. Alpina Для паркета (Alpina Parkett) шелковисто-матовый 10 л / 9,38 кг</t>
  </si>
  <si>
    <t>911034</t>
  </si>
  <si>
    <t>Лак алкидн. Alpina Для паркета (Alpina Parkett) шелковисто-матовый 5 л / 4,69 кг</t>
  </si>
  <si>
    <t>911026</t>
  </si>
  <si>
    <t>Лак алкидн. Alpina Для паркета (Alpina Parkett) шелковисто-матовый 2,5 л / 2,345 кг</t>
  </si>
  <si>
    <t>911031</t>
  </si>
  <si>
    <t>Лак уретано-алкидный водооталкивающий</t>
  </si>
  <si>
    <t>537854</t>
  </si>
  <si>
    <t>Лак алкидн. Alpina Для яхт (Alpina Yacht) глянцевый 2,5 л / 2,25 кг</t>
  </si>
  <si>
    <t>537855</t>
  </si>
  <si>
    <t>Лак алкидн. Alpina Для яхт (Alpina Yacht) глянцевый 750 мл / 0,675 кг</t>
  </si>
  <si>
    <t>537862</t>
  </si>
  <si>
    <t>Масло Alpina Масло для террас (Alpina Oel fuer Terrassen) Темный 2,5 л / 2,5 кг</t>
  </si>
  <si>
    <t>Экологичное водоразбавляемое масло для террас</t>
  </si>
  <si>
    <t>537863</t>
  </si>
  <si>
    <t>Масло Alpina Масло для террас (Alpina Oel fuer Terrassen) Темный 750 мл / 0,75 кг</t>
  </si>
  <si>
    <t>537866</t>
  </si>
  <si>
    <t>Масло Alpina Масло для террас (Alpina Oel fuer Terrassen) Светлый 2,5 л / 2,5 кг</t>
  </si>
  <si>
    <t>537867</t>
  </si>
  <si>
    <t>Масло Alpina Масло для террас (Alpina Oel fuer Terrassen) Светлый 750 мл / 0,75 кг</t>
  </si>
  <si>
    <t>537870</t>
  </si>
  <si>
    <t>Масло Alpina Масло для террас (Alpina Oel fuer Terrassen) Средний 2,5 л / 2,5 кг</t>
  </si>
  <si>
    <t>537871</t>
  </si>
  <si>
    <t>Масло Alpina Масло для террас (Alpina Oel fuer Terrassen) Средний 750 мл / 0,75 кг</t>
  </si>
  <si>
    <t>537874</t>
  </si>
  <si>
    <t>Масло Alpina Масло для террас (Alpina Oel fuer Terrassen) Прозрачный 2,5 л / 2,5 кг</t>
  </si>
  <si>
    <t>537875</t>
  </si>
  <si>
    <t>Масло Alpina Масло для террас (Alpina Oel fuer Terrassen) Прозрачный 750 мл / 0,75 кг</t>
  </si>
  <si>
    <t>016400902</t>
  </si>
  <si>
    <t>Грунтовка акрил. Alpina Водоразбавляемая грунтовка для дерева (Alpina Aqua Grundierung fuer Holz) 2,5 л / 2,5 кг</t>
  </si>
  <si>
    <t>016400817</t>
  </si>
  <si>
    <t>Грунтовка акрил. Alpina Водоразбавляемая грунтовка для дерева (Alpina Aqua Grundierung fuer Holz) 0,75 л / 0,75 кг</t>
  </si>
  <si>
    <t>Лазурь акрил. Alpina Водоразбавляемая лазурь для дерева (Alpina Aqua Lasur fuer Holz) Прозрачная 2,5 л / 2,508 кг</t>
  </si>
  <si>
    <t>Лазурь акрил. Alpina Водоразбавляемая лазурь для дерева (Alpina Aqua Lasur fuer Holz) Прозрачная 750 мл / 0,752 кг</t>
  </si>
  <si>
    <t>015640902</t>
  </si>
  <si>
    <t>Лазурь акрил. Alpina Водоразбавляемая лазурь для дерева (Alpina Aqua Lasur fuer Holz) Белая 2,5 л / 2,607 кг</t>
  </si>
  <si>
    <t>015640817</t>
  </si>
  <si>
    <t>Лазурь акрил. Alpina Водоразбавляемая лазурь для дерева (Alpina Aqua Lasur fuer Holz) Белая 750 мл / 0,782 кг</t>
  </si>
  <si>
    <t>Лазурь акрил. Alpina Водоразбавляемая лазурь для дерева (Alpina Aqua Lasur fuer Holz) Натуральный орех 2,5 л / 2,518 кг</t>
  </si>
  <si>
    <t>015630817</t>
  </si>
  <si>
    <t>Лазурь акрил. Alpina Водоразбавляемая лазурь для дерева (Alpina Aqua Lasur fuer Holz) Натуральный орех 750 мл / 0,755 кг</t>
  </si>
  <si>
    <t>Лазурь акрил. Alpina Водоразбавляемая лазурь для дерева (Alpina Aqua Lasur fuer Holz) Классический палисандр 2,5 л / 2,525 кг</t>
  </si>
  <si>
    <t>Лазурь акрил. Alpina Водоразбавляемая лазурь для дерева (Alpina Aqua Lasur fuer Holz) Классический палисандр 750 мл / 0,756 кг</t>
  </si>
  <si>
    <t>Грунтовка алкидн. Alpina Грунтовка для дерева (Alpina Grundierung fuer Holz) 2,5 л / 2,179 кг</t>
  </si>
  <si>
    <t>Эмаль алкидн. Alpina Для окон и дверей (Alpina Fenster und Tuer) Белый 750 мл / 0,803 кг</t>
  </si>
  <si>
    <t>Эмаль алкидная антикорозионная</t>
  </si>
  <si>
    <t>537292</t>
  </si>
  <si>
    <t>Эмаль алкидн. Alpina Прямо на ржавчину (Alpina Direkt auf Rost) RAL1021 Желтый 750 мл / 0,705 кг</t>
  </si>
  <si>
    <t>537299</t>
  </si>
  <si>
    <t>Эмаль алкидн. Alpina Прямо на ржавчину (Alpina Direkt auf Rost) RAL3000 Красный 2,5 л / 2,425 кг</t>
  </si>
  <si>
    <t>537300</t>
  </si>
  <si>
    <t>Эмаль алкидн. Alpina Прямо на ржавчину (Alpina Direkt auf Rost) RAL3000 Красный 750 мл / 0,728 кг</t>
  </si>
  <si>
    <t>537303</t>
  </si>
  <si>
    <t>Эмаль алкидн. Alpina Прямо на ржавчину (Alpina Direkt auf Rost) RAL3005 Бордо 2,5 л / 2,425 кг</t>
  </si>
  <si>
    <t>537304</t>
  </si>
  <si>
    <t>Эмаль алкидн. Alpina Прямо на ржавчину (Alpina Direkt auf Rost) RAL3005 Бордо 750 мл / 0,728 кг</t>
  </si>
  <si>
    <t>537308</t>
  </si>
  <si>
    <t>Эмаль алкидн. Alpina Прямо на ржавчину (Alpina Direkt auf Rost) RAL5010 Синий 750 мл / 0,705 кг</t>
  </si>
  <si>
    <t>537312</t>
  </si>
  <si>
    <t>Эмаль алкидн. Alpina Прямо на ржавчину (Alpina Direkt auf Rost) RAL6005 Зеленый 750 мл / 0,705 кг</t>
  </si>
  <si>
    <t>537315</t>
  </si>
  <si>
    <t>Эмаль алкидн. Alpina Прямо на ржавчину (Alpina Direkt auf Rost) RAL7040 Серый 2,5 л / 2,925 кг</t>
  </si>
  <si>
    <t>537316</t>
  </si>
  <si>
    <t>Эмаль алкидн. Alpina Прямо на ржавчину (Alpina Direkt auf Rost) RAL7040 Серый 750 мл / 0,878 кг</t>
  </si>
  <si>
    <t>537320</t>
  </si>
  <si>
    <t>Эмаль алкидн. Alpina Прямо на ржавчину (Alpina Direkt auf Rost) RAL8011 Темно-коричневый 750 мл / 0,713 кг</t>
  </si>
  <si>
    <t>537323</t>
  </si>
  <si>
    <t>Эмаль алкидн. Alpina Прямо на ржавчину (Alpina Direkt auf Rost) RAL8017 Шоколадный 2,5 л / 2,375 кг</t>
  </si>
  <si>
    <t>537324</t>
  </si>
  <si>
    <t>Эмаль алкидн. Alpina Прямо на ржавчину (Alpina Direkt auf Rost) RAL8017 Шоколадный 750 мл / 0,713 кг</t>
  </si>
  <si>
    <t>537327</t>
  </si>
  <si>
    <t>Эмаль алкидн. Alpina Прямо на ржавчину (Alpina Direkt auf Rost) RAL9005 Черный 2,5 л / 2,275 кг</t>
  </si>
  <si>
    <t>537328</t>
  </si>
  <si>
    <t>Эмаль алкидн. Alpina Прямо на ржавчину (Alpina Direkt auf Rost) RAL9005 Черный 750 мл / 0,683 кг</t>
  </si>
  <si>
    <t>537331</t>
  </si>
  <si>
    <t>Эмаль алкидн. Alpina Прямо на ржавчину (Alpina Direkt auf Rost) RAL9006 Серебряный 2,5 л / 2,34 кг</t>
  </si>
  <si>
    <t>537332</t>
  </si>
  <si>
    <t>Эмаль алкидн. Alpina Прямо на ржавчину (Alpina Direkt auf Rost) RAL9006 Серебряный 750 мл / 0,702 кг</t>
  </si>
  <si>
    <t>537335</t>
  </si>
  <si>
    <t>Эмаль алкидн. Alpina Прямо на ржавчину (Alpina Direkt auf Rost) RAL9016 Яркий белый 2,5 л / 2,875 кг</t>
  </si>
  <si>
    <t>537336</t>
  </si>
  <si>
    <t>Эмаль алкидн. Alpina Прямо на ржавчину (Alpina Direkt auf Rost) RAL9016 Яркий белый 750 мл / 0,863 кг</t>
  </si>
  <si>
    <t>Эмаль алкидн. Alpina Прямо на ржавчину молотковый эффект (Alpina Direkt auf Rost Hammerschlageffekt) Антрацитный 2,5 л / 2,4 кг</t>
  </si>
  <si>
    <t>Эмаль алкидн. Alpina Прямо на ржавчину молотковый эффект (Alpina Direkt auf Rost Hammerschlageffekt) Черный 2,5 л / 2,475 кг</t>
  </si>
  <si>
    <t>Эмаль алкидн. Alpina Прямо на ржавчину молотковый эффект (Alpina Direkt auf Rost Hammerschlageffekt) Серебряный 2,5 л / 2,4 кг</t>
  </si>
  <si>
    <t>Эмаль алкидн. Alpina Прямо на ржавчину молотковый эффект (Alpina Direkt auf Rost Hammerschlageffekt) Серебряный 750 мл / 0,720 кг</t>
  </si>
  <si>
    <t>537279</t>
  </si>
  <si>
    <t>Грунтовка алкидн. Alpina Грунтовка для металла (Alpina Grundierung fuer Metall) 2,5 л / 3,475 кг</t>
  </si>
  <si>
    <t>Грунтовка алкидная для металлических оснований</t>
  </si>
  <si>
    <t>537280</t>
  </si>
  <si>
    <t>Грунтовка алкидн. Alpina Грунтовка для металла (Alpina Grundierung fuer Metall) 750 мл / 1,043 кг</t>
  </si>
  <si>
    <t>948103417</t>
  </si>
  <si>
    <t>Эмаль акрил. Alpina АКВА Для радиаторов 0,9 л / 1,08 кг</t>
  </si>
  <si>
    <t>537283</t>
  </si>
  <si>
    <t>Эмаль алкидн. Alpina Для радиаторов (Alpina Heizkoerper) Белый 2,5 л / 2,85 кг</t>
  </si>
  <si>
    <t>537284</t>
  </si>
  <si>
    <t>Эмаль алкидн. Alpina Для радиаторов (Alpina Heizkoerper) Белый 750 мл / 0,855 кг</t>
  </si>
  <si>
    <t>537754</t>
  </si>
  <si>
    <t>Эмаль акрил. Alpina Водоразбавляемая белая эмаль (Alpina Aqua Weisslack) глянцевая 2,5 л / 3,05 кг</t>
  </si>
  <si>
    <t>537755</t>
  </si>
  <si>
    <t>Эмаль акрил. Alpina Водоразбавляемая белая эмаль (Alpina Aqua Weisslack) глянцевая 750 мл / 0,915 кг</t>
  </si>
  <si>
    <t>537758</t>
  </si>
  <si>
    <t>Эмаль акрил. Alpina Водоразбавляемая белая эмаль (Alpina Aqua Weisslack) шелковисто-матовая 2,5 л / 3,05 кг</t>
  </si>
  <si>
    <t>537759</t>
  </si>
  <si>
    <t>Эмаль акрил. Alpina Водоразбавляемая белая эмаль (Alpina Aqua Weisslack) шелковисто-матовая 750 мл / 0,915 кг</t>
  </si>
  <si>
    <t>948103038</t>
  </si>
  <si>
    <t>Эмаль акрил. Alpina АКВА Эмаль белая глянцевая 2,5 л / 3,05 кг</t>
  </si>
  <si>
    <t>948103405</t>
  </si>
  <si>
    <t>948103042</t>
  </si>
  <si>
    <t>Эмаль акрил. Alpina АКВА Эмаль белая шелковисто-матовая 2,5 л / 3,05 кг</t>
  </si>
  <si>
    <t>948103407</t>
  </si>
  <si>
    <t>Эмаль акрил. Alpina АКВА Эмаль белая шелковисто-матовая 0,9 л / 1,10 кг</t>
  </si>
  <si>
    <t>537738</t>
  </si>
  <si>
    <t>Эмаль алкидн. Alpina Белая эмаль (Alpina Weisslack) глянцевая 2,5 л / 2,675 кг</t>
  </si>
  <si>
    <t>Эмаль алкидная универсальная</t>
  </si>
  <si>
    <t>537739</t>
  </si>
  <si>
    <t>Эмаль алкидн. Alpina Белая эмаль (Alpina Weisslack) глянцевая 750 мл / 0,803 кг</t>
  </si>
  <si>
    <t>537740</t>
  </si>
  <si>
    <t>Эмаль алкидн. Alpina Белая эмаль (Alpina Weisslack) шелковисто-матовая 2,5 л / 3,15 кг</t>
  </si>
  <si>
    <t>537741</t>
  </si>
  <si>
    <t>Эмаль алкидн. Alpina Белая эмаль (Alpina Weisslack) шелковисто-матовая 750 мл / 0,945 кг</t>
  </si>
  <si>
    <t>537762</t>
  </si>
  <si>
    <t>Эмаль акрил. Alpina Водоразбавляемая колеруемая эмаль (Alpina Aqua Buntlack) глянцевая База 1 2,5 л / 3,05 кг</t>
  </si>
  <si>
    <t>537763</t>
  </si>
  <si>
    <t>Эмаль акрил. Alpina Водоразбавляемая колеруемая эмаль (Alpina Aqua Buntlack) глянцевая База 1 750 мл / 0,915 кг</t>
  </si>
  <si>
    <t>537770</t>
  </si>
  <si>
    <t>Эмаль акрил. Alpina Водоразбавляемая колеруемая эмаль (Alpina Aqua Buntlack) глянцевая База 3 2,35 л / 2,468 кг</t>
  </si>
  <si>
    <t>Эмаль акрил. Alpina Водоразбавляемая колеруемая эмаль (Alpina Aqua Buntlack) глянцевая База 3 705 мл / 0,74 кг</t>
  </si>
  <si>
    <t>537774</t>
  </si>
  <si>
    <t>Эмаль акрил. Alpina Водоразбавляемая колеруемая эмаль (Alpina Aqua Buntlack) шелковисто-матовая База 1 2,5 л / 3,05 кг</t>
  </si>
  <si>
    <t>537775</t>
  </si>
  <si>
    <t>Эмаль акрил. Alpina Водоразбавляемая колеруемая эмаль (Alpina Aqua Buntlack) шелковисто-матовая База 1 750 мл / 0,915 кг</t>
  </si>
  <si>
    <t>537782</t>
  </si>
  <si>
    <t>Эмаль акрил. Alpina Водоразбавляемая колеруемая эмаль (Alpina Aqua Buntlack) шелковисто-матовая База 3 2,35 л / 2,515 кг</t>
  </si>
  <si>
    <t>537783</t>
  </si>
  <si>
    <t>948103046</t>
  </si>
  <si>
    <t>Эмаль акрил. Alpina АКВА Эмаль колеруемая глянцевая База1 2,5 л / 3,05 кг</t>
  </si>
  <si>
    <t>948103409</t>
  </si>
  <si>
    <t>Эмаль акрил. Alpina АКВА Эмаль колеруемая глянцевая База1 0,9 л / 1,10 кг</t>
  </si>
  <si>
    <t>948103050</t>
  </si>
  <si>
    <t>Эмаль акрил. Alpina АКВА Эмаль колеруемая глянцевая База3 2,35 л / 2,47 кг</t>
  </si>
  <si>
    <t>948103411</t>
  </si>
  <si>
    <t>Эмаль акрил. Alpina АКВА Эмаль колеруемая глянцевая База3 0,85 л / 0,89 кг</t>
  </si>
  <si>
    <t>948103054</t>
  </si>
  <si>
    <t>Эмаль акрил. Alpina АКВА Эмаль колеруемая шелковисто-матовая База1 2,5 л / 3,05 кг</t>
  </si>
  <si>
    <t>948103413</t>
  </si>
  <si>
    <t>Эмаль акрил. Alpina АКВА Эмаль колеруемая шелковисто-матовая База1 0,9 л / 1,10 кг</t>
  </si>
  <si>
    <t>948103058</t>
  </si>
  <si>
    <t>Эмаль акрил. Alpina АКВА Эмаль колеруемая шелковисто-матовая База3 2,35 л / 2,51 кг</t>
  </si>
  <si>
    <t>948103415</t>
  </si>
  <si>
    <t>Эмаль акрил. Alpina АКВА Эмаль колеруемая шелковисто-матовая База3 0,85 л / 0,91 кг</t>
  </si>
  <si>
    <t>537710</t>
  </si>
  <si>
    <t>Эмаль алкидн. Alpina Цветная эмаль (Alpina Buntlack) глянцевая База 1 2,38 л / 2,666 кг</t>
  </si>
  <si>
    <t>537711</t>
  </si>
  <si>
    <t>Эмаль алкидн. Alpina Цветная эмаль (Alpina Buntlack) глянцевая База 1 713 мл / 0,799 кг</t>
  </si>
  <si>
    <t>537714</t>
  </si>
  <si>
    <t>Эмаль алкидн. Alpina Цветная эмаль (Alpina Buntlack) глянцевая База 3 2,13 л / 1,938 кг</t>
  </si>
  <si>
    <t>537715</t>
  </si>
  <si>
    <t>Эмаль алкидн. Alpina Цветная эмаль (Alpina Buntlack) глянцевая База 3 638 мл / 0,619 кг</t>
  </si>
  <si>
    <t>537730</t>
  </si>
  <si>
    <t>Эмаль алкидн. Alpina Цветная эмаль (Alpina Buntlack) шелковисто-матовая База 1 2,38 л / 3,094 кг</t>
  </si>
  <si>
    <t>537731</t>
  </si>
  <si>
    <t>Эмаль алкидн. Alpina Цветная эмаль (Alpina Buntlack) шелковисто-матовая База 1 713 мл / 0,927 кг</t>
  </si>
  <si>
    <t>537734</t>
  </si>
  <si>
    <t>Эмаль алкидн. Alpina Цветная эмаль (Alpina Buntlack) шелковисто-матовая База 3 2,13 л / 2,428 кг</t>
  </si>
  <si>
    <t>537735</t>
  </si>
  <si>
    <t>Эмаль алкидн. Alpina Цветная эмаль (Alpina Buntlack) шелковисто-матовая База 3 638 мл / 0,775 кг</t>
  </si>
  <si>
    <t>Клеевой состав для приклеивания утеплителя в ЛШСУ. ПМ КС 1</t>
  </si>
  <si>
    <t>Шпатлевка финишняя серая НВ, ПМ, сложная, 1, СС</t>
  </si>
  <si>
    <t>892244</t>
  </si>
  <si>
    <t>Штукатурка силиконовая Amphisilan Fassadenputz K10 25 кг</t>
  </si>
  <si>
    <t>Готовая к применению дисперсионная декоративно-защитная штукатурка. Фактура "Камешки" зерно 1 мм. Расход ок. 1,4 кг/м2.</t>
  </si>
  <si>
    <t>892245</t>
  </si>
  <si>
    <t>Штукатурка силиконовая Amphisilan Fassadenputz K10 Transp 25 кг</t>
  </si>
  <si>
    <t>Штукатурка силиконовая Amphisilan Fassadenputz K15 25 кг</t>
  </si>
  <si>
    <t>Готовая к применению дисперсионная декоративно-защитная штукатурка. Фактура "Камешки" зерно 1,5 мм. Расход ок. 2,7 кг/м2.</t>
  </si>
  <si>
    <t>Штукатурка силиконовая Amphisilan Fassadenputz K15 Transp 25 кг</t>
  </si>
  <si>
    <t>Штукатурка силиконовая Amphisilan Fassadenputz K20 25 кг</t>
  </si>
  <si>
    <t>Готовая к применению дисперсионная декоративно-защитная штукатурка. Фактура "Камешки" зерно 2 мм. Расход ок. 3,3 кг/м2.</t>
  </si>
  <si>
    <t>Штукатурка силиконовая Amphisilan Fassadenputz K20 Transp 25 кг</t>
  </si>
  <si>
    <t>Штукатурка силиконовая Amphisilan Fassadenputz K30 25 кг</t>
  </si>
  <si>
    <t>Штукатурка силиконовая Amphisilan Fassadenputz TRANSР K30 25 кг</t>
  </si>
  <si>
    <t>Штукатурка силиконовая Amphisilan Fassadenputz R20 25 кг</t>
  </si>
  <si>
    <t>Штукатурка силиконовая Amphisilan Fassadenputz R20 Transp 25 кг</t>
  </si>
  <si>
    <t>Штукатурка силиконовая Amphisilan Fassadenputz R30 25 кг</t>
  </si>
  <si>
    <t>Штукатурка силиконовая Amphisilan Fassadenputz R30 Transp 25 кг</t>
  </si>
  <si>
    <t>849780</t>
  </si>
  <si>
    <t>Готовая к применению дисперсионная декоративно-защитная штукатурка. Фактура "Камешки" зерно 1,5 мм. Расход 2,5-2,8 кг/м2.</t>
  </si>
  <si>
    <t>849781</t>
  </si>
  <si>
    <t>Штукатурка силиконовая Amphisilan Fassadenputz K15 База 3, 25 кг</t>
  </si>
  <si>
    <t>849782</t>
  </si>
  <si>
    <t>Штукатурка силиконовая Amphisilan Fassadenputz K20 25кг</t>
  </si>
  <si>
    <t>849853</t>
  </si>
  <si>
    <t>Штукатурка силиконовая Amphisilan Fassadenputz K20 База3, 25 кг</t>
  </si>
  <si>
    <t>Готовая к применению дисперсионная декоративно-защитная штукатурка. Фактура "Камешки" зерно 2 мм. Расход 3,0-3,3 кг/м2.</t>
  </si>
  <si>
    <t>849854</t>
  </si>
  <si>
    <t>Готовая к применению дисперсионная декоративно-защитная штукатурка. Фактура "Камешки" зерно 3 мм. Расход 4,1-4,4 кг/м2.</t>
  </si>
  <si>
    <t>849855</t>
  </si>
  <si>
    <t>Штукатурка силиконовая Amphisilan Fassadenputz K30 База 3, 25 кг</t>
  </si>
  <si>
    <t>849856</t>
  </si>
  <si>
    <t>Штукатурка силиконовая Amphisilan Fassadenputz R20 25кг</t>
  </si>
  <si>
    <t>849857</t>
  </si>
  <si>
    <t>Штукатурка силиконовая Amphisilan Fassadenputz R20 База 3, 25 кг</t>
  </si>
  <si>
    <t>Готовая к применению дисперсионная декоративно-защитная штукатурка. Фактура "Короед" зерно 2 мм. Расход 2,5-2,8 кг/м2.</t>
  </si>
  <si>
    <t>Штукатурка силиконовая Amphisilan Fassadenputz R30 База 3, 25 кг</t>
  </si>
  <si>
    <t>787744</t>
  </si>
  <si>
    <t>Штукатурка силикатная Sylitol Fassadenputz K15 25 кг</t>
  </si>
  <si>
    <t>Готовая к применению дисперсионная декоративно-защитная штукатурка. Фактура "Камешки" зерно 1,5 мм. Расход ок. 2,5 кг/м2.</t>
  </si>
  <si>
    <t>Штукатурка силикатная Sylitol Fassadenputz K15 Transp 25 кг</t>
  </si>
  <si>
    <t>787745</t>
  </si>
  <si>
    <t>Штукатурка силикатная Sylitol Fassadenputz K20 25 кг</t>
  </si>
  <si>
    <t>Готовая к применению дисперсионная декоративно-защитная штукатурка. Фактура "Камешки" зерно 2 мм. Расход ок. 2,7 кг/м2.</t>
  </si>
  <si>
    <t>Штукатурка силикатная Sylitol Fassadenputz K20 Transp 25 кг</t>
  </si>
  <si>
    <t>787265</t>
  </si>
  <si>
    <t>Штукатурка силикатная Sylitol Fassadenputz K30 25 кг</t>
  </si>
  <si>
    <t>Готовая к применению дисперсионная декоративно-защитная штукатурка. Фактура "Камешки" зерно 3 мм. Расход ок. 4 кг/м2.</t>
  </si>
  <si>
    <t>787266</t>
  </si>
  <si>
    <t>Штукатурка силикатная Sylitol Fassadenputz R20 25 кг</t>
  </si>
  <si>
    <t>Готовая к применению дисперсионная декоративно-защитная штукатурка. Фактура "Короед" зерно 2 мм. Расход ок. 3 кг/м2.</t>
  </si>
  <si>
    <t>948101058</t>
  </si>
  <si>
    <t>Штукатурка дисперсионная Capatect Fassadenputz K15 База 1 25кг</t>
  </si>
  <si>
    <t>948101059</t>
  </si>
  <si>
    <t>Штукатурка дисперсионная Capatect Fassadenputz K20 База 1 25кг</t>
  </si>
  <si>
    <t>Готовая к применению дисперсионная декоративная штукатурка. Фактура "Камешки" зерно 2 мм. Расход ок. 3,3-3,5 кг/м2.</t>
  </si>
  <si>
    <t>948101060</t>
  </si>
  <si>
    <t>Штукатурка дисперсионная Capatect Fassadenputz R20 База 1 25кг</t>
  </si>
  <si>
    <t>Готовая к применению дисперсионная декоративная штукатурка. Фактура "Короед" зерно 2 мм. Расход ок. 2,7 кг/м2.</t>
  </si>
  <si>
    <t>948101061</t>
  </si>
  <si>
    <t>Штукатурка дисперсионная Capatect Fassadenputz R30 База 1 25кг</t>
  </si>
  <si>
    <t>Штукатурка акриловая Capatect Fassadenputz K15 25 кг</t>
  </si>
  <si>
    <t>Штукатурка акриловая Capatect Fassadenputz K15 База 3, 25 кг</t>
  </si>
  <si>
    <t>Штукатурка акриловая Capatect Fassadenputz K20 25 кг</t>
  </si>
  <si>
    <t>Штукатурка акриловая Capatect Fassadenputz K20 База 3, 25 кг</t>
  </si>
  <si>
    <t>Штукатурка акриловая Capatect Fassadenputz K30 25 кг</t>
  </si>
  <si>
    <t>Штукатурка акриловая Capatect Fassadenputz R20 25 кг</t>
  </si>
  <si>
    <t>Штукатурка акриловая Capatect Fassadenputz R30 25 кг</t>
  </si>
  <si>
    <t>Готовая к применению дисперсионная декоративно-защитная штукатурка. Фактура "Короед" зерно 3 мм. Расход ок. 3,6 кг/м2.</t>
  </si>
  <si>
    <t>Защитно-отделочная штукатурка Capa-Rollputz Flex (Капа-Роллпутц Флекс) База 3 25 кг</t>
  </si>
  <si>
    <t>Готовая к применению дисперсионная декоративная штукатурка. Расход ок. 5 кг/м2.</t>
  </si>
  <si>
    <t>824440</t>
  </si>
  <si>
    <t>Штукатурка дисперсионная Capatect KD-Bundsteinputz Bergbraun 25 кг</t>
  </si>
  <si>
    <t>824442</t>
  </si>
  <si>
    <t>Штукатурка дисперсионная Capatect KD-Bundsteinputz Granitschwarz 25 кг</t>
  </si>
  <si>
    <t>824443</t>
  </si>
  <si>
    <t>Штукатурка дисперсионная Capatect KD-Bundsteinputz Islandgruen 25 кг</t>
  </si>
  <si>
    <t>824444</t>
  </si>
  <si>
    <t>Штукатурка дисперсионная Capatect KD-Bundsteinputz Kaffeebraun 25 кг</t>
  </si>
  <si>
    <t>824445</t>
  </si>
  <si>
    <t>Штукатурка дисперсионная Capatect KD-Bundsteinputz Klinkerrot 25 кг</t>
  </si>
  <si>
    <t>824446</t>
  </si>
  <si>
    <t>Штукатурка дисперсионная Capatect KD-Bundsteinputz Marmorbraun 25 кг</t>
  </si>
  <si>
    <t>824447</t>
  </si>
  <si>
    <t>Штукатурка дисперсионная Capatect KD-Bundsteinputz Steingrau 25 кг</t>
  </si>
  <si>
    <t>824448</t>
  </si>
  <si>
    <t>Штукатурка дисперсионная Capatect KD-Bundsteinputz Basaltgrau 25 кг</t>
  </si>
  <si>
    <t>824449</t>
  </si>
  <si>
    <t>Штукатурка дисперсионная Capatect KD-Bundsteinputz Schiefergrau 25 кг</t>
  </si>
  <si>
    <t>824451</t>
  </si>
  <si>
    <t>Штукатурка дисперсионная Capatect KD-Bundsteinputz Dolomitbraun 25 кг</t>
  </si>
  <si>
    <t>824452</t>
  </si>
  <si>
    <t>Штукатурка дисперсионная Capatect KD-Bundsteinputz Pazifikblau 25 кг</t>
  </si>
  <si>
    <t>818368</t>
  </si>
  <si>
    <t>Штукатурка дисперсионная Capatect KD Buntsteinputz Fein manhatten 25 кг</t>
  </si>
  <si>
    <t>Двухкомпонентный клеевой состов для приклеивания утеплителя ниже уровня отмостки и устройства армирующего слоя. Совместим с битумными материалами.</t>
  </si>
  <si>
    <t>823790</t>
  </si>
  <si>
    <t>Клеевой состав 2-х компонентный Capatect Klebe und Dichtungsmasse 114 30 кг</t>
  </si>
  <si>
    <t>Двухкомпонентный клеевой состов на основе битума для приклеивания утеплителя ниже уровня отмостки. Совместим с битумными материалами.</t>
  </si>
  <si>
    <t>33962</t>
  </si>
  <si>
    <t>Акриловый дисперсионный клей для ППТ Capatect Rollkleber 615 25 кг</t>
  </si>
  <si>
    <t>Готовый к применению дисперсионный клеевой состав для приклеивания теплоизоляционных материалов к огрождающим конструкциям</t>
  </si>
  <si>
    <t>882936</t>
  </si>
  <si>
    <t>Шпатлевка карбоновая Capatect OrCa Spachtel 20 кг</t>
  </si>
  <si>
    <t>Готовая к применения дисперсионная шпатлевка усиленная карбоновыми волокнами для устройства армированного слоя ЛШСУ по утеплителю из минеральной ваты (МВ).</t>
  </si>
  <si>
    <t>Готовая к применения дисперсионная шпатлевка усиленная карбоновыми волокнами для устройства армированного слоя ЛШСУ по утеплителю из пенополистирола (ППТ).</t>
  </si>
  <si>
    <t>831123</t>
  </si>
  <si>
    <t>Шпатлевка карбоновая Carbo Nit 25 кг</t>
  </si>
  <si>
    <t>Шпатлевка 2-х компонентная, усиленная карбоновыми волокнома, для создания ударопрочных покрытий в цокольной части зданий</t>
  </si>
  <si>
    <t>890404</t>
  </si>
  <si>
    <t>Штукатурка фасадная Thermosan Fassadenputz NQG K15 База1 20 кг</t>
  </si>
  <si>
    <t>Готовая к применению дисперсионная декоративно-защитная штукатурка. Фактура "Камешки" зерно 1,5 мм. Расход ок. 1,7 - 1,9 кг/м2.</t>
  </si>
  <si>
    <t>890406</t>
  </si>
  <si>
    <t>Штукатурка фасадная Thermosan Fassadenputz NQG K15 База3 20 кг</t>
  </si>
  <si>
    <t>892255</t>
  </si>
  <si>
    <t>Штукатурка фасадная Thermosan Fassadenputz NQG K20 База1 20 кг</t>
  </si>
  <si>
    <t>Готовая к применению дисперсионная декоративно-защитная штукатурка. Фактура "Камешки" зерно 2 мм. Расход ок. 2,2 - 2,4 кг/м2.</t>
  </si>
  <si>
    <t>892256</t>
  </si>
  <si>
    <t>Штукатурка фасадная Thermosan Fassadenputz NQG K20 База3 20 кг</t>
  </si>
  <si>
    <t>892257</t>
  </si>
  <si>
    <t>Штукатурка фасадная Thermosan Fassadenputz NQG K30 База1 20 кг</t>
  </si>
  <si>
    <t>Готовая к применению дисперсионная декоративно-защитная штукатурка. Фактура "Камешки" зерно 3 мм. Расход ок. 2,9 - 3,1 кг/м2.</t>
  </si>
  <si>
    <t>892604</t>
  </si>
  <si>
    <t>Штукатурка фасадная Thermosan Fassadenputz NQG K30 База3 20 кг</t>
  </si>
  <si>
    <t>892258</t>
  </si>
  <si>
    <t>Штукатурка фасадная Thermosan Fassadenputz NQG R20 База1 20 кг</t>
  </si>
  <si>
    <t>Готовая к применению дисперсионная декоративно-защитная штукатурка. Фактура "Короед" зерно 2 мм. Расход ок. 1,9 - 2,1 кг/м2.</t>
  </si>
  <si>
    <t>892259</t>
  </si>
  <si>
    <t>Штукатурка фасадная Thermosan Fassadenputz NQG R20 База3 20 кг</t>
  </si>
  <si>
    <t>831095</t>
  </si>
  <si>
    <t>Штукатурка карбоновая Carbo Por K10 25 кг</t>
  </si>
  <si>
    <t>Готовая к применению дисперсионная декоративно-защитная штукатурка усиленная карбоновыми волокнами. Фактура "Камешки" зерно 1 мм. Расход ок. 2 кг/м2.</t>
  </si>
  <si>
    <t>835549</t>
  </si>
  <si>
    <t>Штукатурка карбоновая Carbo Por K10 Transp 25 кг</t>
  </si>
  <si>
    <t>831104</t>
  </si>
  <si>
    <t>Штукатурка карбоновая Carbo Por K15 25 кг</t>
  </si>
  <si>
    <t>Готовая к применению дисперсионная декоративно-защитная штукатурка усиленная карбоновыми волокнами. Фактура "Камешки" зерно 1,5 мм. Расход ок. 2,4 кг/м2.</t>
  </si>
  <si>
    <t>835550</t>
  </si>
  <si>
    <t>Штукатурка карбоновая Carbo Por K15 Transp 25 кг</t>
  </si>
  <si>
    <t>831110</t>
  </si>
  <si>
    <t>Штукатурка карбоновая Carbo Por K20 25 кг</t>
  </si>
  <si>
    <t>Готовая к применению дисперсионная декоративно-защитная штукатурка усиленная карбоновыми волокнами. Фактура "Камешки" зерно 2 мм. Расход ок. 3 кг/м2.</t>
  </si>
  <si>
    <t>835551</t>
  </si>
  <si>
    <t>Штукатурка карбоновая Carbo Por K20 Transp 25 кг</t>
  </si>
  <si>
    <t>831116</t>
  </si>
  <si>
    <t>Штукатурка карбоновая Carbo Por K30 25 кг</t>
  </si>
  <si>
    <t>Готовая к применению дисперсионная декоративно-защитная штукатурка усиленная карбоновыми волокнами. Фактура "Камешки" зерно 3 мм. Расход ок. 4 кг/м2.</t>
  </si>
  <si>
    <t>835552</t>
  </si>
  <si>
    <t>Штукатурка карбоновая Carbo Por K30 Transp 25 кг</t>
  </si>
  <si>
    <t>Шпатлевка дисперсионная акриловая Longlife Spachtel 20 кг</t>
  </si>
  <si>
    <t>Штукатурка силиконовая Longlife Putz K15 25 кг</t>
  </si>
  <si>
    <t>Штукатурка силиконовая Longlife Putz K15 Transp 25 кг</t>
  </si>
  <si>
    <t>Штукатурка силиконовая Longlife Putz K20 25 кг</t>
  </si>
  <si>
    <t>Штукатурка силиконовая Longlife Putz K20 Transp 25 кг</t>
  </si>
  <si>
    <t>Штукатурка силиконовая Longlife Putz R20 25 кг</t>
  </si>
  <si>
    <t>Штукатурка силиконовая Longlife Putz R20 Transp 25 кг</t>
  </si>
  <si>
    <t>948101178</t>
  </si>
  <si>
    <t>Клеевой cостав универсальный - для приклеивания и армирования ЛШСУ. ПМ КС 1</t>
  </si>
  <si>
    <t>948101188</t>
  </si>
  <si>
    <t>948101179</t>
  </si>
  <si>
    <t>948101189</t>
  </si>
  <si>
    <t>948102447</t>
  </si>
  <si>
    <t>Сухая смесь штукатурная Capatect Leichtgrundputz 170 (Капатект Ляйхтгрундпутц 170) 25кг</t>
  </si>
  <si>
    <t>Легкая выравнивающая штукатурная смесь, цементно-известковая, М35, F75, Пк2. Расход:1,2-1,3 кг/м2 на 1 мм толщины слоя. Усилена армирующими волокнами. Идеальна для оштукатуривания газосиликата, керамз</t>
  </si>
  <si>
    <t>948101169</t>
  </si>
  <si>
    <t>Сухая смесь штукатурная CT Mineral-Leichtputz K15 (Капатект К15), 25 кг</t>
  </si>
  <si>
    <t>Сухая декоративная штукатурка (ССС). Фактура  "Камешки" зерно 1,5 мм. Расход ок. 2 кг/м2.</t>
  </si>
  <si>
    <t>Сухая смесь штукатурная CT Mineral-Leichtputz R15 (Капатект R15), 25 кг</t>
  </si>
  <si>
    <t>948101170</t>
  </si>
  <si>
    <t>Сухая смесь штукатурная CT Mineral-Leichtputz K20 (Капатект К20), 25 кг</t>
  </si>
  <si>
    <t>Сухая декоративная штукатурка (ССС). Фактура  "Камешки" зерно 2 мм.. Расход ок. 2,6 кг/м2.</t>
  </si>
  <si>
    <t>948101186</t>
  </si>
  <si>
    <t>Сухая смесь штукатурная CT Mineral-Leichtputz R20 (Капатект R20), 25 кг</t>
  </si>
  <si>
    <t>Сухая декоративная штукатурка (ССС). Фактура  "Короед" зерно 2 мм.. Расход ок. 2,3 кг/м2.</t>
  </si>
  <si>
    <t>Сухая смесь штукатурная CT Mineral-Leichtputz K30 (Капатект К30), 25 кг</t>
  </si>
  <si>
    <t>Сухая смесь штукатурная CT Mineral-Leichtputz R30 (Капатект R30), 25 кг</t>
  </si>
  <si>
    <t>948102446</t>
  </si>
  <si>
    <t>Сухая смесь штукатурная  Capatect Mineral-Rollputz (Капатект Минерал-Ролпутц), 25 кг</t>
  </si>
  <si>
    <t>Сухая  штукатурная смесь (РСС). Декоративной фактурой  "под валик" . Расход ок. 1,5 - 2,8 кг/м2.</t>
  </si>
  <si>
    <t>948101185</t>
  </si>
  <si>
    <t>Шпатлевка финишная белая Н ПМ сложная 1 СС</t>
  </si>
  <si>
    <t>Шпатлевка бежевая цементная Capalith Fassadenspachtel P (Капалит Фасад) 25 кг</t>
  </si>
  <si>
    <t>Шпатлевка реставрационная, Шпатлевка белая Н ПМ сложная 1 СС</t>
  </si>
  <si>
    <t>Клеевой состав универсальный Capatect ArmaReno 700 Weiss 25 кг</t>
  </si>
  <si>
    <t>Сухаю строительная смесь универсального назначения (для приклеивания теплоизоляционных материалов, устройства армирующего и декоративно-защитного слоев ЛШСУ). При применении в качестве декоративно-защ</t>
  </si>
  <si>
    <t>890466</t>
  </si>
  <si>
    <t>Capatect  Kreativeffekt Brillant 25кг</t>
  </si>
  <si>
    <t>Материалы для декоративного оформления фасадов зданий</t>
  </si>
  <si>
    <t>890471</t>
  </si>
  <si>
    <t>Capatect Kreativeffekt Stardust 5кг</t>
  </si>
  <si>
    <t>Клеевой состав для накл.окон.фасад.профилей Capapor-Profilkleber 121/109 25 кг</t>
  </si>
  <si>
    <t>855390</t>
  </si>
  <si>
    <t>Плитка фасад.облиц. Meldorfer Exklusiv  плоская, Format 078, цвет Oslo, фактура- старый клинкерный кирпич , 3 м2</t>
  </si>
  <si>
    <t>Плитка  плоская, Format 078, цвет Oslo, фактура- старый клинкерный кирпич , 3м2</t>
  </si>
  <si>
    <t>855388</t>
  </si>
  <si>
    <t>Плитка фасад.облиц. Meldorfer Exklusiv  плоская, Format 078, цвет Amman, фактура- старый клинкерный кирпич , 3 м2</t>
  </si>
  <si>
    <t>Плитка  плоская, Format 078, цвет Amman, фактура- старый клинкерный кирпич , 3м2</t>
  </si>
  <si>
    <t>855391</t>
  </si>
  <si>
    <t>Плитка фасад.облиц. Meldorfer Exklusiv  плоская, Format 078, цвет Stockholm, фактура- ровный клинкерный кирпич, 3 м2</t>
  </si>
  <si>
    <t>Плитка  плоская, Format 078, цвет Stockholm, фактура- ровный клинкерный кирпич, 3м2</t>
  </si>
  <si>
    <t>855389</t>
  </si>
  <si>
    <t>Плитка фасад.облиц. Meldorfer Exklusiv  плоская, Format 078, цвет Kopenhagen, фактура- гладкий клинкерный кирпич, 3 м2</t>
  </si>
  <si>
    <t>Плитка  плоская, Format 078, цвет Kopenhagen, фактура- гладкий клинкерный кирпич, 3м2</t>
  </si>
  <si>
    <t>855434</t>
  </si>
  <si>
    <t>Плитка фасад.облиц. Meldorfer Exklusiv угловая 1/1, Format 079, цвет Oslo, фактура- старый клинкерный кирпич , 3 м.п.</t>
  </si>
  <si>
    <t>Плитка угловая 1/1, Format 079, цвет Oslo, фактура- старый клинкерный кирпич , 3 м.п.</t>
  </si>
  <si>
    <t>855392</t>
  </si>
  <si>
    <t>Плитка фасад.облиц. Meldorfer Exklusiv угловая 1/1, Format 079, цвет Amman, фактура- старый клинкерный кирпич , 3 м.п.</t>
  </si>
  <si>
    <t>Плитка угловая 1/1, Format 079, цвет Amman, фактура- старый клинкерный кирпич , 3 м.п.</t>
  </si>
  <si>
    <t>855435</t>
  </si>
  <si>
    <t>Плитка фасад.облиц. Meldorfer Exklusiv угловая 1/1, Format 079, цвет Stockholm, фактура- ровный клинкерный кирпич, 3 м.п.</t>
  </si>
  <si>
    <t>Плитка угловая 1/1, Format 079, цвет Stockholm, фактура- ровный клинкерный кирпич, 3 м.п.</t>
  </si>
  <si>
    <t>855433</t>
  </si>
  <si>
    <t>Плитка фасад.облиц. Meldorfer Exklusiv угловая 1/1, Format 079, цвет Kopenhagen, фактура- гладкий клинкерный кирпич, 3 м.п.</t>
  </si>
  <si>
    <t>Плитка угловая 1/1, Format 079, цвет Kopenhagen, фактура- гладкий клинкерный кирпич, 3 м.п.</t>
  </si>
  <si>
    <t>45513</t>
  </si>
  <si>
    <t>Плитка фасад.облиц. Meldorfer  плоская, Format 076, цвет Sandstein песчаник желтый, фактура- ровный клинкерный кирпич, 3 м2</t>
  </si>
  <si>
    <t>Плитка  плоская, Format 076, цвет Sandstein песчаник желтый, фактура- ровный клинкерный кирпич, 3м2</t>
  </si>
  <si>
    <t>45511</t>
  </si>
  <si>
    <t>Плитка фасад.облиц. Meldorfer  плоская, Format 076, цвет Sandstein  песчаник серый, фактура- ровный клинкерный кирпич, 3 м2</t>
  </si>
  <si>
    <t>Плитка  плоская, Format 076, цвет Sandstein  песчаник серый, фактура- ровный клинкерный кирпич, 3м2</t>
  </si>
  <si>
    <t>45514</t>
  </si>
  <si>
    <t>Плитка фасад.облиц. Meldorfer  плоская, Format 076, цвет Sandstein песчаник красный, фактура- ровный клинкерный кирпич, 3 м2</t>
  </si>
  <si>
    <t>Плитка  плоская, Format 076, цвет Sandstein песчаник красный, фактура- ровный клинкерный кирпич, 3м2</t>
  </si>
  <si>
    <t>45504</t>
  </si>
  <si>
    <t>Плитка фасад.облиц. Meldorfer угловая 1/1, Format 077, цвет Sandstein песчаник желтый, фактура- ровный клинкерный кирпич, 3 м.п.</t>
  </si>
  <si>
    <t>Плитка угловая 1/1, Format 077, цвет Sandstein песчаник желтый, фактура- ровный клинкерный кирпич, 3 м.п.</t>
  </si>
  <si>
    <t>45491</t>
  </si>
  <si>
    <t>Плитка фасад.облиц. Meldorfer угловая 1/1, Format 077, цвет Sandstein песчаник серый, фактура- ровный клинкерный кирпич, 3 м.п.</t>
  </si>
  <si>
    <t>Плитка угловая 1/1, Format 077, цвет Sandstein песчаник серый, фактура- ровный клинкерный кирпич, 3 м.п.</t>
  </si>
  <si>
    <t>45506</t>
  </si>
  <si>
    <t>Плитка фасад.облиц. Meldorfer угловая 1/1, Format 077, цвет Sandstein песчаник красный, фактура- ровный клинкерный кирпич, 3 м.п.</t>
  </si>
  <si>
    <t>Плитка угловая 1/1, Format 077, цвет Sandstein песчаник красный, фактура- ровный клинкерный кирпич, 3 м.п.</t>
  </si>
  <si>
    <t>3162</t>
  </si>
  <si>
    <t>Плитка фасад.облиц. Meldorfer  плоская, Format II 071, цвет Altweiss, фактура- старый клинкерный кирпич , 3 м2</t>
  </si>
  <si>
    <t>Плитка  плоская, Format II 071, цвет Altweiss, фактура- старый клинкерный кирпич , 3м2</t>
  </si>
  <si>
    <t>642509</t>
  </si>
  <si>
    <t>Плитка фасад.облиц. Meldorfer-Flachverblender, цвет Altweiss, фактура - старый клинкерный кирпич, размеры (50x210)), 3 м2</t>
  </si>
  <si>
    <t>Плитка  плоская, цвет Altweiss, фактура- старый клинкерный кирпич, размеры (50x210)), 3 м2
individual design (SOTON S0400 MD FV SONF mN, for flat facing bricks (50x210))</t>
  </si>
  <si>
    <t>3359</t>
  </si>
  <si>
    <t>Плитка фасад.облиц. Meldorfer  плоская, Format II 071, цвет Antik, фактура- старый клинкерный кирпич , 3 м2</t>
  </si>
  <si>
    <t>Плитка  плоская, Format II 071, цвет Antik, фактура- старый клинкерный кирпич , 3м2</t>
  </si>
  <si>
    <t>3358</t>
  </si>
  <si>
    <t>Плитка фасад.облиц. Meldorfer  плоская, Format II 071, цвет Dithmarschen, фактура- старый клинкерный кирпич , 3 м2</t>
  </si>
  <si>
    <t>Плитка  плоская, Format II 071, цвет Dithmarschen, фактура- старый клинкерный кирпич , 3м2</t>
  </si>
  <si>
    <t>3357</t>
  </si>
  <si>
    <t>Плитка фасад.облиц. Meldorfer  плоская, Format II 071, цвет Friesland, фактура- старый клинкерный кирпич , 3 м2</t>
  </si>
  <si>
    <t>Плитка  плоская, Format II 071, цвет Friesland, фактура- старый клинкерный кирпич , 3м2</t>
  </si>
  <si>
    <t>812078</t>
  </si>
  <si>
    <t>Плитка фасад.облиц. Meldorfer  плоская, Format II 071, цвет Hamburg, фактура- старый клинкерный кирпич , 3 м2</t>
  </si>
  <si>
    <t>Плитка  плоская, Format II 071, цвет Hamburg, фактура- старый клинкерный кирпич , 3м2</t>
  </si>
  <si>
    <t>713479</t>
  </si>
  <si>
    <t>Плитка фасад.облиц. Meldorfer  плоская, Format II 071, цвет Mecklenburg, фактура- старый клинкерный кирпич , 3 м2</t>
  </si>
  <si>
    <t>Плитка  плоская, Format II 071, цвет Mecklenburg, фактура- старый клинкерный кирпич , 3м2</t>
  </si>
  <si>
    <t>3355</t>
  </si>
  <si>
    <t>Плитка фасад.облиц. Meldorfer  плоская, Format II 071, цвет Rotbunt, фактура- старый клинкерный кирпич , 3 м2</t>
  </si>
  <si>
    <t>Плитка  плоская, Format II 071, цвет Rotbunt, фактура- старый клинкерный кирпич , 3м2</t>
  </si>
  <si>
    <t>3163</t>
  </si>
  <si>
    <t>Плитка фасад.облиц. Meldorfer  плоская, Format II 071, цвет Sylt, фактура- старый клинкерный кирпич , 3 м2</t>
  </si>
  <si>
    <t>Плитка  плоская, Format II 071, цвет Sylt, фактура- старый клинкерный кирпич , 3м2</t>
  </si>
  <si>
    <t>48661</t>
  </si>
  <si>
    <t>Плитка фасад.облиц. Meldorfer  плоская, Format II 071, цвет Brandenburg, фактура- старый клинкерный кирпич , 3 м2</t>
  </si>
  <si>
    <t>Плитка  плоская, Format II 071, цвет Brandenburg, фактура- старый клинкерный кирпич , 3м2</t>
  </si>
  <si>
    <t>713477</t>
  </si>
  <si>
    <t>Плитка фасад.облиц. Meldorfer  плоская, Format II 071, цвет Juist, фактура- ровный клинкерный кирпич, 3 м2</t>
  </si>
  <si>
    <t>Плитка  плоская, Format II 071, цвет Juist, фактура- ровный клинкерный кирпич, 3м2</t>
  </si>
  <si>
    <t>815025</t>
  </si>
  <si>
    <t>703893</t>
  </si>
  <si>
    <t>Плитка фасад.облиц. Meldorfer  плоская, Format II 071, цвет Rotbunt, фактура- ровный клинкерный кирпич, 3 м2</t>
  </si>
  <si>
    <t>Плитка  плоская, Format II 071, цвет Rotbunt, фактура- ровный клинкерный кирпич, 3м2</t>
  </si>
  <si>
    <t>870445</t>
  </si>
  <si>
    <t>Плитка фасад.облиц. Meldorfer  плоская, Format II 071, цвет Lueneburg, фактура- гладкий клинкерный кирпич, 3 м2</t>
  </si>
  <si>
    <t>Плитка  плоская, Format II 071, цвет Lueneburg, фактура- гладкий клинкерный кирпич, 3м2</t>
  </si>
  <si>
    <t>713478</t>
  </si>
  <si>
    <t>Плитка фасад.облиц. Meldorfer  плоская, Format II 071, цвет Oldenburg, фактура- гладкий клинкерный кирпич, 3 м2</t>
  </si>
  <si>
    <t>Плитка  плоская, Format II 071, цвет Oldenburg, фактура- гладкий клинкерный кирпич, 3м2</t>
  </si>
  <si>
    <t>703919</t>
  </si>
  <si>
    <t>Плитка фасад.облиц. Meldorfer  плоская, Format II 071, цвет Rotbunt, фактура- гладкий клинкерный кирпич, 3 м2</t>
  </si>
  <si>
    <t>Плитка  плоская, Format II 071, цвет Rotbunt, фактура- гладкий клинкерный кирпич, 3м2</t>
  </si>
  <si>
    <t>3170</t>
  </si>
  <si>
    <t>Плитка фасад.облиц. Meldorfer угловая 3/4, Format II 073, цвет Altweiss, фактура- старый клинкерный кирпич , 3 м.п.</t>
  </si>
  <si>
    <t>Плитка угловая 3/4, Format II 073, цвет Altweiss, фактура- старый клинкерный кирпич , 3 м.п.</t>
  </si>
  <si>
    <t>642533</t>
  </si>
  <si>
    <t>Плитка фасад.облиц. Meldorfer угловая 3/4 - цвет Altweiss, фактура - старый клинкерный  кирпич, размеры 50x100x152,5, 3 м.п.</t>
  </si>
  <si>
    <t>Плитка угловая 3/4, цвет Altweiss, фактура- старый клинкерный кирпич, размеры 50x100x152,5, 3 м.п.
individual design (for 3-4 corners : SOTON S0800 MD 3-4 SONF mN (50x100x152,5))</t>
  </si>
  <si>
    <t>3369</t>
  </si>
  <si>
    <t>Плитка фасад.облиц. Meldorfer угловая 3/4, Format II 073, цвет Antik, фактура- старый клинкерный кирпич , 3 м.п.</t>
  </si>
  <si>
    <t>Плитка угловая 3/4, Format II 073, цвет Antik, фактура- старый клинкерный кирпич , 3 м.п.</t>
  </si>
  <si>
    <t>3368</t>
  </si>
  <si>
    <t>Плитка фасад.облиц. Meldorfer угловая 3/4, Format II 073, цвет Dithmarschen, фактура- старый клинкерный кирпич , 3 м.п.</t>
  </si>
  <si>
    <t>Плитка угловая 3/4, Format II 073, цвет Dithmarschen, фактура- старый клинкерный кирпич , 3 м.п.</t>
  </si>
  <si>
    <t>3367</t>
  </si>
  <si>
    <t>Плитка фасад.облиц. Meldorfer угловая 3/4, Format II 073, цвет Friesland, фактура- старый клинкерный кирпич , 3 м.п.</t>
  </si>
  <si>
    <t>Плитка угловая 3/4, Format II 073, цвет Friesland, фактура- старый клинкерный кирпич , 3 м.п.</t>
  </si>
  <si>
    <t>812099</t>
  </si>
  <si>
    <t>Плитка фасад.облиц. Meldorfer угловая 3/4, Format II 073, цвет Hamburg, фактура- старый клинкерный кирпич , 3 м.п.</t>
  </si>
  <si>
    <t>Плитка угловая 3/4, Format II 073, цвет Hamburg, фактура- старый клинкерный кирпич , 3 м.п.</t>
  </si>
  <si>
    <t>713495</t>
  </si>
  <si>
    <t>Плитка фасад.облиц. Meldorfer угловая 3/4, Format II 073, цвет Mecklenburg, фактура- старый клинкерный кирпич , 3 м.п.</t>
  </si>
  <si>
    <t>Плитка угловая 3/4, Format II 073, цвет Mecklenburg, фактура- старый клинкерный кирпич , 3 м.п.</t>
  </si>
  <si>
    <t>3365</t>
  </si>
  <si>
    <t>Плитка фасад.облиц. Meldorfer угловая 3/4, Format II 073, цвет Rotbunt, фактура- старый клинкерный кирпич , 3 м.п.</t>
  </si>
  <si>
    <t>Плитка угловая 3/4, Format II 073, цвет Rotbunt, фактура- старый клинкерный кирпич , 3 м.п.</t>
  </si>
  <si>
    <t>3171</t>
  </si>
  <si>
    <t>Плитка фасад.облиц. Meldorfer угловая 3/4, Format II 073, цвет Sylt, фактура- старый клинкерный кирпич , 3 м.п.</t>
  </si>
  <si>
    <t>Плитка угловая 3/4, Format II 073, цвет Sylt, фактура- старый клинкерный кирпич , 3 м.п.</t>
  </si>
  <si>
    <t>48663</t>
  </si>
  <si>
    <t>Плитка фасад.облиц. Meldorfer угловая 3/4, Format II 073, цвет Brandenburg, фактура- ровный клинкерный кирпич, 3 м.п.</t>
  </si>
  <si>
    <t>Плитка угловая 3/4, Format II 073, цвет Brandenburg, фактура- ровный клинкерный кирпич, 3 м.п.</t>
  </si>
  <si>
    <t>713493</t>
  </si>
  <si>
    <t>Плитка фасад.облиц. Meldorfer угловая 3/4, Format II 073, цвет Juist, фактура- ровный клинкерный кирпич, 3 м.п.</t>
  </si>
  <si>
    <t>Плитка угловая 3/4, Format II 073, цвет Juist, фактура- ровный клинкерный кирпич, 3 м.п.</t>
  </si>
  <si>
    <t>703942</t>
  </si>
  <si>
    <t>Плитка фасад.облиц. Meldorfer угловая 3/4, Format II 073, цвет Rotbunt, фактура- ровный клинкерный кирпич, 3 м.п.</t>
  </si>
  <si>
    <t>Плитка угловая 3/4, Format II 073, цвет Rotbunt, фактура- ровный клинкерный кирпич, 3 м.п.</t>
  </si>
  <si>
    <t>870451</t>
  </si>
  <si>
    <t>Плитка фасад.облиц. Meldorfer угловая 3/4, Format II 073, цвет Lueneburg, фактура- гладкий клинкерный кирпич, 3 м.п.</t>
  </si>
  <si>
    <t>Плитка угловая 3/4, Format II 073, цвет Lueneburg, фактура- гладкий клинкерный кирпич, 3 м.п.</t>
  </si>
  <si>
    <t>713494</t>
  </si>
  <si>
    <t>Плитка фасад.облиц. Meldorfer угловая 3/4, Format II 073, цвет Oldenburg, фактура- гладкий клинкерный кирпич, 3 м.п.</t>
  </si>
  <si>
    <t>Плитка угловая 3/4, Format II 073, цвет Oldenburg, фактура- гладкий клинкерный кирпич, 3 м.п.</t>
  </si>
  <si>
    <t>703961</t>
  </si>
  <si>
    <t>Плитка фасад.облиц. Meldorfer угловая 3/4, Format II 073, цвет Rotbunt, фактура- гладкий клинкерный кирпич, 3 м.п.</t>
  </si>
  <si>
    <t>Плитка угловая 3/4, Format II 073, цвет Rotbunt, фактура- гладкий клинкерный кирпич, 3 м.п.</t>
  </si>
  <si>
    <t>3178</t>
  </si>
  <si>
    <t>Плитка фасад.облиц. Meldorfer угловая 1/1, Format II 075, цвет Altweiss, фактура- старый клинкерный кирпич , 3 м.п.</t>
  </si>
  <si>
    <t>Плитка угловая 1/1, Format II 075, цвет Altweiss, фактура- старый клинкерный кирпич , 3 м.п.</t>
  </si>
  <si>
    <t>3379</t>
  </si>
  <si>
    <t>Плитка фасад.облиц. Meldorfer угловая 1/1, Format II 075, цвет Antik, фактура- старый клинкерный кирпич , 3 м.п.</t>
  </si>
  <si>
    <t>Плитка угловая 1/1, Format II 075, цвет Antik, фактура- старый клинкерный кирпич , 3 м.п.</t>
  </si>
  <si>
    <t>3378</t>
  </si>
  <si>
    <t>Плитка фасад.облиц. Meldorfer угловая 1/1, Format II 075, цвет Dithmarschen, фактура- старый клинкерный кирпич , 3 м.п.</t>
  </si>
  <si>
    <t>Плитка угловая 1/1, Format II 075, цвет Dithmarschen, фактура- старый клинкерный кирпич , 3 м.п.</t>
  </si>
  <si>
    <t>3377</t>
  </si>
  <si>
    <t>Плитка фасад.облиц. Meldorfer угловая 1/1, Format II 075, цвет Friesland, фактура- старый клинкерный кирпич , 3 м.п.</t>
  </si>
  <si>
    <t>Плитка угловая 1/1, Format II 075, цвет Friesland, фактура- старый клинкерный кирпич , 3 м.п.</t>
  </si>
  <si>
    <t>812101</t>
  </si>
  <si>
    <t>Плитка фасад.облиц. Meldorfer угловая 1/1, Format II 075, цвет Hamburg, фактура- старый клинкерный кирпич , 3 м.п.</t>
  </si>
  <si>
    <t>Плитка угловая 1/1, Format II 075, цвет Hamburg, фактура- старый клинкерный кирпич , 3 м.п.</t>
  </si>
  <si>
    <t>713514</t>
  </si>
  <si>
    <t>Плитка фасад.облиц. Meldorfer угловая 1/1, Format II 075, цвет Mecklenburg, фактура- старый клинкерный кирпич , 3 м.п.</t>
  </si>
  <si>
    <t>Плитка угловая 1/1, Format II 075, цвет Mecklenburg, фактура- старый клинкерный кирпич , 3 м.п.</t>
  </si>
  <si>
    <t>3375</t>
  </si>
  <si>
    <t>Плитка фасад.облиц. Meldorfer угловая 1/1, Format II 075, цвет Rotbunt, фактура- старый клинкерный кирпич , 3 м.п.</t>
  </si>
  <si>
    <t>Плитка угловая 1/1, Format II 075, цвет Rotbunt, фактура- старый клинкерный кирпич , 3 м.п.</t>
  </si>
  <si>
    <t>3179</t>
  </si>
  <si>
    <t>Плитка фасад.облиц. Meldorfer угловая 1/1, Format II 075, цвет Sylt, фактура- старый клинкерный кирпич , 3 м.п.</t>
  </si>
  <si>
    <t>Плитка угловая 1/1, Format II 075, цвет Sylt, фактура- старый клинкерный кирпич , 3 м.п.</t>
  </si>
  <si>
    <t>48665</t>
  </si>
  <si>
    <t>Плитка фасад.облиц. Meldorfer угловая 1/1, Format II 075, цвет Brandenburg, фактура- ровный клинкерный кирпич, 3 м.п.</t>
  </si>
  <si>
    <t>Плитка угловая 1/1, Format II 075, цвет Brandenburg, фактура- ровный клинкерный кирпич, 3 м.п.</t>
  </si>
  <si>
    <t>713512</t>
  </si>
  <si>
    <t>Плитка фасад.облиц. Meldorfer угловая 1/1, Format II 075, цвет Juist, фактура- ровный клинкерный кирпич, 3 м.п.</t>
  </si>
  <si>
    <t>Плитка угловая 1/1, Format II 075, цвет Juist, фактура- ровный клинкерный кирпич, 3 м.п.</t>
  </si>
  <si>
    <t>703985</t>
  </si>
  <si>
    <t>Плитка фасад.облиц. Meldorfer угловая 1/1, Format II 075, цвет Rotbunt, фактура- ровный клинкерный кирпич, 3 м.п.</t>
  </si>
  <si>
    <t>Плитка угловая 1/1, Format II 075, цвет Rotbunt, фактура- ровный клинкерный кирпич, 3 м.п.</t>
  </si>
  <si>
    <t>870452</t>
  </si>
  <si>
    <t>Плитка фасад.облиц. Meldorfer угловая 1/1, Format II 075, цвет Lueneburg, фактура- гладкий клинкерный кирпич, 3 м.п.</t>
  </si>
  <si>
    <t>Плитка угловая 1/1, Format II 075, цвет Lueneburg, фактура- гладкий клинкерный кирпич, 3 м.п.</t>
  </si>
  <si>
    <t>713513</t>
  </si>
  <si>
    <t>Плитка фасад.облиц. Meldorfer угловая 1/1, Format II 075, цвет Oldenburg, фактура- гладкий клинкерный кирпич, 3 м.п.</t>
  </si>
  <si>
    <t>Плитка угловая 1/1, Format II 075, цвет Oldenburg, фактура- гладкий клинкерный кирпич, 3 м.п.</t>
  </si>
  <si>
    <t>703960</t>
  </si>
  <si>
    <t>Плитка фасад.облиц. Meldorfer угловая 1/1, Format II 075, цвет Rotbunt, фактура- гладкий клинкерный кирпич, 3 м.п.</t>
  </si>
  <si>
    <t>Плитка угловая 1/1, Format II 075, цвет Rotbunt, фактура- гладкий клинкерный кирпич, 3 м.п.</t>
  </si>
  <si>
    <t>51213</t>
  </si>
  <si>
    <t>Плитка фасад.облиц. Meldorfer  плоская, Format III 085, цвет Altweiss, фактура- старый клинкерный кирпич , 3 м2</t>
  </si>
  <si>
    <t>Плитка  плоская, Format III 085, цвет Altweiss, фактура- старый клинкерный кирпич , 3м2</t>
  </si>
  <si>
    <t>51217</t>
  </si>
  <si>
    <t>Плитка фасад.облиц. Meldorfer  плоская, Format III 085, цвет Antik, фактура- старый клинкерный кирпич , 3 м2</t>
  </si>
  <si>
    <t>Плитка  плоская, Format III 085, цвет Antik, фактура- старый клинкерный кирпич , 3м2</t>
  </si>
  <si>
    <t>51218</t>
  </si>
  <si>
    <t>Плитка фасад.облиц. Meldorfer  плоская, Format III 085, цвет Dithmarschen, фактура- старый клинкерный кирпич , 3 м2</t>
  </si>
  <si>
    <t>Плитка  плоская, Format III 085, цвет Dithmarschen, фактура- старый клинкерный кирпич , 3м2</t>
  </si>
  <si>
    <t>51215</t>
  </si>
  <si>
    <t>Плитка фасад.облиц. Meldorfer  плоская, Format III 085, цвет Friesland, фактура- старый клинкерный кирпич , 3 м2</t>
  </si>
  <si>
    <t>Плитка  плоская, Format III 085, цвет Friesland, фактура- старый клинкерный кирпич , 3м2</t>
  </si>
  <si>
    <t>812098</t>
  </si>
  <si>
    <t>Плитка фасад.облиц. Meldorfer  плоская, Format III 085, цвет Hamburg, фактура- старый клинкерный кирпич , 3 м2</t>
  </si>
  <si>
    <t>Плитка  плоская, Format III 085, цвет Hamburg, фактура- старый клинкерный кирпич , 3м2</t>
  </si>
  <si>
    <t>713485</t>
  </si>
  <si>
    <t>Плитка фасад.облиц. Meldorfer  плоская, Format III 085, цвет Mecklenburg, фактура- старый клинкерный кирпич , 3 м2</t>
  </si>
  <si>
    <t>Плитка  плоская, Format III 085, цвет Mecklenburg, фактура- старый клинкерный кирпич , 3м2</t>
  </si>
  <si>
    <t>51211</t>
  </si>
  <si>
    <t>Плитка фасад.облиц. Meldorfer  плоская, Format III 085, цвет Rotbunt, фактура- старый клинкерный кирпич , 3 м2</t>
  </si>
  <si>
    <t>Плитка  плоская, Format III 085, цвет Rotbunt, фактура- старый клинкерный кирпич , 3м2</t>
  </si>
  <si>
    <t>51219</t>
  </si>
  <si>
    <t>Плитка фасад.облиц. Meldorfer  плоская, Format III 085, цвет Sylt, фактура- старый клинкерный кирпич , 3 м2</t>
  </si>
  <si>
    <t>Плитка  плоская, Format III 085, цвет Sylt, фактура- старый клинкерный кирпич , 3м2</t>
  </si>
  <si>
    <t>713486</t>
  </si>
  <si>
    <t>Плитка фасад.облиц. Meldorfer  плоская, Format III 085, цвет Westerwald, фактура- старый клинкерный кирпич , 3 м2</t>
  </si>
  <si>
    <t>Плитка  плоская, Format III 085, цвет Westerwald, фактура- старый клинкерный кирпич , 3м2</t>
  </si>
  <si>
    <t>51220</t>
  </si>
  <si>
    <t>Плитка фасад.облиц. Meldorfer  плоская, Format III 085, цвет Brandenburg, фактура- ровный клинкерный кирпич, 3 м2</t>
  </si>
  <si>
    <t>Плитка  плоская, Format III 085, цвет Brandenburg, фактура- ровный клинкерный кирпич, 3м2</t>
  </si>
  <si>
    <t>713480</t>
  </si>
  <si>
    <t>Плитка фасад.облиц. Meldorfer  плоская, Format III 085, цвет Juist, фактура- ровный клинкерный кирпич, 3 м2</t>
  </si>
  <si>
    <t>Плитка  плоская, Format III 085, цвет Juist, фактура- ровный клинкерный кирпич, 3м2</t>
  </si>
  <si>
    <t>703906</t>
  </si>
  <si>
    <t>Плитка фасад.облиц. Meldorfer  плоская, Format III 085, цвет Rotbunt, фактура- ровный клинкерный кирпич, 3 м2</t>
  </si>
  <si>
    <t>Плитка  плоская, Format III 085, цвет Rotbunt, фактура- ровный клинкерный кирпич, 3м2</t>
  </si>
  <si>
    <t>870448</t>
  </si>
  <si>
    <t>Плитка фасад.облиц. Meldorfer  плоская, Format III 085, цвет Lueneburg, фактура- гладкий клинкерный кирпич, 3 м2</t>
  </si>
  <si>
    <t>Плитка  плоская, Format III 085, цвет Lueneburg, фактура- гладкий клинкерный кирпич, 3м2</t>
  </si>
  <si>
    <t>713484</t>
  </si>
  <si>
    <t>Плитка фасад.облиц. Meldorfer  плоская, Format III 085, цвет Oldenburg, фактура- гладкий клинкерный кирпич, 3 м2</t>
  </si>
  <si>
    <t>Плитка  плоская, Format III 085, цвет Oldenburg, фактура- гладкий клинкерный кирпич, 3м2</t>
  </si>
  <si>
    <t>703921</t>
  </si>
  <si>
    <t>Плитка фасад.облиц. Meldorfer  плоская, Format III 085, цвет Rotbunt, фактура- гладкий клинкерный кирпич, 3 м2</t>
  </si>
  <si>
    <t>Плитка  плоская, Format III 085, цвет Rotbunt, фактура- гладкий клинкерный кирпич, 3м2</t>
  </si>
  <si>
    <t>51223</t>
  </si>
  <si>
    <t>Плитка фасад.облиц. Meldorfer угловая 3/4, Format III 086, цвет Altweiss, фактура- старый клинкерный кирпич , 3 м.п.</t>
  </si>
  <si>
    <t>Плитка угловая 3/4, Format III 086, цвет Altweiss, фактура- старый клинкерный кирпич , 3 м.п.</t>
  </si>
  <si>
    <t>51226</t>
  </si>
  <si>
    <t>Плитка фасад.облиц. Meldorfer угловая 3/4, Format III 086, цвет Antik, фактура- старый клинкерный кирпич , 3 м.п.</t>
  </si>
  <si>
    <t>Плитка угловая 3/4, Format III 086, цвет Antik, фактура- старый клинкерный кирпич , 3 м.п.</t>
  </si>
  <si>
    <t>51227</t>
  </si>
  <si>
    <t>Плитка фасад.облиц. Meldorfer угловая 3/4, Format III 086, цвет Dithmarschen, фактура- старый клинкерный кирпич , 3 м.п.</t>
  </si>
  <si>
    <t>Плитка угловая 3/4, Format III 086, цвет Dithmarschen, фактура- старый клинкерный кирпич , 3 м.п.</t>
  </si>
  <si>
    <t>51225</t>
  </si>
  <si>
    <t>Плитка фасад.облиц. Meldorfer угловая 3/4, Format III 086, цвет Friesland, фактура- старый клинкерный кирпич , 3 м.п.</t>
  </si>
  <si>
    <t>Плитка угловая 3/4, Format III 086, цвет Friesland, фактура- старый клинкерный кирпич , 3 м.п.</t>
  </si>
  <si>
    <t>812100</t>
  </si>
  <si>
    <t>Плитка фасад.облиц. Meldorfer угловая 3/4, Format III 086, цвет Hamburg, фактура- старый клинкерный кирпич , 3 м.п.</t>
  </si>
  <si>
    <t>Плитка угловая 3/4, Format III 086, цвет Hamburg, фактура- старый клинкерный кирпич , 3 м.п.</t>
  </si>
  <si>
    <t>713501</t>
  </si>
  <si>
    <t>Плитка фасад.облиц. Meldorfer угловая 3/4, Format III 086, цвет Mecklenburg, фактура- старый клинкерный кирпич , 3 м.п.</t>
  </si>
  <si>
    <t>Плитка угловая 3/4, Format III 086, цвет Mecklenburg, фактура- старый клинкерный кирпич , 3 м.п.</t>
  </si>
  <si>
    <t>51221</t>
  </si>
  <si>
    <t>Плитка фасад.облиц. Meldorfer угловая 3/4, Format III 086, цвет Rotbunt, фактура- старый клинкерный кирпич , 3 м.п.</t>
  </si>
  <si>
    <t>Плитка угловая 3/4, Format III 086, цвет Rotbunt, фактура- старый клинкерный кирпич , 3 м.п.</t>
  </si>
  <si>
    <t>51228</t>
  </si>
  <si>
    <t>Плитка фасад.облиц. Meldorfer угловая 3/4, Format III 086, цвет Sylt, фактура- старый клинкерный кирпич , 3 м.п.</t>
  </si>
  <si>
    <t>Плитка угловая 3/4, Format III 086, цвет Sylt, фактура- старый клинкерный кирпич , 3 м.п.</t>
  </si>
  <si>
    <t>713502</t>
  </si>
  <si>
    <t>Плитка фасад.облиц. Meldorfer угловая 3/4, Format III 086, цвет Westerwald, фактура- старый клинкерный кирпич , 3 м.п.</t>
  </si>
  <si>
    <t>Плитка угловая 3/4, Format III 086, цвет Westerwald, фактура- старый клинкерный кирпич , 3 м.п.</t>
  </si>
  <si>
    <t>51229</t>
  </si>
  <si>
    <t>Плитка фасад.облиц. Meldorfer угловая 3/4, Format III 086, цвет Brandenburg, фактура- ровный клинкерный кирпич, 3 м.п.</t>
  </si>
  <si>
    <t>Плитка угловая 3/4, Format III 086, цвет Brandenburg, фактура- ровный клинкерный кирпич, 3 м.п.</t>
  </si>
  <si>
    <t>713498</t>
  </si>
  <si>
    <t>Плитка фасад.облиц. Meldorfer угловая 3/4, Format III 086, цвет Juist, фактура- ровный клинкерный кирпич, 3 м.п.</t>
  </si>
  <si>
    <t>Плитка угловая 3/4, Format III 086, цвет Juist, фактура- ровный клинкерный кирпич, 3 м.п.</t>
  </si>
  <si>
    <t>703949</t>
  </si>
  <si>
    <t>Плитка фасад.облиц. Meldorfer угловая 3/4, Format III 086, цвет Rotbunt, фактура- ровный клинкерный кирпич, 3 м.п.</t>
  </si>
  <si>
    <t>Плитка угловая 3/4, Format III 086, цвет Rotbunt, фактура- ровный клинкерный кирпич, 3 м.п.</t>
  </si>
  <si>
    <t>870454</t>
  </si>
  <si>
    <t>Плитка фасад.облиц. Meldorfer угловая 3/4, Format III 086, цвет Lueneburg, фактура- гладкий клинкерный кирпич, 3 м.п.</t>
  </si>
  <si>
    <t>Плитка угловая 3/4, Format III 086, цвет Lueneburg, фактура- гладкий клинкерный кирпич, 3 м.п.</t>
  </si>
  <si>
    <t>713499</t>
  </si>
  <si>
    <t>Плитка фасад.облиц. Meldorfer угловая 3/4, Format III 086, цвет Oldenburg, фактура- гладкий клинкерный кирпич, 3 м.п.</t>
  </si>
  <si>
    <t>Плитка угловая 3/4, Format III 086, цвет Oldenburg, фактура- гладкий клинкерный кирпич, 3 м.п.</t>
  </si>
  <si>
    <t>703962</t>
  </si>
  <si>
    <t>Плитка фасад.облиц. Meldorfer угловая 3/4, Format III 086, цвет Rotbunt, фактура- гладкий клинкерный кирпич, 3 м.п.</t>
  </si>
  <si>
    <t>Плитка угловая 3/4, Format III 086, цвет Rotbunt, фактура- гладкий клинкерный кирпич, 3 м.п.</t>
  </si>
  <si>
    <t>51232</t>
  </si>
  <si>
    <t>Плитка фасад.облиц. Meldorfer угловая 1/1, Format III 087, цвет Altweiss, фактура- старый клинкерный кирпич , 3 м.п.</t>
  </si>
  <si>
    <t>Плитка угловая 1/1, Format III 087, цвет Altweiss, фактура- старый клинкерный кирпич , 3 м.п.</t>
  </si>
  <si>
    <t>51235</t>
  </si>
  <si>
    <t>Плитка фасад.облиц. Meldorfer угловая 1/1, Format III 087, цвет Antik, фактура- старый клинкерный кирпич , 3 м.п.</t>
  </si>
  <si>
    <t>Плитка угловая 1/1, Format III 087, цвет Antik, фактура- старый клинкерный кирпич , 3 м.п.</t>
  </si>
  <si>
    <t>51236</t>
  </si>
  <si>
    <t>Плитка фасад.облиц. Meldorfer угловая 1/1, Format III 087, цвет Dithmarschen, фактура- старый клинкерный кирпич , 3 м.п.</t>
  </si>
  <si>
    <t>Плитка угловая 1/1, Format III 087, цвет Dithmarschen, фактура- старый клинкерный кирпич , 3 м.п.</t>
  </si>
  <si>
    <t>51234</t>
  </si>
  <si>
    <t>Плитка фасад.облиц. Meldorfer угловая 1/1, Format III 087, цвет Friesland, фактура- старый клинкерный кирпич , 3 м.п.</t>
  </si>
  <si>
    <t>Плитка угловая 1/1, Format III 087, цвет Friesland, фактура- старый клинкерный кирпич , 3 м.п.</t>
  </si>
  <si>
    <t>812103</t>
  </si>
  <si>
    <t>Плитка фасад.облиц. Meldorfer угловая 1/1, Format III 087, цвет Hamburg, фактура- старый клинкерный кирпич , 3 м.п.</t>
  </si>
  <si>
    <t>Плитка угловая 1/1, Format III 087, цвет Hamburg, фактура- старый клинкерный кирпич , 3 м.п.</t>
  </si>
  <si>
    <t>713517</t>
  </si>
  <si>
    <t>Плитка фасад.облиц. Meldorfer угловая 1/1, Format III 087, цвет Mecklenburg, фактура- старый клинкерный кирпич , 3 м.п.</t>
  </si>
  <si>
    <t>Плитка угловая 1/1, Format III 087, цвет Mecklenburg, фактура- старый клинкерный кирпич , 3 м.п.</t>
  </si>
  <si>
    <t>51230</t>
  </si>
  <si>
    <t>Плитка фасад.облиц. Meldorfer угловая 1/1, Format III 087, цвет Rotbunt, фактура- старый клинкерный кирпич , 3 м.п.</t>
  </si>
  <si>
    <t>Плитка угловая 1/1, Format III 087, цвет Rotbunt, фактура- старый клинкерный кирпич , 3 м.п.</t>
  </si>
  <si>
    <t>51237</t>
  </si>
  <si>
    <t>Плитка фасад.облиц. Meldorfer угловая 1/1, Format III 087, цвет Sylt, фактура- старый клинкерный кирпич , 3 м.п.</t>
  </si>
  <si>
    <t>Плитка угловая 1/1, Format III 087, цвет Sylt, фактура- старый клинкерный кирпич , 3 м.п.</t>
  </si>
  <si>
    <t>713518</t>
  </si>
  <si>
    <t>Плитка фасад.облиц. Meldorfer угловая 1/1, Format III 087, цвет Westerwald, фактура- старый клинкерный кирпич , 3 м.п.</t>
  </si>
  <si>
    <t>Плитка угловая 1/1, Format III 087, цвет Westerwald, фактура- старый клинкерный кирпич , 3 м.п.</t>
  </si>
  <si>
    <t>51238</t>
  </si>
  <si>
    <t>Плитка фасад.облиц. Meldorfer угловая 1/1, Format III 087, цвет Brandenburg, фактура- ровный клинкерный кирпич, 3 м.п.</t>
  </si>
  <si>
    <t>Плитка угловая 1/1, Format III 087, цвет Brandenburg, фактура- ровный клинкерный кирпич, 3 м.п.</t>
  </si>
  <si>
    <t>713515</t>
  </si>
  <si>
    <t>Плитка фасад.облиц. Meldorfer угловая 1/1, Format III 087, цвет Juist, фактура- ровный клинкерный кирпич, 3 м.п.</t>
  </si>
  <si>
    <t>Плитка угловая 1/1, Format III 087, цвет Juist, фактура- ровный клинкерный кирпич, 3 м.п.</t>
  </si>
  <si>
    <t>703996</t>
  </si>
  <si>
    <t>Плитка фасад.облиц. Meldorfer угловая 1/1, Format III 087, цвет Rotbunt, фактура- ровный клинкерный кирпич, 3 м.п.</t>
  </si>
  <si>
    <t>Плитка угловая 1/1, Format III 087, цвет Rotbunt, фактура- ровный клинкерный кирпич, 3 м.п.</t>
  </si>
  <si>
    <t>870455</t>
  </si>
  <si>
    <t>Плитка фасад.облиц. Meldorfer угловая 1/1, Format III 087, цвет Lueneburg, фактура- гладкий клинкерный кирпич, 3 м.п.</t>
  </si>
  <si>
    <t>Плитка угловая 1/1, Format III 087, цвет Lueneburg, фактура- гладкий клинкерный кирпич, 3 м.п.</t>
  </si>
  <si>
    <t>713516</t>
  </si>
  <si>
    <t>Плитка фасад.облиц. Meldorfer угловая 1/1, Format III 087, цвет Oldenburg, фактура- гладкий клинкерный кирпич, 3 м.п.</t>
  </si>
  <si>
    <t>Плитка угловая 1/1, Format III 087, цвет Oldenburg, фактура- гладкий клинкерный кирпич, 3 м.п.</t>
  </si>
  <si>
    <t>704182</t>
  </si>
  <si>
    <t>Плитка фасад.облиц. Meldorfer угловая 1/1, Format III 087, цвет Rotbunt, фактура- гладкий клинкерный кирпич, 3 м.п.</t>
  </si>
  <si>
    <t>Плитка угловая 1/1, Format III 087, цвет Rotbunt, фактура- гладкий клинкерный кирпич, 3 м.п.</t>
  </si>
  <si>
    <t>3227</t>
  </si>
  <si>
    <t>Клеевой раствор для облиц. плитки.Meldorfer Ansatzmortel 080, цвет Zementgrau (цементно-серый) 25 кг</t>
  </si>
  <si>
    <t>Раствор для приклеивания и заполнения швов при укладке облицовочных плиток Meldorfer</t>
  </si>
  <si>
    <t>23534</t>
  </si>
  <si>
    <t>Клеевой раствор для облиц. плитки.Meldorfer Ansatzmortel 080, цвет Anthrazit (черный антрацит) 25 кг</t>
  </si>
  <si>
    <t>3228</t>
  </si>
  <si>
    <t>Клеевой раствор для облиц. плитки.Meldorfer Ansatzmortel 080, цвет Sandweis (песчано-белый) 25 кг</t>
  </si>
  <si>
    <t>400023782</t>
  </si>
  <si>
    <t>Стеклосетка фасад. Capatect Gewebe 650/110, оранжевая (Крепикс 2000 4*4СНУ 165). Рулон=50 м=55 м.кв.</t>
  </si>
  <si>
    <t>747706</t>
  </si>
  <si>
    <t>Стеклосетка фасад. Capatect Gewebe 650/110, оранжевая. Рулон=50 м=55 м.кв.</t>
  </si>
  <si>
    <t>Стеклосетка армирующая щелочестойкая для ЛШСУ. Пр-во Германия</t>
  </si>
  <si>
    <t>2795</t>
  </si>
  <si>
    <t>Сетка фасадная армирующая Capatect-Panzergewebe 652/00 25 м.кв.</t>
  </si>
  <si>
    <t>Стеклосетка армирующая щелочестойкая бронировання для ЛШСУ. Пр-во Германия</t>
  </si>
  <si>
    <t>39974</t>
  </si>
  <si>
    <t>Накладка из сетки армирующая Capatect-Diagonalarmierung 651/00 (в коробке 100 шт)</t>
  </si>
  <si>
    <t>Элемент из стеклосетки. Диогональная армирующая накладка.</t>
  </si>
  <si>
    <t>69719</t>
  </si>
  <si>
    <t>Уголок фасадный с сеткой Capatect Gewebe-Eckschutz 656/02. Сетка 10+15см. Длина 2,5 м в коробке 40 шт</t>
  </si>
  <si>
    <t>Перфорированный уголок со стеклосеткой для армирования вертикальных наружных углов (90 градусов)</t>
  </si>
  <si>
    <t>616001</t>
  </si>
  <si>
    <t>Уголок фасадный с сеткой Capatect Gewebe-Eckschutz 657/02. Сетка 10+23см. Длина 2,5 м в коробке 40 шт</t>
  </si>
  <si>
    <t>700402</t>
  </si>
  <si>
    <t>Перфорированный уголок со стеклосеткой для армирования вертикальных наружных углов (под любым градусом)</t>
  </si>
  <si>
    <t>857778</t>
  </si>
  <si>
    <t>Уголок с капельником армирующий с сеткой Capatect Tropfkantenprofil Profil 668/00 2,5 м (в пачке 10 шт)</t>
  </si>
  <si>
    <t>Перфорированный уголок со стеклосеткой и капельником для армирования горизонтальных наружных углов (90 градусов)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</si>
  <si>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2-6 мм.</t>
  </si>
  <si>
    <t>84249</t>
  </si>
  <si>
    <t>Уплотнительная лента Capatect-Fugendichtband Typ 2D 054/00. Для швов 2-6 мм. Рулон 18 м</t>
  </si>
  <si>
    <t>84248</t>
  </si>
  <si>
    <t>Уплотнительная лента Capatect-Fugendichtband Typ 2D 054/01. Для швов 5-12 мм. Рулон 9м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</si>
  <si>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5-12 мм.</t>
  </si>
  <si>
    <t>857777</t>
  </si>
  <si>
    <t>Профиль примыкания к элементам водотвеведения из жести (с сеткой) Capatect Gewebeanschlussprofil-Blech 667/02, длина 2,0 м. Упаковка 25шт*2,0м.п.=50 м</t>
  </si>
  <si>
    <t>Профиль для компенасции динамических напряжения при устройстве примыканий ЛШСУ к элементам водотвеведения из жести, с капельником и сеткой.</t>
  </si>
  <si>
    <t>887334</t>
  </si>
  <si>
    <t>Профиль примыкания к проемам (с сеткой) Capatect Anputzleiste 3D Mini 646/01. Длина 2,4 м. Упаковка 25шт*2,4м.п.=60 м.п.</t>
  </si>
  <si>
    <t>Профиль для компенасции динамических напряжения при устройстве примыканий элементов ЛШСУ к оконным и дверным проемам. Для проемов площадью до 10 м2.</t>
  </si>
  <si>
    <t>711836</t>
  </si>
  <si>
    <t>Профиль эластичный для деф.швов Capatect Dehnfugenprofil Plus Typ E 6660/00 для плоск.поверхностей 2,5 м ( в упак 25 шт)</t>
  </si>
  <si>
    <t>Профиль для устройства вертикальных деформацилнных швов расположенных в плоскости зданий</t>
  </si>
  <si>
    <t>711838</t>
  </si>
  <si>
    <t>Профиль для устройства вертикальных  деформационных швов расположенных во внутренних углах зданий.</t>
  </si>
  <si>
    <t>39963</t>
  </si>
  <si>
    <t>Набор для монтажа цокольных профилей Capatect Montage-Set gross 619/01. Для монтажа 50 м.п.</t>
  </si>
  <si>
    <t>Комплект монтажный для монтажа цокольных профилей. В упаковке: дюбель - 150 шт., соед.эл. - 40шт., шайба подкладочная 3мм - 50 шт.</t>
  </si>
  <si>
    <t>84269</t>
  </si>
  <si>
    <t>Набор выравнивающих шайб для монтажа цокольных профилей Capatect Distanzstücke Set 634/50.</t>
  </si>
  <si>
    <t>Комплект монтажный для монтажа цокольных профилей. В упаковке набор подкладок: 3мм-190шт, 5мм-190шт, 10мм-20шт.</t>
  </si>
  <si>
    <t>857779</t>
  </si>
  <si>
    <t>Цокольный внешний закрывающий профиль Capatect-Thermoprofil 6680/30. Длина 2 м. Для утеплителя толщиной от 60 до 200 мм. Упаковка 10шт*2</t>
  </si>
  <si>
    <t>Составная часть цокольного планки - внешний закрывающий профиль с сеткой. Применяется с опорным примыкающим профилем Capatect Thermoschiene 6680/55-160. Для утеплителя толщиной от 60 до 200 мм.</t>
  </si>
  <si>
    <t>857780</t>
  </si>
  <si>
    <t>Цокольный опорный примыкающий профиль Capatect Thermoschiene 6680/55. Длина 2 м.. Для утеплителя толщиной от 60 до 100 мм. Упаковка 10шт*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</si>
  <si>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60 до 100 мм.</t>
  </si>
  <si>
    <t>857781</t>
  </si>
  <si>
    <t>Цокольный опорный примыкающий профиль Capatect Thermoschiene 6680/100. Длина 2 м.. Для утеплителя толщиной от 100 до 150 мм. Упаковка 10ш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</si>
  <si>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100 до 150 мм.</t>
  </si>
  <si>
    <t>857782</t>
  </si>
  <si>
    <t>Цокольный опорный примыкающий профиль Capatect Thermoschiene 6680/160. Длина 2 м. Для утеплителя толщиной от 160 до 200 мм. Упаковка 10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</si>
  <si>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160 до 200 мм.</t>
  </si>
  <si>
    <t>712288</t>
  </si>
  <si>
    <t>Алюмин.профиль цокольный Capatect Sockelschiene Plus 6700/05, для утеплителя 5 см. Длина 2м. Уп=10шт.</t>
  </si>
  <si>
    <t>Алюминиевый цокольный профиль Capatect Sockelschiene Plus.</t>
  </si>
  <si>
    <t>712291</t>
  </si>
  <si>
    <t>Алюмин.профиль цокольный Capatect Sockelschiene Plus 6700/06, для утеплителя 6 см. Длина 2 м. Уп=10шт.</t>
  </si>
  <si>
    <t>712293</t>
  </si>
  <si>
    <t>Алюмин.профиль цокольный Capatect Sockelschiene Plus 6700/07, для утеплителя 7 см. Длина 2м. Уп=10шт.</t>
  </si>
  <si>
    <t>712307</t>
  </si>
  <si>
    <t>Алюмин.профиль цокольный Capatect Sockelschiene Plus 6700/08, для утеплителя 8 см. Длина 2м. Уп=10шт.</t>
  </si>
  <si>
    <t>712309</t>
  </si>
  <si>
    <t>Алюмин.профиль цокольный Capatect Sockelschiene Plus 6700/09, для утеплителя 9 см. Длина 2м. Уп=10шт.</t>
  </si>
  <si>
    <t>712308</t>
  </si>
  <si>
    <t>Алюмин.профиль цокольный Capatect Sockelschiene Plus 6700/10, для утеплителя 10 см. Длина 2м. Уп=10шт.</t>
  </si>
  <si>
    <t>736748</t>
  </si>
  <si>
    <t>Алюмин.профиль цокольный Capatect Sockelschiene Plus 6700/11, для утеплителя 11 см. Длина 2 м. Уп=10 шт.</t>
  </si>
  <si>
    <t>712310</t>
  </si>
  <si>
    <t>Алюмин.профиль цокольный Capatect Sockelschiene Plus 6700/12, для утеплителя 12 см. Длина 2 м. Уп=10 шт.</t>
  </si>
  <si>
    <t>736768</t>
  </si>
  <si>
    <t>Алюмин.профиль цокольный Capatect Sockelschiene Plus 6700/13, для утеплителя 13 см. Длина 2м. Уп=10шт.</t>
  </si>
  <si>
    <t>Алюмин.профиль цокольный Capatect Sockelschiene Plus 6700/14, для утеплителя 14 см. Длина 2 м. Уп=10 шт.</t>
  </si>
  <si>
    <t>736395</t>
  </si>
  <si>
    <t>Алюмин.профиль цокольный Capatect Sockelschiene Plus 6700/15, для утеплителя 15 см. Длина 2м. Уп=10шт.</t>
  </si>
  <si>
    <t>712324</t>
  </si>
  <si>
    <t>Алюмин.профиль цокольный Capatect Sockelschiene Plus 6700/16, для утеплителя 16 см. Длина 2 м. Уп=10 шт.</t>
  </si>
  <si>
    <t>712325</t>
  </si>
  <si>
    <t>Алюмин.профиль цокольный Capatect Sockelschiene Plus 6700/18, для утеплителя 18 см. Длина 2 м. Уп=10 шт.</t>
  </si>
  <si>
    <t>712326</t>
  </si>
  <si>
    <t>Алюмин.профиль цокольный Capatect Sockelschiene Plus 6700/20, для утеплителя 20 см. Длина 2 м. Уп=10 шт.</t>
  </si>
  <si>
    <t>528063</t>
  </si>
  <si>
    <t>Дюбель винтовой, для скрытого монтажа без мостика холода. Мин.толщина утеплителя для скрытого дюбелирования - 8 см.</t>
  </si>
  <si>
    <t>528064</t>
  </si>
  <si>
    <t>528065</t>
  </si>
  <si>
    <t>Дюбель винтовой, для скрытого монтажа . Мин.толщина утеплителя для скрытого дюбелирования - 8 см.</t>
  </si>
  <si>
    <t>528066</t>
  </si>
  <si>
    <t>Дюбель винтовой, для скрытого монтажа. Мин.толщина утеплителя для скрытого дюбелирования - 8 см.</t>
  </si>
  <si>
    <t>528067</t>
  </si>
  <si>
    <t>528068</t>
  </si>
  <si>
    <t>528069</t>
  </si>
  <si>
    <t>786379</t>
  </si>
  <si>
    <t>Заглушка-пистон для открытого монтажа дюбеля Capatect Uni-Dübel 053</t>
  </si>
  <si>
    <t>786799</t>
  </si>
  <si>
    <t>Заглушка-рондель ППТ Capatect Universaldubel-Rondelle 052/01, для скрытого монтажа дюбеля Сapatect 053, уп.=100 шт.</t>
  </si>
  <si>
    <t>Заглушка-рондель для скрытого монтажа дюбеля Capatect Uni-Dübel 053</t>
  </si>
  <si>
    <t>786800</t>
  </si>
  <si>
    <t>Заглушка-рондель МВ Capatect Universaldubel-Rondelle 052/04, для скрытого монтажа дюбеля Capatect 053,  уп.=100 шт.</t>
  </si>
  <si>
    <t>528078</t>
  </si>
  <si>
    <t>Монтажный набор с фрезой для скрытого монтажа дюбелей Capatect Universaldubel Tool 053/02. Для дюбелей Capatect 053</t>
  </si>
  <si>
    <t>Фреза для скрытого монтажа винтового дюбеля Capatect Uni-Dübel 053</t>
  </si>
  <si>
    <t>948103235</t>
  </si>
  <si>
    <t>Штукатурка Alpina EXPERT Strukturputz K15 База1, 16 кг</t>
  </si>
  <si>
    <t>Готовая к применению дисперсионная декоративная штукатурка. Фактура "Камешки" зерно 1,5 мм. Расход ок. 2,6-2,8 кг/м2.</t>
  </si>
  <si>
    <t>948103238</t>
  </si>
  <si>
    <t>Штукатурка Alpina EXPERT Strukturputz K20 База1, 16 кг</t>
  </si>
  <si>
    <t>948103241</t>
  </si>
  <si>
    <t>Штукатурка Alpina EXPERT Strukturputz R20 База1, 16 кг</t>
  </si>
  <si>
    <t>Готовая к применению дисперсионная декоративная штукатурка. Фактура "Короед" зерно 2 мм. Расход ок. 2,6-2,8 кг/м2.</t>
  </si>
  <si>
    <t>948103244</t>
  </si>
  <si>
    <t>Штукатурка Alpina EXPERT Strukturputz R30 База1, 16 кг</t>
  </si>
  <si>
    <t>Готовая к применению дисперсионная декоративная штукатурка. Фактура "Короед" зерно 3 мм. Расход ок. 3,5-3,7 кг/м2.</t>
  </si>
  <si>
    <t>948101193</t>
  </si>
  <si>
    <t>Состав клеевой ПМ КС 1 Диамант 181 25кг</t>
  </si>
  <si>
    <t>Клеевой состав ПМ КС 1</t>
  </si>
  <si>
    <t>948101194</t>
  </si>
  <si>
    <t>Состав клеевой ПМ КС 1 Диамант 181 зима 25кг</t>
  </si>
  <si>
    <t>948101182</t>
  </si>
  <si>
    <t>Состав клеевой ПМ КС 1 Диамант 182 25кг</t>
  </si>
  <si>
    <t>Клеевой cостав ПМ КС 1 универсальный</t>
  </si>
  <si>
    <t>Состав клеевой ПМ КС 1 Диамант 182 зима 25кг</t>
  </si>
  <si>
    <t>948101318</t>
  </si>
  <si>
    <t>Состав клеевой ПМ КС 1  Диамант 183 25кг</t>
  </si>
  <si>
    <t>948101319</t>
  </si>
  <si>
    <t>Состав клеевой ПМ КС 1 Диамант 183 зима 25кг</t>
  </si>
  <si>
    <t>Клеевой cостав ПМ КС 1 (полиминеральный клеевой состав 1-компонентный) универсальный. Зимний - до -5С.</t>
  </si>
  <si>
    <t>Сухая смесь штукатурная Диамант 200 белая 25кг</t>
  </si>
  <si>
    <t>Штукатурка декоративная РСС, цементно-известковая, М50, Пк3. Расход: 3,0 кг/м2 при нанесении валиком, 2,3 кг/м2 при нанесении набрызгом</t>
  </si>
  <si>
    <t>Сухая смесь штукатурная Диамант 200 серая 25кг</t>
  </si>
  <si>
    <t>Сухая смесь штукатурная Диамант 215 К 25кг</t>
  </si>
  <si>
    <t>Штукатурка декоративная РСС, цементно-известковая, М50, Пк3. Расход: 2,2-2,4 кг/м2</t>
  </si>
  <si>
    <t>Сухая смесь штукатурная Диамант 215 R 25кг</t>
  </si>
  <si>
    <t>Сухая смесь штукатурная Диамант 220 К 25кг</t>
  </si>
  <si>
    <t>Штукатурка декоративная РСС, цементно-известковая, М50, Пк3.Расход: 2,6-2,8  кг/м2</t>
  </si>
  <si>
    <t>Сухая смесь штукатурная Диамант 220 R 25кг</t>
  </si>
  <si>
    <t>Штукатурка декоративная РСС, цементно-известковая, М50, Пк3.Расход: 2,3-2,5 кг/м2</t>
  </si>
  <si>
    <t>Сухая смесь штукатурная Диамант 230 К 25кг</t>
  </si>
  <si>
    <t>Сухая смесь штукатурная Диамант 230 R 25кг</t>
  </si>
  <si>
    <t>948101199</t>
  </si>
  <si>
    <t>Сухая смесь штукатурная Диамант 302 25кг</t>
  </si>
  <si>
    <t>Штукатурка выравнивающая РСС, цементно-известковая, М75, Пк2.Расход:1,7  кг/м2 на 1 мм толщины слоя</t>
  </si>
  <si>
    <t>948101262</t>
  </si>
  <si>
    <t>Сухая смесь штукатурная Диамант 302 зима 25кг</t>
  </si>
  <si>
    <t>Штукатурка выравнивающая РСС, цементно-известковая, М75, Пк2, F50. Расход: 1,7  кг/м2 на 1 мм толщины слоя</t>
  </si>
  <si>
    <t>948101152</t>
  </si>
  <si>
    <t>Шпатлевка Диамант 401 белая 25кг</t>
  </si>
  <si>
    <t>Шпатлевка финишняя белая Н, ПМ, сложная, 1, СС</t>
  </si>
  <si>
    <t>948102718</t>
  </si>
  <si>
    <t>948102961</t>
  </si>
  <si>
    <t>Сухая смесь облицовочная Диамант 101 25кг</t>
  </si>
  <si>
    <t>Клей  для  плитки  М100, F75, Пк2</t>
  </si>
  <si>
    <t>948102963</t>
  </si>
  <si>
    <t>Сухая смесь облицовочная Диамант 102 25кг</t>
  </si>
  <si>
    <t>Клей  для  плитки повышенной фиксации  М150, F75 , Пк2</t>
  </si>
  <si>
    <t>Композиция полимерная двухкомпонентная для устройства пола (отвердитель)</t>
  </si>
  <si>
    <t>Краска водно-дисперсионная для пола</t>
  </si>
  <si>
    <t>2668</t>
  </si>
  <si>
    <t>Разбавитель</t>
  </si>
  <si>
    <t>9161</t>
  </si>
  <si>
    <t>Композиция грунтовочная полимерная для устройства пола (комби-упаковка с отвердителем)</t>
  </si>
  <si>
    <t>Композиция грунтовочная полимерная для устройства пола (отвердитель)</t>
  </si>
  <si>
    <t>Композиция полимерная двухкомпонентная для устройства пола (комби-упаковка с отвердителем)</t>
  </si>
  <si>
    <t>823257</t>
  </si>
  <si>
    <t>823258</t>
  </si>
  <si>
    <t>823259</t>
  </si>
  <si>
    <t>Грунтовка</t>
  </si>
  <si>
    <t>740231</t>
  </si>
  <si>
    <t>Композиция полимерная двухкомпонентная для устройства пола (заказ только с отвердителем артикул 788932)</t>
  </si>
  <si>
    <t>740209</t>
  </si>
  <si>
    <t>740210</t>
  </si>
  <si>
    <t>788932</t>
  </si>
  <si>
    <t>819446</t>
  </si>
  <si>
    <t>803824</t>
  </si>
  <si>
    <t>821610</t>
  </si>
  <si>
    <t>816312</t>
  </si>
  <si>
    <t>816313</t>
  </si>
  <si>
    <t>816314</t>
  </si>
  <si>
    <t>816309</t>
  </si>
  <si>
    <t>816311</t>
  </si>
  <si>
    <t>816310</t>
  </si>
  <si>
    <t>880336</t>
  </si>
  <si>
    <t>Композиция грунтовочная полимерная для устройства пола (заказ только с отвердителем артикул 880335)</t>
  </si>
  <si>
    <t>881701</t>
  </si>
  <si>
    <t>Композиция грунтовочная полимерная для устройства пола (заказ только с отвердителем артикул 881723)</t>
  </si>
  <si>
    <t>881723</t>
  </si>
  <si>
    <t>720981</t>
  </si>
  <si>
    <t>Композиция полимерная двухкомпонентная для устройства пола (заказ только с отвердителем артикул 788935)</t>
  </si>
  <si>
    <t>719030</t>
  </si>
  <si>
    <t>719127</t>
  </si>
  <si>
    <t>788935</t>
  </si>
  <si>
    <t>47096</t>
  </si>
  <si>
    <t>Композиция грунтовочная полимерная для устройства пола</t>
  </si>
  <si>
    <t>789452</t>
  </si>
  <si>
    <t>Композиция полимерная двухкомпонентная для устройства пола (заказ только с отвердителем артикул 704452)</t>
  </si>
  <si>
    <t>788939</t>
  </si>
  <si>
    <t>788940</t>
  </si>
  <si>
    <t>704452</t>
  </si>
  <si>
    <t>792683</t>
  </si>
  <si>
    <t>792684</t>
  </si>
  <si>
    <t>890904</t>
  </si>
  <si>
    <t>Композиция полимерная двухкомпонентная для устройства пола (заказ только с отвердителем артикул 890905)</t>
  </si>
  <si>
    <t>890905</t>
  </si>
  <si>
    <t>2692</t>
  </si>
  <si>
    <t>2760</t>
  </si>
  <si>
    <t>Краска водно-дисперсионная фасадная</t>
  </si>
  <si>
    <t>3220</t>
  </si>
  <si>
    <t>3639</t>
  </si>
  <si>
    <t>14038</t>
  </si>
  <si>
    <t>815107</t>
  </si>
  <si>
    <t>Лазурь для бетона</t>
  </si>
  <si>
    <t>826513</t>
  </si>
  <si>
    <t>822625</t>
  </si>
  <si>
    <t>Композиция полимерная двухкомпонентная для устройства пола (заказ только с отвердителем артикул 819162)</t>
  </si>
  <si>
    <t>819157</t>
  </si>
  <si>
    <t>819162</t>
  </si>
  <si>
    <t>86524</t>
  </si>
  <si>
    <t>Наполнитель</t>
  </si>
  <si>
    <t>86530</t>
  </si>
  <si>
    <t>86532</t>
  </si>
  <si>
    <t>838165</t>
  </si>
  <si>
    <t>838166</t>
  </si>
  <si>
    <t>838164</t>
  </si>
  <si>
    <t>846093</t>
  </si>
  <si>
    <t>Чипсы декоративные</t>
  </si>
  <si>
    <t>846094</t>
  </si>
  <si>
    <t>814134</t>
  </si>
  <si>
    <t>814135</t>
  </si>
  <si>
    <t>10406</t>
  </si>
  <si>
    <t>10414</t>
  </si>
  <si>
    <t>10411</t>
  </si>
  <si>
    <t>814132</t>
  </si>
  <si>
    <t>814133</t>
  </si>
  <si>
    <t>814126</t>
  </si>
  <si>
    <t>814127</t>
  </si>
  <si>
    <t>814128</t>
  </si>
  <si>
    <t>814129</t>
  </si>
  <si>
    <t>10405</t>
  </si>
  <si>
    <t>814130</t>
  </si>
  <si>
    <t>814131</t>
  </si>
  <si>
    <t>814136</t>
  </si>
  <si>
    <t>814137</t>
  </si>
  <si>
    <t>10404</t>
  </si>
  <si>
    <t>790461</t>
  </si>
  <si>
    <t>845834</t>
  </si>
  <si>
    <t>845833</t>
  </si>
  <si>
    <t>711813</t>
  </si>
  <si>
    <t>845831</t>
  </si>
  <si>
    <t>845836</t>
  </si>
  <si>
    <t>845835</t>
  </si>
  <si>
    <t>845832</t>
  </si>
  <si>
    <t>876427</t>
  </si>
  <si>
    <t>804828</t>
  </si>
  <si>
    <t>Наполнитель*</t>
  </si>
  <si>
    <t>884403</t>
  </si>
  <si>
    <t>884404</t>
  </si>
  <si>
    <t>884406</t>
  </si>
  <si>
    <t>884407</t>
  </si>
  <si>
    <t>884408</t>
  </si>
  <si>
    <t>884409</t>
  </si>
  <si>
    <t>Паста для компьютерной колеровки материалов на водной основе</t>
  </si>
  <si>
    <t>Паста для компьютерной колеровки материалов на растворителях</t>
  </si>
  <si>
    <t>854752</t>
  </si>
  <si>
    <t>Capadecor Capacoll GK 16кг</t>
  </si>
  <si>
    <t>клей  для стеклообоев  и стеклофлизелина</t>
  </si>
  <si>
    <t>916343</t>
  </si>
  <si>
    <t>Стеклофлизелин CD CV AkkordVlies G 45 SP NBME 50м*1м</t>
  </si>
  <si>
    <t>Стеклофлизелин</t>
  </si>
  <si>
    <t>916332</t>
  </si>
  <si>
    <t>Стеклофлизелин CD CV AkkordVlies G 40 K NBME 50м*1м</t>
  </si>
  <si>
    <t>916329</t>
  </si>
  <si>
    <t>Стеклофлизелин CD CV AkkordVlies G130 VB NBME 50м*1м</t>
  </si>
  <si>
    <t>916328</t>
  </si>
  <si>
    <t>Стеклофлизелин CD CV AkkordVlies G130 AA NBME 50м*1м</t>
  </si>
  <si>
    <t>916331</t>
  </si>
  <si>
    <t>916330</t>
  </si>
  <si>
    <t>916345</t>
  </si>
  <si>
    <t>916346</t>
  </si>
  <si>
    <t>916358</t>
  </si>
  <si>
    <t>Обои на основе стеклофлизелина CD CV GlasGewebe 1100 K NBME 50м*1м</t>
  </si>
  <si>
    <t>Обои на основе стеклофлизелина</t>
  </si>
  <si>
    <t>916359</t>
  </si>
  <si>
    <t>Обои на основе стеклофлизелина CD CV GlasGewebe 1132 K NBME 50м*1м</t>
  </si>
  <si>
    <t>916360</t>
  </si>
  <si>
    <t>Обои на основе стеклофлизелина CD CV GlasGewebe 1142 K NBME 50м*1м</t>
  </si>
  <si>
    <t>916361</t>
  </si>
  <si>
    <t>Обои на основе стеклофлизелина CD CV GlasGewebe 1152 K NBME 50м*1м</t>
  </si>
  <si>
    <t>916362</t>
  </si>
  <si>
    <t>916363</t>
  </si>
  <si>
    <t>916364</t>
  </si>
  <si>
    <t>916365</t>
  </si>
  <si>
    <t>916366</t>
  </si>
  <si>
    <t>916367</t>
  </si>
  <si>
    <t>916368</t>
  </si>
  <si>
    <t>916369</t>
  </si>
  <si>
    <t>916370</t>
  </si>
  <si>
    <t>Обои на основе стеклофлизелина CD CV GlasGewebe 1100 VB NBME 50м*1м</t>
  </si>
  <si>
    <t>916371</t>
  </si>
  <si>
    <t>Обои на основе стеклофлизелина CD CV GlasGewebe 1132 VB NBME 50м*1м</t>
  </si>
  <si>
    <t>916372</t>
  </si>
  <si>
    <t>916373</t>
  </si>
  <si>
    <t>916374</t>
  </si>
  <si>
    <t>916375</t>
  </si>
  <si>
    <t>916376</t>
  </si>
  <si>
    <t>916377</t>
  </si>
  <si>
    <t>916378</t>
  </si>
  <si>
    <t>916379</t>
  </si>
  <si>
    <t>916380</t>
  </si>
  <si>
    <t>Обои на основе стеклофлизелина CD CV GlasGewebe 1100 AA NBME 50м*1м</t>
  </si>
  <si>
    <t>916381</t>
  </si>
  <si>
    <t>Обои на основе стеклофлизелина CD CV GlasGewebe 1132 AA NBME 50м*1м</t>
  </si>
  <si>
    <t>916382</t>
  </si>
  <si>
    <t>916383</t>
  </si>
  <si>
    <t>916384</t>
  </si>
  <si>
    <t>Обои на основе стеклофлизелина Capaver FantasticFleece Miko 13м*1м</t>
  </si>
  <si>
    <t>788350</t>
  </si>
  <si>
    <t>кельма пластиковая</t>
  </si>
  <si>
    <t>786491</t>
  </si>
  <si>
    <t>Кельма пластик.для структурирования краски Capadecor ArteTwin Spezialkelle Kellenblatt</t>
  </si>
  <si>
    <t>сменное лезвие для кельмы</t>
  </si>
  <si>
    <t>450048</t>
  </si>
  <si>
    <t>Валик Goldfadenwalze TripleGold 18см</t>
  </si>
  <si>
    <t>валик жесткий без ручки</t>
  </si>
  <si>
    <t>450050</t>
  </si>
  <si>
    <t>Валик Goldfadenwalze TripleGold Fassade eckenausrollend 20см</t>
  </si>
  <si>
    <t>валик без ручки фасадный</t>
  </si>
  <si>
    <t>450594</t>
  </si>
  <si>
    <t>Валик фасадный для малярных работ 27см</t>
  </si>
  <si>
    <t>валик фасадный</t>
  </si>
  <si>
    <t>450578</t>
  </si>
  <si>
    <t>Валик 2K-Walze ungepolstert Nylon 18см</t>
  </si>
  <si>
    <t>валик нейлоновый жесткий без ручки</t>
  </si>
  <si>
    <t>450579</t>
  </si>
  <si>
    <t>Набор для маляра Vestan Walzen-Set mit Buegel und Gitter 18см</t>
  </si>
  <si>
    <t>НАБОР ДЛЯ МАЛЯРА:ВАЛИК 18 СМ С РУЧКОЙ И РЕШЕТКОЙ ДЛЯ РАСКАТКИ</t>
  </si>
  <si>
    <t>450581</t>
  </si>
  <si>
    <t>Валик для лака Glattfiltwalze 10см</t>
  </si>
  <si>
    <t>валик для акриловых лаков, высота ворса 5 мм</t>
  </si>
  <si>
    <t>450043</t>
  </si>
  <si>
    <t>Валик малярный Goldfaden 12см</t>
  </si>
  <si>
    <t>валик малый нитиевой</t>
  </si>
  <si>
    <t>450422</t>
  </si>
  <si>
    <t>Валик для лака Heizkoerperwalze Schaumstoff eckig extra fein 10см</t>
  </si>
  <si>
    <t>валик паролоновый для батарей</t>
  </si>
  <si>
    <t>450580</t>
  </si>
  <si>
    <t>Валик для нанесения краски Heizkorperwalze Goldfaden 15см</t>
  </si>
  <si>
    <t>валик  для батарей нитиевой, 15 см</t>
  </si>
  <si>
    <t>519858</t>
  </si>
  <si>
    <t>Валик WD Velour-Walze 18см</t>
  </si>
  <si>
    <t>велюровый валик, высота ворса 5 мм, ширина  - 18 см</t>
  </si>
  <si>
    <t>450582</t>
  </si>
  <si>
    <t>Валик Heizkörperwalze Superflock 10см</t>
  </si>
  <si>
    <t>валик для батарей со скругленными углами</t>
  </si>
  <si>
    <t>450031</t>
  </si>
  <si>
    <t>Валик нейлоновый жесткий без ручки 2K-Walze ungepolstert Nylon 25см</t>
  </si>
  <si>
    <t>валик для 2-компонентных материаов, нейлон</t>
  </si>
  <si>
    <t>450368</t>
  </si>
  <si>
    <t>Валик малярный игольчатый Entluftungswalze 26см/13мм</t>
  </si>
  <si>
    <t>валик с ручкой игольчатый  ( для выпуска воздуха),  Ш 26 cм</t>
  </si>
  <si>
    <t>Валик Entluftungswalze mB 50см/13мм</t>
  </si>
  <si>
    <t>Валик Strukturwalze fein 18см</t>
  </si>
  <si>
    <t>862249</t>
  </si>
  <si>
    <t>Валик малярный структурный Noppenmuster 18см</t>
  </si>
  <si>
    <t>структурирующий валик  со средними углублениями</t>
  </si>
  <si>
    <t>862250</t>
  </si>
  <si>
    <t>Валик Strukturwalze extra-grob 18см</t>
  </si>
  <si>
    <t>структурирующий валик с экстра-грубыми вкраплениями</t>
  </si>
  <si>
    <t>Валик Strukturwalze grob 18см</t>
  </si>
  <si>
    <t>Валик Strukturwalze Schlinge 18см</t>
  </si>
  <si>
    <t>Валик Strukturwalze Welle 18см</t>
  </si>
  <si>
    <t>862255</t>
  </si>
  <si>
    <t>Валик малярный структура "Решётка" 18см</t>
  </si>
  <si>
    <t>структурирующий валик " решетка"</t>
  </si>
  <si>
    <t>Валик Strukturwalze Winkel 18см</t>
  </si>
  <si>
    <t>862257</t>
  </si>
  <si>
    <t>Валик Strukturwalze Bogen 18см</t>
  </si>
  <si>
    <t>структурирующий валик  "дуги"</t>
  </si>
  <si>
    <t>862258</t>
  </si>
  <si>
    <t>Валик малярный структура "Орнамент" 18см</t>
  </si>
  <si>
    <t>структурирующий валик "Орнамент"</t>
  </si>
  <si>
    <t>862259</t>
  </si>
  <si>
    <t>Валик Strukturwalze Oval 18см</t>
  </si>
  <si>
    <t>структурирующий валик "овалы"</t>
  </si>
  <si>
    <t>450119</t>
  </si>
  <si>
    <t>Кельма гладкая нержав. Glaettekelle 280*130мм</t>
  </si>
  <si>
    <t>гладкая нержавеющая кельма</t>
  </si>
  <si>
    <t>450573</t>
  </si>
  <si>
    <t>Кельма венец. нержав. Glaettekelle venezianische Softgriff 200*80мм</t>
  </si>
  <si>
    <t>венецианская нержавеющая кельма</t>
  </si>
  <si>
    <t>450572</t>
  </si>
  <si>
    <t>Кельма пластиковая для шпатлёвочных работ 200х80мм</t>
  </si>
  <si>
    <t>специальная кельма из стали для венецианки</t>
  </si>
  <si>
    <t>450600</t>
  </si>
  <si>
    <t>Кельма пластиковая для шпатлёвочных работ 200х50мм</t>
  </si>
  <si>
    <t>879647</t>
  </si>
  <si>
    <t>Кельма металлическая для шпатлёвочных работ Original Inox-Kelle 240*100мм</t>
  </si>
  <si>
    <t>450270</t>
  </si>
  <si>
    <t>Кельма зубч. нержав. Glaettekelle gezahnt rostfrei 4*4мм</t>
  </si>
  <si>
    <t>зубчатая кельма</t>
  </si>
  <si>
    <t>450291</t>
  </si>
  <si>
    <t>Кельма зубчатая пластиковая для декоративной отделки помещений Glaettekelle GEZA размер зуба 10*10мм</t>
  </si>
  <si>
    <t>450212</t>
  </si>
  <si>
    <t>Кельма пастиков. Glaettekelle Kunststoff 280*130мм</t>
  </si>
  <si>
    <t>пластиковая кельма с металлической ручкой</t>
  </si>
  <si>
    <t>450117</t>
  </si>
  <si>
    <t>Шпатель штукатурный Stukkateurspachtel rostfrei 80мм</t>
  </si>
  <si>
    <t>штукатурный шпатель нержавеющий</t>
  </si>
  <si>
    <t>Шпатель штукатурный Maurerkelle rostfrei 160мм</t>
  </si>
  <si>
    <t>450123</t>
  </si>
  <si>
    <t>Набор японских (четырехсторонних) шпатлей в чехле Japanspachtel Satz 4-teilig rostfrei in Tasche</t>
  </si>
  <si>
    <t>набор японских  четырехсторонних шпателей в чехле</t>
  </si>
  <si>
    <t>450575</t>
  </si>
  <si>
    <t>Шпатель зубчатый разборный с насадками Aufstreichspachtel Aluguick 280мм</t>
  </si>
  <si>
    <t>шпатель зубчатый разборный с лезвиями</t>
  </si>
  <si>
    <t>450557</t>
  </si>
  <si>
    <t>Шпатель Doppelblattspachtel</t>
  </si>
  <si>
    <t>шпатель металлический   двойной ( для ди люче)</t>
  </si>
  <si>
    <t>450551</t>
  </si>
  <si>
    <t>Шпатель Malerspachtel rostfrei 4мм</t>
  </si>
  <si>
    <t>штукатурный шпатель (для венецианок)</t>
  </si>
  <si>
    <t>450590</t>
  </si>
  <si>
    <t>Кельма нержав. с закруг. краями и съем. ручк. Rund- und Hohlkehlkelle 170мм</t>
  </si>
  <si>
    <t>кельма  кругло-вогнутая</t>
  </si>
  <si>
    <t>450591</t>
  </si>
  <si>
    <t>Кельма цокольн. нержав. Sockelhohlkehlkelle 150*130*60мм</t>
  </si>
  <si>
    <t>цокольная кельма металлическая</t>
  </si>
  <si>
    <t>Кельма нержав. со съем. насад. Grosflaechenrakel mit Klemмлeiste 560мм</t>
  </si>
  <si>
    <t>Ракель металлический для нанесения наливных и самонивелирующихся растворов 800мм</t>
  </si>
  <si>
    <t>Шпатель зубчатый стальной с деревянной ручкой 180мм</t>
  </si>
  <si>
    <t>Вкладыш зубчатый металлический для шпателя 180мм</t>
  </si>
  <si>
    <t>вкладыш зубчатый для алюминиевого шпателя</t>
  </si>
  <si>
    <t>Насадка (рабоч.часть) сменная зубч. для ручных шпателей Zahnleiste Zahnform С1 28см</t>
  </si>
  <si>
    <t>Насадка (рабоч.часть) сменная зубч. для ручных шпателей Zahnleiste Zahnform С2 28см</t>
  </si>
  <si>
    <t>863655</t>
  </si>
  <si>
    <t>Насадка (рабоч.часть) сменная зубч. для ручных шпателей Zahnleiste Zahnform A3 28см</t>
  </si>
  <si>
    <t>Насадка (рабоч.часть) сменная зубч. для ручных шпателей Zahnleiste Zahnform B1 28см</t>
  </si>
  <si>
    <t>Насадка (рабоч.часть) сменная зубч. для ручных шпателей Zahnleiste Zahnform S1 28см</t>
  </si>
  <si>
    <t>450601</t>
  </si>
  <si>
    <t>Шпатель алюм. разборный Gummirakel-Halter Aluminium (под резин. вкладыши) 600*58мм</t>
  </si>
  <si>
    <t>шпатель алюминиевый для подготовки наливных полов</t>
  </si>
  <si>
    <t>Вкладыш резиновый Gummistreifen Spitzzahnung 2мм для шпателей 600*55*8мм</t>
  </si>
  <si>
    <t>450605</t>
  </si>
  <si>
    <t>Вкладыш резиновый (зубчатый) Gummistreifen Spitzzahnung 5мм для шпателей 600*55*8мм</t>
  </si>
  <si>
    <t>резновый вкладыш для шпателя 5 мм</t>
  </si>
  <si>
    <t>880817</t>
  </si>
  <si>
    <t>Ракель с вкладышами Stiftrakel 60см mit 6 Stiften 0-20м</t>
  </si>
  <si>
    <t>ракля для нивелиров вкл. Выдвиж . Рукоятку до 2 м.</t>
  </si>
  <si>
    <t>450602</t>
  </si>
  <si>
    <t>Вкладыш резиновый (гладкий) для алюмин. шпателя 600*55*8мм</t>
  </si>
  <si>
    <t>резиновый вкладыш для алюминиевого шпателя</t>
  </si>
  <si>
    <t>Вкладыш резиновый Gummistreifen Spitzzahnung 7мм для шпателей 600*55*8мм</t>
  </si>
  <si>
    <t>Вкладыш резиновый (зубчатый) Gummistreifen Spitzzahnung 8мм для шпателей 600*55*8мм</t>
  </si>
  <si>
    <t>450195</t>
  </si>
  <si>
    <t>Шпатель из вулканизир. резины для имитации фактур древесины Maser-boy 100мм</t>
  </si>
  <si>
    <t>маркер для имитации фактур</t>
  </si>
  <si>
    <t>523339</t>
  </si>
  <si>
    <t>Шпатель из вулканизир. резины для имитации фактур древесины Maser-boy 150мм</t>
  </si>
  <si>
    <t>450583</t>
  </si>
  <si>
    <t>Держатель из стальной проволоки для маленького валика Kleinroller Buegel 23см</t>
  </si>
  <si>
    <t>держатель из стальной   проволоки для маленького валика</t>
  </si>
  <si>
    <t>450585</t>
  </si>
  <si>
    <t>Minibügel 5см/20см</t>
  </si>
  <si>
    <t>минидержатель для  всех  видов 4-6 см валиков</t>
  </si>
  <si>
    <t>450586</t>
  </si>
  <si>
    <t>Держатель из стальной проволоки для валика Schraubbuegel 18-20см</t>
  </si>
  <si>
    <t>держатель для валика  выкручивающийся</t>
  </si>
  <si>
    <t>450034</t>
  </si>
  <si>
    <t>Держатель из стальной проволоки для валика Steckbuegel 18-20см</t>
  </si>
  <si>
    <t>ручка ( держатель) для валика из стальной проволоки</t>
  </si>
  <si>
    <t>Держатель из стальной проволоки для валика Steckbuegel 25-27см</t>
  </si>
  <si>
    <t>450584</t>
  </si>
  <si>
    <t>Держатель из стальной проволоки для валика HZ-Buegel 22см</t>
  </si>
  <si>
    <t>держатель из стальной проволоки для валика</t>
  </si>
  <si>
    <t>Штанга алюминиевая телескопическая (удлинитель валика) 2*1,5мм</t>
  </si>
  <si>
    <t>862262</t>
  </si>
  <si>
    <t>Нож для пенополистирола Dämmstoffmesser mit Klingenlänge 280мм</t>
  </si>
  <si>
    <t>строительный нож для резки пенополистирола</t>
  </si>
  <si>
    <t>450363</t>
  </si>
  <si>
    <t>Нож строительный 165мм типа "Дельфин" в колчане</t>
  </si>
  <si>
    <t>нож строительный  типа "Дельфин" в колчане</t>
  </si>
  <si>
    <t>450364</t>
  </si>
  <si>
    <t>Лезвие трапецевидное для ножа строительного</t>
  </si>
  <si>
    <t>ЛЕЗВИЕ ТИПА "ТРАПЕЦИЯ" ДЛЯ НОЖА СТРОИТЕЛЬНОГО</t>
  </si>
  <si>
    <t>450649</t>
  </si>
  <si>
    <t>Лезвие для ножа строительного типа "Крючок"</t>
  </si>
  <si>
    <t>ЛЕЗВИЕ ТИПА "КРЮЧОК" ДЛЯ НОЖА СТРОИТЕЛЬНОГО</t>
  </si>
  <si>
    <t>450365</t>
  </si>
  <si>
    <t>Лезвие для ножа строительного типа "Суперкрюк"</t>
  </si>
  <si>
    <t>лезвие для ножа типа "Суперкрюк"</t>
  </si>
  <si>
    <t>450650</t>
  </si>
  <si>
    <t>Лезвие для ножа строительного запасное для фугования</t>
  </si>
  <si>
    <t>ЛЕЗВИЕ ДЛЯ СТРОИТЕЛЬНОГО НОЖА ЗАПАСНОЕ ДЛЯ ФУГОВАНИЯ</t>
  </si>
  <si>
    <t>450652</t>
  </si>
  <si>
    <t>Нож строительный Салазки</t>
  </si>
  <si>
    <t>строительный нож- салазки</t>
  </si>
  <si>
    <t>843426</t>
  </si>
  <si>
    <t>Нож строительный типа "Луна" Четверной 100мм</t>
  </si>
  <si>
    <t>450185</t>
  </si>
  <si>
    <t>Щетка для краски Malerabstaeuber 1A hell 22*170мм</t>
  </si>
  <si>
    <t>щетка-сметка со светлым ворсом без ручки</t>
  </si>
  <si>
    <t>450168</t>
  </si>
  <si>
    <t>Кисть Flachpinsel 75 E Schwarze Chinaborsten 50мм</t>
  </si>
  <si>
    <t>кисть с черным натуральным ворсом</t>
  </si>
  <si>
    <t>450577</t>
  </si>
  <si>
    <t>Широкая кисть-макловица Flaechenstreicher H Industrieausfuehrung 3*10см</t>
  </si>
  <si>
    <t>широкая кисть-макловица</t>
  </si>
  <si>
    <t>450587</t>
  </si>
  <si>
    <t>Trichterpistole eckig 6л</t>
  </si>
  <si>
    <t>450124</t>
  </si>
  <si>
    <t>Накладки на обувь строительные пластмассовые для ходьбы по окрашенным и залитым поверхностям Nagelsc</t>
  </si>
  <si>
    <t>краскоступы</t>
  </si>
  <si>
    <t>450653</t>
  </si>
  <si>
    <t>Шлифовальная Бумага К16, круг диам. 400мм</t>
  </si>
  <si>
    <t>шлифовальная бумага</t>
  </si>
  <si>
    <t>450654</t>
  </si>
  <si>
    <t>Шлифовальная Бумага К24, круг диам. 400мм</t>
  </si>
  <si>
    <t>450116</t>
  </si>
  <si>
    <t>Ручной инструмент для шлифования поверхности после нанесения строительных материалов (шлифтёрка)</t>
  </si>
  <si>
    <t>ручной инструмент для шлифования ( шлифтерка)</t>
  </si>
  <si>
    <t>Пистолет для силикона Schlauchbeutel-Pistole "COX" 600мл</t>
  </si>
  <si>
    <t>519599</t>
  </si>
  <si>
    <t>Пистолет для выдавливания паст Kartuschen-Pistole DW 100</t>
  </si>
  <si>
    <t>пистолет для герметика под картриджи</t>
  </si>
  <si>
    <t>807181</t>
  </si>
  <si>
    <t>Воронка для заправки паст CX Einfulltrichter (100 штук)</t>
  </si>
  <si>
    <t>807883</t>
  </si>
  <si>
    <t>Этикетки бумажные самоклеющиеся Etikettenrolle 1рулон</t>
  </si>
  <si>
    <t>894008</t>
  </si>
  <si>
    <t>UniTint Abtoenpaste 70 Rotbraun/ Красно-коричневая 1л</t>
  </si>
  <si>
    <t>Универсальная паста для автоматич. колеровки</t>
  </si>
  <si>
    <t>894010</t>
  </si>
  <si>
    <t>UniTint Abtoenpaste 71 Oxidgelb/ Оксидно-желтая 1л</t>
  </si>
  <si>
    <t>894012</t>
  </si>
  <si>
    <t>UniTint Abtoenpaste 74 Dunkelblau/ Темно-синяя 1л</t>
  </si>
  <si>
    <t>894013</t>
  </si>
  <si>
    <t>UniTint Abtoenpaste 75 Neutralrot/ Нейтральная красная 1л</t>
  </si>
  <si>
    <t>894015</t>
  </si>
  <si>
    <t>UniTint Abtoenpaste 76 Neutralgruen/ Нейтральная зеленая 1л</t>
  </si>
  <si>
    <t>894017</t>
  </si>
  <si>
    <t>UniTint Abtoenpaste 77 Reinweiss/ Чисто-белая 1л</t>
  </si>
  <si>
    <t>894019</t>
  </si>
  <si>
    <t>UniTint Abtoenpaste 78 Signalrot/ Сигнально-красная 1л</t>
  </si>
  <si>
    <t>894020</t>
  </si>
  <si>
    <t>UniTint Abtoenpaste 80 Reinorange/ Чисто-оранжевая 1л</t>
  </si>
  <si>
    <t>894027</t>
  </si>
  <si>
    <t>UniTint Abtoenpaste 83 Oxidblau/ Оксидно-синяя 1л</t>
  </si>
  <si>
    <t>894029</t>
  </si>
  <si>
    <t>UniTint Abtoenpaste 84 Oxidgruen/ Оксидно-зеленая 1л</t>
  </si>
  <si>
    <t>894031</t>
  </si>
  <si>
    <t>UniTint Abtoenpaste 85 Gruengelb/ Зелено-желтая 1л</t>
  </si>
  <si>
    <t>894032</t>
  </si>
  <si>
    <t>UniTint Abtoenpaste 86 Oxidbraun/ Оксидно-коричневая 1л</t>
  </si>
  <si>
    <t>894021</t>
  </si>
  <si>
    <t>UniTint Abtoenpaste 88 Brillantgelb/ Бриллиантовая желтая 1л</t>
  </si>
  <si>
    <t>894022</t>
  </si>
  <si>
    <t>UniTint Abtoenpaste 90 Schwarz/ Черная 1л</t>
  </si>
  <si>
    <t>894023</t>
  </si>
  <si>
    <t>UniTint Abtoenpaste 97 Lasurgelb/ Прозрачная желтая 1л</t>
  </si>
  <si>
    <t>894024</t>
  </si>
  <si>
    <t>UniTint Abtoenpaste 98 Lasurrot/ Прозрачная красная 1л</t>
  </si>
  <si>
    <t>848684</t>
  </si>
  <si>
    <t>Валик полиамидный Alpina Roller ширина 23см</t>
  </si>
  <si>
    <t>валик полиамидный , ширина 23 см</t>
  </si>
  <si>
    <t>867389</t>
  </si>
  <si>
    <t>Валик нейлоновый Alpina Spezial-Roller klein ширина 12см</t>
  </si>
  <si>
    <t>валий нейлоновый, ширина 12 см, ворс - 18мм</t>
  </si>
  <si>
    <t>848687</t>
  </si>
  <si>
    <t>Кельма пластиковая</t>
  </si>
  <si>
    <t>734453</t>
  </si>
  <si>
    <t>Кисть для нанесения краски Alpina Burste</t>
  </si>
  <si>
    <t>кисть-макловица, деревянная ручка, ворс- полиэтилен</t>
  </si>
  <si>
    <t>848686</t>
  </si>
  <si>
    <t>Щетка для нанесения краски Alpina Effekt-KAMM</t>
  </si>
  <si>
    <t>щетка-расческа для структурирования, ворс-полиэфирный</t>
  </si>
  <si>
    <t>ШТРИХ-КОД</t>
  </si>
  <si>
    <t>№</t>
  </si>
  <si>
    <t>6 цифр штрихкода</t>
  </si>
  <si>
    <t>948103425</t>
  </si>
  <si>
    <t>Лак акрил. Alpina АКВА Лак для паркета и полов глянцевый 2,5 л / 2,50 кг</t>
  </si>
  <si>
    <t>948103423</t>
  </si>
  <si>
    <t>Лак акрил. Alpina АКВА Лак для паркета и полов глянцевый 0,9 л / 0,90 кг</t>
  </si>
  <si>
    <t>948103430</t>
  </si>
  <si>
    <t>Лак акрил. Alpina АКВА Лак для паркета и полов шелковисто-матовый 2,5 л / 2,50 кг</t>
  </si>
  <si>
    <t>948103428</t>
  </si>
  <si>
    <t>Лак акрил. Alpina АКВА Лак для паркета и полов шелковисто-матовый 0,9 л / 0,90 кг</t>
  </si>
  <si>
    <t>948103435</t>
  </si>
  <si>
    <t>Лак акрил. Alpina АКВА Лак для стен и потолков глянцевый 2,5 л / 2,50 кг</t>
  </si>
  <si>
    <t>948103433</t>
  </si>
  <si>
    <t>Лак акрил. Alpina АКВА Лак для стен и потолков глянцевый 0,9 л / 0,90 кг</t>
  </si>
  <si>
    <t>948103440</t>
  </si>
  <si>
    <t>Лак акрил. Alpina АКВА Лак для стен и потолков шелковисто-матовый 2,5 л / 2,50 кг</t>
  </si>
  <si>
    <t>948103438</t>
  </si>
  <si>
    <t>Лак акрил. Alpina АКВА Лак для стен и потолков шелковисто-матовый 0,9 л / 0,90 кг</t>
  </si>
  <si>
    <t>948103445</t>
  </si>
  <si>
    <t>948103443</t>
  </si>
  <si>
    <t>948103533</t>
  </si>
  <si>
    <t>948103190</t>
  </si>
  <si>
    <t>788504</t>
  </si>
  <si>
    <t>CT Putzgrund 610 База Белая 25 кг</t>
  </si>
  <si>
    <t>948103996</t>
  </si>
  <si>
    <t>Caparol Capamur Finish База 1 10л / 14,6кг</t>
  </si>
  <si>
    <t>948104002</t>
  </si>
  <si>
    <t>Caparol Capamur Finish База 3 9,4л / 13,6кг</t>
  </si>
  <si>
    <t>955686</t>
  </si>
  <si>
    <t>Caparol Muresko База 1 10л</t>
  </si>
  <si>
    <t>955688</t>
  </si>
  <si>
    <t>Caparol Muresko База 1 2,5 л</t>
  </si>
  <si>
    <t>955689</t>
  </si>
  <si>
    <t>Caparol Muresko База 3 9,4 л</t>
  </si>
  <si>
    <t>955691</t>
  </si>
  <si>
    <t>Caparol Muresko База 3 2,35 л</t>
  </si>
  <si>
    <t>955485</t>
  </si>
  <si>
    <t>Caparol Sylitol-Finish База 1 10л / 14,7 кг</t>
  </si>
  <si>
    <t>916280</t>
  </si>
  <si>
    <t>Caparol SilicoPro База 1 12,5л / 20,625кг</t>
  </si>
  <si>
    <t>Краска водно-диспесионная силиконовая для наружных работ</t>
  </si>
  <si>
    <t>916279</t>
  </si>
  <si>
    <t>Caparol SilicoPro База 1 5 л / 8,25 кг</t>
  </si>
  <si>
    <t>CapaSilan База 3 9,4 л / 14,140 кг</t>
  </si>
  <si>
    <t>CapaSilan База 3 2,35л / 3,535 кг</t>
  </si>
  <si>
    <t>789854</t>
  </si>
  <si>
    <t>Caparol Sensitiv 10 л</t>
  </si>
  <si>
    <t>Caparol Aqua-inn No.1 12,5л / 18,25 кг</t>
  </si>
  <si>
    <t>Caparol Aqua-inn No.1 5л / 7,3 кг</t>
  </si>
  <si>
    <t>Caparol Samtex 12 База 1 10л / 14,5кг</t>
  </si>
  <si>
    <t>Краска водно-дисперсионная акриловая для внутренних работ</t>
  </si>
  <si>
    <t>Caparol Samtex 12 База 1 2,5л / 3,625кг</t>
  </si>
  <si>
    <t>Caparol Samtex 12 База 1 1,25л / 1,813кг</t>
  </si>
  <si>
    <t>927827</t>
  </si>
  <si>
    <t>Caparol Indeko-Plus Белая 10,0 л / 15,00 кг</t>
  </si>
  <si>
    <t>927829</t>
  </si>
  <si>
    <t>Caparol Indeko-Plus Белая 2,5 л / 3,75 кг</t>
  </si>
  <si>
    <t>Caparol CapaFIXX 10л / 14,6кг</t>
  </si>
  <si>
    <t>Capadecor StuccoDecor Di Perla Silber 1,25л / 1,2 кг</t>
  </si>
  <si>
    <t>Capadecor Deco-Lasur matt 5л / 5,35 кг</t>
  </si>
  <si>
    <t>Зимняя добавка в краски - ускоренная сушка ЛКП</t>
  </si>
  <si>
    <t>Краска ВД-ВАЭ Alpina Стойкая интерьерная База 1 5 л / 7,25 кг</t>
  </si>
  <si>
    <t>Краска ВД-ВАЭ Alpina Стойкая интерьерная База 1 2,5 л / 3,63 кг</t>
  </si>
  <si>
    <t>Краска акрил. в/д Alpina Kolorant Weiss/ Белый 500мл</t>
  </si>
  <si>
    <t>Diamant Латекс акриловая в/д 10л / 16,2кг</t>
  </si>
  <si>
    <t>Diamant Латекс акриловая в/д 2,5л / 4,05кг</t>
  </si>
  <si>
    <t>948103932</t>
  </si>
  <si>
    <t>Средство защитное Alpina Грунтовка по дереву, алкидное, бесцветное 10 л/ 8,00 кг</t>
  </si>
  <si>
    <t>948103929</t>
  </si>
  <si>
    <t>Средство защитное Alpina Грунтовка по дереву, алкидное, бесцветное 2,5 л/ 2,00 кг</t>
  </si>
  <si>
    <t>948103927</t>
  </si>
  <si>
    <t>Средство защитное Alpina Грунтовка по дереву, алкидное, бесцветное 0,75 л/ 0,60 кг</t>
  </si>
  <si>
    <t>948103577</t>
  </si>
  <si>
    <t>Alpina АКВА Лазурь для дерева Прозрачный 10 л / 10,0 кг</t>
  </si>
  <si>
    <t>Лазурь акриловая по дереву для фасадов и интерьеров</t>
  </si>
  <si>
    <t>Alpina АКВА Лазурь для дерева Прозрачный 2,5 л / 2,50 кг</t>
  </si>
  <si>
    <t>Alpina АКВА Лазурь для дерева Прозрачный 0,9 л / 0,90 кг</t>
  </si>
  <si>
    <t>948103497</t>
  </si>
  <si>
    <t>Alpina АКВА Лазурь для дерева цветная, Орех, 2,5 л / 2,50 кг</t>
  </si>
  <si>
    <t>948103495</t>
  </si>
  <si>
    <t>Alpina АКВА Лазурь для дерева цветная, Орех, 0,9 л / 0,90 кг</t>
  </si>
  <si>
    <t>948103489</t>
  </si>
  <si>
    <t>Alpina АКВА Лазурь для дерева цветная, Палисандр, 2,5 л / 2,50 кг</t>
  </si>
  <si>
    <t>948103487</t>
  </si>
  <si>
    <t>Alpina АКВА Лазурь для дерева цветная, Палисандр, 0,9 л / 0,90 кг</t>
  </si>
  <si>
    <t>948103485</t>
  </si>
  <si>
    <t>Alpina АКВА Лазурь для дерева цветная, Рябина, 2,5 л / 2,50 кг</t>
  </si>
  <si>
    <t>948103483</t>
  </si>
  <si>
    <t>Alpina АКВА Лазурь для дерева цветная, Рябина, 0,9 л / 0,90 кг</t>
  </si>
  <si>
    <t>948103481</t>
  </si>
  <si>
    <t>Alpina АКВА Лазурь для дерева цветная, Махагон, 2,5 л / 2,50 кг</t>
  </si>
  <si>
    <t>948103479</t>
  </si>
  <si>
    <t>Alpina АКВА Лазурь для дерева цветная, Махагон, 0,9 л / 0,90 кг</t>
  </si>
  <si>
    <t>948103477</t>
  </si>
  <si>
    <t>Alpina АКВА Лазурь для дерева цветная, Тик, 2,5 л / 2,50 кг</t>
  </si>
  <si>
    <t>948103475</t>
  </si>
  <si>
    <t>Alpina АКВА Лазурь для дерева цветная, Тик, 0,9 л / 0,90 кг</t>
  </si>
  <si>
    <t>948103473</t>
  </si>
  <si>
    <t>Alpina АКВА Лазурь для дерева цветная, Кедр, 2,5 л / 2,50 кг</t>
  </si>
  <si>
    <t>948103471</t>
  </si>
  <si>
    <t>Alpina АКВА Лазурь для дерева цветная, Кедр, 0,9 л / 0,90 кг</t>
  </si>
  <si>
    <t>948103469</t>
  </si>
  <si>
    <t>Alpina АКВА Лазурь для дерева цветная, Сосна, 2,5 л / 2,50 кг</t>
  </si>
  <si>
    <t>948103467</t>
  </si>
  <si>
    <t>Alpina АКВА Лазурь для дерева цветная, Сосна, 0,9 л / 0,90 кг</t>
  </si>
  <si>
    <t>948103493</t>
  </si>
  <si>
    <t>Alpina АКВА Лазурь для дерева цветная, Черный, 2,5 л / 2,50 кг</t>
  </si>
  <si>
    <t>948103491</t>
  </si>
  <si>
    <t>Alpina АКВА Лазурь для дерева цветная, Черный, 0,9 л / 0,90 кг</t>
  </si>
  <si>
    <t>948103465</t>
  </si>
  <si>
    <t>Alpina АКВА Лазурь для дерева цветная, Белый, 2,5 л / 2,50 кг</t>
  </si>
  <si>
    <t>948103463</t>
  </si>
  <si>
    <t>Alpina АКВА Лазурь для дерева цветная, Белый, 0,9 л / 0,90 кг</t>
  </si>
  <si>
    <t>948103787</t>
  </si>
  <si>
    <t>Средство защитно-декоративное Alpina Лазурь-гель для дерева шелковисто-матовая, алкидное, бесцветное 10 л / 8,50 кг</t>
  </si>
  <si>
    <t>Лазурь-гель алкидная для деревянных фасадов</t>
  </si>
  <si>
    <t>948103783</t>
  </si>
  <si>
    <t>Средство защитно-декоративное Alpina Лазурь-гель для дерева шелковисто-матовая, алкидное, бесцветное 2,5 л / 2,13 кг</t>
  </si>
  <si>
    <t>948103781</t>
  </si>
  <si>
    <t>Средство защитно-декоративное Alpina Лазурь-гель для дерева шелковисто-матовая, алкидное, бесцветное 0,75 л / 0,64 кг</t>
  </si>
  <si>
    <t>948104032</t>
  </si>
  <si>
    <t>Средство защитно-декоративное Alpina Лазурь-гель для дерева шелковисто-матовая, цветная, белый 10 л / 9,30 кг</t>
  </si>
  <si>
    <t>948104031</t>
  </si>
  <si>
    <t>Средство защитно-декоративное Alpina Лазурь-гель для дерева шелковисто-матовая, цветная, белый 2,5 л / 2,33 кг</t>
  </si>
  <si>
    <t>948104030</t>
  </si>
  <si>
    <t>Средство защитно-декоративное Alpina Лазурь-гель для дерева шелковисто-матовая, цветная, белый 0,75 л / 0,70 кг</t>
  </si>
  <si>
    <t>948103803</t>
  </si>
  <si>
    <t>Средство защитно-декоративное Alpina Лазурь-гель для дерева шелковисто-матовая, цветная, сосна 10 л / 8,80 кг</t>
  </si>
  <si>
    <t>948103802</t>
  </si>
  <si>
    <t>Средство защитно-декоративное Alpina Лазурь-гель для дерева шелковисто-матовая, цветная, сосна 2,5 л / 2,20 кг</t>
  </si>
  <si>
    <t>948103801</t>
  </si>
  <si>
    <t>Средство защитно-декоративное Alpina Лазурь-гель для дерева шелковисто-матовая, цветная, сосна 0,75 л / 0,66 кг</t>
  </si>
  <si>
    <t>948103810</t>
  </si>
  <si>
    <t>Средство защитно-декоративное Alpina Лазурь-гель для дерева шелковисто-матовая, цветная, кедр 10 л / 8,80 кг</t>
  </si>
  <si>
    <t>948103809</t>
  </si>
  <si>
    <t>Средство защитно-декоративное Alpina Лазурь-гель для дерева шелковисто-матовая, цветная, кедр 2,5 л / 2,20 кг</t>
  </si>
  <si>
    <t>948103808</t>
  </si>
  <si>
    <t>Средство защитно-декоративное Alpina Лазурь-гель для дерева шелковисто-матовая, цветная, кедр 0,75 л / 0,66 кг</t>
  </si>
  <si>
    <t>948103817</t>
  </si>
  <si>
    <t>Средство защитно-декоративное Alpina Лазурь-гель для дерева шелковисто-матовая, цветная, тик 10 л / 8,80 кг</t>
  </si>
  <si>
    <t>948103816</t>
  </si>
  <si>
    <t>Средство защитно-декоративное Alpina Лазурь-гель для дерева шелковисто-матовая, цветная, тик 2,5 л / 2,20 кг</t>
  </si>
  <si>
    <t>948103815</t>
  </si>
  <si>
    <t>Средство защитно-декоративное Alpina Лазурь-гель для дерева шелковисто-матовая, цветная, тик 0,75 л / 0,66 кг</t>
  </si>
  <si>
    <t>948103824</t>
  </si>
  <si>
    <t>Средство защитно-декоративное Alpina Лазурь-гель для дерева шелковисто-матовая, цветная, махагон 10 л / 8,80 кг</t>
  </si>
  <si>
    <t>948103823</t>
  </si>
  <si>
    <t>Средство защитно-декоративное Alpina Лазурь-гель для дерева шелковисто-матовая, цветная, махагон 2,5 л / 2,20 кг</t>
  </si>
  <si>
    <t>948103822</t>
  </si>
  <si>
    <t>Средство защитно-декоративное Alpina Лазурь-гель для дерева шелковисто-матовая, цветная, махагон 0,75 л / 0,66 кг</t>
  </si>
  <si>
    <t>948103831</t>
  </si>
  <si>
    <t>Средство защитно-декоративное Alpina Лазурь-гель для дерева шелковисто-матовая, цветная, рябина 10 л / 8,80 кг</t>
  </si>
  <si>
    <t>948103830</t>
  </si>
  <si>
    <t>Средство защитно-декоративное Alpina Лазурь-гель для дерева шелковисто-матовая, цветная, рябина 2,5 л / 2,20 кг</t>
  </si>
  <si>
    <t>948103829</t>
  </si>
  <si>
    <t>Средство защитно-декоративное Alpina Лазурь-гель для дерева шелковисто-матовая, цветная, рябина 0,75 л / 0,66 кг</t>
  </si>
  <si>
    <t>948103838</t>
  </si>
  <si>
    <t>Средство защитно-декоративное Alpina Лазурь-гель для дерева шелковисто-матовая, цветная, палисандр 10 л / 8,80 кг</t>
  </si>
  <si>
    <t>948103837</t>
  </si>
  <si>
    <t>Средство защитно-декоративное Alpina Лазурь-гель для дерева шелковисто-матовая, цветная, палисандр 2,5 л / 2,20 кг</t>
  </si>
  <si>
    <t>948103836</t>
  </si>
  <si>
    <t>Средство защитно-декоративное Alpina Лазурь-гель для дерева шелковисто-матовая, цветная, палисандр 0,75 л / 0,66 кг</t>
  </si>
  <si>
    <t>948103845</t>
  </si>
  <si>
    <t>Средство защитно-декоративное Alpina Лазурь-гель для дерева шелковисто-матовая, цветная, орех 10 л / 8,80 кг</t>
  </si>
  <si>
    <t>948103844</t>
  </si>
  <si>
    <t>Средство защитно-декоративное Alpina Лазурь-гель для дерева шелковисто-матовая, цветная, орех 2,5 л / 2,20 кг</t>
  </si>
  <si>
    <t>948103843</t>
  </si>
  <si>
    <t>Средство защитно-декоративное Alpina Лазурь-гель для дерева шелковисто-матовая, цветная, орех 0,75 л / 0,66 кг</t>
  </si>
  <si>
    <t>948103852</t>
  </si>
  <si>
    <t>Средство защитно-декоративное Alpina Лазурь-гель для дерева шелковисто-матовая, цветная, чёрный (алкидное) 10 л / 8,80 кг</t>
  </si>
  <si>
    <t>948103851</t>
  </si>
  <si>
    <t>Средство защитно-декоративное Alpina Лазурь-гель для дерева шелковисто-матовая, цветная, чёрный (алкидное) 2,5 л / 2,20 кг</t>
  </si>
  <si>
    <t>948103850</t>
  </si>
  <si>
    <t>Средство защитно-декоративное Alpina Лазурь-гель для дерева шелковисто-матовая, цветная, чёрный (алкидное) 0,75 л / 0,66 кг</t>
  </si>
  <si>
    <t>948103971</t>
  </si>
  <si>
    <t>Лак АУ Alpina Лак палубный глянцевый 10 л /8,90 кг</t>
  </si>
  <si>
    <t>Лак алкидно-уретановый водоотталкивающий</t>
  </si>
  <si>
    <t>948103968</t>
  </si>
  <si>
    <t>Лак АУ Alpina Лак палубный глянцевый 2,5 л /2,23 кг</t>
  </si>
  <si>
    <t>948103966</t>
  </si>
  <si>
    <t>Лак АУ Alpina Лак палубный глянцевый 0,75 л /0,67 кг</t>
  </si>
  <si>
    <t>948103984</t>
  </si>
  <si>
    <t>Лак АУ Alpina Лак палубный шелковисто-матовый 10 л /8,90 кг</t>
  </si>
  <si>
    <t>948103981</t>
  </si>
  <si>
    <t>Лак АУ Alpina Лак палубный шелковисто-матовый 2,5 л /2,23 кг</t>
  </si>
  <si>
    <t>948103979</t>
  </si>
  <si>
    <t>Лак АУ Alpina Лак палубный шелковисто-матовый 0,75 л /0,67 кг</t>
  </si>
  <si>
    <t>Лак алкидн. Alpina Для паркета (Alpina Parkett) шелковисто-матовый 750 мл / 0,704 кг</t>
  </si>
  <si>
    <t>948103567</t>
  </si>
  <si>
    <t>Лак акрил. Alpina АКВА Лак для паркета и полов глянцевый 10 л / 10,0 кг</t>
  </si>
  <si>
    <t>Лак акриловый для паркета и деревянных полов внутри</t>
  </si>
  <si>
    <t>948103572</t>
  </si>
  <si>
    <t>Лак акрил. Alpina АКВА Лак для паркета и полов шелковисто-матовый 10 л / 10,0 кг</t>
  </si>
  <si>
    <t>948103945</t>
  </si>
  <si>
    <t>Лак АУ Alpina Лак для деревянных полов глянцевый 10 л / 8,90 кг</t>
  </si>
  <si>
    <t>Лак алкидно-уретановый для деревянных полов внутри</t>
  </si>
  <si>
    <t>948103942</t>
  </si>
  <si>
    <t>Лак АУ Alpina Лак для деревянных полов глянцевый 2,5 л / 2,23 кг</t>
  </si>
  <si>
    <t>948103940</t>
  </si>
  <si>
    <t>Лак АУ Alpina Лак для деревянных полов глянцевый 0,75 л / 0,67 кг</t>
  </si>
  <si>
    <t>948103958</t>
  </si>
  <si>
    <t>Лак АУ Alpina Лак для деревянных полов шелковисто-матовый 10 л / 8,90 кг</t>
  </si>
  <si>
    <t>948103955</t>
  </si>
  <si>
    <t>Лак АУ Alpina Лак для деревянных полов шелковисто-матовый 2,5 л / 2,23 кг</t>
  </si>
  <si>
    <t>948103953</t>
  </si>
  <si>
    <t>Лак АУ Alpina Лак для деревянных полов шелковисто-матовый 0,75 л / 0,67 кг</t>
  </si>
  <si>
    <t>948103456</t>
  </si>
  <si>
    <t>Эмаль акрил. Alpina АКВА Эмаль для окон и дверей глянцевая 2,5 л / 3,05 кг</t>
  </si>
  <si>
    <t>Эмаль акриловая по дереву для окон и дверей внутри и снаружи</t>
  </si>
  <si>
    <t>948103454</t>
  </si>
  <si>
    <t>Эмаль акрил. Alpina АКВА Эмаль для окон и дверей глянцевая 0,9 л / 1,10 кг</t>
  </si>
  <si>
    <t>Лак акриловый по дереву для стен и потолков внутри</t>
  </si>
  <si>
    <t>948103864</t>
  </si>
  <si>
    <t>Средство защитное Alpina Лессировка для дерева шелковисто-матовая, алкидное, бесцветное 10 л/ 8,00 кг</t>
  </si>
  <si>
    <t>Лазурь алкидная для деревянных оснований внутри и снаружи</t>
  </si>
  <si>
    <t>948103861</t>
  </si>
  <si>
    <t>Средство защитное Alpina Лессировка для дерева шелковисто-матовая, алкидное, бесцветное 2,5 л/ 2,00 кг</t>
  </si>
  <si>
    <t>948103859</t>
  </si>
  <si>
    <t>Средство защитное Alpina Лессировка для дерева шелковисто-матовая, алкидное, бесцветное 0,75 л/ 0,60 кг</t>
  </si>
  <si>
    <t>948104026</t>
  </si>
  <si>
    <t>Средство защитное Alpina Лессировка для дерева шелковисто-матовая, цветная, белый 10 л/ 9,00 кг</t>
  </si>
  <si>
    <t>948104025</t>
  </si>
  <si>
    <t>Средство защитное Alpina Лессировка для дерева шелковисто-матовая, цветная, белый 2,5 л/ 2,25 кг</t>
  </si>
  <si>
    <t>948104024</t>
  </si>
  <si>
    <t>Средство защитное Alpina Лессировка для дерева шелковисто-матовая, цветная, белый 0,75 л/ 0,68 кг</t>
  </si>
  <si>
    <t>948103880</t>
  </si>
  <si>
    <t>Средство защитное Alpina Лессировка для дерева шелковисто-матовая, цветная, сосна 10 л/ 8,50 кг</t>
  </si>
  <si>
    <t>948103879</t>
  </si>
  <si>
    <t>Средство защитное Alpina Лессировка для дерева шелковисто-матовая, цветная, сосна 2,5 л/ 2,13 кг</t>
  </si>
  <si>
    <t>948103878</t>
  </si>
  <si>
    <t>Средство защитное Alpina Лессировка для дерева шелковисто-матовая, цветная, сосна 0,75 л/ 0,64 кг</t>
  </si>
  <si>
    <t>948103886</t>
  </si>
  <si>
    <t>Средство защитное Alpina Лессировка для дерева шелковисто-матовая, цветная, кедр 10 л/ 8,50 кг</t>
  </si>
  <si>
    <t>948103885</t>
  </si>
  <si>
    <t>Средство защитное Alpina Лессировка для дерева шелковисто-матовая, цветная, кедр 2,5 л/ 2,13 кг</t>
  </si>
  <si>
    <t>948103884</t>
  </si>
  <si>
    <t>Средство защитное Alpina Лессировка для дерева шелковисто-матовая, цветная, кедр 0,75 л/ 0,64 кг</t>
  </si>
  <si>
    <t>948103892</t>
  </si>
  <si>
    <t>Средство защитное Alpina Лессировка для дерева шелковисто-матовая, цветная, тик 10 л/ 8,50 кг</t>
  </si>
  <si>
    <t>948103891</t>
  </si>
  <si>
    <t>Средство защитное Alpina Лессировка для дерева шелковисто-матовая, цветная, тик 2,5 л/ 2,13 кг</t>
  </si>
  <si>
    <t>948103890</t>
  </si>
  <si>
    <t>Средство защитное Alpina Лессировка для дерева шелковисто-матовая, цветная, тик 0,75 л/ 0,64 кг</t>
  </si>
  <si>
    <t>948103898</t>
  </si>
  <si>
    <t>Средство защитное Alpina Лессировка для дерева шелковисто-матовая, цветная, махагон 10 л/ 8,50 кг</t>
  </si>
  <si>
    <t>948103897</t>
  </si>
  <si>
    <t>Средство защитное Alpina Лессировка для дерева шелковисто-матовая, цветная, махагон 2,5 л/ 2,13 кг</t>
  </si>
  <si>
    <t>948103896</t>
  </si>
  <si>
    <t>Средство защитное Alpina Лессировка для дерева шелковисто-матовая, цветная, махагон 0,75 л/ 0,64 кг</t>
  </si>
  <si>
    <t>948103904</t>
  </si>
  <si>
    <t>Средство защитное Alpina Лессировка для дерева шелковисто-матовая, цветная, рябина 10 л/ 8,50 кг</t>
  </si>
  <si>
    <t>948103903</t>
  </si>
  <si>
    <t>Средство защитное Alpina Лессировка для дерева шелковисто-матовая, цветная, рябина 2,5 л/ 2,13 кг</t>
  </si>
  <si>
    <t>948103902</t>
  </si>
  <si>
    <t>Средство защитное Alpina Лессировка для дерева шелковисто-матовая, цветная, рябина 0,75 л/ 0,64 кг</t>
  </si>
  <si>
    <t>948103910</t>
  </si>
  <si>
    <t>Средство защитное Alpina Лессировка для дерева шелковисто-матовая, цветная, палисандр 10 л/ 8,50 кг</t>
  </si>
  <si>
    <t>948103909</t>
  </si>
  <si>
    <t>Средство защитное Alpina Лессировка для дерева шелковисто-матовая, цветная, палисандр 2,5 л/ 2,13 кг</t>
  </si>
  <si>
    <t>948103908</t>
  </si>
  <si>
    <t>Средство защитное Alpina Лессировка для дерева шелковисто-матовая, цветная, палисандр 0,75 л/ 0,64 кг</t>
  </si>
  <si>
    <t>948103916</t>
  </si>
  <si>
    <t>Средство защитное Alpina Лессировка для дерева шелковисто-матовая, цветная, орех 10 л/ 8,50 кг</t>
  </si>
  <si>
    <t>948103915</t>
  </si>
  <si>
    <t>Средство защитное Alpina Лессировка для дерева шелковисто-матовая, цветная, орех 2,5 л/ 2,13 кг</t>
  </si>
  <si>
    <t>948103914</t>
  </si>
  <si>
    <t>Средство защитное Alpina Лессировка для дерева шелковисто-матовая, цветная, орех 0,75 л/ 0,64 кг</t>
  </si>
  <si>
    <t>948103922</t>
  </si>
  <si>
    <t>Средство защитное Alpina Лессировка для дерева шелковисто-матовая, цветная, чёрный 10 л/ 8,50 кг</t>
  </si>
  <si>
    <t>948103921</t>
  </si>
  <si>
    <t>Средство защитное Alpina Лессировка для дерева шелковисто-матовая, цветная, чёрный 2,5 л/ 2,13 кг</t>
  </si>
  <si>
    <t>948103920</t>
  </si>
  <si>
    <t>Средство защитное Alpina Лессировка для дерева шелковисто-матовая, цветная, чёрный 0,75 л/ 0,64 кг</t>
  </si>
  <si>
    <t>948103606</t>
  </si>
  <si>
    <t>Эмаль АУ Alpina Эмаль по ржавчине 3 в 1 База1 шелковисто-матовая 2,5 л/ 2,93 кг</t>
  </si>
  <si>
    <t>Эмаль алкидно-уретановая антикоррозионная 3 в 1</t>
  </si>
  <si>
    <t>948103604</t>
  </si>
  <si>
    <t>Эмаль АУ Alpina Эмаль по ржавчине 3 в 1 База1 шелковисто-матовая 0,75 л/ 0,88 кг</t>
  </si>
  <si>
    <t>948103610</t>
  </si>
  <si>
    <t>Эмаль АУ Alpina Эмаль по ржавчине 3 в 1 База3 шелковисто-матовая 2,13 л / 2,30 кг</t>
  </si>
  <si>
    <t>948103608</t>
  </si>
  <si>
    <t>Эмаль АУ Alpina Эмаль по ржавчине 3 в 1 База3 шелковисто-матовая 0,64 л / 0,69 кг</t>
  </si>
  <si>
    <t>948103618</t>
  </si>
  <si>
    <t>Эмаль АУ Alpina Эмаль по ржавчине 3 в 1 шелковисто-матовая RAL9003 Белый 2,5 л / 2,93 кг</t>
  </si>
  <si>
    <t>948103617</t>
  </si>
  <si>
    <t>Эмаль АУ Alpina Эмаль по ржавчине 3 в 1 шелковисто-матовая RAL9003 Белый 0,75 л / 0,88 кг</t>
  </si>
  <si>
    <t>948103623</t>
  </si>
  <si>
    <t>Эмаль АУ Alpina Эмаль по ржавчине 3 в 1 шелковисто-матовая RAL1015 Слоновая кость 2,5 л / 2,93 кг</t>
  </si>
  <si>
    <t>948103622</t>
  </si>
  <si>
    <t>Эмаль АУ Alpina Эмаль по ржавчине 3 в 1 шелковисто-матовая RAL1015 Слоновая кость 0,75 л / 0,88 кг</t>
  </si>
  <si>
    <t>948103628</t>
  </si>
  <si>
    <t>Эмаль АУ Alpina Эмаль по ржавчине 3 в 1 шелковисто-матовая RAL1021 Желтый 2,5 л / 2,68 кг</t>
  </si>
  <si>
    <t>948103627</t>
  </si>
  <si>
    <t>Эмаль АУ Alpina Эмаль по ржавчине 3 в 1 шелковисто-матовая RAL1021 Желтый 0,75 л / 0,80 кг</t>
  </si>
  <si>
    <t>948103633</t>
  </si>
  <si>
    <t>Эмаль АУ Alpina Эмаль по ржавчине 3 в 1 шелковисто-матовая RAL3011 Красно-коричневый 2,5 л / 2,70 кг</t>
  </si>
  <si>
    <t>948103632</t>
  </si>
  <si>
    <t>Эмаль АУ Alpina Эмаль по ржавчине 3 в 1 шелковисто-матовая RAL3011 Красно-коричневый 0,75 л / 0,81 кг</t>
  </si>
  <si>
    <t>948103638</t>
  </si>
  <si>
    <t>Эмаль АУ Alpina Эмаль по ржавчине 3 в 1 шелковисто-матовая RAL6002 Зеленый 2,5 л / 2,65 кг</t>
  </si>
  <si>
    <t>948103637</t>
  </si>
  <si>
    <t>Эмаль АУ Alpina Эмаль по ржавчине 3 в 1 шелковисто-матовая RAL6002 Зеленый 0,75 л / 0,80 кг</t>
  </si>
  <si>
    <t>948103643</t>
  </si>
  <si>
    <t>Эмаль АУ Alpina Эмаль по ржавчине 3 в 1 шелковисто-матовая RAL5005 Синий 2,5 л / 2,69 кг</t>
  </si>
  <si>
    <t>948103642</t>
  </si>
  <si>
    <t>Эмаль АУ Alpina Эмаль по ржавчине 3 в 1 шелковисто-матовая RAL5005 Синий 0,75 л / 0,80 кг</t>
  </si>
  <si>
    <t>948103648</t>
  </si>
  <si>
    <t>Эмаль АУ Alpina Эмаль по ржавчине 3 в 1 шелковисто-матовая RAL8011 Темно-коричневый 2,5 л / 2,78 кг</t>
  </si>
  <si>
    <t>948103647</t>
  </si>
  <si>
    <t>Эмаль АУ Alpina Эмаль по ржавчине 3 в 1 шелковисто-матовая RAL8011 Темно-коричневый 0,75 л / 0,83 кг</t>
  </si>
  <si>
    <t>948103653</t>
  </si>
  <si>
    <t>Эмаль АУ Alpina Эмаль по ржавчине 3 в 1 шелковисто-матовая RAL8017 Шоколадный 2,5 л / 2,70 кг</t>
  </si>
  <si>
    <t>948103652</t>
  </si>
  <si>
    <t>Эмаль АУ Alpina Эмаль по ржавчине 3 в 1 шелковисто-матовая RAL8017 Шоколадный 0,75 л / 0,80 кг</t>
  </si>
  <si>
    <t>948103658</t>
  </si>
  <si>
    <t>Эмаль АУ Alpina Эмаль по ржавчине 3 в 1 шелковисто-матовая RAL7040 Серый 2,5 л / 3,03 кг</t>
  </si>
  <si>
    <t>948103657</t>
  </si>
  <si>
    <t>Эмаль АУ Alpina Эмаль по ржавчине 3 в 1 шелковисто-матовая RAL7040 Серый 0,75 л / 0,91 кг</t>
  </si>
  <si>
    <t>948103663</t>
  </si>
  <si>
    <t>Эмаль АУ Alpina Эмаль по ржавчине 3 в 1 шелковисто-матовая RAL9005 Черный 2,5 л / 2,65 кг</t>
  </si>
  <si>
    <t>948103662</t>
  </si>
  <si>
    <t>Эмаль АУ Alpina Эмаль по ржавчине 3 в 1 шелковисто-матовая RAL9005 Черный 0,75 л / 0,80 кг</t>
  </si>
  <si>
    <t>948103668</t>
  </si>
  <si>
    <t>Эмаль АУ Alpina Эмаль по ржавчине 3 в 1 шелковисто-матовая RAL9023 Серебряный 2,5 л / 2,53 кг</t>
  </si>
  <si>
    <t>948103667</t>
  </si>
  <si>
    <t>Эмаль АУ Alpina Эмаль по ржавчине 3 в 1 шелковисто-матовая RAL9023 Серебряный 0,75 л / 0,76 кг</t>
  </si>
  <si>
    <t>Эмаль акриловая по металлу для радиаторов</t>
  </si>
  <si>
    <t>Эмаль акриловая по дереву и металлу белая внутри и снаружи</t>
  </si>
  <si>
    <t>Эмаль акрил. Alpina АКВА Эмаль белая глянцевая 0,9 л / 1,10 кг</t>
  </si>
  <si>
    <t>948103767</t>
  </si>
  <si>
    <t>Эмаль алкидн. Alpina Эмаль универсальная белая глянцевая, 2,5 л/ 2,78 кг</t>
  </si>
  <si>
    <t>Эмаль алкидная белая по дереву и металлу внутри и снаружи</t>
  </si>
  <si>
    <t>948103765</t>
  </si>
  <si>
    <t>Эмаль алкидн. Alpina Эмаль универсальная белая глянцевая, 0,75 л/ 0,83 кг</t>
  </si>
  <si>
    <t>948103775</t>
  </si>
  <si>
    <t>Эмаль алкидн. Alpina Эмаль универсальная белая шелковисто-матовая, 2,5 л/ 2,95 кг</t>
  </si>
  <si>
    <t>948103773</t>
  </si>
  <si>
    <t>Эмаль алкидн. Alpina Эмаль универсальная белая шелковисто-матовая, 0,75 л/ 0,89 кг</t>
  </si>
  <si>
    <t>Эмаль акриловая колеруемая по дереву и металлу внутри и снаружи</t>
  </si>
  <si>
    <t>948103673</t>
  </si>
  <si>
    <t>Эмаль алкидн. Alpina Эмаль универсальная База1, глянцевая 2,5 л / 2,93 кг</t>
  </si>
  <si>
    <t>Эмаль алкидная цветная по дереву и металлу внутри и снаружи</t>
  </si>
  <si>
    <t>948103671</t>
  </si>
  <si>
    <t>Эмаль алкидн. Alpina Эмаль универсальная База1, глянцевая  0,75 л / 0,88 кг</t>
  </si>
  <si>
    <t>948103687</t>
  </si>
  <si>
    <t>Эмаль алкидн. Alpina Эмаль универсальная База3, глянцевая 2,13 л / 2,22 кг</t>
  </si>
  <si>
    <t>948103685</t>
  </si>
  <si>
    <t>Эмаль алкидн. Alpina Эмаль универсальная База3, глянцевая 0,64 л / 0,67 кг</t>
  </si>
  <si>
    <t>948103708</t>
  </si>
  <si>
    <t>Эмаль алкидн. Alpina Эмаль универсальная глянцевая, цветная, слоновая кость 0,75 л / 0,88 кг</t>
  </si>
  <si>
    <t>948103732</t>
  </si>
  <si>
    <t>Эмаль алкидн. Alpina Эмаль универсальная глянцевая, цветная, серый 0,75 л / 0,87 кг</t>
  </si>
  <si>
    <t>948103748</t>
  </si>
  <si>
    <t>Эмаль алкидн. Alpina Эмаль универсальная глянцевая, цветная, шоколадный 0,75 л / 0,79 кг</t>
  </si>
  <si>
    <t>948103756</t>
  </si>
  <si>
    <t>Эмаль алкидн. Alpina Эмаль универсальная глянцевая, цветная, черный 0,75 л / 0,77 кг</t>
  </si>
  <si>
    <t>948103682</t>
  </si>
  <si>
    <t>Эмаль алкидн. Alpina Эмаль универсальная База1, шелковисто-матовая 10 л / 12,50 кг</t>
  </si>
  <si>
    <t>948103680</t>
  </si>
  <si>
    <t>Эмаль алкидн. Alpina Эмаль универсальная База1, шелковисто-матовая 2,5 л / 3,13 кг</t>
  </si>
  <si>
    <t>948103678</t>
  </si>
  <si>
    <t>Эмаль алкидн. Alpina Эмаль универсальная База1, шелковисто-матовая 0,75 л / 0,94 кг</t>
  </si>
  <si>
    <t>948103696</t>
  </si>
  <si>
    <t>Эмаль алкидн. Alpina Эмаль универсальная База3, шелковисто-матовая 8,5 л / 9,52 кг</t>
  </si>
  <si>
    <t>4810949012448</t>
  </si>
  <si>
    <t>948103694</t>
  </si>
  <si>
    <t>Эмаль алкидн. Alpina Эмаль универсальная База3, шелковисто-матовая 2,13 л / 2,39 кг</t>
  </si>
  <si>
    <t>948103692</t>
  </si>
  <si>
    <t>Эмаль алкидн. Alpina Эмаль универсальная База3, шелковисто-матовая 0,64 л / 0,72 кг</t>
  </si>
  <si>
    <t>948103712</t>
  </si>
  <si>
    <t>Эмаль алкидн. Alpina Эмаль универсальная шелковисто-матовая, цветная, слоновая кость 0,75 л / 0,98 кг</t>
  </si>
  <si>
    <t>948103736</t>
  </si>
  <si>
    <t>Эмаль алкидн. Alpina Эмаль универсальная шелковисто-матовая, цветная, серый 0,75 л / 0,97 кг</t>
  </si>
  <si>
    <t>948103752</t>
  </si>
  <si>
    <t>Эмаль алкидн. Alpina Эмаль универсальная шелковисто-матовая, цветная, шоколадный 0,75 л / 0,90 кг</t>
  </si>
  <si>
    <t>948103760</t>
  </si>
  <si>
    <t>Эмаль алкидн. Alpina Эмаль универсальная шелковисто-матовая, цветная, черный 0,75 л / 0,87 кг</t>
  </si>
  <si>
    <t>939104</t>
  </si>
  <si>
    <t>Штукатурка дисперсионная Capatect Buntstein-Sockelputz 691 Nr.01 Carbon 25 кг</t>
  </si>
  <si>
    <t>939105</t>
  </si>
  <si>
    <t>Штукатурка дисперсионная Capatect Buntstein-Sockelputz 691 Nr.02 Metall 25 кг</t>
  </si>
  <si>
    <t>939106</t>
  </si>
  <si>
    <t>Штукатурка дисперсионная Capatect Buntstein-Sockelputz 691 Nr.03 Aluminium 25 кг</t>
  </si>
  <si>
    <t>939107</t>
  </si>
  <si>
    <t>Штукатурка дисперсионная Capatect Buntstein-Sockelputz 691 Nr.04 Asphalt 25 кг</t>
  </si>
  <si>
    <t>939108</t>
  </si>
  <si>
    <t>Штукатурка дисперсионная Capatect Buntstein-Sockelputz 691 Nr.05 Nebel 25 кг</t>
  </si>
  <si>
    <t>939109</t>
  </si>
  <si>
    <t>Штукатурка дисперсионная Capatect Buntstein-Sockelputz 691 Nr.06 Kiesel 25 кг</t>
  </si>
  <si>
    <t>939110</t>
  </si>
  <si>
    <t>Штукатурка дисперсионная Capatect Buntstein-Sockelputz 691 Nr.07 Lava 25 кг</t>
  </si>
  <si>
    <t>939111</t>
  </si>
  <si>
    <t>Штукатурка дисперсионная Capatect Buntstein-Sockelputz 691 Nr.08 Schiefer 25 кг</t>
  </si>
  <si>
    <t>939112</t>
  </si>
  <si>
    <t>Штукатурка дисперсионная Capatect Buntstein-Sockelputz 691 Nr.09 Strand 25 кг</t>
  </si>
  <si>
    <t>909671</t>
  </si>
  <si>
    <t>Шпатлевка карбоновая Carbon-Spachtel 20 кг</t>
  </si>
  <si>
    <t>Состав клеевой Capatect Klebe-und Spachtelmasse 190 (Капатект 190) 25 кг</t>
  </si>
  <si>
    <t>Состав клеевой Capatect Klebe-und Spachtelmasse 190 Winter (Капатект 190 зима) 25 кг</t>
  </si>
  <si>
    <t>Состав клеевой Capatect Klebemasse 190 S (Капатект 190S) 25 кг</t>
  </si>
  <si>
    <t>Состав клеевой Capatect Klebemasse 190 S Winter (Капатект 190 S зима) 25 кг</t>
  </si>
  <si>
    <t>948103536</t>
  </si>
  <si>
    <t>Сухая смесь штукатурная Capatect Warmputz (Капатект Вармпутц) 9 кг</t>
  </si>
  <si>
    <t>Шпатлевка белая Capalith-Fassaden-Feinspachtel P (Капалит Финиш) 25 кг</t>
  </si>
  <si>
    <t>927097</t>
  </si>
  <si>
    <t>Самоклеящиеся картонные трафареты для имитации кирпичной кладки. Размер 1,035*0,88 м.  (упаковка 50 шт)</t>
  </si>
  <si>
    <t>Самоклеящиеся картонные трафареты для имитации кирпичной кладки при нанесении декоративных штукатурок. Размер 1*1 м.  50 шт. в упаковке.</t>
  </si>
  <si>
    <t>889562</t>
  </si>
  <si>
    <t>Capatect Accento Spachtel 20 кг</t>
  </si>
  <si>
    <t>Готовая к применению полимерная шпатлевка для наружной отделки.</t>
  </si>
  <si>
    <t>889558</t>
  </si>
  <si>
    <t>Capatect Accento Finish Transparent/Прозрачная 2,5 кг</t>
  </si>
  <si>
    <t>Лазурь акриловая для декоративных покрытий</t>
  </si>
  <si>
    <t>889559</t>
  </si>
  <si>
    <t>Capatect Accento Finish Gold/Золото 2,5 кг</t>
  </si>
  <si>
    <t>889560</t>
  </si>
  <si>
    <t>Capatect Accento Finish Kupfer/Медь  2,5 кг</t>
  </si>
  <si>
    <t>889561</t>
  </si>
  <si>
    <t>Capatect Accento Finish Silber/Серебро  2,5 кг</t>
  </si>
  <si>
    <t>Стеклосетка армирующая щелочестойкая для ЛШСУ Пр-во РФ Высота 2-х поддонов 2.6 метра</t>
  </si>
  <si>
    <t>846653</t>
  </si>
  <si>
    <t>Пластиковый перфорированный профиль со стеклосеткой и отводным кантом для устройтства кромки при нанесении финишных штукатурок</t>
  </si>
  <si>
    <t>Пластиковый профиль со стеклотканевой сеткой для обрамления тупых и острых углов Capatect-rolleck 042/00. 1рулон=25м .</t>
  </si>
  <si>
    <t>940293</t>
  </si>
  <si>
    <t>Профиль для компенасции высоких динамических напряжений при устройстве примыканий элементов ЛШСУ к оконным и дверным проемам. Особо подвижный и долговечный. Для экстремальных нагрузок</t>
  </si>
  <si>
    <t>908616</t>
  </si>
  <si>
    <t>Профиль эластичный с крышкой для устройства вертикальных деформационных швов расположенных в плоскости здания</t>
  </si>
  <si>
    <t>948103214</t>
  </si>
  <si>
    <t>948103213</t>
  </si>
  <si>
    <t>948103217</t>
  </si>
  <si>
    <t>948103219</t>
  </si>
  <si>
    <t>948103220</t>
  </si>
  <si>
    <t>DisboPUR 385 2K-PU-Beschichtung Premium Masse Lichtgrau 21,6 kg</t>
  </si>
  <si>
    <t>DisboPUR 385 2K-PU-Beschichtung Premium Haerter 8,4 kg</t>
  </si>
  <si>
    <t>949383</t>
  </si>
  <si>
    <t>Disbon 404 ELF 1K-Acryl-Bodensiegel Basis 1 12,5 Ltr.</t>
  </si>
  <si>
    <t>949386</t>
  </si>
  <si>
    <t>Disbon 404 ELF 1K-Acryl-Bodensiegel Basis 1 7,5 Ltr.</t>
  </si>
  <si>
    <t>949389</t>
  </si>
  <si>
    <t>Disbon 404 ELF 1K-Acryl-Bodensiegel Basis 1 2,5 Ltr.</t>
  </si>
  <si>
    <t>949384</t>
  </si>
  <si>
    <t>Disbon 404 ELF 1K-Acryl-Bodensiegel Basis 2 12,5 Ltr.</t>
  </si>
  <si>
    <t>949387</t>
  </si>
  <si>
    <t>Disbon 404 ELF 1K-Acryl-Bodensiegel Basis 2 7,5 Ltr.</t>
  </si>
  <si>
    <t>949390</t>
  </si>
  <si>
    <t>Disbon 404 ELF 1K-Acryl-Bodensiegel Basis 2 2,5 Ltr.</t>
  </si>
  <si>
    <t>949385</t>
  </si>
  <si>
    <t>Disbon 404 ELF 1K-Acryl-Bodensiegel Basis 3 11,75 Ltr.</t>
  </si>
  <si>
    <t>949388</t>
  </si>
  <si>
    <t>Disbon 404 ELF 1K-Acryl-Bodensiegel Basis 3 7,05 Ltr.</t>
  </si>
  <si>
    <t>949391</t>
  </si>
  <si>
    <t>Disbon 404 ELF 1K-Acryl-Bodensiegel Basis 3 2,35 Ltr.</t>
  </si>
  <si>
    <t>DisboADD 419 Verdünner/Reiniger für EP-Harze 10 Ltr.</t>
  </si>
  <si>
    <t>DisboADD 419 Verdünner/Reiniger für EP-Harze 2,5 Ltr.</t>
  </si>
  <si>
    <t>DisboPOX W 442 2K-EP-Garagensiegel Basis 1 10 kg</t>
  </si>
  <si>
    <t>DisboPOX W 442 2K-EP-Garagensiegel Basis 2 10 kg</t>
  </si>
  <si>
    <t>DisboPOX W 442 2K-EP-Garagensiegel Basis 3 10 kg</t>
  </si>
  <si>
    <t>944014</t>
  </si>
  <si>
    <t>DisboPOX W 443 2K-EP-Grundierung 10 kg</t>
  </si>
  <si>
    <t>944018</t>
  </si>
  <si>
    <t>DisboPOX W 443 2K-EP-Grundierung 5 kg</t>
  </si>
  <si>
    <t>DisboPOX W 447 2K-EP-Universalharz Basis 2 10 kg</t>
  </si>
  <si>
    <t>DisboPOX W 447 2K-EP-Universalharz Basis 3 10 kg</t>
  </si>
  <si>
    <t>945030</t>
  </si>
  <si>
    <t>DisboXAN 450 Fassadenhydrophobierung 5Ltr.</t>
  </si>
  <si>
    <t>945029</t>
  </si>
  <si>
    <t>DisboXAN 450 Fassadenhydrophobierung 1Ltr.</t>
  </si>
  <si>
    <t>DisboPOX W 453 2K-EP-Verlaufsbeschichtung Masse Kieselgrau 36 kg</t>
  </si>
  <si>
    <t>DisboPOX W 453 2K-EP-Verlaufsbeschichtung Masse Mittelgrau 36 kg</t>
  </si>
  <si>
    <t>DisboPOX W 453 2K-EP-Verlaufsbeschichtung Masse Steingrau 36 kg</t>
  </si>
  <si>
    <t>DisboPOX W 453 2K-EP-Verlaufsbeschichtung Masse SOTON 36 kg</t>
  </si>
  <si>
    <t>DisboPOX W 453 2K-EP-Verlaufsbeschichtung Haerter 4 kg</t>
  </si>
  <si>
    <t>DisboPUR W 458 2K-PU-Versiegelung 12 kg</t>
  </si>
  <si>
    <t>DisboPUR W 458 2K-PU-Versiegelung 4 kg</t>
  </si>
  <si>
    <t>DisboPUR W 459 2K-PU-Versiegelung Basis 1 4 kg</t>
  </si>
  <si>
    <t>DisboPUR W 459 2K-PU-Versiegelung Basis 2 4 kg</t>
  </si>
  <si>
    <t>DisboPUR W 459 2K-PU-Versiegelung Basis 3 4 kg</t>
  </si>
  <si>
    <t>DisboPUR W 459 2K-PU-Versiegelung Kieselgrau 4 kg</t>
  </si>
  <si>
    <t>DisboPUR W 459 2K-PU-Versiegelung Lichtgrau 4 kg</t>
  </si>
  <si>
    <t>DisboPUR W 459 2K-PU-Versiegelung Steingrau 4 kg</t>
  </si>
  <si>
    <t>DisboPUR W 459 2K-PU-Versiegelung SOTON 12 kg</t>
  </si>
  <si>
    <t>DisboXID 460 2K-EP-Grundierung Masse 17,5 kg</t>
  </si>
  <si>
    <t>938885</t>
  </si>
  <si>
    <t>DisboXID 460 2K-EP-Grundierung Haerter 7,5 kg</t>
  </si>
  <si>
    <t>DisboXID 462 2K-EP-Grundierung Masse 18,75 kg</t>
  </si>
  <si>
    <t>DisboXID 462 2K-EP-Grundierung Haerter 6,25 kg</t>
  </si>
  <si>
    <t>DisboXID 464 2K-EP-Beschichtung Masse Kieselgrau 24 kg</t>
  </si>
  <si>
    <t>DisboXID 464 2K-EP-Beschichtung Masse Steingrau 24 kg</t>
  </si>
  <si>
    <t>DisboXID 464 2K-EP-Beschichtung Masse Lichtgrau 24 kg</t>
  </si>
  <si>
    <t>DisboXID 464 2K-EP-Beschichtung Masse SOTON 24 kg</t>
  </si>
  <si>
    <t>DisboXID 464 2K-EP-Beschichtung Haerter 6 kg</t>
  </si>
  <si>
    <t>943926</t>
  </si>
  <si>
    <t>DisboXID 467 2K-EP-Hartkornschicht Steingrau 15 kg</t>
  </si>
  <si>
    <t>943924</t>
  </si>
  <si>
    <t>DisboXID 467 2K-EP-Hartkornschicht Kieselgrau 15 kg</t>
  </si>
  <si>
    <t>943929</t>
  </si>
  <si>
    <t>DisboXID 467 2K-EP-Hartkornschicht SOTON 15 kg</t>
  </si>
  <si>
    <t>DisboPOX W 468 THIX 2K-EP-Versiegelung Masse Kieselgrau 33,6 kg</t>
  </si>
  <si>
    <t>DisboPOX W 468 THIX 2K-EP-Versiegelung Masse Steingrau 33,6 kg</t>
  </si>
  <si>
    <t>DisboPOX W 468 THIX 2K-EP-Versiegelung Masse SOTON 33,6 kg</t>
  </si>
  <si>
    <t>DisboPOX W 468 THIX 2K-EP-Versiegelung Harter 6,4 kg</t>
  </si>
  <si>
    <t>DisboPOX W 471 AS 2K-EP-Leitschicht Schwarz 10 kg</t>
  </si>
  <si>
    <t>DisboXID 472 AS 2K-EP-Beschichtung Masse Kieselgrau 24 kg</t>
  </si>
  <si>
    <t>DisboXID 472 AS 2K-EP-Beschichtung Masse Steingrau 24 kg</t>
  </si>
  <si>
    <t>DisboXID 472 AS 2K-EP-Beschichtung Masse SOTON 24 kg</t>
  </si>
  <si>
    <t>DisboXID 472 AS 2K-EP-Beschichtung Haerter 6 kg</t>
  </si>
  <si>
    <t>DisboPOX W 477 AS 2K-EP-Versiegelung Masse Kieselgrau 33,6 kg</t>
  </si>
  <si>
    <t>DisboPOX W 477 AS 2K-EP-Versiegelung Haerter 6,4 kg</t>
  </si>
  <si>
    <t>Disbon 481 2K-EP-Universalprimer Dunkelbraun 10 kg</t>
  </si>
  <si>
    <t>Disbon 481 2K-EP-Universalprimer Hellgrau 10 kg</t>
  </si>
  <si>
    <t>Disbon 481 2K-EP-Universalprimer  Weiss 10 kg</t>
  </si>
  <si>
    <t>Disbon 481 2K-EP-Universalprimer SOTON 10 kg</t>
  </si>
  <si>
    <t>DisboXID 489 2K-EP-Versiegelung Masse 16,67 kg</t>
  </si>
  <si>
    <t>DisboXID 489 2K-EP-Versiegelung Haerter 8,33 kg</t>
  </si>
  <si>
    <t>DisboADD 499 Verdünner/Reiniger für PU-Harze 10 Ltr.</t>
  </si>
  <si>
    <t>DisboADD 499 Verdünner/Reiniger für PU-Harze 1 Ltr.</t>
  </si>
  <si>
    <t>DisboCRET 515 1K-Acryl-Betonanstrich Weiss 15 Ltr.</t>
  </si>
  <si>
    <t>DisboCRET 515 1K-Acryl-Betonanstrich Weiss Basis 1 12 Ltr.</t>
  </si>
  <si>
    <t>DisboCRET 515 1K-Acryl-Betonanstrich Weiss Basis 2 12 Ltr.</t>
  </si>
  <si>
    <t>DisboCRET 535 1K-Acryl-Betonlasur 12,5 Ltr.</t>
  </si>
  <si>
    <t>DisboCRET 535 1K-Acryl-Betonlasur SOTON 12,5 Ltr.</t>
  </si>
  <si>
    <t>936424</t>
  </si>
  <si>
    <t>DisboADD 903 Beschleuniger für EP-Harze 500 ml</t>
  </si>
  <si>
    <t>DisboPUR 921 PHS 2K-PU-Dichtungsschicht Haerter Kieselgrau 21 kg</t>
  </si>
  <si>
    <t>DisboPUR 921 PHS 2K-PU-Dichtungsschicht Masse 9 kg</t>
  </si>
  <si>
    <t>DisboPUR 922 PHS 2K-PU-Verschleißschicht Masse Hellbeige 24 kg</t>
  </si>
  <si>
    <t>DisboPUR 922 PHS 2K-PU-Verschleißschicht Haerter 6 kg</t>
  </si>
  <si>
    <t>DisboPUR 924 PHS 2K-PU-Versiegelung Masse Kieselgrau 25,35 kg</t>
  </si>
  <si>
    <t>DisboPUR 924 PHS 2K-PU-Versiegelung Masse SOTON 25,35 kg</t>
  </si>
  <si>
    <t>DisboPUR 924 PHS 2K-PU-Versiegelung Haerter 7,15 kg</t>
  </si>
  <si>
    <t>DisboADD 942 Quarzsandmischung (0,1 - 0,4 mm) 25 kg</t>
  </si>
  <si>
    <t>DisboADD 943 Quarzsandmischung (0,4 - 0,8 mm) 25 kg</t>
  </si>
  <si>
    <t>DisboADD 944 Quarzsandmischung (0,8 - 1,2 mm) 25 kg</t>
  </si>
  <si>
    <t>DisboADD 947 Glasperlen Medium 3 kg</t>
  </si>
  <si>
    <t>DisboADD 947 Glasperlen Rough 3 kg</t>
  </si>
  <si>
    <t>DisboADD 947 Glasperlen Fine 1 kg</t>
  </si>
  <si>
    <t>DisboADD 948 Farbchips Glimmer Gold 1 kg</t>
  </si>
  <si>
    <t>DisboADD 948 Farbchips Glimmer Silber 1 kg</t>
  </si>
  <si>
    <t>DisboADD 948 Farbchips Biscaya C1 1 kg</t>
  </si>
  <si>
    <t>DisboADD 948 Farbchips Biscaya C2 1 kg</t>
  </si>
  <si>
    <t>DisboADD 948 Farbchips Gelb 1 kg</t>
  </si>
  <si>
    <t>DisboADD 948 Farbchips Hellblau 1 kg</t>
  </si>
  <si>
    <t>DisboADD 948 Farbchips Hellgrau 1 kg</t>
  </si>
  <si>
    <t>DisboADD 948 Farbchips Leva C1 1 kg</t>
  </si>
  <si>
    <t>DisboADD 948 Farbchips Leva C2  1 kg</t>
  </si>
  <si>
    <t>DisboADD 948 Farbchips Murano C1 1 kg</t>
  </si>
  <si>
    <t>DisboADD 948 Farbchips Murano C2 1 kg</t>
  </si>
  <si>
    <t>DisboADD 948 Farbchips Murano C3 1 kg</t>
  </si>
  <si>
    <t>DisboADD 948 Farbchips Murano C4 1 kg</t>
  </si>
  <si>
    <t>DisboADD 948 Farbchips Rot 1 kg</t>
  </si>
  <si>
    <t>DisboADD 948 Farbchips Schwarz 1 kg</t>
  </si>
  <si>
    <t>DisboADD 948 Farbchips Sierra C1 1 kg</t>
  </si>
  <si>
    <t>DisboADD 948 Farbchips Sierra C2 1 kg</t>
  </si>
  <si>
    <t>DisboADD 948 Farbchips Trentino C1 1 kg</t>
  </si>
  <si>
    <t>DisboADD 948 Farbchips Trentino C2 1 kg</t>
  </si>
  <si>
    <t>DisboADD 948 Farbchips Weiss 1 kg</t>
  </si>
  <si>
    <t>DisboADD 952 Stellmittel für EP-Harze 1 kg</t>
  </si>
  <si>
    <t>DisboADD 958 Schiefersplitt Albero 25 kg</t>
  </si>
  <si>
    <t>DisboADD 958 Schiefersplitt Amabel 25 kg</t>
  </si>
  <si>
    <t>DisboADD 958 Schiefersplitt Graphite 25 kg</t>
  </si>
  <si>
    <t>DisboADD 958 Schiefersplitt Indigo 25 kg</t>
  </si>
  <si>
    <t>DisboADD 958 Schiefersplitt Karubwe 25 kg</t>
  </si>
  <si>
    <t>DisboADD 958 Schiefersplitt Kishanda 25 kg</t>
  </si>
  <si>
    <t>DisboADD 958 Schiefersplitt Orissa 25 kg</t>
  </si>
  <si>
    <t>DisboADD 973 Kupferband 16,5 m</t>
  </si>
  <si>
    <t>DisboADD 975 Leitset</t>
  </si>
  <si>
    <t>DisboADD 984 Quarzsandmischung Anthrazit 25 kg</t>
  </si>
  <si>
    <t>DisboADD 984 Quarzsandmischung Blau-Weiss 25 kg</t>
  </si>
  <si>
    <t>DisboADD 984 Quarzsandmischung Gelb-Weiss 25 kg</t>
  </si>
  <si>
    <t>DisboADD 984 Quarzsandmischung Grün-Weiss 25 kg</t>
  </si>
  <si>
    <t>DisboADD 984 Quarzsandmischung Natur 25 kg</t>
  </si>
  <si>
    <t>DisboADD 984 Quarzsandmischung Rot-Weiss 25 kg</t>
  </si>
  <si>
    <t>DisboADD 984 Quarzsandmischung Schwarz-Weiss 25 kg</t>
  </si>
  <si>
    <t>953433</t>
  </si>
  <si>
    <t>AmphiTint 00 Rotbraun/ Красно-коричневая 1л</t>
  </si>
  <si>
    <t>953434</t>
  </si>
  <si>
    <t>AmphiTint 01 Oxidgelb/ Оксидно-желтая 1л</t>
  </si>
  <si>
    <t>953436</t>
  </si>
  <si>
    <t>AmphiTint 02 Oxidschwarz/ Оксидно-черная 1л</t>
  </si>
  <si>
    <t>953438</t>
  </si>
  <si>
    <t>AmphiTint 03 Toenschwarz/ Чисто черная 1л</t>
  </si>
  <si>
    <t>953440</t>
  </si>
  <si>
    <t>AmphiTint 04 Dunkelblau/ Темно-синяя 1л</t>
  </si>
  <si>
    <t>953387</t>
  </si>
  <si>
    <t>AmphiTint 05 Neutralrot/ Нейтральная красная 1л</t>
  </si>
  <si>
    <t>953442</t>
  </si>
  <si>
    <t>AmphiTint 06 Neutralgruen/ Нейтральная зеленая 1л</t>
  </si>
  <si>
    <t>953444</t>
  </si>
  <si>
    <t>AmphiTint 07 Reinweiss/ Чисто белая 1л</t>
  </si>
  <si>
    <t>953389</t>
  </si>
  <si>
    <t>AmphiTint 08 Signalrot/ Сигнально-красная 1л</t>
  </si>
  <si>
    <t>953391</t>
  </si>
  <si>
    <t>AmphiTint 10 Reinorange/ Чисто оранжевая 1л</t>
  </si>
  <si>
    <t>953446</t>
  </si>
  <si>
    <t>AmphiTint 11 Purviolett/ Чисто фиолетовая 1л</t>
  </si>
  <si>
    <t>953448</t>
  </si>
  <si>
    <t>AmphiTint 12 Gelb/ Желтая 1л</t>
  </si>
  <si>
    <t>953451</t>
  </si>
  <si>
    <t>AmphiTint 15 Gruengelb/ Зелено-желтая 1л</t>
  </si>
  <si>
    <t>953394</t>
  </si>
  <si>
    <t>AmphiTint 16 Oxidbraun/ Оксидно-коричневая 1л</t>
  </si>
  <si>
    <t>953453</t>
  </si>
  <si>
    <t>AmphiTint 18 Brillantgelb/ Бриллиантовая жёлтая 1л</t>
  </si>
  <si>
    <t>953456</t>
  </si>
  <si>
    <t>AmphiTint 27 Oxidorange/ Оксидно-оранжевая 1л</t>
  </si>
  <si>
    <t>953458</t>
  </si>
  <si>
    <t>AmphiTint 28 Tuerkis/ Бирюзовая 1л</t>
  </si>
  <si>
    <t>953460</t>
  </si>
  <si>
    <t>AmphiTint 29 Kobaltblau/ Кобальтовая 1л</t>
  </si>
  <si>
    <t>954436</t>
  </si>
  <si>
    <t>AmphiTint 50 Weiss/ Белая 1л</t>
  </si>
  <si>
    <t>954437</t>
  </si>
  <si>
    <t>AmphiTint 51 Gelb/ Желтая 1л</t>
  </si>
  <si>
    <t>954439</t>
  </si>
  <si>
    <t>AmphiTint 53 Rot/ Красная 1л</t>
  </si>
  <si>
    <t>954440</t>
  </si>
  <si>
    <t>AmphiTint 54 Violett/ Фиолетовая 1л</t>
  </si>
  <si>
    <t>954441</t>
  </si>
  <si>
    <t>AmphiTint 55 Blau/ Синяя 1л</t>
  </si>
  <si>
    <t>954442</t>
  </si>
  <si>
    <t>AmphiTint 56 Gruen/ Зеленая 1л</t>
  </si>
  <si>
    <t>954463</t>
  </si>
  <si>
    <t>AmphiTint 57 Oxidgelb/ Оксидно-желтая 1л</t>
  </si>
  <si>
    <t>954464</t>
  </si>
  <si>
    <t>AmphiTint 58 Oxidrot/ Оксидно-красная 1л</t>
  </si>
  <si>
    <t>954465</t>
  </si>
  <si>
    <t>AmphiTint 59 Schwarz/ Черная 1л</t>
  </si>
  <si>
    <t>954466</t>
  </si>
  <si>
    <t>AmphiTint 60 Wismutgelb/ Висмутово-желтый 1л</t>
  </si>
  <si>
    <t>954467</t>
  </si>
  <si>
    <t>AmphiTint 61 Blaurot/ Сине-красная 1л</t>
  </si>
  <si>
    <t>953397</t>
  </si>
  <si>
    <t>AmphiTint 97 Transparentgelb/ Прозрачная желтая 1л</t>
  </si>
  <si>
    <t>953398</t>
  </si>
  <si>
    <t>AmphiTint 98 Transparentrot/ Прозрачная красная 1л</t>
  </si>
  <si>
    <t>954438</t>
  </si>
  <si>
    <t>AmphiTint 52 Orange/ Оранжевая 1л</t>
  </si>
  <si>
    <t>Стеклофлизелин CD CV AkkordVlies G190 VB NBME 25м*1м</t>
  </si>
  <si>
    <t>Стеклофлизелин CD CV AkkordVlies G190 AA NBME 25м*1м</t>
  </si>
  <si>
    <t>Обои на основе стеклофлизелина CD CV GlasGewebe 2120 K NBME 25м*1м</t>
  </si>
  <si>
    <t>Обои на основе стеклофлизелина CD CV GlasGewebe 2165 K NBME 25м*1м</t>
  </si>
  <si>
    <t>Обои на основе стеклофлизелина CD CV GlasGewebe 2170 K NBME 25м*1м</t>
  </si>
  <si>
    <t>Обои на основе стеклофлизелина CD CV GlasGewebe 2180 K NBME 25м*1м</t>
  </si>
  <si>
    <t>Обои на основе стеклофлизелина CD CV GlasGewebe 2410 K NBME 25м*1м</t>
  </si>
  <si>
    <t>Обои на основе стеклофлизелина CD CV GlasGewebe 2440 K NBME 25м*1м</t>
  </si>
  <si>
    <t>Обои на основе стеклофлизелина CD CV GlasGewebe 2460 K NBME 25м*1м</t>
  </si>
  <si>
    <t>Обои на основе стеклофлизелина CD CV GlasGewebe 3185 K NBME 25м*1м</t>
  </si>
  <si>
    <t>Обои на основе стеклофлизелина CD CV GlasGewebe 2120 VB NBME 25м*1м</t>
  </si>
  <si>
    <t>Обои на основе стеклофлизелина CD CV GlasGewebe 2165 VB NBME 25м*1м</t>
  </si>
  <si>
    <t>Обои на основе стеклофлизелина CD CV GlasGewebe 2170 VB NBME 25м*1м</t>
  </si>
  <si>
    <t>Обои на основе стеклофлизелина CD CV GlasGewebe 2180 VB NBME 25м*1м</t>
  </si>
  <si>
    <t>Обои на основе стеклофлизелина CD CV GlasGewebe 2410 VB NBME 25м*1м</t>
  </si>
  <si>
    <t>Обои на основе стеклофлизелина CD CV GlasGewebe 2440 VB NBME 25м*1м</t>
  </si>
  <si>
    <t>Обои на основе стеклофлизелина CD CV GlasGewebe 2460 VB NBME 25м*1м</t>
  </si>
  <si>
    <t>Обои на основе стеклофлизелина CD CV GlasGewebe 3185 VB NBME 25м*1м</t>
  </si>
  <si>
    <t>Обои на основе стеклофлизелина CD CV GlasGewebe 2165 AA NBME 25м*1м</t>
  </si>
  <si>
    <t>Обои на основе стеклофлизелина CD CV GlasGewebe 2180 AA NBME 25м*1м</t>
  </si>
  <si>
    <t>Обои на основе стеклофлизелина CD CV GlasGewebe 2410 AA NBME 25м*1м</t>
  </si>
  <si>
    <t>450641</t>
  </si>
  <si>
    <t>Станок для приклеивания обоев Tapo-fix Kleistergerat Cb 67f Standgerat</t>
  </si>
  <si>
    <t>станок для приклеивания обоев</t>
  </si>
  <si>
    <t>450588</t>
  </si>
  <si>
    <t>Наколенники пластмассовые белые для рабочей одежды</t>
  </si>
  <si>
    <t>наколенники</t>
  </si>
  <si>
    <t>450589</t>
  </si>
  <si>
    <t>Наколенники Knieschoner Vollgummi</t>
  </si>
  <si>
    <t>наколенники резиновые</t>
  </si>
  <si>
    <t>880238</t>
  </si>
  <si>
    <t>Caparol Farbmessgerat Buntstift/Colorpen Bluetooth 3D</t>
  </si>
  <si>
    <t>№
п/п</t>
  </si>
  <si>
    <t>ФИО</t>
  </si>
  <si>
    <t>Место работы</t>
  </si>
  <si>
    <t>Телефон</t>
  </si>
  <si>
    <t>Минск</t>
  </si>
  <si>
    <t>Бахиров Александр Александрович</t>
  </si>
  <si>
    <t>Все РТТ</t>
  </si>
  <si>
    <t>+375 29 1021792</t>
  </si>
  <si>
    <t>Барский Сергей Александрович</t>
  </si>
  <si>
    <t>Материк</t>
  </si>
  <si>
    <t>+375 29 1806731</t>
  </si>
  <si>
    <t>Богданович Дмитрий Викторович</t>
  </si>
  <si>
    <t>+375 29 3594562</t>
  </si>
  <si>
    <t>Жуковский Алексей Васильевич</t>
  </si>
  <si>
    <t>Mile Долгиновский</t>
  </si>
  <si>
    <t>+375 29 6134350</t>
  </si>
  <si>
    <t>Маслов Андрей Вячеславович</t>
  </si>
  <si>
    <t>+375 44 5800409</t>
  </si>
  <si>
    <t>Кимстач Валерий Александрович</t>
  </si>
  <si>
    <t>Mile Уручье</t>
  </si>
  <si>
    <t>+375 29 1823199</t>
  </si>
  <si>
    <t>Хабаров Дмитрий Валерьевич</t>
  </si>
  <si>
    <t>+375 44 7517635</t>
  </si>
  <si>
    <t>Mile Каменногорская</t>
  </si>
  <si>
    <t>+375 29 3103686</t>
  </si>
  <si>
    <t>Будник Денис Николаевич</t>
  </si>
  <si>
    <t>Mile MOMO</t>
  </si>
  <si>
    <t>+375 29 3368834</t>
  </si>
  <si>
    <t>Мельник Станислав Валерьевич</t>
  </si>
  <si>
    <t>ОМА Ванеева</t>
  </si>
  <si>
    <t>+375 29 6780882</t>
  </si>
  <si>
    <t>Позняк Николай Игоревич</t>
  </si>
  <si>
    <t>+375 29 6695531</t>
  </si>
  <si>
    <t>Соловьев Захар Вячеславович</t>
  </si>
  <si>
    <t>ОМА Н.Орды</t>
  </si>
  <si>
    <t>+375 29 1131727</t>
  </si>
  <si>
    <t>Ярмак Никита Валерьевич</t>
  </si>
  <si>
    <t>+375 29 3056788</t>
  </si>
  <si>
    <t>Вакансия</t>
  </si>
  <si>
    <t>ОМА Каменногорская</t>
  </si>
  <si>
    <t>Осипов Максим Николаевич</t>
  </si>
  <si>
    <t>+375 44 5884257</t>
  </si>
  <si>
    <t>Грицкевич Дмитрий Сергеевич</t>
  </si>
  <si>
    <t>+375 44 5348034</t>
  </si>
  <si>
    <t>Менеджер ОМА</t>
  </si>
  <si>
    <t>Топорков Алексей Владимирович</t>
  </si>
  <si>
    <t>+375 44 5448043</t>
  </si>
  <si>
    <t>+375 44 5880670</t>
  </si>
  <si>
    <t>+375 29 3920235</t>
  </si>
  <si>
    <t>Вирский Константин Олегович</t>
  </si>
  <si>
    <t>+375 29 6648555</t>
  </si>
  <si>
    <t>Кособуцкая Ольга Николаевна</t>
  </si>
  <si>
    <t>+375 29 1013091</t>
  </si>
  <si>
    <t>Пирогов Кирилл Викторович</t>
  </si>
  <si>
    <t>+375 44 5448046</t>
  </si>
  <si>
    <t xml:space="preserve">Осипова Екатерина Анатольевна </t>
  </si>
  <si>
    <t>+375 29 6565668</t>
  </si>
  <si>
    <t>Тимофеенко Ольга Александровна</t>
  </si>
  <si>
    <t>Кадры</t>
  </si>
  <si>
    <t>+375 29 3020984</t>
  </si>
  <si>
    <t>Цукрова Татьяна Михайловна</t>
  </si>
  <si>
    <t>+375 29 7585771</t>
  </si>
  <si>
    <t>Махнач Екатерина Александровна</t>
  </si>
  <si>
    <t>В счёт ЗП</t>
  </si>
  <si>
    <t>+375 29 6100444</t>
  </si>
  <si>
    <t>Брест</t>
  </si>
  <si>
    <t>Патейчук Жанна Владимировна</t>
  </si>
  <si>
    <t>Начисление аванса, ЗП</t>
  </si>
  <si>
    <t>+375 29 1367002</t>
  </si>
  <si>
    <t>Шейда Александр Валерьевич</t>
  </si>
  <si>
    <t>Администратор  IT</t>
  </si>
  <si>
    <t>+375 44 7652395</t>
  </si>
  <si>
    <t>Руководитель отдела</t>
  </si>
  <si>
    <r>
      <rPr>
        <b/>
        <sz val="16"/>
        <color theme="1"/>
        <rFont val="Calibri"/>
        <family val="2"/>
        <charset val="204"/>
        <scheme val="minor"/>
      </rPr>
      <t>Коммуникация промоутеров</t>
    </r>
    <r>
      <rPr>
        <sz val="16"/>
        <color theme="1"/>
        <rFont val="Calibri"/>
        <family val="2"/>
        <charset val="204"/>
        <scheme val="minor"/>
      </rPr>
      <t xml:space="preserve"> (актуальность 11.11.2019)</t>
    </r>
  </si>
  <si>
    <t>Конколович Антон Андреевич</t>
  </si>
  <si>
    <t>+375 44 5881791</t>
  </si>
  <si>
    <t>Шульгович Антон Александрович</t>
  </si>
  <si>
    <t>ОМА Боровая</t>
  </si>
  <si>
    <t>+375 44 7380890</t>
  </si>
  <si>
    <t>Казаков Владислав Валерьевич</t>
  </si>
  <si>
    <t>Цинкевич Сергей Михайлович</t>
  </si>
  <si>
    <t>Ситько Константин Игоревич</t>
  </si>
  <si>
    <t>ОМА Шабаны (по подряду)</t>
  </si>
  <si>
    <t>+375 25 9374968</t>
  </si>
  <si>
    <t>Mile Тимирязева</t>
  </si>
  <si>
    <t>Редута Иван Викторович</t>
  </si>
  <si>
    <t>Мастак</t>
  </si>
  <si>
    <t>+375 44 7556413</t>
  </si>
  <si>
    <t>Caparol Center
г.Минск, пр. Победителей, 106
Velcom: +375 44 733 99 99</t>
  </si>
  <si>
    <t>Курьянович Алексей Иванович</t>
  </si>
  <si>
    <t>+375 29 3920278</t>
  </si>
  <si>
    <t>Катков Александр Валентинович</t>
  </si>
  <si>
    <t>+375 44 5884382</t>
  </si>
  <si>
    <t>Зайцев Евгений Михайлович</t>
  </si>
  <si>
    <t>Менеджер Астомстрой, Эрнис</t>
  </si>
  <si>
    <t>+375 44 7556406</t>
  </si>
  <si>
    <t>Станкевич Игорь Николаевич</t>
  </si>
  <si>
    <t>+375 44 7556114</t>
  </si>
  <si>
    <t>Обслуживание CE-техники</t>
  </si>
  <si>
    <t>Максименко Антон Николаевич</t>
  </si>
  <si>
    <t>+375 44 7554652</t>
  </si>
  <si>
    <t>ПМ Интерьерные и декоративные материалы</t>
  </si>
  <si>
    <t>Михайловский Иван Сергеевич</t>
  </si>
  <si>
    <t>ПМ Фасадные материалы</t>
  </si>
  <si>
    <t>+375 29 8016951</t>
  </si>
  <si>
    <t>Чернявская Ольга Викторовна</t>
  </si>
  <si>
    <t>ПМ Лаки, эмали</t>
  </si>
  <si>
    <t>Адамович Денис Михайлович</t>
  </si>
  <si>
    <t>ПМ Колористика</t>
  </si>
  <si>
    <t>+375 44 7596592</t>
  </si>
  <si>
    <t>Шевцов Дмитрий Валентинович</t>
  </si>
  <si>
    <t>ПМ Системы утепления и ССС</t>
  </si>
  <si>
    <t>Сикорский Дмитрий Игоревич</t>
  </si>
  <si>
    <t>ПМ Disbon</t>
  </si>
  <si>
    <t>+375 29 6498308</t>
  </si>
  <si>
    <t>Эксперт-технолог</t>
  </si>
  <si>
    <t>Специалист по сертификации</t>
  </si>
  <si>
    <t>Офис-менеджер</t>
  </si>
  <si>
    <t>Петрович Александра Юрьевна</t>
  </si>
  <si>
    <t>+375 44 7556232</t>
  </si>
  <si>
    <t>Бухгалтер (проездные)</t>
  </si>
  <si>
    <t>штрих-код</t>
  </si>
  <si>
    <t>цена/мл</t>
  </si>
  <si>
    <t>цена/л</t>
  </si>
  <si>
    <t>959039</t>
  </si>
  <si>
    <t>Сaparol OptiSilan Прозрачная 10л</t>
  </si>
  <si>
    <t>959040</t>
  </si>
  <si>
    <t>Сaparol OptiSilan Прозрачная 2,5л</t>
  </si>
  <si>
    <t>959732</t>
  </si>
  <si>
    <t>Сaparol Sylitol Rapidgrund 111 Прозрачная 10л</t>
  </si>
  <si>
    <t>959743</t>
  </si>
  <si>
    <t>Сaparol Sylitol Rapidgrund 111 Прозрачная 2,5л</t>
  </si>
  <si>
    <t>959041</t>
  </si>
  <si>
    <t>Caparol Dupa-Putzfestiger 10л</t>
  </si>
  <si>
    <t>Caparol Dupa-Putzfestiger 2,5л</t>
  </si>
  <si>
    <t>Caparol Putzgrund 610 База1 Белая 25кг</t>
  </si>
  <si>
    <t>948103187</t>
  </si>
  <si>
    <t>Caparol Putzgrund 610 База1 Белая 8кг</t>
  </si>
  <si>
    <t>902489</t>
  </si>
  <si>
    <t>959735</t>
  </si>
  <si>
    <t>Caparol Haftgrund  EG 12,5л</t>
  </si>
  <si>
    <t>Грунтовка пигментированная акриловая</t>
  </si>
  <si>
    <t>Caparol Haftgrund  EG 25л</t>
  </si>
  <si>
    <t>959736</t>
  </si>
  <si>
    <t>Caparol Haftgrund  EG 5л</t>
  </si>
  <si>
    <t>941700</t>
  </si>
  <si>
    <t>Caparol ThermoSan NQG База 1 10л</t>
  </si>
  <si>
    <t>краска на основе гибридного связующего NQG c биоцидными добавками</t>
  </si>
  <si>
    <t>941701</t>
  </si>
  <si>
    <t>Caparol ThermoSan NQG База 3 9,4л</t>
  </si>
  <si>
    <t>CarboSol Fassadenfarbe Nespri База Белая 22кг</t>
  </si>
  <si>
    <t>CarboSol Fassadenfarbe Nespri База Прозрачная 19,36кг</t>
  </si>
  <si>
    <t>969124</t>
  </si>
  <si>
    <t>Caparol Amphisilan-Plus База1 10л / 15,7кг</t>
  </si>
  <si>
    <t>Силиконовая фасадная краска с высокой степенью защиты от загрязнений</t>
  </si>
  <si>
    <t>969125</t>
  </si>
  <si>
    <t>Caparol Amphisilan-Plus База1 2,5л / 3,925кг</t>
  </si>
  <si>
    <t>969127</t>
  </si>
  <si>
    <t>Caparol AmphiSilan-Plus База3 9,4л / 14,57кг</t>
  </si>
  <si>
    <t>969126</t>
  </si>
  <si>
    <t>Caparol Amphisilan-Plus База3 2,35л / 3,64кг</t>
  </si>
  <si>
    <t>969084</t>
  </si>
  <si>
    <t>Силакриловая фасадная краска высокой светостойкости с фунгицидным действием</t>
  </si>
  <si>
    <t>969085</t>
  </si>
  <si>
    <t>Caparol Muresko База1 2,5 л / 3,7 кг</t>
  </si>
  <si>
    <t>969090</t>
  </si>
  <si>
    <t>Caparol Muresko База3 9,4л / 13,912кг</t>
  </si>
  <si>
    <t>969088</t>
  </si>
  <si>
    <t>969051</t>
  </si>
  <si>
    <t>969052</t>
  </si>
  <si>
    <t>969083</t>
  </si>
  <si>
    <t>955487</t>
  </si>
  <si>
    <t>955488</t>
  </si>
  <si>
    <t>948103184</t>
  </si>
  <si>
    <t>Caparol Akkordspachtel Finish 25кг</t>
  </si>
  <si>
    <t>969129</t>
  </si>
  <si>
    <t>Краска акрилатная универсальная</t>
  </si>
  <si>
    <t>969130</t>
  </si>
  <si>
    <t>838844</t>
  </si>
  <si>
    <t>Caparol Nespri Reinacrylat 15л / 22,6кг</t>
  </si>
  <si>
    <t>969151</t>
  </si>
  <si>
    <t>969150</t>
  </si>
  <si>
    <t>951843</t>
  </si>
  <si>
    <t>969134</t>
  </si>
  <si>
    <t>CapaSilan База 3 2,35л / 3,55 кг</t>
  </si>
  <si>
    <t>969403</t>
  </si>
  <si>
    <t>Caparol PremiumClean База1 10л</t>
  </si>
  <si>
    <t>Краска акрилатная с кермич. наполн. интерьерная</t>
  </si>
  <si>
    <t>969404</t>
  </si>
  <si>
    <t>Caparol PremiumClean База1 2,5л</t>
  </si>
  <si>
    <t>951806</t>
  </si>
  <si>
    <t>Краска водно-дисперсионная интерьерная</t>
  </si>
  <si>
    <t>951807</t>
  </si>
  <si>
    <t>977359</t>
  </si>
  <si>
    <t>Краска водно-дисперсионная интерьерная 1 класс влаж. ист.</t>
  </si>
  <si>
    <t>969141</t>
  </si>
  <si>
    <t>969406</t>
  </si>
  <si>
    <t>969143</t>
  </si>
  <si>
    <t>Caparol Sylitol Bio-Innenfarbe База 1 2,5 л</t>
  </si>
  <si>
    <t>969142</t>
  </si>
  <si>
    <t>713</t>
  </si>
  <si>
    <t>Caparol Indeko-W 2,5л</t>
  </si>
  <si>
    <t>Краска акриловая интерьерная с фунгицидными свойствами</t>
  </si>
  <si>
    <t>948103295</t>
  </si>
  <si>
    <t>Caparol UniLatex База1 10л / 16,4кг</t>
  </si>
  <si>
    <t>Матовая акриловая краска под колеровку</t>
  </si>
  <si>
    <t>948103298</t>
  </si>
  <si>
    <t>Caparol UniLatex База3 9,4л / 14,9кг</t>
  </si>
  <si>
    <t>946184</t>
  </si>
  <si>
    <t>Capadecor Diamonds Gold 75г</t>
  </si>
  <si>
    <t>934865</t>
  </si>
  <si>
    <t>Capadecor Diamonds Silber 75г</t>
  </si>
  <si>
    <t>959786</t>
  </si>
  <si>
    <t>Caparol Minera Universal 22кг</t>
  </si>
  <si>
    <t>959787</t>
  </si>
  <si>
    <t>Caparol Minera Universal 8 кг</t>
  </si>
  <si>
    <t>908351</t>
  </si>
  <si>
    <t>Capadecor Stucco Eleganza 2,5л</t>
  </si>
  <si>
    <t>Акриловая декоративная краска для внутренней отделки</t>
  </si>
  <si>
    <t>932788</t>
  </si>
  <si>
    <t>Capadecor VarioColl 15л</t>
  </si>
  <si>
    <t>Клей для чипсового покрытия VarioChips</t>
  </si>
  <si>
    <t>740</t>
  </si>
  <si>
    <t>Caparol AF-Verduenner 1л</t>
  </si>
  <si>
    <t>Растворитель</t>
  </si>
  <si>
    <t>737313</t>
  </si>
  <si>
    <t>AmphiColor Voll- und Abtoenfarbe Blau/ Синий 750мл</t>
  </si>
  <si>
    <t>940369</t>
  </si>
  <si>
    <t>AmphiColor Voll- und Abtoenfarbe Kobaltblau/ Кобальтово-Синий 750мл</t>
  </si>
  <si>
    <t>940371</t>
  </si>
  <si>
    <t>AmphiColor Voll- und Abtoenfarbe Oxidgruen/ Оксидный зеленый 750мл</t>
  </si>
  <si>
    <t>1738</t>
  </si>
  <si>
    <t>AmphiColor Voll- und Abtoenfarbe Dunkelbraun/ Темно-коричневый 750мл</t>
  </si>
  <si>
    <t>737316</t>
  </si>
  <si>
    <t>AmphiColor Voll- und Abtoenfarbe Gelb/ Желтый 750мл</t>
  </si>
  <si>
    <t>737340</t>
  </si>
  <si>
    <t>AmphiColor Voll- und Abtoenfarbe Gruen/ Зеленый 750мл</t>
  </si>
  <si>
    <t>737343</t>
  </si>
  <si>
    <t>AmphiColor Voll- und Abtoenfarbe Gruengelb/ Зелено-желтый 750мл</t>
  </si>
  <si>
    <t>737351</t>
  </si>
  <si>
    <t>AmphiColor Voll- und Abtoenfarbe Magenta/ Пурпурный 750мл</t>
  </si>
  <si>
    <t>1039</t>
  </si>
  <si>
    <t>AmphiColor Voll- und Abtoenfarbe Ocker/ Охра 750мл</t>
  </si>
  <si>
    <t>737355</t>
  </si>
  <si>
    <t>AmphiColor Voll- und Abtoenfarbe Orange/ Оранжевый 750мл</t>
  </si>
  <si>
    <t>737358</t>
  </si>
  <si>
    <t>AmphiColor Voll- und Abtoenfarbe Rot/ Красный 750мл</t>
  </si>
  <si>
    <t>1050</t>
  </si>
  <si>
    <t>AmphiColor Voll- und Abtoenfarbe Rotbraun/ Красно-коричневый 750мл</t>
  </si>
  <si>
    <t>1072</t>
  </si>
  <si>
    <t>AmphiColor Voll- und Abtoenfarbe Schwarz/ Черный 750мл</t>
  </si>
  <si>
    <t>1063</t>
  </si>
  <si>
    <t>AmphiColor Voll- und Abtoenfarbe Umbra/ Умбра 750мл</t>
  </si>
  <si>
    <t>1138</t>
  </si>
  <si>
    <t>AmphiColor Voll- und Abtoenfarbe Violett/ Фиолетовый 750мл</t>
  </si>
  <si>
    <t>801</t>
  </si>
  <si>
    <t>AmphiColor Voll- und Abtoenfarbe Weiss/ Белый 750мл</t>
  </si>
  <si>
    <t>948104036</t>
  </si>
  <si>
    <t>Краска ВД-АК Alpina EXPERT Ecomatt 15 л / 23,3 кг</t>
  </si>
  <si>
    <t>948104039</t>
  </si>
  <si>
    <t>Краска ВД-АК Alpina EXPERT Ecomatt Color 14,1 л / 20,2 кг</t>
  </si>
  <si>
    <t>948104098</t>
  </si>
  <si>
    <t>Краска ВД-АК Alpina EXPERT Premiumlatex 10 База 1 10 л / 12,3 кг</t>
  </si>
  <si>
    <t>Среднеглянцевая тонкослойная краска</t>
  </si>
  <si>
    <t>948104101</t>
  </si>
  <si>
    <t>Краска ВД-АК Alpina EXPERT Premiumlatex 10 База 1 2,5 л / 3,08 кг</t>
  </si>
  <si>
    <t>948103256</t>
  </si>
  <si>
    <t>Краска ВД-АК Alpina EXPERT Mattlatex База 1 15 л / 24,3 кг</t>
  </si>
  <si>
    <t>948103253</t>
  </si>
  <si>
    <t>Краска ВД-АК Alpina EXPERT Mattlatex База 1 10 л / 16,2 кг</t>
  </si>
  <si>
    <t>948103259</t>
  </si>
  <si>
    <t>Краска ВД-АК Alpina EXPERT Mattlatex База 1 2,5 л / 4,05 кг</t>
  </si>
  <si>
    <t>948104083</t>
  </si>
  <si>
    <t>Краска ВД-АК Alpina Суперстойкая фасадная (Alpina Die Starke fuer Aussen) База 1, белая, 10 л / 14,6 кг</t>
  </si>
  <si>
    <t>948104086</t>
  </si>
  <si>
    <t>Краска ВД-АК Alpina Суперстойкая фасадная (Alpina Die Starke fuer Aussen) База 1, белая, 2,5 л / 3,65 кг</t>
  </si>
  <si>
    <t>948104089</t>
  </si>
  <si>
    <t>Краска ВД-АК Alpina Суперстойкая фасадная (Alpina Die Starke fuer Aussen) База 3, прозрачная, 9,4 л / 13,6 кг</t>
  </si>
  <si>
    <t>948104092</t>
  </si>
  <si>
    <t>Краска ВД-АК Alpina Суперстойкая фасадная (Alpina Die Starke fuer Aussen) База 3, прозрачная, 2,35 л / 3,41 кг</t>
  </si>
  <si>
    <t>948103145</t>
  </si>
  <si>
    <t>Краска ВД-АК Alpina Надежная интерьерная 10 л / 16,2 кг</t>
  </si>
  <si>
    <t>948103146</t>
  </si>
  <si>
    <t>Краска ВД-АК Alpina Надежная интерьерная 5 л / 8,10 кг</t>
  </si>
  <si>
    <t>948103147</t>
  </si>
  <si>
    <t>Краска ВД-АК Alpina Надежная интерьерная 2,5 л / 4,05 кг</t>
  </si>
  <si>
    <t>Матовая краска</t>
  </si>
  <si>
    <t>Diamant Фасад 15,5 кг</t>
  </si>
  <si>
    <t>Diamant Фасад 7,75 кг</t>
  </si>
  <si>
    <t>Diamant Фасад 1,4 кг</t>
  </si>
  <si>
    <t>Diamant Надежный фасад 15,5 кг</t>
  </si>
  <si>
    <t>Diamant Надежный фасад 3,88 кг</t>
  </si>
  <si>
    <t>907797</t>
  </si>
  <si>
    <t>Capalac Aqua Metallschutz База 1 9,6 л / 12,879 кг</t>
  </si>
  <si>
    <t>Водоразбавляемая антикоррозионная эмаль</t>
  </si>
  <si>
    <t>907798</t>
  </si>
  <si>
    <t>Capalac Aqua Metallschutz База 1 2,4 л / 3,251 кг</t>
  </si>
  <si>
    <t>907799</t>
  </si>
  <si>
    <t>Capalac Aqua Metallschutz База 1 700 л / 0,948 кг</t>
  </si>
  <si>
    <t>834868</t>
  </si>
  <si>
    <t>Caparol Capalac Aqua Multiprimer Белый 10л / 12,5кг</t>
  </si>
  <si>
    <t>Водоразбавялемая грунтовка для металлических поверхностей и древесины</t>
  </si>
  <si>
    <t>824557</t>
  </si>
  <si>
    <t>Caparol Capalac Aqua Multiprimer Белый 2,5л / 3,125кг</t>
  </si>
  <si>
    <t>Водоразбавялемая грунтовка для металла и древесины</t>
  </si>
  <si>
    <t>824558</t>
  </si>
  <si>
    <t>Caparol Capalac Aqua Multiprimer Белый 750мл / 0,938кг</t>
  </si>
  <si>
    <t>948104189</t>
  </si>
  <si>
    <t>Caparol средство дезинфицирующее 5,0л / 4,30кг</t>
  </si>
  <si>
    <t>Средство на изопропиловом спирте для обработки рук и поверхностей</t>
  </si>
  <si>
    <t>948104165</t>
  </si>
  <si>
    <t>Caparol средство дезинфицирующее 2,5л / 2,18кг</t>
  </si>
  <si>
    <t>948104185</t>
  </si>
  <si>
    <t>Caparol средство дезинфицирующее 1,0л / 0,86кг</t>
  </si>
  <si>
    <t>948104182</t>
  </si>
  <si>
    <t>Caparol средство дезинфицирующее 100мл / 0,086кг</t>
  </si>
  <si>
    <t>948104145</t>
  </si>
  <si>
    <t>Набор акционный Средство защитно-декоративное для древесины ALPINA ЛАЗУРЬ-ГЕЛЬ ДЛЯ ДЕРЕВА шелковисто-матовая, цветная, сосна, 2 шт* 0,75 л</t>
  </si>
  <si>
    <t>948104150</t>
  </si>
  <si>
    <t>Набор акционный Средство защитно-декоративное для древесины ALPINA ЛАЗУРЬ-ГЕЛЬ ДЛЯ ДЕРЕВА шелковисто-матовая, цветная, кедр, 2 шт* 2,5 л</t>
  </si>
  <si>
    <t>948104141</t>
  </si>
  <si>
    <t>Набор акционный Средство защитно-декоративное для древесины ALPINA ЛАЗУРЬ-ГЕЛЬ ДЛЯ ДЕРЕВА шелковисто-матовая, цветная, тик, 2 шт* 0,75 л</t>
  </si>
  <si>
    <t>948104154</t>
  </si>
  <si>
    <t>Набор акционный Средство защитно-декоративное для древесины ALPINA ЛАЗУРЬ-ГЕЛЬ ДЛЯ ДЕРЕВА шелковисто-матовая, цветная, орех, 2 шт* 2,5 л</t>
  </si>
  <si>
    <t>948104140</t>
  </si>
  <si>
    <t>Набор акционный Средство защитно-декоративное для древесины ALPINA ЛАЗУРЬ-ГЕЛЬ ДЛЯ ДЕРЕВА шелковисто-матовая, цветная, Черный, 2 шт* 2,5 л</t>
  </si>
  <si>
    <t>948104159</t>
  </si>
  <si>
    <t>Набор акционный Лак алкидно-уретановый ALPINA ЛАК ДЛЯ ДЕРЕВЯННЫХ ПОЛОВ шелковисто-матовый, 2 шт*0,75 л</t>
  </si>
  <si>
    <t>948104134</t>
  </si>
  <si>
    <t>Набор акционный средство защитное для древесины ALPINA ЛЕССИРОВКА ДЛЯ ДЕРЕВА шелковисто-матовая, цветная, белый (2 шт * 2,5 л)</t>
  </si>
  <si>
    <t>948104128</t>
  </si>
  <si>
    <t>Набор акционный средство защитное для древесины ALPINA ЛЕССИРОВКА ДЛЯ ДЕРЕВА шелковисто-матовая, цветная, сосна (2 шт * 2,5 л)</t>
  </si>
  <si>
    <t>948104127</t>
  </si>
  <si>
    <t>Набор акционный средство защитное для древесины ALPINA ЛЕССИРОВКА ДЛЯ ДЕРЕВА шелковисто-матовая, цветная, сосна (2 шт * 0,75 л)</t>
  </si>
  <si>
    <t>948104132</t>
  </si>
  <si>
    <t>Набор акционный средство защитное для древесины ALPINA ЛЕССИРОВКА ДЛЯ ДЕРЕВА шелковисто-матовая, цветная, кедр (2 шт * 2,5 л)</t>
  </si>
  <si>
    <t>948104137</t>
  </si>
  <si>
    <t>Набор акционный средство защитное для древесины ALPINA ЛЕССИРОВКА ДЛЯ ДЕРЕВА шелковисто-матовая, цветная, рябина (2 шт * 0,75 л)</t>
  </si>
  <si>
    <t>948104125</t>
  </si>
  <si>
    <t>Набор акционный средство защитное для древесины ALPINA ЛЕССИРОВКА ДЛЯ ДЕРЕВА шелковисто-матовая, цветная, палисандр (2 шт * 0,75 л)</t>
  </si>
  <si>
    <t>948104136</t>
  </si>
  <si>
    <t>Набор акционный средство защитное для древесины ALPINA ЛЕССИРОВКА ДЛЯ ДЕРЕВА шелковисто-матовая, цветная, орех (2 шт * 2,5 л)</t>
  </si>
  <si>
    <t>Набор акционный средство защитное для древесины ALPINA ЛЕССИРОВКА ДЛЯ ДЕРЕВА шелковисто-матовая, цветная, орех (2 шт * 0,75 л)</t>
  </si>
  <si>
    <t>948104122</t>
  </si>
  <si>
    <t>Набор акционный средство защитное для древесины ALPINA ЛЕССИРОВКА ДЛЯ ДЕРЕВА шелковисто-матовая, цветная, черный (2 шт * 2,5 л)</t>
  </si>
  <si>
    <t>948104121</t>
  </si>
  <si>
    <t>Набор акционный средство защитное для древесины ALPINA ЛЕССИРОВКА ДЛЯ ДЕРЕВА шелковисто-матовая, цветная, черный (2 шт * 0,75 л)</t>
  </si>
  <si>
    <t>Эмаль алкидн. Alpina Прямо на ржавчину молотковый эффект (Alpina Direkt auf Rost Hammerschlageffekt) Зеленый 2,5 л / 2,425 кг</t>
  </si>
  <si>
    <t>948104051</t>
  </si>
  <si>
    <t>Alpina Разбавитель 0,75л / 0,59кг</t>
  </si>
  <si>
    <t>Разбавитель для ЛКМ на алкидной основе</t>
  </si>
  <si>
    <t>Эмаль акрил. Alpina Водоразбавляемая колеруемая эмаль (Alpina Aqua Buntlack) шелковисто-матовая База 3 705 мл / 0,85 кг</t>
  </si>
  <si>
    <t>948104167</t>
  </si>
  <si>
    <t>Набор акционный Эмаль алкидная ALPINA ЭМАЛЬ УНИВЕРСАЛЬНАЯ глянцевая, цветная, слоновая кость, 2 шт*0,75 л</t>
  </si>
  <si>
    <t>948104168</t>
  </si>
  <si>
    <t>Набор акционный Эмаль алкидная ALPINA ЭМАЛЬ УНИВЕРСАЛЬНАЯ шелковисто-матовая, цветная, слоновая кость, 2 шт*0,75 л</t>
  </si>
  <si>
    <t>901557</t>
  </si>
  <si>
    <t>Штукатурка силикатно-силиконовая Capatect SISI Fassadenputz K15 25 кг</t>
  </si>
  <si>
    <t>Готовая к применению дисперсионная декоративно-защитная штукатурка. Фактура "Камешки" зерно 1,5 мм. Расход 2,3 кг/м2.</t>
  </si>
  <si>
    <t>901555</t>
  </si>
  <si>
    <t>Штукатурка силикатно-силиконовая Capatect SISI Fassadenputz K10 25 кг</t>
  </si>
  <si>
    <t>Готовая к применению дисперсионная декоративно-защитная штукатурка. Фактура "Камешки" зерно 1,0 мм. Расход 1,8 кг/м2.</t>
  </si>
  <si>
    <t>901559</t>
  </si>
  <si>
    <t>Штукатурка силикатно-силиконовая Capatect SISI Fassadenputz K20 25 кг</t>
  </si>
  <si>
    <t>Готовая к применению дисперсионная декоративно-защитная штукатурка. Фактура "Камешки" зерно 2,0 мм. Расход 2,8 кг/м2.</t>
  </si>
  <si>
    <t>901556</t>
  </si>
  <si>
    <t>Штукатурка силикатно-силиконовая Capatect SISI Fassadenputz K10 Transp 25 кг</t>
  </si>
  <si>
    <t>901558</t>
  </si>
  <si>
    <t>Штукатурка силикатно-силиконовая Capatect SISI Fassadenputz K15 Transp 25 кг</t>
  </si>
  <si>
    <t>901560</t>
  </si>
  <si>
    <t>Штукатурка силикатно-силиконовая Capatect SISI Fassadenputz K20 Transp 25 кг</t>
  </si>
  <si>
    <t>Штукатурка силикатно-силиконовая Capatect SISI Fassadenputz K30 25 кг</t>
  </si>
  <si>
    <t>Штукатурка силикатно-силиконовая Capatect SISI Fassadenputz K30 Transp  25 кг</t>
  </si>
  <si>
    <t>948104042</t>
  </si>
  <si>
    <t>Защитно-отделочная штукатурка для наружной и внутренней отделки Capa-Rollputz Flex (Капа-Роллпутц Флекс) База 1 25 кг</t>
  </si>
  <si>
    <t>Готовая к применению дисперсионная декоративная штукатурка для наружной и внутренней отделки. Расход ок. 1,5 кг/м2.</t>
  </si>
  <si>
    <t>948104045</t>
  </si>
  <si>
    <t>Защитно-отделочная штукатурка для наружной и внутренней отделки Capa-Rollputz Flex (Капа-Роллпутц Флекс) База 3 25 кг</t>
  </si>
  <si>
    <t>961650</t>
  </si>
  <si>
    <t>Универсальный  дисперсионный клеевой и армирующий состав Capatect Sockelflex 18 кг</t>
  </si>
  <si>
    <t>903714</t>
  </si>
  <si>
    <t>Стеклосетка армирующая Capatect Gewebe 666/110, оранжевая. Рулон=50 м=55 м.кв.</t>
  </si>
  <si>
    <t>Стеклосетка армирующая щелочестойкая с ячейкой 6 мм на 6 мм для легких штукатурных составов.</t>
  </si>
  <si>
    <t>Профиль примыкания пластиковый перфорированный со стеклосеткой и отводным кантом Capatect Putzabschlussprofil 661/56.  Длина 2,5 м, в коробке 25 шт</t>
  </si>
  <si>
    <t>956073</t>
  </si>
  <si>
    <t>Профиль примыкания к проемам (с сеткой) Capatect Anputzleiste 3D Mini 646/02, цвет антрацит. Длина 2,4 м.  25 шт в упак</t>
  </si>
  <si>
    <t>905188</t>
  </si>
  <si>
    <t>Дюбель забивной Capatect Schlagdübel 061/195, 195  мм, уп.=100 шт.</t>
  </si>
  <si>
    <t>Забивной дюбель с термоголовкой.</t>
  </si>
  <si>
    <t>905189</t>
  </si>
  <si>
    <t>Дюбель забивной Capatect Schlagdübel 061/215, 215  мм, уп.=100 шт.</t>
  </si>
  <si>
    <t>905190</t>
  </si>
  <si>
    <t>Дюбель забивной  Capatect Schlagdübel 061/235, 235  мм, уп.=100 шт.</t>
  </si>
  <si>
    <t>905184</t>
  </si>
  <si>
    <t>Дюбель забивной  Capatect Schlagdübel 061/115, 115 мм, уп.=100 шт.</t>
  </si>
  <si>
    <t>905186</t>
  </si>
  <si>
    <t>Дюбель забивной  Capatect Schlagdübel 061/155, 155 мм, уп.=100 шт.</t>
  </si>
  <si>
    <t>Забивной дюбель с термоголовкой</t>
  </si>
  <si>
    <t>905187</t>
  </si>
  <si>
    <t>Дюбель забивной  Capatect Schlagdübel 061/175, 175 мм, уп.=100 шт.</t>
  </si>
  <si>
    <t>905183</t>
  </si>
  <si>
    <t>Дюбель забивной  Capatect Schlagdübel 061/95, 95 мм, уп.=100 шт.</t>
  </si>
  <si>
    <t>905185</t>
  </si>
  <si>
    <t>Дюбель забивной  Capatect Schlagdübel 061/135, 135 мм, уп.=100 шт.</t>
  </si>
  <si>
    <t>Дюбель винтовой универсальный Capatect Uni-Dübel 053/115, 115 мм, уп.=100 шт.</t>
  </si>
  <si>
    <t>Дюбель винтовой универсальный Capatect Uni-Dübel 053/135, 135 мм, уп.=100 шт.</t>
  </si>
  <si>
    <t>Дюбель винтовой универсальный Capatect Uni-Dübel 053/155, 155 мм, уп.=100 шт.</t>
  </si>
  <si>
    <t>Дюбель винтовой универсальный Capatect Uni-Dübel 053/175, 175 мм, уп.=100 шт.</t>
  </si>
  <si>
    <t>Дюбель винтовой универсальный Capatect Uni-Dübel 053/195, 195 мм, уп.=100 шт.</t>
  </si>
  <si>
    <t>Дюбель винтовой универсальный Capatect Uni-Dübel 053/215, 215 мм, уп.=100 шт.</t>
  </si>
  <si>
    <t>Дюбель винтовой универсальный Capatect Uni-Dübel 053/235, 235 мм, уп.=100 шт.</t>
  </si>
  <si>
    <t>948104166</t>
  </si>
  <si>
    <t>Состав клеевой ПМ КС 1 Диамант 184 зима 25кг</t>
  </si>
  <si>
    <t>948104058</t>
  </si>
  <si>
    <t>Сухая смесь штукатурная Диамант 201 25кг</t>
  </si>
  <si>
    <t>Шпатлевка серая сложная Диамант 402 25 кг</t>
  </si>
  <si>
    <t>965585</t>
  </si>
  <si>
    <t>DisboPOX W 447 2K-EP-Universalharz Basis 1/  Weiss 10 kg</t>
  </si>
  <si>
    <t>965587</t>
  </si>
  <si>
    <t>965589</t>
  </si>
  <si>
    <t>721075</t>
  </si>
  <si>
    <t>Disbopox 468 EP-Strukturschicht SOTON 10 kg</t>
  </si>
  <si>
    <t>719082</t>
  </si>
  <si>
    <t>Disbopox 468 EP-Strukturschicht Kieselgrau 10 kg</t>
  </si>
  <si>
    <t>719134</t>
  </si>
  <si>
    <t>Disbopox 468 EP-Strukturschicht Steingrau 10 kg</t>
  </si>
  <si>
    <t>941378</t>
  </si>
  <si>
    <t>Disbopox 475 2K-EP-Verlaufsbeschichtung Masse 7030 Steingrau 24,6 kg</t>
  </si>
  <si>
    <t>Композиция полимерная двухкомпонентная для устройства пола (заказ только с одним из отвердителей: артикулы 967787, 967788, 941446)</t>
  </si>
  <si>
    <t>941377</t>
  </si>
  <si>
    <t>Disbopox 475 2K-EP-Verlaufsbeschichtung Masse 7032 Kieselgrau  24,6 kg</t>
  </si>
  <si>
    <t>941379</t>
  </si>
  <si>
    <t>Disbopox 475 2K-EP-Verlaufsbeschichtung Masse 7035 Lichtgrau 24,6 kg</t>
  </si>
  <si>
    <t>941382</t>
  </si>
  <si>
    <t>Disbopox 475 2K-EP-Verlaufsbeschichtung Masse 7040 Fenstergrau  24,6 kg</t>
  </si>
  <si>
    <t>941447</t>
  </si>
  <si>
    <t>Disbopox 475 2K-EP-Verlaufsbeschichtung Masse SOTON 24,6 kg</t>
  </si>
  <si>
    <t>941446</t>
  </si>
  <si>
    <t>Disbopox 475 SL 5,4 kg</t>
  </si>
  <si>
    <t>Композиция полимерная двухкомпонентная для устройства пола (заказ только с массой DisboxPOX 475)</t>
  </si>
  <si>
    <t>967788</t>
  </si>
  <si>
    <t>Disbopox 475 E.MI PLUS 5,4 kg</t>
  </si>
  <si>
    <t>967787</t>
  </si>
  <si>
    <t>Disbopox 475 OS 5,4 kg</t>
  </si>
  <si>
    <t>Disbopox 477 AS-Siegel SOTON 10 kg</t>
  </si>
  <si>
    <t>Disbopox 477 AS-Siegel Kieselgrau 10 kg</t>
  </si>
  <si>
    <t>Disbopox 477 AS-Siegel Steingrau 10 kg</t>
  </si>
  <si>
    <t>Холст полиэфирный CD CV AkkordVlies Z130 K NBME 50M x 0,75M</t>
  </si>
  <si>
    <t>Полиэфирный холст/плотн. 130 г/м2</t>
  </si>
  <si>
    <t>Холст полиэфирный CD CV AkkordVlies Z150 K NBME 50M x 0,75M</t>
  </si>
  <si>
    <t>Полиэфирный холст/плотн. 150 г/м2</t>
  </si>
  <si>
    <t xml:space="preserve">Reinweiß                 </t>
  </si>
  <si>
    <t xml:space="preserve">Oxidgelb                 </t>
  </si>
  <si>
    <t xml:space="preserve">Neutralgrün              </t>
  </si>
  <si>
    <t xml:space="preserve">         </t>
  </si>
  <si>
    <t xml:space="preserve">     3.43</t>
  </si>
  <si>
    <t xml:space="preserve">     3.75</t>
  </si>
  <si>
    <t xml:space="preserve">    10.96</t>
  </si>
  <si>
    <t xml:space="preserve">Gruengelb                </t>
  </si>
  <si>
    <t xml:space="preserve">    26.86</t>
  </si>
  <si>
    <t xml:space="preserve">Oel fur Terrassen   </t>
  </si>
  <si>
    <t>2,5 L</t>
  </si>
  <si>
    <t>10 L</t>
  </si>
  <si>
    <t>AO Долговечная фаcад</t>
  </si>
  <si>
    <t>Долговечная фаcадная</t>
  </si>
  <si>
    <t>Долговечная интерьер</t>
  </si>
  <si>
    <t>5 L</t>
  </si>
  <si>
    <t>AO Суперстойк фас BY</t>
  </si>
  <si>
    <t xml:space="preserve">Суперстойкая фас BY </t>
  </si>
  <si>
    <t xml:space="preserve">Aqua Buntlack PU GL </t>
  </si>
  <si>
    <t>750 ml</t>
  </si>
  <si>
    <t xml:space="preserve">Aqua Buntlack GL </t>
  </si>
  <si>
    <t xml:space="preserve">Aqua Buntlack PU SM </t>
  </si>
  <si>
    <t>Aqua Buntlack SM</t>
  </si>
  <si>
    <t xml:space="preserve">Effekt Velour       </t>
  </si>
  <si>
    <t>1,25 L</t>
  </si>
  <si>
    <t xml:space="preserve">Лазурь для дерева   </t>
  </si>
  <si>
    <t>0,9 L</t>
  </si>
  <si>
    <t xml:space="preserve">Aqua Lasur Holz     </t>
  </si>
  <si>
    <t xml:space="preserve">Aqua Moebel PU GL   </t>
  </si>
  <si>
    <t xml:space="preserve">Aqua Moebel GL   </t>
  </si>
  <si>
    <t xml:space="preserve">Aqua Moebel PU SM   </t>
  </si>
  <si>
    <t xml:space="preserve">Aqua Moebel SM   </t>
  </si>
  <si>
    <t xml:space="preserve">Buntlack GL         </t>
  </si>
  <si>
    <t xml:space="preserve">Buntlack SM         </t>
  </si>
  <si>
    <t xml:space="preserve">Diamant Фасад       </t>
  </si>
  <si>
    <t xml:space="preserve">Effekt Impression   </t>
  </si>
  <si>
    <t xml:space="preserve">Effekt Lasur        </t>
  </si>
  <si>
    <t xml:space="preserve">Effekt Structur     </t>
  </si>
  <si>
    <t xml:space="preserve">Starke Innen        </t>
  </si>
  <si>
    <t xml:space="preserve">Starke Innen_20     </t>
  </si>
  <si>
    <t xml:space="preserve">bархатная интерьер  </t>
  </si>
  <si>
    <t>bлагородная интерьер</t>
  </si>
  <si>
    <t xml:space="preserve">Кухня и ванная      </t>
  </si>
  <si>
    <t>Стильная интерьерная</t>
  </si>
  <si>
    <t xml:space="preserve">Стойкая интерьерная </t>
  </si>
  <si>
    <t xml:space="preserve">AO Fakturfarbe      </t>
  </si>
  <si>
    <t>15 Kg</t>
  </si>
  <si>
    <t xml:space="preserve">Fakturfarbe         </t>
  </si>
  <si>
    <t xml:space="preserve">AO Fakturfarbe 100  </t>
  </si>
  <si>
    <t xml:space="preserve">AO Fakturfarbe 200  </t>
  </si>
  <si>
    <t xml:space="preserve">AO Fassade Silicon  </t>
  </si>
  <si>
    <t xml:space="preserve">AO Fassadenweiss    </t>
  </si>
  <si>
    <t xml:space="preserve">Fakturfarbe 100     </t>
  </si>
  <si>
    <t xml:space="preserve">Fakturfarbe 200     </t>
  </si>
  <si>
    <t xml:space="preserve">Fassade Silicon     </t>
  </si>
  <si>
    <t xml:space="preserve">Fassaden-Silikat    </t>
  </si>
  <si>
    <t>15 L</t>
  </si>
  <si>
    <t xml:space="preserve">Fassadenweiss       </t>
  </si>
  <si>
    <t xml:space="preserve">Mattlatex           </t>
  </si>
  <si>
    <t xml:space="preserve">Premiumlatex 10     </t>
  </si>
  <si>
    <t xml:space="preserve">Premiumlatex 7      </t>
  </si>
  <si>
    <t xml:space="preserve">Premiumlatex 3      </t>
  </si>
  <si>
    <t xml:space="preserve">Quarz-grund         </t>
  </si>
  <si>
    <t>4 Kg</t>
  </si>
  <si>
    <t>8 Kg</t>
  </si>
  <si>
    <t xml:space="preserve">Strukturfarbe       </t>
  </si>
  <si>
    <t xml:space="preserve">3маль глянцевая     </t>
  </si>
  <si>
    <t xml:space="preserve">3маль шелк-матовая  </t>
  </si>
  <si>
    <t>3маль для радиаторов</t>
  </si>
  <si>
    <t xml:space="preserve">Лак стен и потол GL </t>
  </si>
  <si>
    <t xml:space="preserve">Лак стен и потол SM </t>
  </si>
  <si>
    <t xml:space="preserve">Лессировка для дер  </t>
  </si>
  <si>
    <t>Лазурь-гель для дер Обозначение</t>
  </si>
  <si>
    <t>Эмаль ржавчин 3в1 шм</t>
  </si>
  <si>
    <t xml:space="preserve">Эмаль универсал гл  </t>
  </si>
  <si>
    <t xml:space="preserve">Эмаль универсал ш-м </t>
  </si>
  <si>
    <t xml:space="preserve">AO Amphibolin ELF   </t>
  </si>
  <si>
    <t xml:space="preserve">Amphibolin ELF      </t>
  </si>
  <si>
    <t xml:space="preserve">AO Capamur Finish   </t>
  </si>
  <si>
    <t xml:space="preserve">Capamur Finish      </t>
  </si>
  <si>
    <t xml:space="preserve">AO Muresko          </t>
  </si>
  <si>
    <t xml:space="preserve">Muresko             </t>
  </si>
  <si>
    <t xml:space="preserve">CapaSilan           </t>
  </si>
  <si>
    <t xml:space="preserve">Indeko Plus 2020    </t>
  </si>
  <si>
    <t xml:space="preserve">Indeko W            </t>
  </si>
  <si>
    <t>12,5 L</t>
  </si>
  <si>
    <t xml:space="preserve">PremiumClean        </t>
  </si>
  <si>
    <t xml:space="preserve">Putzgrund 610       </t>
  </si>
  <si>
    <t xml:space="preserve">PremiumColor        </t>
  </si>
  <si>
    <t>25 Kg</t>
  </si>
  <si>
    <t xml:space="preserve">SamtGrund           </t>
  </si>
  <si>
    <t xml:space="preserve">Samtex 10 E.L.F.    </t>
  </si>
  <si>
    <t xml:space="preserve">Samtex 20 E.L.F.    </t>
  </si>
  <si>
    <t xml:space="preserve">Samtex 3 E.L.F. BY  </t>
  </si>
  <si>
    <t xml:space="preserve">Samtex 7 E.L.F. BY  </t>
  </si>
  <si>
    <t xml:space="preserve">Haftprimer          </t>
  </si>
  <si>
    <t>700 ml</t>
  </si>
  <si>
    <t xml:space="preserve">PU-Gloss            </t>
  </si>
  <si>
    <t>2,4 L</t>
  </si>
  <si>
    <t xml:space="preserve">PU-Satin            </t>
  </si>
  <si>
    <t xml:space="preserve">DecorLasur          </t>
  </si>
  <si>
    <t>9,6 L</t>
  </si>
  <si>
    <t>350 ml</t>
  </si>
  <si>
    <t>База 1  Краска\Объем</t>
  </si>
  <si>
    <t>АВС- груп- па</t>
  </si>
  <si>
    <t>Плот-ность, кг/л</t>
  </si>
  <si>
    <t>Вес нетто, кг</t>
  </si>
  <si>
    <t>Срок хран., мес.</t>
  </si>
  <si>
    <t>Кол- во</t>
  </si>
  <si>
    <t>Ед. фас.</t>
  </si>
  <si>
    <t>A</t>
  </si>
  <si>
    <t>10,000</t>
  </si>
  <si>
    <t>л</t>
  </si>
  <si>
    <t>1,00</t>
  </si>
  <si>
    <t>24</t>
  </si>
  <si>
    <t>1,01</t>
  </si>
  <si>
    <t>10,100</t>
  </si>
  <si>
    <t>2,525</t>
  </si>
  <si>
    <t>1,07</t>
  </si>
  <si>
    <t>10,700</t>
  </si>
  <si>
    <t>2,500</t>
  </si>
  <si>
    <t>2,675</t>
  </si>
  <si>
    <t>1,10</t>
  </si>
  <si>
    <t>36</t>
  </si>
  <si>
    <t>B</t>
  </si>
  <si>
    <t>0,80</t>
  </si>
  <si>
    <t>8,100</t>
  </si>
  <si>
    <t>0,78</t>
  </si>
  <si>
    <t>7,750</t>
  </si>
  <si>
    <t>25,000</t>
  </si>
  <si>
    <t>кг</t>
  </si>
  <si>
    <t>8,000</t>
  </si>
  <si>
    <t>1,60</t>
  </si>
  <si>
    <t>Caparol Putzgrund 610 База3 Прозрачная 16кг</t>
  </si>
  <si>
    <t>C</t>
  </si>
  <si>
    <t>16,000</t>
  </si>
  <si>
    <t>1,40</t>
  </si>
  <si>
    <t>13,700</t>
  </si>
  <si>
    <t>5,000</t>
  </si>
  <si>
    <t>6,850</t>
  </si>
  <si>
    <t>3,425</t>
  </si>
  <si>
    <t>12,500</t>
  </si>
  <si>
    <t>1,47</t>
  </si>
  <si>
    <t>19,125</t>
  </si>
  <si>
    <t>7,650</t>
  </si>
  <si>
    <t>22,000</t>
  </si>
  <si>
    <t>1,02</t>
  </si>
  <si>
    <t>48</t>
  </si>
  <si>
    <t>5,050</t>
  </si>
  <si>
    <t>1,000</t>
  </si>
  <si>
    <t>1,010</t>
  </si>
  <si>
    <t>0,750</t>
  </si>
  <si>
    <t>0,758</t>
  </si>
  <si>
    <t>1,20</t>
  </si>
  <si>
    <t>12,170</t>
  </si>
  <si>
    <t>12</t>
  </si>
  <si>
    <t>10,400</t>
  </si>
  <si>
    <t>20,000</t>
  </si>
  <si>
    <t>1,70</t>
  </si>
  <si>
    <t>18,375</t>
  </si>
  <si>
    <t>1,44</t>
  </si>
  <si>
    <t>19,000</t>
  </si>
  <si>
    <t>1,37</t>
  </si>
  <si>
    <t>13,661</t>
  </si>
  <si>
    <t>3,500</t>
  </si>
  <si>
    <t>1,250</t>
  </si>
  <si>
    <t>1,750</t>
  </si>
  <si>
    <t>1,36</t>
  </si>
  <si>
    <t>13,600</t>
  </si>
  <si>
    <t>3,300</t>
  </si>
  <si>
    <t>1,650</t>
  </si>
  <si>
    <t>9,400</t>
  </si>
  <si>
    <t>1,33</t>
  </si>
  <si>
    <t>12,700</t>
  </si>
  <si>
    <t>2,350</t>
  </si>
  <si>
    <t>3,126</t>
  </si>
  <si>
    <t>1,175</t>
  </si>
  <si>
    <t>1,563</t>
  </si>
  <si>
    <t>969131</t>
  </si>
  <si>
    <t>14,000</t>
  </si>
  <si>
    <t>12,596</t>
  </si>
  <si>
    <t>1,45</t>
  </si>
  <si>
    <t>14,500</t>
  </si>
  <si>
    <t>13,630</t>
  </si>
  <si>
    <t>1,56</t>
  </si>
  <si>
    <t>15,600</t>
  </si>
  <si>
    <t>1,57</t>
  </si>
  <si>
    <t>15,700</t>
  </si>
  <si>
    <t>7,800</t>
  </si>
  <si>
    <t>3,925</t>
  </si>
  <si>
    <t>1,55</t>
  </si>
  <si>
    <t>14,570</t>
  </si>
  <si>
    <t>4,700</t>
  </si>
  <si>
    <t>7,285</t>
  </si>
  <si>
    <t>3,640</t>
  </si>
  <si>
    <t>1,48</t>
  </si>
  <si>
    <t>14,750</t>
  </si>
  <si>
    <t>Caparol Muresko База1 10л / 14,8 кг</t>
  </si>
  <si>
    <t>14,800</t>
  </si>
  <si>
    <t>24 мес.</t>
  </si>
  <si>
    <t>3,700</t>
  </si>
  <si>
    <t>3,687</t>
  </si>
  <si>
    <t>13,955</t>
  </si>
  <si>
    <t>1,46</t>
  </si>
  <si>
    <t>13,912</t>
  </si>
  <si>
    <t>3,489</t>
  </si>
  <si>
    <t>Caparol Muresko База3 2,35л / 3,478кг</t>
  </si>
  <si>
    <t>3,478</t>
  </si>
  <si>
    <t>1,65</t>
  </si>
  <si>
    <t>20,625</t>
  </si>
  <si>
    <t>8,250</t>
  </si>
  <si>
    <t>14,600</t>
  </si>
  <si>
    <t>10,900</t>
  </si>
  <si>
    <t>5,450</t>
  </si>
  <si>
    <t>Caparol Sylitol-Finish 130 База1 15 л / 21,9 кг</t>
  </si>
  <si>
    <t>15,000</t>
  </si>
  <si>
    <t>21,900</t>
  </si>
  <si>
    <t>Caparol Sylitol-Finish 130 База1 10л / 14,6 кг</t>
  </si>
  <si>
    <t>Caparol Sylitol-Finish 130 База1 10л / 14,7кг</t>
  </si>
  <si>
    <t>1,50</t>
  </si>
  <si>
    <t>14,700</t>
  </si>
  <si>
    <t>Caparol Sylitol-Finish 130 База1 2,5л / 3,65кг</t>
  </si>
  <si>
    <t>3,650</t>
  </si>
  <si>
    <t>Caparol Sylitol-Finish 130 База3 9,4л / 13,348кг</t>
  </si>
  <si>
    <t>13,348</t>
  </si>
  <si>
    <t>Caparol Sylitol-Finish 130 База3 2,35л / 3,337кг</t>
  </si>
  <si>
    <t>3,337</t>
  </si>
  <si>
    <t>1,500</t>
  </si>
  <si>
    <t>1,51</t>
  </si>
  <si>
    <t>22,596</t>
  </si>
  <si>
    <t>1,15</t>
  </si>
  <si>
    <t>5,650</t>
  </si>
  <si>
    <t>1,04</t>
  </si>
  <si>
    <t>0,780</t>
  </si>
  <si>
    <t>9</t>
  </si>
  <si>
    <t>1,75</t>
  </si>
  <si>
    <t>17,500</t>
  </si>
  <si>
    <t>6</t>
  </si>
  <si>
    <t>13,300</t>
  </si>
  <si>
    <t>18,875</t>
  </si>
  <si>
    <t>1,118</t>
  </si>
  <si>
    <t>1,125</t>
  </si>
  <si>
    <t>1,095</t>
  </si>
  <si>
    <t>1,080</t>
  </si>
  <si>
    <t>1,050</t>
  </si>
  <si>
    <t>1,065</t>
  </si>
  <si>
    <t>1,088</t>
  </si>
  <si>
    <t>1,140</t>
  </si>
  <si>
    <t>1,81</t>
  </si>
  <si>
    <t>1,82</t>
  </si>
  <si>
    <t>18,000</t>
  </si>
  <si>
    <t>30,000</t>
  </si>
  <si>
    <t>шт</t>
  </si>
  <si>
    <t>0,120</t>
  </si>
  <si>
    <t>неогр</t>
  </si>
  <si>
    <t>979203</t>
  </si>
  <si>
    <t>Клеевой состав универсальный Capatect ArmaReno 700  25 кг</t>
  </si>
  <si>
    <t>3,000</t>
  </si>
  <si>
    <t>м2</t>
  </si>
  <si>
    <t>16,200</t>
  </si>
  <si>
    <t>м.п.</t>
  </si>
  <si>
    <t>5,100</t>
  </si>
  <si>
    <t>7,500</t>
  </si>
  <si>
    <t>17,490</t>
  </si>
  <si>
    <t>7,110</t>
  </si>
  <si>
    <t>16,100</t>
  </si>
  <si>
    <t>17,100</t>
  </si>
  <si>
    <t>4,890</t>
  </si>
  <si>
    <t>5,490</t>
  </si>
  <si>
    <t>6,210</t>
  </si>
  <si>
    <t>6,990</t>
  </si>
  <si>
    <t>7,300</t>
  </si>
  <si>
    <t>6,500</t>
  </si>
  <si>
    <t>16,600</t>
  </si>
  <si>
    <t>16,400</t>
  </si>
  <si>
    <t>16,300</t>
  </si>
  <si>
    <t>16,484</t>
  </si>
  <si>
    <t>4,900</t>
  </si>
  <si>
    <t>4,400</t>
  </si>
  <si>
    <t>5,200</t>
  </si>
  <si>
    <t>4,800</t>
  </si>
  <si>
    <t>5,040</t>
  </si>
  <si>
    <t>4,500</t>
  </si>
  <si>
    <t>4,600</t>
  </si>
  <si>
    <t>5,600</t>
  </si>
  <si>
    <t>6,200</t>
  </si>
  <si>
    <t>6,100</t>
  </si>
  <si>
    <t>6,300</t>
  </si>
  <si>
    <t>5,800</t>
  </si>
  <si>
    <t>6,400</t>
  </si>
  <si>
    <t>5,400</t>
  </si>
  <si>
    <t>50,000</t>
  </si>
  <si>
    <t>м</t>
  </si>
  <si>
    <t>9,100</t>
  </si>
  <si>
    <t>8,800</t>
  </si>
  <si>
    <t>9,300</t>
  </si>
  <si>
    <t>9,000</t>
  </si>
  <si>
    <t>0,030</t>
  </si>
  <si>
    <t>0,170</t>
  </si>
  <si>
    <t>Профиль примыкания к проемам (с сеткой) Capatect Anputzleiste Supreme 662/01, длина 2,4 м. Упаковка 25шт*2,4м.п.=60 м.п.</t>
  </si>
  <si>
    <t>2,400</t>
  </si>
  <si>
    <t>0,468</t>
  </si>
  <si>
    <t>2,000</t>
  </si>
  <si>
    <t>0,487</t>
  </si>
  <si>
    <t>0,399</t>
  </si>
  <si>
    <t>0,380</t>
  </si>
  <si>
    <t>Профиль эластичный c крышкой для деф.швов Capatect Dehnfugenprofil E mit Abdeckung 6660/01 для плоск.поверхностей 2,5 м, в упаковке 20 шт</t>
  </si>
  <si>
    <t>0,776</t>
  </si>
  <si>
    <t>0,480</t>
  </si>
  <si>
    <t>Профиль эластичный для деф.швов Capatect Dehnfugenprofil Plus Typ V 6670/00 2,5 м для углов. в упаковке 25 шт</t>
  </si>
  <si>
    <t>0,400</t>
  </si>
  <si>
    <t>240,000</t>
  </si>
  <si>
    <t>0,580</t>
  </si>
  <si>
    <t>400,000</t>
  </si>
  <si>
    <t>1,960</t>
  </si>
  <si>
    <t>0,490</t>
  </si>
  <si>
    <t>0,686</t>
  </si>
  <si>
    <t>0,996</t>
  </si>
  <si>
    <t>1,428</t>
  </si>
  <si>
    <t>0,860</t>
  </si>
  <si>
    <t>0,900</t>
  </si>
  <si>
    <t>0,960</t>
  </si>
  <si>
    <t>1,040</t>
  </si>
  <si>
    <t>1,180</t>
  </si>
  <si>
    <t>1,240</t>
  </si>
  <si>
    <t>1,320</t>
  </si>
  <si>
    <t>1,160</t>
  </si>
  <si>
    <t>1,480</t>
  </si>
  <si>
    <t>1,620</t>
  </si>
  <si>
    <t>2,360</t>
  </si>
  <si>
    <t>100,000</t>
  </si>
  <si>
    <t>4,200</t>
  </si>
  <si>
    <t>2,700</t>
  </si>
  <si>
    <t>4,000</t>
  </si>
  <si>
    <t>2,300</t>
  </si>
  <si>
    <t>2,468</t>
  </si>
  <si>
    <t>2,835</t>
  </si>
  <si>
    <t>3,248</t>
  </si>
  <si>
    <t>3,570</t>
  </si>
  <si>
    <t>3,938</t>
  </si>
  <si>
    <t>4,305</t>
  </si>
  <si>
    <t>4,935</t>
  </si>
  <si>
    <t>Заглушка-вкладыш ППТ Capatect PS-Stopfen 052/05, для дюбелей Capatect 053</t>
  </si>
  <si>
    <t>0,001</t>
  </si>
  <si>
    <t>0,180</t>
  </si>
  <si>
    <t>0,600</t>
  </si>
  <si>
    <t>0,150</t>
  </si>
  <si>
    <t>0,320</t>
  </si>
  <si>
    <t>0,355</t>
  </si>
  <si>
    <t>932622</t>
  </si>
  <si>
    <t>Антиадгезионное средство Agrol B Multi, 25 л</t>
  </si>
  <si>
    <t>0,90</t>
  </si>
  <si>
    <t>Антиадгезионное средство для силиконовых форм</t>
  </si>
  <si>
    <t>2</t>
  </si>
  <si>
    <t>0110073781</t>
  </si>
  <si>
    <t>Комплект силиконовых трафаретов для имитации фактуры дерева (180*1800, в комплект входит 2 трафарета)</t>
  </si>
  <si>
    <t>0</t>
  </si>
  <si>
    <t>10,200</t>
  </si>
  <si>
    <t>1,03</t>
  </si>
  <si>
    <t>10,300</t>
  </si>
  <si>
    <t>2,580</t>
  </si>
  <si>
    <t>1,030</t>
  </si>
  <si>
    <t>1,27</t>
  </si>
  <si>
    <t>1,43</t>
  </si>
  <si>
    <t>13,400</t>
  </si>
  <si>
    <t>3,900</t>
  </si>
  <si>
    <t>3,360</t>
  </si>
  <si>
    <t>23,300</t>
  </si>
  <si>
    <t>15,500</t>
  </si>
  <si>
    <t>3,880</t>
  </si>
  <si>
    <t>14,100</t>
  </si>
  <si>
    <t>20,200</t>
  </si>
  <si>
    <t>1,62</t>
  </si>
  <si>
    <t>1,53</t>
  </si>
  <si>
    <t>2,550</t>
  </si>
  <si>
    <t>1,020</t>
  </si>
  <si>
    <t>3,410</t>
  </si>
  <si>
    <t>1,400</t>
  </si>
  <si>
    <t>Caparol PremiumClean База2 5л</t>
  </si>
  <si>
    <t>1,34</t>
  </si>
  <si>
    <t>6,700</t>
  </si>
  <si>
    <t>11,750</t>
  </si>
  <si>
    <t>12,925</t>
  </si>
  <si>
    <t>5,170</t>
  </si>
  <si>
    <t>2,585</t>
  </si>
  <si>
    <t>1,293</t>
  </si>
  <si>
    <t>3,675</t>
  </si>
  <si>
    <t>14,140</t>
  </si>
  <si>
    <t>3,549</t>
  </si>
  <si>
    <t>969147</t>
  </si>
  <si>
    <t>1,30</t>
  </si>
  <si>
    <t>969149</t>
  </si>
  <si>
    <t>11,468</t>
  </si>
  <si>
    <t>2,867</t>
  </si>
  <si>
    <t>Caparol Samtex 12 База 1 10л / 13,32кг</t>
  </si>
  <si>
    <t>13,320</t>
  </si>
  <si>
    <t>Caparol Samtex 12 База 1 2,5л / 3,33кг</t>
  </si>
  <si>
    <t>3,330</t>
  </si>
  <si>
    <t>Caparol Samtex 12 База 1 1,25л / 1,665кг</t>
  </si>
  <si>
    <t>1,665</t>
  </si>
  <si>
    <t>13,908</t>
  </si>
  <si>
    <t>3,475</t>
  </si>
  <si>
    <t>1,21</t>
  </si>
  <si>
    <t>11,374</t>
  </si>
  <si>
    <t>2,844</t>
  </si>
  <si>
    <t>1,422</t>
  </si>
  <si>
    <t>1,42</t>
  </si>
  <si>
    <t>14,200</t>
  </si>
  <si>
    <t>7,100</t>
  </si>
  <si>
    <t>3,550</t>
  </si>
  <si>
    <t>1,780</t>
  </si>
  <si>
    <t>11,900</t>
  </si>
  <si>
    <t>2,980</t>
  </si>
  <si>
    <t>3,750</t>
  </si>
  <si>
    <t>1,880</t>
  </si>
  <si>
    <t>971626</t>
  </si>
  <si>
    <t>Caparol SamtGrund База 1 Белая 10л</t>
  </si>
  <si>
    <t>15,100</t>
  </si>
  <si>
    <t>Грунтовка интерьерная пигменитрованная</t>
  </si>
  <si>
    <t>971627</t>
  </si>
  <si>
    <t>Caparol SamtGrund База 1 Белая 2,5</t>
  </si>
  <si>
    <t>3,770</t>
  </si>
  <si>
    <t>14,552</t>
  </si>
  <si>
    <t>18,250</t>
  </si>
  <si>
    <t>12,502</t>
  </si>
  <si>
    <t>1,52</t>
  </si>
  <si>
    <t>3,800</t>
  </si>
  <si>
    <t>15,200</t>
  </si>
  <si>
    <t>6,650</t>
  </si>
  <si>
    <t>1,28</t>
  </si>
  <si>
    <t>3,350</t>
  </si>
  <si>
    <t>1,64</t>
  </si>
  <si>
    <t>1,59</t>
  </si>
  <si>
    <t>14,900</t>
  </si>
  <si>
    <t>13,818</t>
  </si>
  <si>
    <t>3,455</t>
  </si>
  <si>
    <t>17,750</t>
  </si>
  <si>
    <t>1,05</t>
  </si>
  <si>
    <t>11,290</t>
  </si>
  <si>
    <t>2,200</t>
  </si>
  <si>
    <t>2,823</t>
  </si>
  <si>
    <t>902163</t>
  </si>
  <si>
    <t>Capadecor Modelliermasse 25 кг</t>
  </si>
  <si>
    <t>Декоративная моделируемая акриловая интерьерная шпатлевка</t>
  </si>
  <si>
    <t>926725</t>
  </si>
  <si>
    <t>Capadecor Marmorino Romantico II, 14 кг</t>
  </si>
  <si>
    <t>ДДекоративная шпатлевка для отделки интерьеров, эффект натурального камня. Размер зерна до 0,2 мм</t>
  </si>
  <si>
    <t>926724</t>
  </si>
  <si>
    <t>Capadecor Marmorino Romantico II, 7 кг</t>
  </si>
  <si>
    <t>7,000</t>
  </si>
  <si>
    <t>Декоративная шпатлевка для отделки интерьеров, эффект натурального камня. Размер зерна до 0,2 мм</t>
  </si>
  <si>
    <t>926723</t>
  </si>
  <si>
    <t>Capadecor Marmorino Romantico V, 14 кг</t>
  </si>
  <si>
    <t>Декоративная шпатлевка для отделки интерьеров, эффект натурального камня. Размер зерна до 0,5 мм</t>
  </si>
  <si>
    <t>926722</t>
  </si>
  <si>
    <t>Capadecor Marmorino Romantico V, 7 кг</t>
  </si>
  <si>
    <t>1,200</t>
  </si>
  <si>
    <t>7,250</t>
  </si>
  <si>
    <t>3,625</t>
  </si>
  <si>
    <t>1,25</t>
  </si>
  <si>
    <t>2,900</t>
  </si>
  <si>
    <t>3,125</t>
  </si>
  <si>
    <t>12,000</t>
  </si>
  <si>
    <t>6,000</t>
  </si>
  <si>
    <t>Кельма пластик. для структурирования краски Capadecor ArteTwin Spezialkelle</t>
  </si>
  <si>
    <t>0,100</t>
  </si>
  <si>
    <t>10,350</t>
  </si>
  <si>
    <t>19,050</t>
  </si>
  <si>
    <t>5,150</t>
  </si>
  <si>
    <t>2,600</t>
  </si>
  <si>
    <t>1,08</t>
  </si>
  <si>
    <t>5,350</t>
  </si>
  <si>
    <t>0,075</t>
  </si>
  <si>
    <t>2,250</t>
  </si>
  <si>
    <t>0,04</t>
  </si>
  <si>
    <t>7,700</t>
  </si>
  <si>
    <t>5,500</t>
  </si>
  <si>
    <t>6,800</t>
  </si>
  <si>
    <t>7,900</t>
  </si>
  <si>
    <t>7,350</t>
  </si>
  <si>
    <t>4,475</t>
  </si>
  <si>
    <t>4,850</t>
  </si>
  <si>
    <t>4,450</t>
  </si>
  <si>
    <t>4,425</t>
  </si>
  <si>
    <t>9,200</t>
  </si>
  <si>
    <t>0,536</t>
  </si>
  <si>
    <t>0,110</t>
  </si>
  <si>
    <t>0,252</t>
  </si>
  <si>
    <t>0,008</t>
  </si>
  <si>
    <t>0,044</t>
  </si>
  <si>
    <t>0,012</t>
  </si>
  <si>
    <t>0,016</t>
  </si>
  <si>
    <t>0,082</t>
  </si>
  <si>
    <t>0,140</t>
  </si>
  <si>
    <t>0,566</t>
  </si>
  <si>
    <t>0,232</t>
  </si>
  <si>
    <t>0,226</t>
  </si>
  <si>
    <t>0,208</t>
  </si>
  <si>
    <t>0,214</t>
  </si>
  <si>
    <t>0,216</t>
  </si>
  <si>
    <t>0,212</t>
  </si>
  <si>
    <t>0,246</t>
  </si>
  <si>
    <t>0,215</t>
  </si>
  <si>
    <t>0,207</t>
  </si>
  <si>
    <t>0,250</t>
  </si>
  <si>
    <t>0,336</t>
  </si>
  <si>
    <t>0,354</t>
  </si>
  <si>
    <t>0,128</t>
  </si>
  <si>
    <t>0,116</t>
  </si>
  <si>
    <t>0,168</t>
  </si>
  <si>
    <t>0,130</t>
  </si>
  <si>
    <t>0,065</t>
  </si>
  <si>
    <t>0,314</t>
  </si>
  <si>
    <t>0,448</t>
  </si>
  <si>
    <t>0,022</t>
  </si>
  <si>
    <t>0,362</t>
  </si>
  <si>
    <t>0,010</t>
  </si>
  <si>
    <t>0,092</t>
  </si>
  <si>
    <t>0,066</t>
  </si>
  <si>
    <t>0,218</t>
  </si>
  <si>
    <t>0,074</t>
  </si>
  <si>
    <t>0,004</t>
  </si>
  <si>
    <t>0,005</t>
  </si>
  <si>
    <t>0,104</t>
  </si>
  <si>
    <t>0,052</t>
  </si>
  <si>
    <t>0,132</t>
  </si>
  <si>
    <t>1,594</t>
  </si>
  <si>
    <t>пара</t>
  </si>
  <si>
    <t>0,532</t>
  </si>
  <si>
    <t>0,256</t>
  </si>
  <si>
    <t>0,280</t>
  </si>
  <si>
    <t>0,424</t>
  </si>
  <si>
    <t>0,188</t>
  </si>
  <si>
    <t>5,180</t>
  </si>
  <si>
    <t>0,777</t>
  </si>
  <si>
    <t>5,020</t>
  </si>
  <si>
    <t>5,090</t>
  </si>
  <si>
    <t>0,760</t>
  </si>
  <si>
    <t>0,85</t>
  </si>
  <si>
    <t>4,150</t>
  </si>
  <si>
    <t>0,82</t>
  </si>
  <si>
    <t>0,623</t>
  </si>
  <si>
    <t>0,93</t>
  </si>
  <si>
    <t>2,325</t>
  </si>
  <si>
    <t>0,698</t>
  </si>
  <si>
    <t>8,200</t>
  </si>
  <si>
    <t>2,050</t>
  </si>
  <si>
    <t>0,615</t>
  </si>
  <si>
    <t>9,600</t>
  </si>
  <si>
    <t>14,496</t>
  </si>
  <si>
    <t>3,624</t>
  </si>
  <si>
    <t>0,700</t>
  </si>
  <si>
    <t>1,057</t>
  </si>
  <si>
    <t>3,048</t>
  </si>
  <si>
    <t>0,889</t>
  </si>
  <si>
    <t>0,350</t>
  </si>
  <si>
    <t>0,445</t>
  </si>
  <si>
    <t>2,496</t>
  </si>
  <si>
    <t>0,728</t>
  </si>
  <si>
    <t>0,364</t>
  </si>
  <si>
    <t>3,072</t>
  </si>
  <si>
    <t>0,896</t>
  </si>
  <si>
    <t>2,520</t>
  </si>
  <si>
    <t>0,735</t>
  </si>
  <si>
    <t>0,368</t>
  </si>
  <si>
    <t>0,938</t>
  </si>
  <si>
    <t>12,879</t>
  </si>
  <si>
    <t>1,35</t>
  </si>
  <si>
    <t>3,251</t>
  </si>
  <si>
    <t>0,948</t>
  </si>
  <si>
    <t>3,175</t>
  </si>
  <si>
    <t>0,953</t>
  </si>
  <si>
    <t>2,880</t>
  </si>
  <si>
    <t>0,675</t>
  </si>
  <si>
    <t>0,864</t>
  </si>
  <si>
    <t>0,91</t>
  </si>
  <si>
    <t>2,375</t>
  </si>
  <si>
    <t>0,713</t>
  </si>
  <si>
    <t>3,064</t>
  </si>
  <si>
    <t>0,96</t>
  </si>
  <si>
    <t>1,920</t>
  </si>
  <si>
    <t>0,800</t>
  </si>
  <si>
    <t>0,768</t>
  </si>
  <si>
    <t>0,500</t>
  </si>
  <si>
    <t>0,98</t>
  </si>
  <si>
    <t>0,505</t>
  </si>
  <si>
    <t>0,86</t>
  </si>
  <si>
    <t>4,300</t>
  </si>
  <si>
    <t>2,175</t>
  </si>
  <si>
    <t>0,086</t>
  </si>
  <si>
    <t>0,77</t>
  </si>
  <si>
    <t>10,450</t>
  </si>
  <si>
    <t>2,613</t>
  </si>
  <si>
    <t>0,784</t>
  </si>
  <si>
    <t>1,79</t>
  </si>
  <si>
    <t>1,23</t>
  </si>
  <si>
    <t>12,300</t>
  </si>
  <si>
    <t>3,080</t>
  </si>
  <si>
    <t>14,400</t>
  </si>
  <si>
    <t>3,600</t>
  </si>
  <si>
    <t>1,38</t>
  </si>
  <si>
    <t>13,000</t>
  </si>
  <si>
    <t>3,240</t>
  </si>
  <si>
    <t>4,100</t>
  </si>
  <si>
    <t>3,740</t>
  </si>
  <si>
    <t>24,300</t>
  </si>
  <si>
    <t>4,050</t>
  </si>
  <si>
    <t>24,600</t>
  </si>
  <si>
    <t>980019</t>
  </si>
  <si>
    <t>Краска в/д Alpina Суперстойкая интерьерная (Alpina Die Starke fuer Innen) База 1 10 л / 13,5 кг</t>
  </si>
  <si>
    <t>13,500</t>
  </si>
  <si>
    <t>980020</t>
  </si>
  <si>
    <t>Краска в/д Alpina Суперстойкая интерьерная (Alpina Die Starke fur Innen) База 1 5 л / 6,75 кг</t>
  </si>
  <si>
    <t>6,750</t>
  </si>
  <si>
    <t>980021</t>
  </si>
  <si>
    <t>Краска в/д Alpina Суперстойкая интерьерная (Alpina Die Starke fur Innen) База 1 2,5 л / 3,375 кг</t>
  </si>
  <si>
    <t>3,375</t>
  </si>
  <si>
    <t>980022</t>
  </si>
  <si>
    <t>Краска в/д Alpina Суперстойкая интерьерная (Alpina Die Starke fuer Innen) База 3 9,4 л / 11,54 кг</t>
  </si>
  <si>
    <t>11,537</t>
  </si>
  <si>
    <t>980023</t>
  </si>
  <si>
    <t>Краска в/д Alpina Суперстойкая интерьерная (Alpina Die Starke fuer Innen) База 3 2,35 л / 2,855 кг</t>
  </si>
  <si>
    <t>2,855</t>
  </si>
  <si>
    <t>3,680</t>
  </si>
  <si>
    <t>14,300</t>
  </si>
  <si>
    <t>7,200</t>
  </si>
  <si>
    <t>3,630</t>
  </si>
  <si>
    <t>1,39</t>
  </si>
  <si>
    <t>0,695</t>
  </si>
  <si>
    <t>0,725</t>
  </si>
  <si>
    <t>1,41</t>
  </si>
  <si>
    <t>0,705</t>
  </si>
  <si>
    <t>0,690</t>
  </si>
  <si>
    <t>0,710</t>
  </si>
  <si>
    <t>0,715</t>
  </si>
  <si>
    <t>948200412</t>
  </si>
  <si>
    <t>Alpina Effekt Multispachtel 16кг</t>
  </si>
  <si>
    <t>Декоративная акриловая моделируемая  интерьерная шпатлевка</t>
  </si>
  <si>
    <t>948200413</t>
  </si>
  <si>
    <t>Alpina Effekt Multispachtel 8 кг</t>
  </si>
  <si>
    <t>932080</t>
  </si>
  <si>
    <t>Alpina Effekt Naturstein fein 14 кг</t>
  </si>
  <si>
    <t>Декоративная шпатлевка с эффектом натурального камня</t>
  </si>
  <si>
    <t>932079</t>
  </si>
  <si>
    <t>Alpina Effekt Naturstein fein 7 кг</t>
  </si>
  <si>
    <t>932082</t>
  </si>
  <si>
    <t>Alpina Effekt Naturstein mittel 14 кг</t>
  </si>
  <si>
    <t>932081</t>
  </si>
  <si>
    <t>Alpina Effekt Naturstein mittel 7 кг</t>
  </si>
  <si>
    <t>1,313</t>
  </si>
  <si>
    <t>7,600</t>
  </si>
  <si>
    <t>1,06</t>
  </si>
  <si>
    <t>2,650</t>
  </si>
  <si>
    <t>1,034</t>
  </si>
  <si>
    <t>1,035</t>
  </si>
  <si>
    <t>0,430</t>
  </si>
  <si>
    <t>0,133</t>
  </si>
  <si>
    <t>Кельма пластиковая Alpina Effekt-Kelle</t>
  </si>
  <si>
    <t>0,172</t>
  </si>
  <si>
    <t>0,112</t>
  </si>
  <si>
    <t>0,101</t>
  </si>
  <si>
    <t>1,29</t>
  </si>
  <si>
    <t>12,900</t>
  </si>
  <si>
    <t>3,225</t>
  </si>
  <si>
    <t>12,408</t>
  </si>
  <si>
    <t>3,102</t>
  </si>
  <si>
    <t>60</t>
  </si>
  <si>
    <t>2,607</t>
  </si>
  <si>
    <t>0,782</t>
  </si>
  <si>
    <t>0,755</t>
  </si>
  <si>
    <t>8,500</t>
  </si>
  <si>
    <t>2,130</t>
  </si>
  <si>
    <t>0,640</t>
  </si>
  <si>
    <t>2,330</t>
  </si>
  <si>
    <t>0,88</t>
  </si>
  <si>
    <t>0,660</t>
  </si>
  <si>
    <t>Лазурь для древесины снаружи</t>
  </si>
  <si>
    <t>948104143</t>
  </si>
  <si>
    <t>Набор акционный Средство защитно-декоративное для древесины ALPINA ЛАЗУРЬ-ГЕЛЬ ДЛЯ ДЕРЕВА шелковисто-матовая, цветная, палисандр, 2 шт* 0,75 л</t>
  </si>
  <si>
    <t>948104139</t>
  </si>
  <si>
    <t>Набор акционный Средство защитно-декоративное для древесины ALPINA ЛАЗУРЬ-ГЕЛЬ ДЛЯ ДЕРЕВА шелковисто-матовая, цветная, Черный, 2 шт* 0,75 л</t>
  </si>
  <si>
    <t>0,680</t>
  </si>
  <si>
    <t>4,660</t>
  </si>
  <si>
    <t>948104133</t>
  </si>
  <si>
    <t>Набор акционный средство защитное для древесины ALPINA ЛЕССИРОВКА ДЛЯ ДЕРЕВА шелковисто-матовая, цветная, белый (2 шт * 0,75 л)</t>
  </si>
  <si>
    <t>1,360</t>
  </si>
  <si>
    <t>Лазурь для древесины внутри и снаружи</t>
  </si>
  <si>
    <t>4,260</t>
  </si>
  <si>
    <t>1,280</t>
  </si>
  <si>
    <t>0,89</t>
  </si>
  <si>
    <t>8,900</t>
  </si>
  <si>
    <t>2,230</t>
  </si>
  <si>
    <t>0,670</t>
  </si>
  <si>
    <t>1,22</t>
  </si>
  <si>
    <t>3,050</t>
  </si>
  <si>
    <t>1,100</t>
  </si>
  <si>
    <t>1,043</t>
  </si>
  <si>
    <t>0,94</t>
  </si>
  <si>
    <t>0,97</t>
  </si>
  <si>
    <t>2,425</t>
  </si>
  <si>
    <t>0,683</t>
  </si>
  <si>
    <t>1,17</t>
  </si>
  <si>
    <t>2,925</t>
  </si>
  <si>
    <t>0,878</t>
  </si>
  <si>
    <t>0,95</t>
  </si>
  <si>
    <t>2,275</t>
  </si>
  <si>
    <t>2,383</t>
  </si>
  <si>
    <t>2,825</t>
  </si>
  <si>
    <t>0,848</t>
  </si>
  <si>
    <t>2,930</t>
  </si>
  <si>
    <t>0,880</t>
  </si>
  <si>
    <t>2,680</t>
  </si>
  <si>
    <t>0,810</t>
  </si>
  <si>
    <t>2,690</t>
  </si>
  <si>
    <t>1,11</t>
  </si>
  <si>
    <t>2,780</t>
  </si>
  <si>
    <t>0,830</t>
  </si>
  <si>
    <t>3,030</t>
  </si>
  <si>
    <t>0,910</t>
  </si>
  <si>
    <t>2,530</t>
  </si>
  <si>
    <t>948104193</t>
  </si>
  <si>
    <t>Набор акционный Эмаль АУ Alpina Эмаль по ржавчине 3 в 1 шелковисто-матовая RAL1015 Слоновая кость, 2 шт*0,75 л</t>
  </si>
  <si>
    <t>1,760</t>
  </si>
  <si>
    <t>Эмаль алкидная по металлу</t>
  </si>
  <si>
    <t>948104194</t>
  </si>
  <si>
    <t>Набор акционный Эмаль АУ Alpina Эмаль по ржавчине 3 в 1 шелковисто-матовая RAL1021 Желтый 2 шт*0,75 л</t>
  </si>
  <si>
    <t>1,600</t>
  </si>
  <si>
    <t>948104195</t>
  </si>
  <si>
    <t>Набор акционный Эмаль АУ Alpina Эмаль по ржавчине 3 в 1 шелковисто-матовая RAL3011 Красно-коричневый, 2 шт* 0,75 л</t>
  </si>
  <si>
    <t>948104196</t>
  </si>
  <si>
    <t>Набор акционный Эмаль АУ Alpina Эмаль по ржавчине 3 в 1 шелковисто-матовая RAL5005 Синий, 2 шт*0,75 л</t>
  </si>
  <si>
    <t>948104197</t>
  </si>
  <si>
    <t>Набор акционный Эмаль АУ Alpina Эмаль по ржавчине 3 в 1 шелковисто-матовая RAL6002 Зеленый 2 шт*0,75 л</t>
  </si>
  <si>
    <t>1,14</t>
  </si>
  <si>
    <t>2,850</t>
  </si>
  <si>
    <t>0,855</t>
  </si>
  <si>
    <t>0,915</t>
  </si>
  <si>
    <t>0,803</t>
  </si>
  <si>
    <t>1,26</t>
  </si>
  <si>
    <t>3,150</t>
  </si>
  <si>
    <t>0,945</t>
  </si>
  <si>
    <t>1,18</t>
  </si>
  <si>
    <t>2,950</t>
  </si>
  <si>
    <t>0,890</t>
  </si>
  <si>
    <t>948104198</t>
  </si>
  <si>
    <t>Набор акционный Эмаль алкидная ALPINA ЭМАЛЬ УНИВЕРСАЛЬНАЯ БЕЛАЯ глянцевая, 2 шт*0,75 л</t>
  </si>
  <si>
    <t>1,660</t>
  </si>
  <si>
    <t>Эмаль алкидная по металлу и древесине</t>
  </si>
  <si>
    <t>948104199</t>
  </si>
  <si>
    <t>Набор акционный Эмаль алкидная ALPINA ЭМАЛЬ УНИВЕРСАЛЬНАЯ БЕЛАЯ шелковисто-матовая, 2 шт*0,75 л</t>
  </si>
  <si>
    <t>2,515</t>
  </si>
  <si>
    <t>0,754</t>
  </si>
  <si>
    <t>2,380</t>
  </si>
  <si>
    <t>1,12</t>
  </si>
  <si>
    <t>2,666</t>
  </si>
  <si>
    <t>0,799</t>
  </si>
  <si>
    <t>1,938</t>
  </si>
  <si>
    <t>0,638</t>
  </si>
  <si>
    <t>0,619</t>
  </si>
  <si>
    <t>3,094</t>
  </si>
  <si>
    <t>0,927</t>
  </si>
  <si>
    <t>2,428</t>
  </si>
  <si>
    <t>0,775</t>
  </si>
  <si>
    <t>2,470</t>
  </si>
  <si>
    <t>0,850</t>
  </si>
  <si>
    <t>2,510</t>
  </si>
  <si>
    <t>2,220</t>
  </si>
  <si>
    <t>1,16</t>
  </si>
  <si>
    <t>0,870</t>
  </si>
  <si>
    <t>0,790</t>
  </si>
  <si>
    <t>0,770</t>
  </si>
  <si>
    <t>3,130</t>
  </si>
  <si>
    <t>0,940</t>
  </si>
  <si>
    <t>9,520</t>
  </si>
  <si>
    <t>2,390</t>
  </si>
  <si>
    <t>0,720</t>
  </si>
  <si>
    <t>1,31</t>
  </si>
  <si>
    <t>0,980</t>
  </si>
  <si>
    <t>0,970</t>
  </si>
  <si>
    <t>0,79</t>
  </si>
  <si>
    <t>0,590</t>
  </si>
  <si>
    <t>948104200</t>
  </si>
  <si>
    <t>Набор акционный Alpina Разбавитель, 2шт*0,75л</t>
  </si>
  <si>
    <t>Разбавитель ЛКМ и очиститель малярного инструмента</t>
  </si>
  <si>
    <t>4,550</t>
  </si>
  <si>
    <t>9,380</t>
  </si>
  <si>
    <t>4,690</t>
  </si>
  <si>
    <t>2,345</t>
  </si>
  <si>
    <t>0,704</t>
  </si>
  <si>
    <t>1,340</t>
  </si>
  <si>
    <t>948104201</t>
  </si>
  <si>
    <t>Diamant Эко-Латекс, 10л / 15кг</t>
  </si>
  <si>
    <t>948104203</t>
  </si>
  <si>
    <t>Diamant Эко-Латекс, 2,5 л/3,75 кг</t>
  </si>
  <si>
    <t>1,300</t>
  </si>
  <si>
    <t>14,923</t>
  </si>
  <si>
    <t>3,055</t>
  </si>
  <si>
    <t>2,225</t>
  </si>
  <si>
    <t>Композиция полимерная двухкомпонентная для устройства пола.</t>
  </si>
  <si>
    <t>36,000</t>
  </si>
  <si>
    <t>2,00</t>
  </si>
  <si>
    <t>18,750</t>
  </si>
  <si>
    <t>6,250</t>
  </si>
  <si>
    <t>33,600</t>
  </si>
  <si>
    <t>24,000</t>
  </si>
  <si>
    <t>16,670</t>
  </si>
  <si>
    <t>8,330</t>
  </si>
  <si>
    <t>0,87</t>
  </si>
  <si>
    <t>8,700</t>
  </si>
  <si>
    <t>0,485</t>
  </si>
  <si>
    <t>25,350</t>
  </si>
  <si>
    <t>7,150</t>
  </si>
  <si>
    <t>0,240</t>
  </si>
  <si>
    <t>1,391</t>
  </si>
  <si>
    <t>21,600</t>
  </si>
  <si>
    <t>17,280</t>
  </si>
  <si>
    <t>16,680</t>
  </si>
  <si>
    <t>13,250</t>
  </si>
  <si>
    <t>1,93</t>
  </si>
  <si>
    <t>1,930</t>
  </si>
  <si>
    <t>1,790</t>
  </si>
  <si>
    <t>2,13</t>
  </si>
  <si>
    <t>1,68</t>
  </si>
  <si>
    <t>1,680</t>
  </si>
  <si>
    <t>1,380</t>
  </si>
  <si>
    <t>1,49</t>
  </si>
  <si>
    <t>1,490</t>
  </si>
  <si>
    <t>2,05</t>
  </si>
  <si>
    <t>1,13</t>
  </si>
  <si>
    <t>1,130</t>
  </si>
  <si>
    <t>1,61</t>
  </si>
  <si>
    <t>1,610</t>
  </si>
  <si>
    <t>1,170</t>
  </si>
  <si>
    <t>2,02</t>
  </si>
  <si>
    <t>2,020</t>
  </si>
  <si>
    <t>1,810</t>
  </si>
  <si>
    <t>1,67</t>
  </si>
  <si>
    <t>1,675</t>
  </si>
  <si>
    <t>1,060</t>
  </si>
  <si>
    <t>0,990</t>
  </si>
  <si>
    <t>1,074</t>
  </si>
  <si>
    <t>1,410</t>
  </si>
  <si>
    <t>0,92</t>
  </si>
  <si>
    <t>1,465</t>
  </si>
  <si>
    <t>0,968</t>
  </si>
  <si>
    <t>1,071</t>
  </si>
  <si>
    <t>1,110</t>
  </si>
  <si>
    <t>0,977</t>
  </si>
  <si>
    <t>0,955</t>
  </si>
  <si>
    <t>0,963</t>
  </si>
  <si>
    <t>0,974</t>
  </si>
  <si>
    <t>0,941</t>
  </si>
  <si>
    <t>0,920</t>
  </si>
  <si>
    <t>0,300</t>
  </si>
  <si>
    <t>рулон</t>
  </si>
  <si>
    <t>1,97</t>
  </si>
  <si>
    <t>1,970</t>
  </si>
  <si>
    <t>1,78</t>
  </si>
  <si>
    <t>1,220</t>
  </si>
  <si>
    <t>2,15</t>
  </si>
  <si>
    <t>2,150</t>
  </si>
  <si>
    <t>1,24</t>
  </si>
  <si>
    <t>1,84</t>
  </si>
  <si>
    <t>1,840</t>
  </si>
  <si>
    <t>0,020</t>
  </si>
  <si>
    <t>0,023</t>
  </si>
  <si>
    <t>0,035</t>
  </si>
  <si>
    <t>1,58</t>
  </si>
  <si>
    <t>0,027</t>
  </si>
  <si>
    <t>0,026</t>
  </si>
  <si>
    <t>0,025</t>
  </si>
  <si>
    <t>0,029</t>
  </si>
  <si>
    <t>1,63</t>
  </si>
  <si>
    <t>1,72</t>
  </si>
  <si>
    <t>0,028</t>
  </si>
  <si>
    <t>6 цифр штрих-кода</t>
  </si>
  <si>
    <t>Кол -во</t>
  </si>
  <si>
    <t>Стоимость колеровки:</t>
  </si>
  <si>
    <t>Поддержка до 14.02.22</t>
  </si>
  <si>
    <t xml:space="preserve">    2.84g</t>
  </si>
  <si>
    <t xml:space="preserve">   25.26g</t>
  </si>
  <si>
    <t xml:space="preserve">   23.72g</t>
  </si>
  <si>
    <t xml:space="preserve">   97.53g</t>
  </si>
  <si>
    <t xml:space="preserve">  262.42g</t>
  </si>
  <si>
    <t xml:space="preserve">   29.55g</t>
  </si>
  <si>
    <t>+375 29 678-08-82</t>
  </si>
  <si>
    <t>Строительный магазин Мастак</t>
  </si>
  <si>
    <t>Мягкий чек</t>
  </si>
  <si>
    <t>07</t>
  </si>
  <si>
    <t>08</t>
  </si>
  <si>
    <t>2,10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</si>
</sst>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р_._-;\-* #,##0.00_р_._-;_-* &quot;-&quot;??_р_._-;_-@_-"/>
    <numFmt numFmtId="165" formatCode="#,##0.00\ [$Br-423]"/>
    <numFmt numFmtId="166" formatCode="0.0"/>
    <numFmt numFmtId="167" formatCode="0&quot;  &quot;000000&quot;    &quot;000000"/>
    <numFmt numFmtId="168" formatCode="0.000"/>
  </numFmts>
  <fonts count="3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4"/>
      <name val="Arial Cyr"/>
      <family val="2"/>
      <charset val="204"/>
    </font>
    <font>
      <sz val="16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8"/>
      <name val="Arial Cyr"/>
      <family val="2"/>
      <charset val="204"/>
    </font>
    <font>
      <sz val="8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1"/>
      <color rgb="FF000000"/>
      <name val="Courier New"/>
      <family val="3"/>
      <charset val="204"/>
    </font>
    <font>
      <b/>
      <sz val="6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  <font>
      <sz val="13"/>
      <name val="Arial Cyr"/>
      <family val="2"/>
      <charset val="204"/>
    </font>
    <font>
      <sz val="12"/>
      <name val="Calibri"/>
      <family val="2"/>
      <charset val="204"/>
      <scheme val="minor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A07A"/>
        <bgColor auto="1"/>
      </patternFill>
    </fill>
    <fill>
      <patternFill patternType="solid">
        <fgColor rgb="FFEAE5D8"/>
        <bgColor auto="1"/>
      </patternFill>
    </fill>
    <fill>
      <patternFill patternType="solid">
        <fgColor theme="1" tint="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0" fontId="11" fillId="0" borderId="0"/>
    <xf numFmtId="0" fontId="12" fillId="0" borderId="0"/>
    <xf numFmtId="164" fontId="12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152">
    <xf numFmtId="0" fontId="0" fillId="0" borderId="0" xfId="0"/>
    <xf numFmtId="0" fontId="3" fillId="0" borderId="0" xfId="0" applyFont="1"/>
    <xf numFmtId="0" fontId="1" fillId="0" borderId="2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2" fontId="0" fillId="0" borderId="0" xfId="0" applyNumberFormat="1"/>
    <xf numFmtId="0" fontId="0" fillId="0" borderId="1" xfId="0" applyBorder="1"/>
    <xf numFmtId="14" fontId="0" fillId="0" borderId="0" xfId="0" applyNumberFormat="1"/>
    <xf numFmtId="0" fontId="11" fillId="0" borderId="0" xfId="1"/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9" fillId="0" borderId="24" xfId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horizontal="center" vertical="center"/>
    </xf>
    <xf numFmtId="0" fontId="10" fillId="0" borderId="19" xfId="1" applyFont="1" applyFill="1" applyBorder="1" applyAlignment="1">
      <alignment horizontal="left" vertical="center"/>
    </xf>
    <xf numFmtId="0" fontId="9" fillId="0" borderId="4" xfId="1" applyFont="1" applyFill="1" applyBorder="1" applyAlignment="1">
      <alignment horizontal="center" vertical="center"/>
    </xf>
    <xf numFmtId="14" fontId="11" fillId="0" borderId="5" xfId="1" applyNumberFormat="1" applyFont="1" applyBorder="1" applyAlignment="1">
      <alignment horizontal="left" vertical="center"/>
    </xf>
    <xf numFmtId="0" fontId="9" fillId="0" borderId="7" xfId="1" applyFont="1" applyFill="1" applyBorder="1" applyAlignment="1">
      <alignment horizontal="center" vertical="center"/>
    </xf>
    <xf numFmtId="0" fontId="10" fillId="0" borderId="8" xfId="1" applyFont="1" applyFill="1" applyBorder="1" applyAlignment="1">
      <alignment horizontal="left" vertical="center"/>
    </xf>
    <xf numFmtId="0" fontId="9" fillId="0" borderId="20" xfId="1" applyFont="1" applyFill="1" applyBorder="1" applyAlignment="1">
      <alignment horizontal="center" vertical="center"/>
    </xf>
    <xf numFmtId="14" fontId="11" fillId="0" borderId="1" xfId="1" applyNumberFormat="1" applyFont="1" applyBorder="1" applyAlignment="1">
      <alignment horizontal="left" vertical="center"/>
    </xf>
    <xf numFmtId="14" fontId="11" fillId="0" borderId="6" xfId="1" applyNumberFormat="1" applyFont="1" applyBorder="1" applyAlignment="1">
      <alignment horizontal="center" vertical="center"/>
    </xf>
    <xf numFmtId="166" fontId="11" fillId="0" borderId="9" xfId="1" applyNumberFormat="1" applyFont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11" fillId="0" borderId="6" xfId="1" applyNumberFormat="1" applyFont="1" applyBorder="1" applyAlignment="1">
      <alignment horizontal="center" vertical="center"/>
    </xf>
    <xf numFmtId="49" fontId="11" fillId="0" borderId="12" xfId="1" applyNumberFormat="1" applyFont="1" applyBorder="1" applyAlignment="1">
      <alignment horizontal="center" vertical="center"/>
    </xf>
    <xf numFmtId="49" fontId="11" fillId="0" borderId="9" xfId="1" applyNumberFormat="1" applyFont="1" applyBorder="1" applyAlignment="1">
      <alignment horizontal="center" vertical="center"/>
    </xf>
    <xf numFmtId="49" fontId="11" fillId="0" borderId="23" xfId="1" applyNumberFormat="1" applyFont="1" applyBorder="1" applyAlignment="1">
      <alignment horizontal="center" vertical="center"/>
    </xf>
    <xf numFmtId="14" fontId="11" fillId="0" borderId="8" xfId="1" applyNumberFormat="1" applyFont="1" applyBorder="1" applyAlignment="1">
      <alignment horizontal="left" vertical="center"/>
    </xf>
    <xf numFmtId="14" fontId="11" fillId="0" borderId="19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/>
    </xf>
    <xf numFmtId="49" fontId="11" fillId="0" borderId="21" xfId="1" applyNumberFormat="1" applyFont="1" applyBorder="1" applyAlignment="1">
      <alignment horizontal="center" vertical="center"/>
    </xf>
    <xf numFmtId="49" fontId="11" fillId="0" borderId="16" xfId="1" applyNumberFormat="1" applyFont="1" applyBorder="1" applyAlignment="1">
      <alignment horizontal="center" vertical="center"/>
    </xf>
    <xf numFmtId="0" fontId="11" fillId="0" borderId="0" xfId="1" applyAlignment="1">
      <alignment vertical="center"/>
    </xf>
    <xf numFmtId="49" fontId="11" fillId="0" borderId="6" xfId="1" applyNumberFormat="1" applyFont="1" applyBorder="1" applyAlignment="1">
      <alignment horizontal="center" vertical="center"/>
    </xf>
    <xf numFmtId="0" fontId="9" fillId="0" borderId="13" xfId="1" applyFont="1" applyFill="1" applyBorder="1" applyAlignment="1">
      <alignment horizontal="center" vertical="center"/>
    </xf>
    <xf numFmtId="0" fontId="11" fillId="0" borderId="0" xfId="1" applyAlignment="1">
      <alignment horizontal="left" vertical="center"/>
    </xf>
    <xf numFmtId="0" fontId="11" fillId="0" borderId="0" xfId="1" applyFont="1" applyAlignment="1">
      <alignment vertical="center"/>
    </xf>
    <xf numFmtId="49" fontId="11" fillId="0" borderId="0" xfId="1" applyNumberFormat="1" applyFont="1" applyAlignment="1">
      <alignment vertical="center"/>
    </xf>
    <xf numFmtId="14" fontId="11" fillId="0" borderId="8" xfId="1" applyNumberFormat="1" applyFont="1" applyBorder="1" applyAlignment="1">
      <alignment horizontal="left" vertical="center" wrapText="1"/>
    </xf>
    <xf numFmtId="14" fontId="11" fillId="0" borderId="9" xfId="1" applyNumberFormat="1" applyFont="1" applyBorder="1" applyAlignment="1">
      <alignment horizontal="center" vertical="center"/>
    </xf>
    <xf numFmtId="14" fontId="11" fillId="0" borderId="17" xfId="1" applyNumberFormat="1" applyFont="1" applyBorder="1" applyAlignment="1">
      <alignment horizontal="center" vertical="center"/>
    </xf>
    <xf numFmtId="14" fontId="11" fillId="0" borderId="14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 wrapText="1"/>
    </xf>
    <xf numFmtId="0" fontId="10" fillId="0" borderId="5" xfId="1" applyFont="1" applyFill="1" applyBorder="1" applyAlignment="1">
      <alignment horizontal="left" vertical="top"/>
    </xf>
    <xf numFmtId="0" fontId="10" fillId="0" borderId="8" xfId="1" applyFont="1" applyFill="1" applyBorder="1" applyAlignment="1">
      <alignment horizontal="left" vertical="top"/>
    </xf>
    <xf numFmtId="0" fontId="10" fillId="0" borderId="11" xfId="1" applyFont="1" applyFill="1" applyBorder="1" applyAlignment="1">
      <alignment horizontal="left" vertical="top"/>
    </xf>
    <xf numFmtId="0" fontId="10" fillId="0" borderId="19" xfId="1" applyFont="1" applyFill="1" applyBorder="1" applyAlignment="1">
      <alignment horizontal="left" vertical="top"/>
    </xf>
    <xf numFmtId="0" fontId="10" fillId="0" borderId="14" xfId="1" applyFont="1" applyFill="1" applyBorder="1" applyAlignment="1">
      <alignment horizontal="left" vertical="top"/>
    </xf>
    <xf numFmtId="0" fontId="10" fillId="0" borderId="15" xfId="1" applyFont="1" applyFill="1" applyBorder="1" applyAlignment="1">
      <alignment horizontal="left" vertical="top"/>
    </xf>
    <xf numFmtId="0" fontId="11" fillId="0" borderId="0" xfId="1" applyAlignment="1">
      <alignment horizontal="left" vertical="top"/>
    </xf>
    <xf numFmtId="0" fontId="10" fillId="0" borderId="1" xfId="1" applyFont="1" applyFill="1" applyBorder="1" applyAlignment="1">
      <alignment horizontal="left" vertical="top"/>
    </xf>
    <xf numFmtId="0" fontId="11" fillId="0" borderId="0" xfId="1" applyAlignment="1">
      <alignment vertical="top"/>
    </xf>
    <xf numFmtId="49" fontId="11" fillId="0" borderId="12" xfId="1" applyNumberFormat="1" applyBorder="1" applyAlignment="1">
      <alignment horizontal="center" vertical="center"/>
    </xf>
    <xf numFmtId="0" fontId="0" fillId="0" borderId="0" xfId="0" applyBorder="1"/>
    <xf numFmtId="0" fontId="10" fillId="2" borderId="11" xfId="1" applyFont="1" applyFill="1" applyBorder="1" applyAlignment="1">
      <alignment horizontal="left" vertical="top"/>
    </xf>
    <xf numFmtId="49" fontId="11" fillId="2" borderId="17" xfId="1" applyNumberFormat="1" applyFont="1" applyFill="1" applyBorder="1" applyAlignment="1">
      <alignment horizontal="center" vertical="center"/>
    </xf>
    <xf numFmtId="12" fontId="0" fillId="2" borderId="0" xfId="0" applyNumberFormat="1" applyFill="1"/>
    <xf numFmtId="0" fontId="12" fillId="0" borderId="0" xfId="0" applyFont="1" applyFill="1" applyAlignment="1">
      <alignment horizontal="center" vertical="center"/>
    </xf>
    <xf numFmtId="49" fontId="5" fillId="0" borderId="17" xfId="1" applyNumberFormat="1" applyFont="1" applyFill="1" applyBorder="1" applyAlignment="1">
      <alignment horizontal="center" vertical="center"/>
    </xf>
    <xf numFmtId="0" fontId="2" fillId="0" borderId="1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2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right" vertical="center" wrapText="1"/>
    </xf>
    <xf numFmtId="167" fontId="17" fillId="0" borderId="1" xfId="0" applyNumberFormat="1" applyFont="1" applyBorder="1" applyAlignment="1"/>
    <xf numFmtId="0" fontId="0" fillId="0" borderId="26" xfId="0" applyBorder="1"/>
    <xf numFmtId="0" fontId="0" fillId="0" borderId="3" xfId="0" applyBorder="1"/>
    <xf numFmtId="167" fontId="17" fillId="0" borderId="0" xfId="0" applyNumberFormat="1" applyFont="1" applyBorder="1" applyAlignment="1"/>
    <xf numFmtId="167" fontId="17" fillId="0" borderId="25" xfId="0" applyNumberFormat="1" applyFont="1" applyBorder="1" applyAlignment="1"/>
    <xf numFmtId="0" fontId="16" fillId="0" borderId="1" xfId="0" applyFont="1" applyBorder="1" applyAlignment="1">
      <alignment horizontal="right" vertical="center" wrapText="1"/>
    </xf>
    <xf numFmtId="0" fontId="0" fillId="0" borderId="25" xfId="0" applyBorder="1"/>
    <xf numFmtId="0" fontId="21" fillId="0" borderId="1" xfId="0" applyFont="1" applyBorder="1"/>
    <xf numFmtId="167" fontId="14" fillId="0" borderId="1" xfId="0" applyNumberFormat="1" applyFont="1" applyBorder="1" applyAlignment="1"/>
    <xf numFmtId="0" fontId="21" fillId="0" borderId="0" xfId="0" applyFont="1"/>
    <xf numFmtId="0" fontId="21" fillId="0" borderId="0" xfId="0" applyFont="1" applyBorder="1"/>
    <xf numFmtId="167" fontId="17" fillId="0" borderId="1" xfId="0" applyNumberFormat="1" applyFont="1" applyBorder="1" applyAlignment="1">
      <alignment horizontal="center"/>
    </xf>
    <xf numFmtId="0" fontId="23" fillId="0" borderId="1" xfId="0" applyFont="1" applyBorder="1"/>
    <xf numFmtId="0" fontId="23" fillId="0" borderId="27" xfId="0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13" fillId="3" borderId="27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3" fillId="0" borderId="27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top" wrapText="1"/>
    </xf>
    <xf numFmtId="2" fontId="13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 wrapText="1"/>
    </xf>
    <xf numFmtId="0" fontId="13" fillId="6" borderId="27" xfId="0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0" fontId="23" fillId="0" borderId="0" xfId="0" applyFont="1" applyBorder="1" applyAlignment="1">
      <alignment horizontal="left"/>
    </xf>
    <xf numFmtId="0" fontId="13" fillId="6" borderId="0" xfId="0" applyFont="1" applyFill="1" applyBorder="1" applyAlignment="1">
      <alignment horizontal="left" vertical="top" wrapText="1"/>
    </xf>
    <xf numFmtId="0" fontId="0" fillId="0" borderId="28" xfId="0" applyBorder="1" applyAlignment="1">
      <alignment vertical="center" wrapText="1"/>
    </xf>
    <xf numFmtId="3" fontId="23" fillId="0" borderId="1" xfId="0" applyNumberFormat="1" applyFont="1" applyBorder="1" applyAlignment="1">
      <alignment horizontal="left"/>
    </xf>
    <xf numFmtId="2" fontId="15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22" fillId="0" borderId="2" xfId="0" applyNumberFormat="1" applyFont="1" applyBorder="1" applyAlignment="1">
      <alignment horizontal="center" vertical="center"/>
    </xf>
    <xf numFmtId="0" fontId="25" fillId="0" borderId="0" xfId="0" applyFont="1" applyFill="1" applyBorder="1"/>
    <xf numFmtId="0" fontId="24" fillId="0" borderId="0" xfId="0" applyFont="1" applyFill="1" applyBorder="1"/>
    <xf numFmtId="0" fontId="26" fillId="0" borderId="0" xfId="0" applyFont="1" applyFill="1" applyBorder="1" applyAlignment="1">
      <alignment vertical="center"/>
    </xf>
    <xf numFmtId="0" fontId="24" fillId="0" borderId="0" xfId="0" applyFont="1" applyBorder="1"/>
    <xf numFmtId="0" fontId="26" fillId="0" borderId="0" xfId="0" applyFont="1" applyBorder="1" applyAlignment="1">
      <alignment vertical="center" wrapText="1"/>
    </xf>
    <xf numFmtId="168" fontId="15" fillId="0" borderId="2" xfId="0" applyNumberFormat="1" applyFont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 applyAlignment="1">
      <alignment horizontal="center"/>
    </xf>
    <xf numFmtId="167" fontId="14" fillId="0" borderId="0" xfId="0" applyNumberFormat="1" applyFont="1" applyBorder="1" applyAlignment="1" applyProtection="1">
      <alignment horizontal="center"/>
    </xf>
    <xf numFmtId="168" fontId="15" fillId="0" borderId="0" xfId="0" applyNumberFormat="1" applyFont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167" fontId="14" fillId="0" borderId="2" xfId="0" applyNumberFormat="1" applyFont="1" applyBorder="1" applyAlignment="1" applyProtection="1">
      <alignment horizontal="center"/>
    </xf>
    <xf numFmtId="0" fontId="1" fillId="0" borderId="2" xfId="0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68" fontId="15" fillId="0" borderId="29" xfId="0" applyNumberFormat="1" applyFont="1" applyBorder="1" applyAlignment="1">
      <alignment horizontal="center" vertical="center"/>
    </xf>
    <xf numFmtId="2" fontId="15" fillId="0" borderId="30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right" vertical="center"/>
    </xf>
    <xf numFmtId="0" fontId="28" fillId="7" borderId="31" xfId="0" applyFont="1" applyFill="1" applyBorder="1" applyAlignment="1">
      <alignment horizontal="left" vertical="top" wrapText="1"/>
    </xf>
    <xf numFmtId="0" fontId="28" fillId="7" borderId="32" xfId="0" applyFont="1" applyFill="1" applyBorder="1" applyAlignment="1">
      <alignment horizontal="left" vertical="top" wrapText="1"/>
    </xf>
    <xf numFmtId="0" fontId="28" fillId="7" borderId="33" xfId="0" applyFont="1" applyFill="1" applyBorder="1" applyAlignment="1">
      <alignment horizontal="left" vertical="top" wrapText="1"/>
    </xf>
    <xf numFmtId="0" fontId="28" fillId="7" borderId="34" xfId="0" applyFont="1" applyFill="1" applyBorder="1" applyAlignment="1">
      <alignment horizontal="left" vertical="top" wrapText="1"/>
    </xf>
    <xf numFmtId="14" fontId="11" fillId="0" borderId="18" xfId="1" applyNumberFormat="1" applyFont="1" applyBorder="1" applyAlignment="1">
      <alignment horizontal="left" vertical="center"/>
    </xf>
    <xf numFmtId="14" fontId="11" fillId="0" borderId="14" xfId="1" applyNumberFormat="1" applyFont="1" applyBorder="1" applyAlignment="1">
      <alignment horizontal="left" vertical="center"/>
    </xf>
    <xf numFmtId="0" fontId="6" fillId="0" borderId="0" xfId="1" applyFont="1" applyAlignment="1">
      <alignment horizontal="center" vertical="center"/>
    </xf>
    <xf numFmtId="14" fontId="11" fillId="0" borderId="15" xfId="1" applyNumberFormat="1" applyFont="1" applyBorder="1" applyAlignment="1">
      <alignment horizontal="left" vertical="center"/>
    </xf>
    <xf numFmtId="14" fontId="11" fillId="0" borderId="8" xfId="1" applyNumberFormat="1" applyFont="1" applyBorder="1" applyAlignment="1">
      <alignment horizontal="left" vertical="center" wrapText="1"/>
    </xf>
    <xf numFmtId="0" fontId="5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right" vertical="top"/>
    </xf>
    <xf numFmtId="0" fontId="26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22" fontId="1" fillId="0" borderId="26" xfId="0" applyNumberFormat="1" applyFont="1" applyBorder="1" applyAlignment="1">
      <alignment horizontal="right" vertical="top"/>
    </xf>
    <xf numFmtId="167" fontId="31" fillId="0" borderId="2" xfId="0" applyNumberFormat="1" applyFont="1" applyBorder="1" applyAlignment="1">
      <alignment horizontal="center"/>
    </xf>
    <xf numFmtId="168" fontId="32" fillId="0" borderId="2" xfId="0" applyNumberFormat="1" applyFont="1" applyBorder="1" applyAlignment="1">
      <alignment horizontal="left" vertical="center" wrapText="1"/>
    </xf>
    <xf numFmtId="168" fontId="22" fillId="0" borderId="2" xfId="0" applyNumberFormat="1" applyFont="1" applyBorder="1" applyAlignment="1">
      <alignment horizontal="center" vertical="center"/>
    </xf>
    <xf numFmtId="0" fontId="26" fillId="0" borderId="0" xfId="0" applyFont="1" applyAlignment="1">
      <alignment vertical="center" wrapText="1"/>
    </xf>
    <xf numFmtId="168" fontId="32" fillId="0" borderId="2" xfId="0" applyNumberFormat="1" applyFont="1" applyBorder="1" applyAlignment="1">
      <alignment horizontal="left" vertical="center"/>
    </xf>
    <xf numFmtId="49" fontId="22" fillId="0" borderId="35" xfId="0" applyNumberFormat="1" applyFont="1" applyBorder="1" applyAlignment="1">
      <alignment horizontal="center" vertical="center"/>
    </xf>
    <xf numFmtId="168" fontId="32" fillId="0" borderId="29" xfId="0" applyNumberFormat="1" applyFont="1" applyBorder="1" applyAlignment="1">
      <alignment horizontal="left" vertical="center"/>
    </xf>
    <xf numFmtId="167" fontId="14" fillId="0" borderId="0" xfId="0" applyNumberFormat="1" applyFont="1" applyAlignment="1">
      <alignment horizontal="center"/>
    </xf>
    <xf numFmtId="168" fontId="15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</cellXfs>
  <cellStyles count="6">
    <cellStyle name="Обычный" xfId="0" builtinId="0"/>
    <cellStyle name="Обычный 2" xfId="2" xr:uid="{00000000-0005-0000-0000-000001000000}"/>
    <cellStyle name="Обычный 3" xfId="1" xr:uid="{00000000-0005-0000-0000-000002000000}"/>
    <cellStyle name="Обычный 4" xfId="4" xr:uid="{00000000-0005-0000-0000-000003000000}"/>
    <cellStyle name="Процентный 2" xfId="5" xr:uid="{00000000-0005-0000-0000-000004000000}"/>
    <cellStyle name="Финансовый 2" xfId="3" xr:uid="{00000000-0005-0000-0000-000005000000}"/>
  </cellStyles>
  <dxfs count="192"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</dxfs>
  <tableStyles count="0" defaultTableStyle="TableStyleMedium9" defaultPivotStyle="PivotStyleLight16"/>
  <colors>
    <mruColors>
      <color rgb="FF340802"/>
      <color rgb="FF653C0B"/>
      <color rgb="FFFFFF00"/>
      <color rgb="FF4F6228"/>
      <color rgb="FF558ED5"/>
      <color rgb="FFE65200"/>
      <color rgb="FFFF0000"/>
      <color rgb="FF1D4F41"/>
      <color rgb="FF6A1C47"/>
      <color rgb="FF2008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9526</xdr:colOff>
          <xdr:row>0</xdr:row>
          <xdr:rowOff>0</xdr:rowOff>
        </xdr:from>
        <xdr:to>
          <xdr:col>7</xdr:col>
          <xdr:colOff>134470</xdr:colOff>
          <xdr:row>3</xdr:row>
          <xdr:rowOff>127000</xdr:rowOff>
        </xdr:to>
        <xdr:sp macro="" textlink="">
          <xdr:nvSpPr>
            <xdr:cNvPr id="11522" name="ButtonClear" hidden="1">
              <a:extLst>
                <a:ext uri="{63B3BB69-23CF-44E3-9099-C40C66FF867C}">
                  <a14:compatExt spid="_x0000_s11522"/>
                </a:ext>
                <a:ext uri="{FF2B5EF4-FFF2-40B4-BE49-F238E27FC236}">
                  <a16:creationId xmlns:a16="http://schemas.microsoft.com/office/drawing/2014/main" id="{00000000-0008-0000-0000-000002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107016</xdr:rowOff>
        </xdr:from>
        <xdr:to>
          <xdr:col>7</xdr:col>
          <xdr:colOff>134470</xdr:colOff>
          <xdr:row>6</xdr:row>
          <xdr:rowOff>49119</xdr:rowOff>
        </xdr:to>
        <xdr:sp macro="" textlink="">
          <xdr:nvSpPr>
            <xdr:cNvPr id="11520" name="ButtonPaste" hidden="1">
              <a:extLst>
                <a:ext uri="{63B3BB69-23CF-44E3-9099-C40C66FF867C}">
                  <a14:compatExt spid="_x0000_s11520"/>
                </a:ext>
                <a:ext uri="{FF2B5EF4-FFF2-40B4-BE49-F238E27FC236}">
                  <a16:creationId xmlns:a16="http://schemas.microsoft.com/office/drawing/2014/main" id="{00000000-0008-0000-0000-000000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20732</xdr:colOff>
          <xdr:row>6</xdr:row>
          <xdr:rowOff>38100</xdr:rowOff>
        </xdr:from>
        <xdr:to>
          <xdr:col>7</xdr:col>
          <xdr:colOff>134470</xdr:colOff>
          <xdr:row>9</xdr:row>
          <xdr:rowOff>11206</xdr:rowOff>
        </xdr:to>
        <xdr:sp macro="" textlink="">
          <xdr:nvSpPr>
            <xdr:cNvPr id="11521" name="ButtonPrint" hidden="1">
              <a:extLst>
                <a:ext uri="{63B3BB69-23CF-44E3-9099-C40C66FF867C}">
                  <a14:compatExt spid="_x0000_s11521"/>
                </a:ext>
                <a:ext uri="{FF2B5EF4-FFF2-40B4-BE49-F238E27FC236}">
                  <a16:creationId xmlns:a16="http://schemas.microsoft.com/office/drawing/2014/main" id="{00000000-0008-0000-0000-000001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11207</xdr:rowOff>
    </xdr:from>
    <xdr:to>
      <xdr:col>1</xdr:col>
      <xdr:colOff>605116</xdr:colOff>
      <xdr:row>1</xdr:row>
      <xdr:rowOff>271090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53131" y="-1141924"/>
          <a:ext cx="427971" cy="27342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8</xdr:col>
          <xdr:colOff>57150</xdr:colOff>
          <xdr:row>4</xdr:row>
          <xdr:rowOff>238125</xdr:rowOff>
        </xdr:to>
        <xdr:sp macro="" textlink="">
          <xdr:nvSpPr>
            <xdr:cNvPr id="34972" name="ButtonClear" hidden="1">
              <a:extLst>
                <a:ext uri="{63B3BB69-23CF-44E3-9099-C40C66FF867C}">
                  <a14:compatExt spid="_x0000_s34972"/>
                </a:ext>
                <a:ext uri="{FF2B5EF4-FFF2-40B4-BE49-F238E27FC236}">
                  <a16:creationId xmlns:a16="http://schemas.microsoft.com/office/drawing/2014/main" id="{00000000-0008-0000-0100-00009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228600</xdr:rowOff>
        </xdr:from>
        <xdr:to>
          <xdr:col>8</xdr:col>
          <xdr:colOff>57150</xdr:colOff>
          <xdr:row>9</xdr:row>
          <xdr:rowOff>16809</xdr:rowOff>
        </xdr:to>
        <xdr:sp macro="" textlink="">
          <xdr:nvSpPr>
            <xdr:cNvPr id="34973" name="ButtonAddColorants" hidden="1">
              <a:extLst>
                <a:ext uri="{63B3BB69-23CF-44E3-9099-C40C66FF867C}">
                  <a14:compatExt spid="_x0000_s34973"/>
                </a:ext>
                <a:ext uri="{FF2B5EF4-FFF2-40B4-BE49-F238E27FC236}">
                  <a16:creationId xmlns:a16="http://schemas.microsoft.com/office/drawing/2014/main" id="{00000000-0008-0000-0100-00009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</xdr:colOff>
          <xdr:row>8</xdr:row>
          <xdr:rowOff>276225</xdr:rowOff>
        </xdr:from>
        <xdr:to>
          <xdr:col>8</xdr:col>
          <xdr:colOff>57151</xdr:colOff>
          <xdr:row>13</xdr:row>
          <xdr:rowOff>30256</xdr:rowOff>
        </xdr:to>
        <xdr:sp macro="" textlink="">
          <xdr:nvSpPr>
            <xdr:cNvPr id="34974" name="ButtonAddPaint" hidden="1">
              <a:extLst>
                <a:ext uri="{63B3BB69-23CF-44E3-9099-C40C66FF867C}">
                  <a14:compatExt spid="_x0000_s34974"/>
                </a:ext>
                <a:ext uri="{FF2B5EF4-FFF2-40B4-BE49-F238E27FC236}">
                  <a16:creationId xmlns:a16="http://schemas.microsoft.com/office/drawing/2014/main" id="{00000000-0008-0000-0100-00009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20731</xdr:rowOff>
        </xdr:from>
        <xdr:to>
          <xdr:col>8</xdr:col>
          <xdr:colOff>57150</xdr:colOff>
          <xdr:row>17</xdr:row>
          <xdr:rowOff>50987</xdr:rowOff>
        </xdr:to>
        <xdr:sp macro="" textlink="">
          <xdr:nvSpPr>
            <xdr:cNvPr id="34976" name="ButtonPrint" hidden="1">
              <a:extLst>
                <a:ext uri="{63B3BB69-23CF-44E3-9099-C40C66FF867C}">
                  <a14:compatExt spid="_x0000_s34976"/>
                </a:ext>
                <a:ext uri="{FF2B5EF4-FFF2-40B4-BE49-F238E27FC236}">
                  <a16:creationId xmlns:a16="http://schemas.microsoft.com/office/drawing/2014/main" id="{00000000-0008-0000-0100-0000A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0</xdr:rowOff>
        </xdr:from>
        <xdr:to>
          <xdr:col>13</xdr:col>
          <xdr:colOff>161925</xdr:colOff>
          <xdr:row>3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4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4</xdr:row>
          <xdr:rowOff>0</xdr:rowOff>
        </xdr:from>
        <xdr:to>
          <xdr:col>17</xdr:col>
          <xdr:colOff>571500</xdr:colOff>
          <xdr:row>18</xdr:row>
          <xdr:rowOff>95250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BY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8EAE5-CD55-49F6-B0E2-84845B659EB3}">
  <sheetPr codeName="Лист4">
    <pageSetUpPr fitToPage="1"/>
  </sheetPr>
  <dimension ref="A1:I100"/>
  <sheetViews>
    <sheetView showGridLines="0" showRowColHeaders="0" tabSelected="1" zoomScale="85" zoomScaleNormal="85" workbookViewId="0">
      <selection activeCell="C7" sqref="C7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2" t="s">
        <v>2222</v>
      </c>
      <c r="B1" s="2" t="s">
        <v>0</v>
      </c>
      <c r="C1" s="123" t="s">
        <v>4218</v>
      </c>
      <c r="D1" s="123"/>
      <c r="E1" s="118"/>
      <c r="F1" s="102"/>
      <c r="G1" s="101"/>
      <c r="H1" s="102"/>
      <c r="I1" s="102" t="s">
        <v>4223</v>
      </c>
    </row>
    <row r="2" spans="1:9" ht="24" thickBot="1" x14ac:dyDescent="0.3">
      <c r="A2" s="113"/>
      <c r="B2" s="117">
        <v>1</v>
      </c>
      <c r="C2" s="124" t="s">
        <v>4231</v>
      </c>
      <c r="D2" s="124"/>
      <c r="E2" s="118"/>
      <c r="F2" s="102"/>
      <c r="G2" s="102"/>
      <c r="H2" s="102"/>
      <c r="I2" s="102" t="s">
        <v>4224</v>
      </c>
    </row>
    <row r="3" spans="1:9" ht="13.5" customHeight="1" thickBot="1" x14ac:dyDescent="0.3">
      <c r="A3" s="2" t="s">
        <v>2220</v>
      </c>
      <c r="B3" s="114" t="s">
        <v>4217</v>
      </c>
      <c r="C3" s="99" t="s">
        <v>2221</v>
      </c>
      <c r="D3" s="63" t="s">
        <v>1</v>
      </c>
      <c r="E3" s="118"/>
      <c r="F3" s="104"/>
      <c r="G3" s="102"/>
      <c r="H3" s="102"/>
      <c r="I3" s="102" t="s">
        <v>4225</v>
      </c>
    </row>
    <row r="4" spans="1:9" ht="21.75" thickBot="1" x14ac:dyDescent="0.3">
      <c r="A4" s="115">
        <v>4002382025332</v>
      </c>
      <c r="B4" s="106">
        <v>3.0000000000000001E-3</v>
      </c>
      <c r="C4" s="100" t="s">
        <v>4229</v>
      </c>
      <c r="D4" s="98">
        <v>0.45</v>
      </c>
      <c r="E4" s="118"/>
      <c r="F4" s="104"/>
      <c r="G4" s="102"/>
      <c r="H4" s="102"/>
      <c r="I4" s="102"/>
    </row>
    <row r="5" spans="1:9" ht="21.75" thickBot="1" x14ac:dyDescent="0.3">
      <c r="A5" s="115">
        <v>4002382025554</v>
      </c>
      <c r="B5" s="106">
        <v>3.0000000000000001E-3</v>
      </c>
      <c r="C5" s="100" t="s">
        <v>4230</v>
      </c>
      <c r="D5" s="98">
        <v>1.2</v>
      </c>
      <c r="E5" s="105"/>
      <c r="F5" s="104"/>
      <c r="G5" s="102"/>
      <c r="H5" s="102"/>
      <c r="I5" s="102"/>
    </row>
    <row r="6" spans="1:9" ht="21.75" thickBot="1" x14ac:dyDescent="0.3">
      <c r="A6" s="115">
        <v>4002382025332</v>
      </c>
      <c r="B6" s="106">
        <v>3.0000000000000001E-3</v>
      </c>
      <c r="C6" s="100" t="s">
        <v>4229</v>
      </c>
      <c r="D6" s="98">
        <v>0.45</v>
      </c>
      <c r="E6" s="105"/>
      <c r="F6" s="104"/>
      <c r="G6" s="102"/>
      <c r="H6" s="102"/>
      <c r="I6" s="102"/>
    </row>
    <row r="7" spans="1:9" ht="21.75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21.75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21.75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x14ac:dyDescent="0.25">
      <c r="A10" s="109"/>
      <c r="B10" s="110"/>
      <c r="C10" s="111"/>
      <c r="D10" s="112"/>
      <c r="E10" s="105"/>
      <c r="F10" s="104"/>
      <c r="G10" s="102"/>
      <c r="H10" s="102"/>
      <c r="I10" s="102"/>
    </row>
    <row r="11" spans="1:9" ht="36.75" customHeight="1" x14ac:dyDescent="0.25">
      <c r="A11" s="109"/>
      <c r="B11" s="110"/>
      <c r="C11" s="111"/>
      <c r="D11" s="112"/>
      <c r="E11" s="105"/>
      <c r="F11" s="104"/>
      <c r="G11" s="102"/>
      <c r="H11" s="102"/>
      <c r="I11" s="102"/>
    </row>
    <row r="12" spans="1:9" ht="36.75" customHeight="1" x14ac:dyDescent="0.25">
      <c r="A12" s="109"/>
      <c r="B12" s="110"/>
      <c r="C12" s="111"/>
      <c r="D12" s="112"/>
      <c r="E12" s="105"/>
      <c r="F12" s="104"/>
      <c r="G12" s="102"/>
      <c r="H12" s="102"/>
      <c r="I12" s="102"/>
    </row>
    <row r="13" spans="1:9" ht="36.75" customHeight="1" x14ac:dyDescent="0.25">
      <c r="A13" s="109"/>
      <c r="B13" s="110"/>
      <c r="C13" s="111"/>
      <c r="D13" s="112"/>
      <c r="E13" s="105"/>
      <c r="F13" s="104"/>
      <c r="G13" s="102"/>
      <c r="H13" s="102"/>
      <c r="I13" s="102"/>
    </row>
    <row r="14" spans="1:9" ht="36.75" customHeight="1" x14ac:dyDescent="0.25">
      <c r="A14" s="109"/>
      <c r="B14" s="110"/>
      <c r="C14" s="111"/>
      <c r="D14" s="112"/>
      <c r="E14" s="105"/>
      <c r="F14" s="104"/>
      <c r="G14" s="102"/>
      <c r="H14" s="102"/>
      <c r="I14" s="102"/>
    </row>
    <row r="15" spans="1:9" ht="36.75" customHeight="1" x14ac:dyDescent="0.25">
      <c r="A15" s="109"/>
      <c r="B15" s="110"/>
      <c r="C15" s="111"/>
      <c r="D15" s="112"/>
      <c r="E15" s="105"/>
      <c r="F15" s="104"/>
      <c r="G15" s="102"/>
      <c r="H15" s="102"/>
      <c r="I15" s="102"/>
    </row>
    <row r="16" spans="1:9" ht="36.75" customHeight="1" x14ac:dyDescent="0.25">
      <c r="A16" s="109"/>
      <c r="B16" s="110"/>
      <c r="C16" s="111"/>
      <c r="D16" s="112"/>
      <c r="E16" s="105"/>
      <c r="F16" s="104"/>
      <c r="G16" s="102"/>
      <c r="H16" s="102"/>
      <c r="I16" s="102"/>
    </row>
    <row r="17" spans="1:9" ht="36.75" customHeight="1" x14ac:dyDescent="0.25">
      <c r="A17" s="109"/>
      <c r="B17" s="110"/>
      <c r="C17" s="111"/>
      <c r="D17" s="112"/>
      <c r="E17" s="105"/>
      <c r="F17" s="104"/>
      <c r="G17" s="102"/>
      <c r="H17" s="102"/>
      <c r="I17" s="102"/>
    </row>
    <row r="18" spans="1:9" ht="36.75" customHeight="1" x14ac:dyDescent="0.25">
      <c r="A18" s="109"/>
      <c r="B18" s="110"/>
      <c r="C18" s="111"/>
      <c r="D18" s="112"/>
      <c r="E18" s="105"/>
      <c r="F18" s="104"/>
      <c r="G18" s="102"/>
      <c r="H18" s="102"/>
      <c r="I18" s="102"/>
    </row>
    <row r="19" spans="1:9" ht="36.75" customHeight="1" x14ac:dyDescent="0.25">
      <c r="A19" s="109"/>
      <c r="B19" s="110"/>
      <c r="C19" s="111"/>
      <c r="D19" s="112"/>
      <c r="E19" s="105"/>
      <c r="F19" s="104"/>
      <c r="G19" s="102"/>
      <c r="H19" s="102"/>
      <c r="I19" s="102"/>
    </row>
    <row r="20" spans="1:9" ht="36.75" customHeight="1" x14ac:dyDescent="0.25">
      <c r="A20" s="109"/>
      <c r="B20" s="110"/>
      <c r="C20" s="111"/>
      <c r="D20" s="112"/>
      <c r="E20" s="105"/>
      <c r="F20" s="104"/>
      <c r="G20" s="102"/>
      <c r="H20" s="102"/>
      <c r="I20" s="102"/>
    </row>
    <row r="21" spans="1:9" ht="36.75" customHeight="1" x14ac:dyDescent="0.25">
      <c r="A21" s="109"/>
      <c r="B21" s="110"/>
      <c r="C21" s="111"/>
      <c r="D21" s="112"/>
      <c r="E21" s="105"/>
      <c r="F21" s="104"/>
      <c r="G21" s="102"/>
      <c r="H21" s="102"/>
      <c r="I21" s="102"/>
    </row>
    <row r="22" spans="1:9" ht="36.75" customHeight="1" x14ac:dyDescent="0.25">
      <c r="A22" s="109"/>
      <c r="B22" s="110"/>
      <c r="C22" s="111"/>
      <c r="D22" s="112"/>
      <c r="E22" s="105"/>
      <c r="F22" s="104"/>
      <c r="G22" s="102"/>
      <c r="H22" s="102"/>
      <c r="I22" s="102"/>
    </row>
    <row r="23" spans="1:9" ht="36.75" customHeight="1" x14ac:dyDescent="0.25">
      <c r="A23" s="109"/>
      <c r="B23" s="110"/>
      <c r="C23" s="111"/>
      <c r="D23" s="112"/>
      <c r="E23" s="105"/>
      <c r="F23" s="104"/>
      <c r="G23" s="102"/>
      <c r="H23" s="102"/>
      <c r="I23" s="102"/>
    </row>
    <row r="24" spans="1:9" ht="36.75" customHeight="1" x14ac:dyDescent="0.25">
      <c r="A24" s="109"/>
      <c r="B24" s="110"/>
      <c r="C24" s="111"/>
      <c r="D24" s="112"/>
      <c r="E24" s="105"/>
      <c r="F24" s="104"/>
      <c r="G24" s="102"/>
      <c r="H24" s="102"/>
      <c r="I24" s="102"/>
    </row>
    <row r="25" spans="1:9" ht="36.75" customHeight="1" x14ac:dyDescent="0.25">
      <c r="A25" s="109"/>
      <c r="B25" s="110"/>
      <c r="C25" s="111"/>
      <c r="D25" s="112"/>
      <c r="E25" s="105"/>
      <c r="F25" s="104"/>
      <c r="G25" s="102"/>
      <c r="H25" s="102"/>
      <c r="I25" s="102"/>
    </row>
    <row r="26" spans="1:9" ht="36.75" customHeight="1" x14ac:dyDescent="0.25">
      <c r="A26" s="109"/>
      <c r="B26" s="110"/>
      <c r="C26" s="111"/>
      <c r="D26" s="112"/>
      <c r="E26" s="105"/>
      <c r="F26" s="104"/>
      <c r="G26" s="102"/>
      <c r="H26" s="102"/>
      <c r="I26" s="102"/>
    </row>
    <row r="27" spans="1:9" ht="36.75" customHeight="1" x14ac:dyDescent="0.25">
      <c r="A27" s="109"/>
      <c r="B27" s="110"/>
      <c r="C27" s="111"/>
      <c r="D27" s="112"/>
      <c r="E27" s="105"/>
      <c r="F27" s="104"/>
      <c r="G27" s="102"/>
      <c r="H27" s="102"/>
      <c r="I27" s="102"/>
    </row>
    <row r="28" spans="1:9" ht="36.75" customHeight="1" x14ac:dyDescent="0.25">
      <c r="A28" s="109"/>
      <c r="B28" s="110"/>
      <c r="C28" s="111"/>
      <c r="D28" s="112"/>
      <c r="E28" s="105"/>
      <c r="F28" s="104"/>
      <c r="G28" s="102"/>
      <c r="H28" s="102"/>
      <c r="I28" s="102"/>
    </row>
    <row r="29" spans="1:9" ht="36.75" customHeight="1" x14ac:dyDescent="0.25">
      <c r="A29" s="109"/>
      <c r="B29" s="110"/>
      <c r="C29" s="111"/>
      <c r="D29" s="112"/>
      <c r="E29" s="105"/>
      <c r="F29" s="104"/>
      <c r="G29" s="102"/>
      <c r="H29" s="102"/>
      <c r="I29" s="102"/>
    </row>
    <row r="30" spans="1:9" ht="36.75" customHeight="1" x14ac:dyDescent="0.25">
      <c r="A30" s="109"/>
      <c r="B30" s="110"/>
      <c r="C30" s="111"/>
      <c r="D30" s="112"/>
      <c r="E30" s="105"/>
      <c r="F30" s="104"/>
      <c r="G30" s="102"/>
      <c r="H30" s="102"/>
      <c r="I30" s="102"/>
    </row>
    <row r="31" spans="1:9" ht="36.75" customHeight="1" x14ac:dyDescent="0.25">
      <c r="A31" s="109"/>
      <c r="B31" s="110"/>
      <c r="C31" s="111"/>
      <c r="D31" s="112"/>
      <c r="E31" s="105"/>
      <c r="F31" s="104"/>
      <c r="G31" s="102"/>
      <c r="H31" s="102"/>
      <c r="I31" s="102"/>
    </row>
    <row r="32" spans="1:9" ht="36.75" customHeight="1" x14ac:dyDescent="0.25">
      <c r="A32" s="109"/>
      <c r="B32" s="110"/>
      <c r="C32" s="111"/>
      <c r="D32" s="112"/>
      <c r="E32" s="105"/>
      <c r="F32" s="104"/>
      <c r="G32" s="102"/>
      <c r="H32" s="102"/>
      <c r="I32" s="102"/>
    </row>
    <row r="33" spans="1:9" ht="36.75" customHeight="1" x14ac:dyDescent="0.25">
      <c r="A33" s="109"/>
      <c r="B33" s="110"/>
      <c r="C33" s="111"/>
      <c r="D33" s="112"/>
      <c r="E33" s="105"/>
      <c r="F33" s="104"/>
      <c r="G33" s="102"/>
      <c r="H33" s="102"/>
      <c r="I33" s="102"/>
    </row>
    <row r="34" spans="1:9" ht="36.75" customHeight="1" x14ac:dyDescent="0.25">
      <c r="A34" s="109"/>
      <c r="B34" s="110"/>
      <c r="C34" s="111"/>
      <c r="D34" s="112"/>
      <c r="E34" s="105"/>
      <c r="F34" s="104"/>
      <c r="G34" s="102"/>
      <c r="H34" s="102"/>
      <c r="I34" s="102"/>
    </row>
    <row r="35" spans="1:9" ht="36.75" customHeight="1" x14ac:dyDescent="0.25">
      <c r="A35" s="109"/>
      <c r="B35" s="110"/>
      <c r="C35" s="111"/>
      <c r="D35" s="112"/>
      <c r="E35" s="105"/>
      <c r="F35" s="104"/>
      <c r="G35" s="102"/>
      <c r="H35" s="102"/>
      <c r="I35" s="102"/>
    </row>
    <row r="36" spans="1:9" ht="36.75" customHeight="1" x14ac:dyDescent="0.25">
      <c r="A36" s="109"/>
      <c r="B36" s="110"/>
      <c r="C36" s="111"/>
      <c r="D36" s="112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C37" s="111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sheetProtection formatCells="0" sort="0"/>
  <protectedRanges>
    <protectedRange sqref="A4:D68" name="Диапазон3"/>
    <protectedRange sqref="A2:B2" name="Диапазон2"/>
    <protectedRange sqref="E1:I68" name="Диапазон4"/>
    <protectedRange sqref="C2:D2" name="Диапазон5"/>
  </protectedRanges>
  <mergeCells count="2">
    <mergeCell ref="C1:D1"/>
    <mergeCell ref="C2:D2"/>
  </mergeCells>
  <conditionalFormatting sqref="C1:C2 C4:C1048576">
    <cfRule type="cellIs" dxfId="191" priority="65" operator="equal">
      <formula>"98"</formula>
    </cfRule>
    <cfRule type="cellIs" dxfId="190" priority="66" operator="equal">
      <formula>"97"</formula>
    </cfRule>
    <cfRule type="cellIs" dxfId="189" priority="67" operator="equal">
      <formula>"90"</formula>
    </cfRule>
    <cfRule type="cellIs" dxfId="188" priority="68" operator="equal">
      <formula>"88"</formula>
    </cfRule>
    <cfRule type="cellIs" dxfId="187" priority="69" operator="equal">
      <formula>"84"</formula>
    </cfRule>
    <cfRule type="cellIs" dxfId="186" priority="70" operator="equal">
      <formula>"83"</formula>
    </cfRule>
    <cfRule type="cellIs" dxfId="185" priority="71" operator="equal">
      <formula>"80"</formula>
    </cfRule>
    <cfRule type="cellIs" dxfId="184" priority="72" operator="equal">
      <formula>"78"</formula>
    </cfRule>
    <cfRule type="cellIs" dxfId="183" priority="73" operator="equal">
      <formula>"77"</formula>
    </cfRule>
    <cfRule type="cellIs" dxfId="182" priority="74" operator="equal">
      <formula>"76"</formula>
    </cfRule>
    <cfRule type="cellIs" dxfId="181" priority="75" operator="equal">
      <formula>"75"</formula>
    </cfRule>
    <cfRule type="cellIs" dxfId="180" priority="76" operator="equal">
      <formula>"74"</formula>
    </cfRule>
    <cfRule type="cellIs" dxfId="179" priority="77" operator="equal">
      <formula>"71"</formula>
    </cfRule>
    <cfRule type="cellIs" dxfId="178" priority="78" operator="equal">
      <formula>"70"</formula>
    </cfRule>
    <cfRule type="cellIs" dxfId="177" priority="79" operator="equal">
      <formula>"29"</formula>
    </cfRule>
    <cfRule type="cellIs" dxfId="176" priority="80" operator="equal">
      <formula>"28"</formula>
    </cfRule>
    <cfRule type="cellIs" dxfId="175" priority="81" operator="equal">
      <formula>"27"</formula>
    </cfRule>
    <cfRule type="cellIs" dxfId="174" priority="82" operator="equal">
      <formula>"18"</formula>
    </cfRule>
    <cfRule type="cellIs" dxfId="173" priority="83" operator="equal">
      <formula>"16"</formula>
    </cfRule>
    <cfRule type="cellIs" dxfId="172" priority="84" operator="equal">
      <formula>"15"</formula>
    </cfRule>
    <cfRule type="cellIs" dxfId="171" priority="85" operator="equal">
      <formula>"12"</formula>
    </cfRule>
    <cfRule type="cellIs" dxfId="170" priority="86" operator="equal">
      <formula>"11"</formula>
    </cfRule>
    <cfRule type="cellIs" dxfId="169" priority="87" operator="equal">
      <formula>"10"</formula>
    </cfRule>
    <cfRule type="cellIs" dxfId="168" priority="88" operator="equal">
      <formula>"08"</formula>
    </cfRule>
    <cfRule type="cellIs" dxfId="167" priority="89" operator="equal">
      <formula>"07"</formula>
    </cfRule>
    <cfRule type="cellIs" dxfId="166" priority="90" operator="equal">
      <formula>"06"</formula>
    </cfRule>
    <cfRule type="cellIs" dxfId="165" priority="91" operator="equal">
      <formula>"05"</formula>
    </cfRule>
    <cfRule type="cellIs" dxfId="164" priority="92" operator="equal">
      <formula>"04"</formula>
    </cfRule>
    <cfRule type="cellIs" dxfId="163" priority="93" operator="equal">
      <formula>"03"</formula>
    </cfRule>
    <cfRule type="cellIs" dxfId="162" priority="94" operator="equal">
      <formula>"02"</formula>
    </cfRule>
    <cfRule type="cellIs" dxfId="161" priority="95" operator="equal">
      <formula>"00"</formula>
    </cfRule>
    <cfRule type="cellIs" dxfId="160" priority="96" operator="equal">
      <formula>"01"</formula>
    </cfRule>
  </conditionalFormatting>
  <conditionalFormatting sqref="C3">
    <cfRule type="cellIs" dxfId="159" priority="33" operator="equal">
      <formula>"98"</formula>
    </cfRule>
    <cfRule type="cellIs" dxfId="158" priority="34" operator="equal">
      <formula>"97"</formula>
    </cfRule>
    <cfRule type="cellIs" dxfId="157" priority="35" operator="equal">
      <formula>"90"</formula>
    </cfRule>
    <cfRule type="cellIs" dxfId="156" priority="36" operator="equal">
      <formula>"88"</formula>
    </cfRule>
    <cfRule type="cellIs" dxfId="155" priority="37" operator="equal">
      <formula>"84"</formula>
    </cfRule>
    <cfRule type="cellIs" dxfId="154" priority="38" operator="equal">
      <formula>"83"</formula>
    </cfRule>
    <cfRule type="cellIs" dxfId="153" priority="39" operator="equal">
      <formula>"80"</formula>
    </cfRule>
    <cfRule type="cellIs" dxfId="152" priority="40" operator="equal">
      <formula>"78"</formula>
    </cfRule>
    <cfRule type="cellIs" dxfId="151" priority="41" operator="equal">
      <formula>"77"</formula>
    </cfRule>
    <cfRule type="cellIs" dxfId="150" priority="42" operator="equal">
      <formula>"76"</formula>
    </cfRule>
    <cfRule type="cellIs" dxfId="149" priority="43" operator="equal">
      <formula>"75"</formula>
    </cfRule>
    <cfRule type="cellIs" dxfId="148" priority="44" operator="equal">
      <formula>"74"</formula>
    </cfRule>
    <cfRule type="cellIs" dxfId="147" priority="45" operator="equal">
      <formula>"71"</formula>
    </cfRule>
    <cfRule type="cellIs" dxfId="146" priority="46" operator="equal">
      <formula>"70"</formula>
    </cfRule>
    <cfRule type="cellIs" dxfId="145" priority="47" operator="equal">
      <formula>"29"</formula>
    </cfRule>
    <cfRule type="cellIs" dxfId="144" priority="48" operator="equal">
      <formula>"28"</formula>
    </cfRule>
    <cfRule type="cellIs" dxfId="143" priority="49" operator="equal">
      <formula>"27"</formula>
    </cfRule>
    <cfRule type="cellIs" dxfId="142" priority="50" operator="equal">
      <formula>"18"</formula>
    </cfRule>
    <cfRule type="cellIs" dxfId="141" priority="51" operator="equal">
      <formula>"16"</formula>
    </cfRule>
    <cfRule type="cellIs" dxfId="140" priority="52" operator="equal">
      <formula>"15"</formula>
    </cfRule>
    <cfRule type="cellIs" dxfId="139" priority="53" operator="equal">
      <formula>"12"</formula>
    </cfRule>
    <cfRule type="cellIs" dxfId="138" priority="54" operator="equal">
      <formula>"11"</formula>
    </cfRule>
    <cfRule type="cellIs" dxfId="137" priority="55" operator="equal">
      <formula>"10"</formula>
    </cfRule>
    <cfRule type="cellIs" dxfId="136" priority="56" operator="equal">
      <formula>"08"</formula>
    </cfRule>
    <cfRule type="cellIs" dxfId="135" priority="57" operator="equal">
      <formula>"07"</formula>
    </cfRule>
    <cfRule type="cellIs" dxfId="134" priority="58" operator="equal">
      <formula>"06"</formula>
    </cfRule>
    <cfRule type="cellIs" dxfId="133" priority="59" operator="equal">
      <formula>"05"</formula>
    </cfRule>
    <cfRule type="cellIs" dxfId="132" priority="60" operator="equal">
      <formula>"04"</formula>
    </cfRule>
    <cfRule type="cellIs" dxfId="131" priority="61" operator="equal">
      <formula>"03"</formula>
    </cfRule>
    <cfRule type="cellIs" dxfId="130" priority="62" operator="equal">
      <formula>"02"</formula>
    </cfRule>
    <cfRule type="cellIs" dxfId="129" priority="63" operator="equal">
      <formula>"00"</formula>
    </cfRule>
    <cfRule type="cellIs" dxfId="128" priority="64" operator="equal">
      <formula>"01"</formula>
    </cfRule>
  </conditionalFormatting>
  <pageMargins left="0" right="0" top="3.937007874015748E-2" bottom="0" header="0" footer="0"/>
  <pageSetup paperSize="268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1522" r:id="rId4" name="ButtonClear">
          <controlPr defaultSize="0" autoLine="0" autoPict="0" r:id="rId5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7</xdr:col>
                <xdr:colOff>133350</xdr:colOff>
                <xdr:row>3</xdr:row>
                <xdr:rowOff>123825</xdr:rowOff>
              </to>
            </anchor>
          </controlPr>
        </control>
      </mc:Choice>
      <mc:Fallback>
        <control shapeId="11522" r:id="rId4" name="ButtonClear"/>
      </mc:Fallback>
    </mc:AlternateContent>
    <mc:AlternateContent xmlns:mc="http://schemas.openxmlformats.org/markup-compatibility/2006">
      <mc:Choice Requires="x14">
        <control shapeId="11521" r:id="rId6" name="ButtonPrint">
          <controlPr defaultSize="0" autoLine="0" autoPict="0" r:id="rId7">
            <anchor moveWithCells="1">
              <from>
                <xdr:col>4</xdr:col>
                <xdr:colOff>19050</xdr:colOff>
                <xdr:row>6</xdr:row>
                <xdr:rowOff>38100</xdr:rowOff>
              </from>
              <to>
                <xdr:col>7</xdr:col>
                <xdr:colOff>133350</xdr:colOff>
                <xdr:row>9</xdr:row>
                <xdr:rowOff>9525</xdr:rowOff>
              </to>
            </anchor>
          </controlPr>
        </control>
      </mc:Choice>
      <mc:Fallback>
        <control shapeId="11521" r:id="rId6" name="ButtonPrint"/>
      </mc:Fallback>
    </mc:AlternateContent>
    <mc:AlternateContent xmlns:mc="http://schemas.openxmlformats.org/markup-compatibility/2006">
      <mc:Choice Requires="x14">
        <control shapeId="11520" r:id="rId8" name="ButtonPaste">
          <controlPr defaultSize="0" autoLine="0" r:id="rId9">
            <anchor moveWithCells="1">
              <from>
                <xdr:col>4</xdr:col>
                <xdr:colOff>9525</xdr:colOff>
                <xdr:row>3</xdr:row>
                <xdr:rowOff>104775</xdr:rowOff>
              </from>
              <to>
                <xdr:col>7</xdr:col>
                <xdr:colOff>133350</xdr:colOff>
                <xdr:row>6</xdr:row>
                <xdr:rowOff>47625</xdr:rowOff>
              </to>
            </anchor>
          </controlPr>
        </control>
      </mc:Choice>
      <mc:Fallback>
        <control shapeId="11520" r:id="rId8" name="ButtonPas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E593-58B0-4375-BDCC-D1FCBFF095C9}">
  <sheetPr codeName="Лист1">
    <pageSetUpPr fitToPage="1"/>
  </sheetPr>
  <dimension ref="A1:I100"/>
  <sheetViews>
    <sheetView showGridLines="0" showRowColHeaders="0" zoomScale="85" zoomScaleNormal="85" workbookViewId="0">
      <selection activeCell="A8" sqref="A8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125" t="s">
        <v>4219</v>
      </c>
      <c r="B1" s="126"/>
      <c r="C1" s="123" t="s">
        <v>4218</v>
      </c>
      <c r="D1" s="123"/>
      <c r="E1" s="103"/>
      <c r="F1" s="102"/>
      <c r="G1" s="101"/>
      <c r="H1" s="102"/>
      <c r="I1" s="102" t="s">
        <v>4220</v>
      </c>
    </row>
    <row r="2" spans="1:9" ht="21.75" thickBot="1" x14ac:dyDescent="0.3">
      <c r="A2" s="127"/>
      <c r="B2" s="128"/>
      <c r="C2" s="124"/>
      <c r="D2" s="124"/>
      <c r="E2" s="103"/>
      <c r="F2" s="102"/>
      <c r="G2" s="102"/>
      <c r="H2" s="102"/>
      <c r="I2" s="102" t="s">
        <v>4221</v>
      </c>
    </row>
    <row r="3" spans="1:9" ht="13.5" customHeight="1" thickBot="1" x14ac:dyDescent="0.3">
      <c r="A3" s="116" t="s">
        <v>2220</v>
      </c>
      <c r="B3" s="114" t="s">
        <v>4217</v>
      </c>
      <c r="C3" s="99" t="s">
        <v>2221</v>
      </c>
      <c r="D3" s="63" t="s">
        <v>1</v>
      </c>
      <c r="E3" s="103"/>
      <c r="F3" s="104"/>
      <c r="G3" s="102"/>
      <c r="H3" s="102"/>
      <c r="I3" s="102" t="s">
        <v>4222</v>
      </c>
    </row>
    <row r="4" spans="1:9" ht="21.75" thickBot="1" x14ac:dyDescent="0.3">
      <c r="A4" s="115"/>
      <c r="B4" s="121"/>
      <c r="C4" s="100"/>
      <c r="D4" s="98"/>
      <c r="E4" s="103"/>
      <c r="F4" s="104"/>
      <c r="G4" s="102"/>
      <c r="H4" s="102"/>
      <c r="I4" s="102"/>
    </row>
    <row r="5" spans="1:9" ht="21.75" thickBot="1" x14ac:dyDescent="0.3">
      <c r="A5" s="115"/>
      <c r="B5" s="106"/>
      <c r="C5" s="100"/>
      <c r="D5" s="98"/>
      <c r="E5" s="105"/>
      <c r="F5" s="104"/>
      <c r="G5" s="102"/>
      <c r="H5" s="102"/>
      <c r="I5" s="102"/>
    </row>
    <row r="6" spans="1:9" ht="21.75" thickBot="1" x14ac:dyDescent="0.3">
      <c r="A6" s="115"/>
      <c r="B6" s="106"/>
      <c r="C6" s="100"/>
      <c r="D6" s="98"/>
      <c r="E6" s="105"/>
      <c r="F6" s="104"/>
      <c r="G6" s="102"/>
      <c r="H6" s="102"/>
      <c r="I6" s="102"/>
    </row>
    <row r="7" spans="1:9" ht="21.75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21.75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21.75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21.75" thickBot="1" x14ac:dyDescent="0.3">
      <c r="A10" s="115"/>
      <c r="B10" s="106"/>
      <c r="C10" s="100"/>
      <c r="D10" s="98"/>
      <c r="E10" s="105"/>
      <c r="F10" s="104"/>
      <c r="G10" s="102"/>
      <c r="H10" s="102"/>
      <c r="I10" s="102"/>
    </row>
    <row r="11" spans="1:9" ht="21.75" thickBot="1" x14ac:dyDescent="0.3">
      <c r="A11" s="115"/>
      <c r="B11" s="106"/>
      <c r="C11" s="100"/>
      <c r="D11" s="98"/>
      <c r="E11" s="105"/>
      <c r="F11" s="104"/>
      <c r="G11" s="102"/>
      <c r="H11" s="102"/>
      <c r="I11" s="102"/>
    </row>
    <row r="12" spans="1:9" ht="21.75" thickBot="1" x14ac:dyDescent="0.3">
      <c r="A12" s="115"/>
      <c r="B12" s="106"/>
      <c r="C12" s="100"/>
      <c r="D12" s="98"/>
      <c r="E12" s="105"/>
      <c r="F12" s="104"/>
      <c r="G12" s="102"/>
      <c r="H12" s="102"/>
      <c r="I12" s="102"/>
    </row>
    <row r="13" spans="1:9" ht="21.75" thickBot="1" x14ac:dyDescent="0.3">
      <c r="A13" s="115"/>
      <c r="B13" s="106"/>
      <c r="C13" s="100"/>
      <c r="D13" s="98"/>
      <c r="E13" s="105"/>
      <c r="F13" s="104"/>
      <c r="G13" s="102"/>
      <c r="H13" s="102"/>
      <c r="I13" s="102"/>
    </row>
    <row r="14" spans="1:9" ht="21.75" thickBot="1" x14ac:dyDescent="0.3">
      <c r="A14" s="115"/>
      <c r="B14" s="106"/>
      <c r="C14" s="100"/>
      <c r="D14" s="98"/>
      <c r="E14" s="105"/>
      <c r="F14" s="104"/>
      <c r="G14" s="102"/>
      <c r="H14" s="102"/>
      <c r="I14" s="102"/>
    </row>
    <row r="15" spans="1:9" ht="21.75" thickBot="1" x14ac:dyDescent="0.3">
      <c r="A15" s="115"/>
      <c r="B15" s="106"/>
      <c r="C15" s="100"/>
      <c r="D15" s="98"/>
      <c r="E15" s="105"/>
      <c r="F15" s="104"/>
      <c r="G15" s="102"/>
      <c r="H15" s="102"/>
      <c r="I15" s="102"/>
    </row>
    <row r="16" spans="1:9" ht="21.75" thickBot="1" x14ac:dyDescent="0.3">
      <c r="A16" s="115"/>
      <c r="B16" s="106"/>
      <c r="C16" s="100"/>
      <c r="D16" s="98"/>
      <c r="E16" s="105"/>
      <c r="F16" s="104"/>
      <c r="G16" s="102"/>
      <c r="H16" s="102"/>
      <c r="I16" s="102"/>
    </row>
    <row r="17" spans="1:9" ht="21.75" thickBot="1" x14ac:dyDescent="0.3">
      <c r="A17" s="115"/>
      <c r="B17" s="106"/>
      <c r="C17" s="100"/>
      <c r="D17" s="98"/>
      <c r="E17" s="105"/>
      <c r="F17" s="104"/>
      <c r="G17" s="102"/>
      <c r="H17" s="102"/>
      <c r="I17" s="102"/>
    </row>
    <row r="18" spans="1:9" ht="21.75" thickBot="1" x14ac:dyDescent="0.3">
      <c r="A18" s="115"/>
      <c r="B18" s="106"/>
      <c r="C18" s="100"/>
      <c r="D18" s="98"/>
      <c r="E18" s="105"/>
      <c r="F18" s="104"/>
      <c r="G18" s="102"/>
      <c r="H18" s="102"/>
      <c r="I18" s="102"/>
    </row>
    <row r="19" spans="1:9" ht="21.75" thickBot="1" x14ac:dyDescent="0.3">
      <c r="A19" s="115"/>
      <c r="B19" s="106"/>
      <c r="C19" s="100"/>
      <c r="D19" s="98"/>
      <c r="E19" s="105"/>
      <c r="F19" s="104"/>
      <c r="G19" s="102"/>
      <c r="H19" s="102"/>
      <c r="I19" s="102"/>
    </row>
    <row r="20" spans="1:9" ht="21.75" thickBot="1" x14ac:dyDescent="0.3">
      <c r="A20" s="115"/>
      <c r="B20" s="106"/>
      <c r="C20" s="100"/>
      <c r="D20" s="98"/>
      <c r="E20" s="105"/>
      <c r="F20" s="104"/>
      <c r="G20" s="102"/>
      <c r="H20" s="102"/>
      <c r="I20" s="102"/>
    </row>
    <row r="21" spans="1:9" ht="21.75" thickBot="1" x14ac:dyDescent="0.3">
      <c r="A21" s="115"/>
      <c r="B21" s="106"/>
      <c r="C21" s="100"/>
      <c r="D21" s="98"/>
      <c r="E21" s="105"/>
      <c r="F21" s="104"/>
      <c r="G21" s="102"/>
      <c r="H21" s="102"/>
      <c r="I21" s="102"/>
    </row>
    <row r="22" spans="1:9" ht="21.75" thickBot="1" x14ac:dyDescent="0.3">
      <c r="A22" s="115"/>
      <c r="B22" s="106"/>
      <c r="C22" s="100"/>
      <c r="D22" s="98"/>
      <c r="E22" s="105"/>
      <c r="F22" s="104"/>
      <c r="G22" s="102"/>
      <c r="H22" s="102"/>
      <c r="I22" s="102"/>
    </row>
    <row r="23" spans="1:9" ht="21.75" thickBot="1" x14ac:dyDescent="0.3">
      <c r="A23" s="115"/>
      <c r="B23" s="106"/>
      <c r="C23" s="100"/>
      <c r="D23" s="98"/>
      <c r="E23" s="105"/>
      <c r="F23" s="104"/>
      <c r="G23" s="102"/>
      <c r="H23" s="102"/>
      <c r="I23" s="102"/>
    </row>
    <row r="24" spans="1:9" ht="21.75" thickBot="1" x14ac:dyDescent="0.3">
      <c r="A24" s="115"/>
      <c r="B24" s="106"/>
      <c r="C24" s="100"/>
      <c r="D24" s="98"/>
      <c r="E24" s="105"/>
      <c r="F24" s="104"/>
      <c r="G24" s="102"/>
      <c r="H24" s="102"/>
      <c r="I24" s="102"/>
    </row>
    <row r="25" spans="1:9" ht="21.75" thickBot="1" x14ac:dyDescent="0.3">
      <c r="A25" s="115"/>
      <c r="B25" s="106"/>
      <c r="C25" s="100"/>
      <c r="D25" s="98"/>
      <c r="E25" s="105"/>
      <c r="F25" s="104"/>
      <c r="G25" s="102"/>
      <c r="H25" s="102"/>
      <c r="I25" s="102"/>
    </row>
    <row r="26" spans="1:9" ht="21.75" thickBot="1" x14ac:dyDescent="0.3">
      <c r="A26" s="115"/>
      <c r="B26" s="106"/>
      <c r="C26" s="100"/>
      <c r="D26" s="98"/>
      <c r="E26" s="105"/>
      <c r="F26" s="104"/>
      <c r="G26" s="102"/>
      <c r="H26" s="102"/>
      <c r="I26" s="102"/>
    </row>
    <row r="27" spans="1:9" ht="21.75" thickBot="1" x14ac:dyDescent="0.3">
      <c r="A27" s="115"/>
      <c r="B27" s="106"/>
      <c r="C27" s="100"/>
      <c r="D27" s="98"/>
      <c r="E27" s="105"/>
      <c r="F27" s="104"/>
      <c r="G27" s="102"/>
      <c r="H27" s="102"/>
      <c r="I27" s="102"/>
    </row>
    <row r="28" spans="1:9" ht="21.75" thickBot="1" x14ac:dyDescent="0.3">
      <c r="A28" s="115"/>
      <c r="B28" s="106"/>
      <c r="C28" s="100"/>
      <c r="D28" s="98"/>
      <c r="E28" s="105"/>
      <c r="F28" s="104"/>
      <c r="G28" s="102"/>
      <c r="H28" s="102"/>
      <c r="I28" s="102"/>
    </row>
    <row r="29" spans="1:9" ht="21.75" thickBot="1" x14ac:dyDescent="0.3">
      <c r="A29" s="115"/>
      <c r="B29" s="106"/>
      <c r="C29" s="100"/>
      <c r="D29" s="98"/>
      <c r="E29" s="105"/>
      <c r="F29" s="104"/>
      <c r="G29" s="102"/>
      <c r="H29" s="102"/>
      <c r="I29" s="102"/>
    </row>
    <row r="30" spans="1:9" ht="21.75" thickBot="1" x14ac:dyDescent="0.3">
      <c r="A30" s="115"/>
      <c r="B30" s="106"/>
      <c r="C30" s="100"/>
      <c r="D30" s="98"/>
      <c r="E30" s="105"/>
      <c r="F30" s="104"/>
      <c r="G30" s="102"/>
      <c r="H30" s="102"/>
      <c r="I30" s="102"/>
    </row>
    <row r="31" spans="1:9" ht="21.75" thickBot="1" x14ac:dyDescent="0.3">
      <c r="A31" s="115"/>
      <c r="B31" s="106"/>
      <c r="C31" s="100"/>
      <c r="D31" s="98"/>
      <c r="E31" s="105"/>
      <c r="F31" s="104"/>
      <c r="G31" s="102"/>
      <c r="H31" s="102"/>
      <c r="I31" s="102"/>
    </row>
    <row r="32" spans="1:9" ht="21.75" thickBot="1" x14ac:dyDescent="0.3">
      <c r="A32" s="115"/>
      <c r="B32" s="106"/>
      <c r="C32" s="100"/>
      <c r="D32" s="98"/>
      <c r="E32" s="105"/>
      <c r="F32" s="104"/>
      <c r="G32" s="102"/>
      <c r="H32" s="102"/>
      <c r="I32" s="102"/>
    </row>
    <row r="33" spans="1:9" ht="21.75" thickBot="1" x14ac:dyDescent="0.3">
      <c r="A33" s="115"/>
      <c r="B33" s="106"/>
      <c r="C33" s="100"/>
      <c r="D33" s="98"/>
      <c r="E33" s="105"/>
      <c r="F33" s="104"/>
      <c r="G33" s="102"/>
      <c r="H33" s="102"/>
      <c r="I33" s="102"/>
    </row>
    <row r="34" spans="1:9" ht="21.75" thickBot="1" x14ac:dyDescent="0.3">
      <c r="A34" s="115"/>
      <c r="B34" s="106"/>
      <c r="C34" s="100"/>
      <c r="D34" s="98"/>
      <c r="E34" s="105"/>
      <c r="F34" s="104"/>
      <c r="G34" s="102"/>
      <c r="H34" s="102"/>
      <c r="I34" s="102"/>
    </row>
    <row r="35" spans="1:9" ht="21.75" thickBot="1" x14ac:dyDescent="0.3">
      <c r="A35" s="115"/>
      <c r="B35" s="106"/>
      <c r="C35" s="111"/>
      <c r="D35" s="98"/>
      <c r="E35" s="105"/>
      <c r="F35" s="104"/>
      <c r="G35" s="102"/>
      <c r="H35" s="102"/>
      <c r="I35" s="102"/>
    </row>
    <row r="36" spans="1:9" ht="21.75" thickBot="1" x14ac:dyDescent="0.3">
      <c r="A36" s="115"/>
      <c r="B36" s="119"/>
      <c r="C36" s="100"/>
      <c r="D36" s="120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protectedRanges>
    <protectedRange sqref="A4:B68 D4:D68 C4:C35 C38:C68" name="Диапазон3"/>
    <protectedRange sqref="A2:B2" name="Диапазон2"/>
    <protectedRange sqref="E1:I68" name="Диапазон4"/>
    <protectedRange sqref="C2:D2" name="Диапазон5"/>
  </protectedRanges>
  <mergeCells count="3">
    <mergeCell ref="C1:D1"/>
    <mergeCell ref="C2:D2"/>
    <mergeCell ref="A1:B2"/>
  </mergeCells>
  <phoneticPr fontId="18" type="noConversion"/>
  <conditionalFormatting sqref="C1:C2 C38:C1048576 C4:C36">
    <cfRule type="cellIs" dxfId="127" priority="33" operator="equal">
      <formula>"98"</formula>
    </cfRule>
    <cfRule type="cellIs" dxfId="126" priority="34" operator="equal">
      <formula>"97"</formula>
    </cfRule>
    <cfRule type="cellIs" dxfId="125" priority="35" operator="equal">
      <formula>"90"</formula>
    </cfRule>
    <cfRule type="cellIs" dxfId="124" priority="36" operator="equal">
      <formula>"88"</formula>
    </cfRule>
    <cfRule type="cellIs" dxfId="123" priority="37" operator="equal">
      <formula>"84"</formula>
    </cfRule>
    <cfRule type="cellIs" dxfId="122" priority="38" operator="equal">
      <formula>"83"</formula>
    </cfRule>
    <cfRule type="cellIs" dxfId="121" priority="39" operator="equal">
      <formula>"80"</formula>
    </cfRule>
    <cfRule type="cellIs" dxfId="120" priority="40" operator="equal">
      <formula>"78"</formula>
    </cfRule>
    <cfRule type="cellIs" dxfId="119" priority="41" operator="equal">
      <formula>"77"</formula>
    </cfRule>
    <cfRule type="cellIs" dxfId="118" priority="42" operator="equal">
      <formula>"76"</formula>
    </cfRule>
    <cfRule type="cellIs" dxfId="117" priority="43" operator="equal">
      <formula>"75"</formula>
    </cfRule>
    <cfRule type="cellIs" dxfId="116" priority="44" operator="equal">
      <formula>"74"</formula>
    </cfRule>
    <cfRule type="cellIs" dxfId="115" priority="45" operator="equal">
      <formula>"71"</formula>
    </cfRule>
    <cfRule type="cellIs" dxfId="114" priority="46" operator="equal">
      <formula>"70"</formula>
    </cfRule>
    <cfRule type="cellIs" dxfId="113" priority="47" operator="equal">
      <formula>"29"</formula>
    </cfRule>
    <cfRule type="cellIs" dxfId="112" priority="48" operator="equal">
      <formula>"28"</formula>
    </cfRule>
    <cfRule type="cellIs" dxfId="111" priority="49" operator="equal">
      <formula>"27"</formula>
    </cfRule>
    <cfRule type="cellIs" dxfId="110" priority="50" operator="equal">
      <formula>"18"</formula>
    </cfRule>
    <cfRule type="cellIs" dxfId="109" priority="51" operator="equal">
      <formula>"16"</formula>
    </cfRule>
    <cfRule type="cellIs" dxfId="108" priority="52" operator="equal">
      <formula>"15"</formula>
    </cfRule>
    <cfRule type="cellIs" dxfId="107" priority="53" operator="equal">
      <formula>"12"</formula>
    </cfRule>
    <cfRule type="cellIs" dxfId="106" priority="54" operator="equal">
      <formula>"11"</formula>
    </cfRule>
    <cfRule type="cellIs" dxfId="105" priority="55" operator="equal">
      <formula>"10"</formula>
    </cfRule>
    <cfRule type="cellIs" dxfId="104" priority="56" operator="equal">
      <formula>"08"</formula>
    </cfRule>
    <cfRule type="cellIs" dxfId="103" priority="57" operator="equal">
      <formula>"07"</formula>
    </cfRule>
    <cfRule type="cellIs" dxfId="102" priority="58" operator="equal">
      <formula>"06"</formula>
    </cfRule>
    <cfRule type="cellIs" dxfId="101" priority="59" operator="equal">
      <formula>"05"</formula>
    </cfRule>
    <cfRule type="cellIs" dxfId="100" priority="60" operator="equal">
      <formula>"04"</formula>
    </cfRule>
    <cfRule type="cellIs" dxfId="99" priority="61" operator="equal">
      <formula>"03"</formula>
    </cfRule>
    <cfRule type="cellIs" dxfId="98" priority="62" operator="equal">
      <formula>"02"</formula>
    </cfRule>
    <cfRule type="cellIs" dxfId="97" priority="63" operator="equal">
      <formula>"00"</formula>
    </cfRule>
    <cfRule type="cellIs" dxfId="96" priority="64" operator="equal">
      <formula>"01"</formula>
    </cfRule>
  </conditionalFormatting>
  <conditionalFormatting sqref="C3">
    <cfRule type="cellIs" dxfId="95" priority="1" operator="equal">
      <formula>"98"</formula>
    </cfRule>
    <cfRule type="cellIs" dxfId="94" priority="2" operator="equal">
      <formula>"97"</formula>
    </cfRule>
    <cfRule type="cellIs" dxfId="93" priority="3" operator="equal">
      <formula>"90"</formula>
    </cfRule>
    <cfRule type="cellIs" dxfId="92" priority="4" operator="equal">
      <formula>"88"</formula>
    </cfRule>
    <cfRule type="cellIs" dxfId="91" priority="5" operator="equal">
      <formula>"84"</formula>
    </cfRule>
    <cfRule type="cellIs" dxfId="90" priority="6" operator="equal">
      <formula>"83"</formula>
    </cfRule>
    <cfRule type="cellIs" dxfId="89" priority="7" operator="equal">
      <formula>"80"</formula>
    </cfRule>
    <cfRule type="cellIs" dxfId="88" priority="8" operator="equal">
      <formula>"78"</formula>
    </cfRule>
    <cfRule type="cellIs" dxfId="87" priority="9" operator="equal">
      <formula>"77"</formula>
    </cfRule>
    <cfRule type="cellIs" dxfId="86" priority="10" operator="equal">
      <formula>"76"</formula>
    </cfRule>
    <cfRule type="cellIs" dxfId="85" priority="11" operator="equal">
      <formula>"75"</formula>
    </cfRule>
    <cfRule type="cellIs" dxfId="84" priority="12" operator="equal">
      <formula>"74"</formula>
    </cfRule>
    <cfRule type="cellIs" dxfId="83" priority="13" operator="equal">
      <formula>"71"</formula>
    </cfRule>
    <cfRule type="cellIs" dxfId="82" priority="14" operator="equal">
      <formula>"70"</formula>
    </cfRule>
    <cfRule type="cellIs" dxfId="81" priority="15" operator="equal">
      <formula>"29"</formula>
    </cfRule>
    <cfRule type="cellIs" dxfId="80" priority="16" operator="equal">
      <formula>"28"</formula>
    </cfRule>
    <cfRule type="cellIs" dxfId="79" priority="17" operator="equal">
      <formula>"27"</formula>
    </cfRule>
    <cfRule type="cellIs" dxfId="78" priority="18" operator="equal">
      <formula>"18"</formula>
    </cfRule>
    <cfRule type="cellIs" dxfId="77" priority="19" operator="equal">
      <formula>"16"</formula>
    </cfRule>
    <cfRule type="cellIs" dxfId="76" priority="20" operator="equal">
      <formula>"15"</formula>
    </cfRule>
    <cfRule type="cellIs" dxfId="75" priority="21" operator="equal">
      <formula>"12"</formula>
    </cfRule>
    <cfRule type="cellIs" dxfId="74" priority="22" operator="equal">
      <formula>"11"</formula>
    </cfRule>
    <cfRule type="cellIs" dxfId="73" priority="23" operator="equal">
      <formula>"10"</formula>
    </cfRule>
    <cfRule type="cellIs" dxfId="72" priority="24" operator="equal">
      <formula>"08"</formula>
    </cfRule>
    <cfRule type="cellIs" dxfId="71" priority="25" operator="equal">
      <formula>"07"</formula>
    </cfRule>
    <cfRule type="cellIs" dxfId="70" priority="26" operator="equal">
      <formula>"06"</formula>
    </cfRule>
    <cfRule type="cellIs" dxfId="69" priority="27" operator="equal">
      <formula>"05"</formula>
    </cfRule>
    <cfRule type="cellIs" dxfId="68" priority="28" operator="equal">
      <formula>"04"</formula>
    </cfRule>
    <cfRule type="cellIs" dxfId="67" priority="29" operator="equal">
      <formula>"03"</formula>
    </cfRule>
    <cfRule type="cellIs" dxfId="66" priority="30" operator="equal">
      <formula>"02"</formula>
    </cfRule>
    <cfRule type="cellIs" dxfId="65" priority="31" operator="equal">
      <formula>"00"</formula>
    </cfRule>
    <cfRule type="cellIs" dxfId="64" priority="32" operator="equal">
      <formula>"01"</formula>
    </cfRule>
  </conditionalFormatting>
  <pageMargins left="0" right="0" top="3.937007874015748E-2" bottom="0" header="0" footer="0"/>
  <pageSetup paperSize="259" scale="68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34976" r:id="rId4" name="ButtonPrint">
          <controlPr defaultSize="0" autoLine="0" r:id="rId5">
            <anchor moveWithCells="1">
              <from>
                <xdr:col>4</xdr:col>
                <xdr:colOff>0</xdr:colOff>
                <xdr:row>13</xdr:row>
                <xdr:rowOff>19050</xdr:rowOff>
              </from>
              <to>
                <xdr:col>8</xdr:col>
                <xdr:colOff>57150</xdr:colOff>
                <xdr:row>17</xdr:row>
                <xdr:rowOff>47625</xdr:rowOff>
              </to>
            </anchor>
          </controlPr>
        </control>
      </mc:Choice>
      <mc:Fallback>
        <control shapeId="34976" r:id="rId4" name="ButtonPrint"/>
      </mc:Fallback>
    </mc:AlternateContent>
    <mc:AlternateContent xmlns:mc="http://schemas.openxmlformats.org/markup-compatibility/2006">
      <mc:Choice Requires="x14">
        <control shapeId="34974" r:id="rId6" name="ButtonAddPaint">
          <controlPr defaultSize="0" autoLine="0" r:id="rId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8</xdr:col>
                <xdr:colOff>57150</xdr:colOff>
                <xdr:row>13</xdr:row>
                <xdr:rowOff>28575</xdr:rowOff>
              </to>
            </anchor>
          </controlPr>
        </control>
      </mc:Choice>
      <mc:Fallback>
        <control shapeId="34974" r:id="rId6" name="ButtonAddPaint"/>
      </mc:Fallback>
    </mc:AlternateContent>
    <mc:AlternateContent xmlns:mc="http://schemas.openxmlformats.org/markup-compatibility/2006">
      <mc:Choice Requires="x14">
        <control shapeId="34973" r:id="rId8" name="ButtonAddColorants">
          <controlPr defaultSize="0" autoLine="0" r:id="rId9">
            <anchor moveWithCells="1">
              <from>
                <xdr:col>4</xdr:col>
                <xdr:colOff>0</xdr:colOff>
                <xdr:row>4</xdr:row>
                <xdr:rowOff>228600</xdr:rowOff>
              </from>
              <to>
                <xdr:col>8</xdr:col>
                <xdr:colOff>57150</xdr:colOff>
                <xdr:row>9</xdr:row>
                <xdr:rowOff>19050</xdr:rowOff>
              </to>
            </anchor>
          </controlPr>
        </control>
      </mc:Choice>
      <mc:Fallback>
        <control shapeId="34973" r:id="rId8" name="ButtonAddColorants"/>
      </mc:Fallback>
    </mc:AlternateContent>
    <mc:AlternateContent xmlns:mc="http://schemas.openxmlformats.org/markup-compatibility/2006">
      <mc:Choice Requires="x14">
        <control shapeId="34972" r:id="rId10" name="ButtonClear">
          <controlPr defaultSize="0" autoLine="0" r:id="rId11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8</xdr:col>
                <xdr:colOff>57150</xdr:colOff>
                <xdr:row>4</xdr:row>
                <xdr:rowOff>238125</xdr:rowOff>
              </to>
            </anchor>
          </controlPr>
        </control>
      </mc:Choice>
      <mc:Fallback>
        <control shapeId="34972" r:id="rId10" name="ButtonCle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E316B-A923-409A-BBA5-70C40186E5AA}">
  <sheetPr codeName="Лист2">
    <pageSetUpPr fitToPage="1"/>
  </sheetPr>
  <dimension ref="A1:H100"/>
  <sheetViews>
    <sheetView workbookViewId="0">
      <selection activeCell="A2" sqref="A2"/>
    </sheetView>
  </sheetViews>
  <sheetFormatPr defaultRowHeight="15" x14ac:dyDescent="0.25"/>
  <cols>
    <col min="1" max="1" width="31.85546875" customWidth="1"/>
    <col min="2" max="2" width="76.7109375" customWidth="1"/>
    <col min="3" max="3" width="15" customWidth="1"/>
    <col min="4" max="4" width="4.28515625" customWidth="1"/>
    <col min="5" max="5" width="3.85546875" customWidth="1"/>
    <col min="6" max="6" width="3.28515625" customWidth="1"/>
    <col min="7" max="7" width="6.5703125" customWidth="1"/>
    <col min="8" max="8" width="16.7109375" customWidth="1"/>
    <col min="14" max="14" width="22" customWidth="1"/>
  </cols>
  <sheetData>
    <row r="1" spans="1:8" ht="23.25" customHeight="1" x14ac:dyDescent="0.25">
      <c r="A1" s="134" t="s">
        <v>4227</v>
      </c>
      <c r="B1" s="135"/>
      <c r="C1" s="136" t="s">
        <v>4228</v>
      </c>
      <c r="D1" s="137"/>
      <c r="E1" s="138"/>
      <c r="F1" s="139"/>
      <c r="G1" s="138"/>
      <c r="H1" s="138"/>
    </row>
    <row r="2" spans="1:8" ht="21.75" thickBot="1" x14ac:dyDescent="0.3">
      <c r="A2" s="135"/>
      <c r="B2" s="135"/>
      <c r="C2" s="140">
        <f ca="1">NOW()</f>
        <v>44537.729091435183</v>
      </c>
      <c r="D2" s="137"/>
      <c r="E2" s="138"/>
      <c r="F2" s="138"/>
      <c r="G2" s="138"/>
      <c r="H2" s="138"/>
    </row>
    <row r="3" spans="1:8" ht="13.5" customHeight="1" thickBot="1" x14ac:dyDescent="0.3">
      <c r="A3" s="122" t="s">
        <v>2220</v>
      </c>
      <c r="B3" s="114" t="s">
        <v>3</v>
      </c>
      <c r="C3" s="114" t="s">
        <v>4217</v>
      </c>
      <c r="D3" s="137"/>
      <c r="E3" s="138"/>
      <c r="F3" s="138"/>
      <c r="G3" s="138"/>
      <c r="H3" s="138"/>
    </row>
    <row r="4" spans="1:8" ht="36.75" customHeight="1" thickBot="1" x14ac:dyDescent="0.3">
      <c r="A4" s="141"/>
      <c r="B4" s="142"/>
      <c r="C4" s="151"/>
      <c r="D4" s="137"/>
      <c r="E4" s="138"/>
      <c r="F4" s="138"/>
      <c r="G4" s="138"/>
      <c r="H4" s="138"/>
    </row>
    <row r="5" spans="1:8" ht="36.75" customHeight="1" thickBot="1" x14ac:dyDescent="0.3">
      <c r="A5" s="141"/>
      <c r="B5" s="142"/>
      <c r="C5" s="143"/>
      <c r="D5" s="144"/>
      <c r="E5" s="138"/>
      <c r="F5" s="138"/>
      <c r="G5" s="138"/>
      <c r="H5" s="138"/>
    </row>
    <row r="6" spans="1:8" ht="36.75" customHeight="1" thickBot="1" x14ac:dyDescent="0.3">
      <c r="A6" s="141"/>
      <c r="B6" s="142"/>
      <c r="C6" s="143"/>
      <c r="D6" s="144"/>
      <c r="E6" s="138"/>
      <c r="F6" s="138"/>
      <c r="G6" s="138"/>
      <c r="H6" s="138"/>
    </row>
    <row r="7" spans="1:8" ht="36.75" customHeight="1" thickBot="1" x14ac:dyDescent="0.3">
      <c r="A7" s="141"/>
      <c r="B7" s="142"/>
      <c r="C7" s="143"/>
      <c r="D7" s="144"/>
      <c r="E7" s="138"/>
      <c r="F7" s="138"/>
      <c r="G7" s="138"/>
      <c r="H7" s="138"/>
    </row>
    <row r="8" spans="1:8" ht="36.75" customHeight="1" thickBot="1" x14ac:dyDescent="0.3">
      <c r="A8" s="141"/>
      <c r="B8" s="145"/>
      <c r="C8" s="143"/>
      <c r="D8" s="144"/>
      <c r="E8" s="138"/>
      <c r="F8" s="138"/>
      <c r="G8" s="138"/>
      <c r="H8" s="138"/>
    </row>
    <row r="9" spans="1:8" ht="36.75" customHeight="1" thickBot="1" x14ac:dyDescent="0.3">
      <c r="A9" s="141"/>
      <c r="B9" s="145"/>
      <c r="C9" s="143"/>
      <c r="D9" s="144"/>
      <c r="E9" s="138"/>
      <c r="F9" s="138"/>
      <c r="G9" s="138"/>
      <c r="H9" s="138"/>
    </row>
    <row r="10" spans="1:8" ht="36.75" customHeight="1" thickBot="1" x14ac:dyDescent="0.3">
      <c r="A10" s="141"/>
      <c r="B10" s="145"/>
      <c r="C10" s="143"/>
      <c r="D10" s="144"/>
      <c r="E10" s="138"/>
      <c r="F10" s="138"/>
      <c r="G10" s="138"/>
      <c r="H10" s="138"/>
    </row>
    <row r="11" spans="1:8" ht="36.75" customHeight="1" thickBot="1" x14ac:dyDescent="0.3">
      <c r="A11" s="141"/>
      <c r="B11" s="145"/>
      <c r="C11" s="143"/>
      <c r="D11" s="144"/>
      <c r="E11" s="138"/>
      <c r="F11" s="138"/>
      <c r="G11" s="138"/>
      <c r="H11" s="138"/>
    </row>
    <row r="12" spans="1:8" ht="36.75" customHeight="1" thickBot="1" x14ac:dyDescent="0.3">
      <c r="A12" s="141"/>
      <c r="B12" s="145"/>
      <c r="C12" s="100"/>
      <c r="D12" s="144"/>
      <c r="E12" s="138"/>
      <c r="F12" s="138"/>
      <c r="G12" s="138"/>
      <c r="H12" s="138"/>
    </row>
    <row r="13" spans="1:8" ht="36.75" customHeight="1" thickBot="1" x14ac:dyDescent="0.3">
      <c r="A13" s="141"/>
      <c r="B13" s="145"/>
      <c r="C13" s="100"/>
      <c r="D13" s="144"/>
      <c r="E13" s="138"/>
      <c r="F13" s="138"/>
      <c r="G13" s="138"/>
      <c r="H13" s="138"/>
    </row>
    <row r="14" spans="1:8" ht="36.75" customHeight="1" thickBot="1" x14ac:dyDescent="0.3">
      <c r="A14" s="141"/>
      <c r="B14" s="145"/>
      <c r="C14" s="100"/>
      <c r="D14" s="144"/>
      <c r="E14" s="138"/>
      <c r="F14" s="138"/>
      <c r="G14" s="138"/>
      <c r="H14" s="138"/>
    </row>
    <row r="15" spans="1:8" ht="36.75" customHeight="1" thickBot="1" x14ac:dyDescent="0.3">
      <c r="A15" s="141"/>
      <c r="B15" s="145"/>
      <c r="C15" s="100"/>
      <c r="D15" s="144"/>
      <c r="E15" s="138"/>
      <c r="F15" s="138"/>
      <c r="G15" s="138"/>
      <c r="H15" s="138"/>
    </row>
    <row r="16" spans="1:8" ht="36.75" customHeight="1" thickBot="1" x14ac:dyDescent="0.3">
      <c r="A16" s="141"/>
      <c r="B16" s="145"/>
      <c r="C16" s="100"/>
      <c r="D16" s="144"/>
      <c r="E16" s="138"/>
      <c r="F16" s="138"/>
      <c r="G16" s="138"/>
      <c r="H16" s="138"/>
    </row>
    <row r="17" spans="1:8" ht="36.75" customHeight="1" thickBot="1" x14ac:dyDescent="0.3">
      <c r="A17" s="141"/>
      <c r="B17" s="145"/>
      <c r="C17" s="100"/>
      <c r="D17" s="144"/>
      <c r="E17" s="138"/>
      <c r="F17" s="138"/>
      <c r="G17" s="138"/>
      <c r="H17" s="138"/>
    </row>
    <row r="18" spans="1:8" ht="36.75" customHeight="1" thickBot="1" x14ac:dyDescent="0.3">
      <c r="A18" s="141"/>
      <c r="B18" s="145"/>
      <c r="C18" s="100"/>
      <c r="D18" s="144"/>
      <c r="E18" s="138"/>
      <c r="F18" s="138"/>
      <c r="G18" s="138"/>
      <c r="H18" s="138"/>
    </row>
    <row r="19" spans="1:8" ht="36.75" customHeight="1" thickBot="1" x14ac:dyDescent="0.3">
      <c r="A19" s="141"/>
      <c r="B19" s="145"/>
      <c r="C19" s="100"/>
      <c r="D19" s="144"/>
      <c r="E19" s="138"/>
      <c r="F19" s="138"/>
      <c r="G19" s="138"/>
      <c r="H19" s="138"/>
    </row>
    <row r="20" spans="1:8" ht="36.75" customHeight="1" thickBot="1" x14ac:dyDescent="0.3">
      <c r="A20" s="141"/>
      <c r="B20" s="145"/>
      <c r="C20" s="100"/>
      <c r="D20" s="144"/>
      <c r="E20" s="138"/>
      <c r="F20" s="138"/>
      <c r="G20" s="138"/>
      <c r="H20" s="138"/>
    </row>
    <row r="21" spans="1:8" ht="36.75" customHeight="1" thickBot="1" x14ac:dyDescent="0.3">
      <c r="A21" s="141"/>
      <c r="B21" s="145"/>
      <c r="C21" s="100"/>
      <c r="D21" s="144"/>
      <c r="E21" s="138"/>
      <c r="F21" s="138"/>
      <c r="G21" s="138"/>
      <c r="H21" s="138"/>
    </row>
    <row r="22" spans="1:8" ht="36.75" customHeight="1" thickBot="1" x14ac:dyDescent="0.3">
      <c r="A22" s="141"/>
      <c r="B22" s="145"/>
      <c r="C22" s="100"/>
      <c r="D22" s="144"/>
      <c r="E22" s="138"/>
      <c r="F22" s="138"/>
      <c r="G22" s="138"/>
      <c r="H22" s="138"/>
    </row>
    <row r="23" spans="1:8" ht="36.75" customHeight="1" thickBot="1" x14ac:dyDescent="0.3">
      <c r="A23" s="141"/>
      <c r="B23" s="145"/>
      <c r="C23" s="100"/>
      <c r="D23" s="144"/>
      <c r="E23" s="138"/>
      <c r="F23" s="138"/>
      <c r="G23" s="138"/>
      <c r="H23" s="138"/>
    </row>
    <row r="24" spans="1:8" ht="36.75" customHeight="1" thickBot="1" x14ac:dyDescent="0.3">
      <c r="A24" s="141"/>
      <c r="B24" s="145"/>
      <c r="C24" s="100"/>
      <c r="D24" s="144"/>
      <c r="E24" s="138"/>
      <c r="F24" s="138"/>
      <c r="G24" s="138"/>
      <c r="H24" s="138"/>
    </row>
    <row r="25" spans="1:8" ht="36.75" customHeight="1" thickBot="1" x14ac:dyDescent="0.3">
      <c r="A25" s="141"/>
      <c r="B25" s="145"/>
      <c r="C25" s="100"/>
      <c r="D25" s="144"/>
      <c r="E25" s="138"/>
      <c r="F25" s="138"/>
      <c r="G25" s="138"/>
      <c r="H25" s="138"/>
    </row>
    <row r="26" spans="1:8" ht="36.75" customHeight="1" thickBot="1" x14ac:dyDescent="0.3">
      <c r="A26" s="141"/>
      <c r="B26" s="145"/>
      <c r="C26" s="100"/>
      <c r="D26" s="144"/>
      <c r="E26" s="138"/>
      <c r="F26" s="138"/>
      <c r="G26" s="138"/>
      <c r="H26" s="138"/>
    </row>
    <row r="27" spans="1:8" ht="36.75" customHeight="1" thickBot="1" x14ac:dyDescent="0.3">
      <c r="A27" s="141"/>
      <c r="B27" s="145"/>
      <c r="C27" s="100"/>
      <c r="D27" s="144"/>
      <c r="E27" s="138"/>
      <c r="F27" s="138"/>
      <c r="G27" s="138"/>
      <c r="H27" s="138"/>
    </row>
    <row r="28" spans="1:8" ht="36.75" customHeight="1" thickBot="1" x14ac:dyDescent="0.3">
      <c r="A28" s="141"/>
      <c r="B28" s="145"/>
      <c r="C28" s="100"/>
      <c r="D28" s="144"/>
      <c r="E28" s="138"/>
      <c r="F28" s="138"/>
      <c r="G28" s="138"/>
      <c r="H28" s="138"/>
    </row>
    <row r="29" spans="1:8" ht="36.75" customHeight="1" thickBot="1" x14ac:dyDescent="0.3">
      <c r="A29" s="141"/>
      <c r="B29" s="145"/>
      <c r="C29" s="100"/>
      <c r="D29" s="144"/>
      <c r="E29" s="138"/>
      <c r="F29" s="138"/>
      <c r="G29" s="138"/>
      <c r="H29" s="138"/>
    </row>
    <row r="30" spans="1:8" ht="36.75" customHeight="1" thickBot="1" x14ac:dyDescent="0.3">
      <c r="A30" s="141"/>
      <c r="B30" s="145"/>
      <c r="C30" s="100"/>
      <c r="D30" s="144"/>
      <c r="E30" s="138"/>
      <c r="F30" s="138"/>
      <c r="G30" s="138"/>
      <c r="H30" s="138"/>
    </row>
    <row r="31" spans="1:8" ht="36.75" customHeight="1" thickBot="1" x14ac:dyDescent="0.3">
      <c r="A31" s="141"/>
      <c r="B31" s="145"/>
      <c r="C31" s="100"/>
      <c r="D31" s="144"/>
      <c r="E31" s="138"/>
      <c r="F31" s="138"/>
      <c r="G31" s="138"/>
      <c r="H31" s="138"/>
    </row>
    <row r="32" spans="1:8" ht="36.75" customHeight="1" thickBot="1" x14ac:dyDescent="0.3">
      <c r="A32" s="141"/>
      <c r="B32" s="145"/>
      <c r="C32" s="100"/>
      <c r="D32" s="144"/>
      <c r="E32" s="138"/>
      <c r="F32" s="138"/>
      <c r="G32" s="138"/>
      <c r="H32" s="138"/>
    </row>
    <row r="33" spans="1:8" ht="36.75" customHeight="1" thickBot="1" x14ac:dyDescent="0.3">
      <c r="A33" s="141"/>
      <c r="B33" s="145"/>
      <c r="C33" s="100"/>
      <c r="D33" s="144"/>
      <c r="E33" s="138"/>
      <c r="F33" s="138"/>
      <c r="G33" s="138"/>
      <c r="H33" s="138"/>
    </row>
    <row r="34" spans="1:8" ht="36.75" customHeight="1" thickBot="1" x14ac:dyDescent="0.3">
      <c r="A34" s="141"/>
      <c r="B34" s="145"/>
      <c r="C34" s="100"/>
      <c r="D34" s="144"/>
      <c r="E34" s="138"/>
      <c r="F34" s="138"/>
      <c r="G34" s="138"/>
      <c r="H34" s="138"/>
    </row>
    <row r="35" spans="1:8" ht="36.75" customHeight="1" thickBot="1" x14ac:dyDescent="0.3">
      <c r="A35" s="141"/>
      <c r="B35" s="145"/>
      <c r="C35" s="146"/>
      <c r="D35" s="144"/>
      <c r="E35" s="138"/>
      <c r="F35" s="138"/>
      <c r="G35" s="138"/>
      <c r="H35" s="138"/>
    </row>
    <row r="36" spans="1:8" ht="36.75" customHeight="1" thickBot="1" x14ac:dyDescent="0.3">
      <c r="A36" s="141"/>
      <c r="B36" s="147"/>
      <c r="C36" s="100"/>
      <c r="D36" s="144"/>
      <c r="E36" s="138"/>
      <c r="F36" s="138"/>
      <c r="G36" s="138"/>
      <c r="H36" s="138"/>
    </row>
    <row r="37" spans="1:8" ht="36.75" customHeight="1" x14ac:dyDescent="0.25">
      <c r="A37" s="148"/>
      <c r="B37" s="149"/>
      <c r="D37" s="144"/>
      <c r="E37" s="138"/>
      <c r="F37" s="138"/>
      <c r="G37" s="138"/>
      <c r="H37" s="138"/>
    </row>
    <row r="38" spans="1:8" ht="36.75" customHeight="1" x14ac:dyDescent="0.25">
      <c r="A38" s="148"/>
      <c r="B38" s="149"/>
      <c r="C38" s="150"/>
      <c r="D38" s="144"/>
      <c r="E38" s="138"/>
      <c r="F38" s="138"/>
      <c r="G38" s="138"/>
      <c r="H38" s="138"/>
    </row>
    <row r="39" spans="1:8" ht="36.75" customHeight="1" x14ac:dyDescent="0.25">
      <c r="A39" s="148"/>
      <c r="B39" s="149"/>
      <c r="C39" s="150"/>
      <c r="D39" s="144"/>
      <c r="E39" s="138"/>
      <c r="F39" s="138"/>
      <c r="G39" s="138"/>
      <c r="H39" s="138"/>
    </row>
    <row r="40" spans="1:8" ht="36.75" customHeight="1" x14ac:dyDescent="0.25">
      <c r="A40" s="148"/>
      <c r="B40" s="149"/>
      <c r="C40" s="150"/>
      <c r="D40" s="144"/>
      <c r="E40" s="138"/>
      <c r="F40" s="138"/>
      <c r="G40" s="138"/>
      <c r="H40" s="138"/>
    </row>
    <row r="41" spans="1:8" ht="36.75" customHeight="1" x14ac:dyDescent="0.25">
      <c r="A41" s="148"/>
      <c r="B41" s="149"/>
      <c r="C41" s="150"/>
      <c r="D41" s="144"/>
      <c r="E41" s="138"/>
      <c r="F41" s="138"/>
      <c r="G41" s="138"/>
      <c r="H41" s="138"/>
    </row>
    <row r="42" spans="1:8" ht="36.75" customHeight="1" x14ac:dyDescent="0.25">
      <c r="A42" s="148"/>
      <c r="B42" s="149"/>
      <c r="C42" s="150"/>
      <c r="D42" s="144"/>
      <c r="E42" s="138"/>
      <c r="F42" s="138"/>
      <c r="G42" s="138"/>
      <c r="H42" s="138"/>
    </row>
    <row r="43" spans="1:8" ht="36.75" customHeight="1" x14ac:dyDescent="0.25">
      <c r="A43" s="148"/>
      <c r="B43" s="149"/>
      <c r="C43" s="150"/>
      <c r="D43" s="144"/>
      <c r="E43" s="138"/>
      <c r="F43" s="138"/>
      <c r="G43" s="138"/>
      <c r="H43" s="138"/>
    </row>
    <row r="44" spans="1:8" ht="36.75" customHeight="1" x14ac:dyDescent="0.25">
      <c r="A44" s="148"/>
      <c r="B44" s="149"/>
      <c r="C44" s="150"/>
      <c r="D44" s="144"/>
      <c r="E44" s="138"/>
      <c r="F44" s="138"/>
      <c r="G44" s="138"/>
      <c r="H44" s="138"/>
    </row>
    <row r="45" spans="1:8" ht="36.75" customHeight="1" x14ac:dyDescent="0.25">
      <c r="A45" s="148"/>
      <c r="B45" s="149"/>
      <c r="C45" s="150"/>
      <c r="D45" s="144"/>
      <c r="E45" s="138"/>
      <c r="F45" s="138"/>
      <c r="G45" s="138"/>
      <c r="H45" s="138"/>
    </row>
    <row r="46" spans="1:8" ht="36.75" customHeight="1" x14ac:dyDescent="0.25">
      <c r="A46" s="148"/>
      <c r="B46" s="149"/>
      <c r="C46" s="150"/>
      <c r="D46" s="144"/>
      <c r="E46" s="138"/>
      <c r="F46" s="138"/>
      <c r="G46" s="138"/>
      <c r="H46" s="138"/>
    </row>
    <row r="47" spans="1:8" ht="36.75" customHeight="1" x14ac:dyDescent="0.25">
      <c r="A47" s="148"/>
      <c r="B47" s="149"/>
      <c r="C47" s="150"/>
      <c r="D47" s="144"/>
      <c r="E47" s="138"/>
      <c r="F47" s="138"/>
      <c r="G47" s="138"/>
      <c r="H47" s="138"/>
    </row>
    <row r="48" spans="1:8" ht="36.75" customHeight="1" x14ac:dyDescent="0.25">
      <c r="A48" s="148"/>
      <c r="B48" s="149"/>
      <c r="C48" s="150"/>
      <c r="D48" s="144"/>
      <c r="E48" s="138"/>
      <c r="F48" s="138"/>
      <c r="G48" s="138"/>
      <c r="H48" s="138"/>
    </row>
    <row r="49" spans="1:8" ht="36.75" customHeight="1" x14ac:dyDescent="0.25">
      <c r="A49" s="148"/>
      <c r="B49" s="149"/>
      <c r="C49" s="150"/>
      <c r="D49" s="144"/>
      <c r="E49" s="138"/>
      <c r="F49" s="138"/>
      <c r="G49" s="138"/>
      <c r="H49" s="138"/>
    </row>
    <row r="50" spans="1:8" ht="36.75" customHeight="1" x14ac:dyDescent="0.25">
      <c r="A50" s="148"/>
      <c r="B50" s="149"/>
      <c r="C50" s="150"/>
      <c r="D50" s="144"/>
      <c r="E50" s="138"/>
      <c r="F50" s="138"/>
      <c r="G50" s="138"/>
      <c r="H50" s="138"/>
    </row>
    <row r="51" spans="1:8" ht="36.75" customHeight="1" x14ac:dyDescent="0.25">
      <c r="A51" s="148"/>
      <c r="B51" s="149"/>
      <c r="C51" s="150"/>
      <c r="D51" s="144"/>
      <c r="E51" s="138"/>
      <c r="F51" s="138"/>
      <c r="G51" s="138"/>
      <c r="H51" s="138"/>
    </row>
    <row r="52" spans="1:8" ht="36.75" customHeight="1" x14ac:dyDescent="0.25">
      <c r="A52" s="148"/>
      <c r="B52" s="149"/>
      <c r="C52" s="150"/>
      <c r="D52" s="144"/>
      <c r="E52" s="138"/>
      <c r="F52" s="138"/>
      <c r="G52" s="138"/>
      <c r="H52" s="138"/>
    </row>
    <row r="53" spans="1:8" ht="36.75" customHeight="1" x14ac:dyDescent="0.25">
      <c r="A53" s="148"/>
      <c r="B53" s="149"/>
      <c r="C53" s="150"/>
      <c r="D53" s="144"/>
      <c r="E53" s="138"/>
      <c r="F53" s="138"/>
      <c r="G53" s="138"/>
      <c r="H53" s="138"/>
    </row>
    <row r="54" spans="1:8" ht="36.75" customHeight="1" x14ac:dyDescent="0.25">
      <c r="A54" s="148"/>
      <c r="B54" s="149"/>
      <c r="C54" s="150"/>
      <c r="D54" s="144"/>
      <c r="E54" s="138"/>
      <c r="F54" s="138"/>
      <c r="G54" s="138"/>
      <c r="H54" s="138"/>
    </row>
    <row r="55" spans="1:8" ht="36.75" customHeight="1" x14ac:dyDescent="0.25">
      <c r="A55" s="148"/>
      <c r="B55" s="149"/>
      <c r="C55" s="150"/>
      <c r="D55" s="144"/>
      <c r="E55" s="138"/>
      <c r="F55" s="138"/>
      <c r="G55" s="138"/>
      <c r="H55" s="138"/>
    </row>
    <row r="56" spans="1:8" ht="36.75" customHeight="1" x14ac:dyDescent="0.25">
      <c r="A56" s="148"/>
      <c r="B56" s="149"/>
      <c r="C56" s="150"/>
      <c r="D56" s="144"/>
      <c r="E56" s="138"/>
      <c r="F56" s="138"/>
      <c r="G56" s="138"/>
      <c r="H56" s="138"/>
    </row>
    <row r="57" spans="1:8" ht="36.75" customHeight="1" x14ac:dyDescent="0.25">
      <c r="A57" s="148"/>
      <c r="B57" s="149"/>
      <c r="C57" s="150"/>
      <c r="D57" s="144"/>
      <c r="E57" s="138"/>
      <c r="F57" s="138"/>
      <c r="G57" s="138"/>
      <c r="H57" s="138"/>
    </row>
    <row r="58" spans="1:8" ht="36.75" customHeight="1" x14ac:dyDescent="0.25">
      <c r="A58" s="148"/>
      <c r="B58" s="149"/>
      <c r="C58" s="150"/>
      <c r="D58" s="144"/>
      <c r="E58" s="138"/>
      <c r="F58" s="138"/>
      <c r="G58" s="138"/>
      <c r="H58" s="138"/>
    </row>
    <row r="59" spans="1:8" ht="36.75" customHeight="1" x14ac:dyDescent="0.25">
      <c r="A59" s="148"/>
      <c r="B59" s="149"/>
      <c r="C59" s="150"/>
      <c r="D59" s="144"/>
      <c r="E59" s="138"/>
      <c r="F59" s="138"/>
      <c r="G59" s="138"/>
      <c r="H59" s="138"/>
    </row>
    <row r="60" spans="1:8" ht="36.75" customHeight="1" x14ac:dyDescent="0.25">
      <c r="A60" s="148"/>
      <c r="B60" s="149"/>
      <c r="C60" s="150"/>
      <c r="D60" s="144"/>
      <c r="E60" s="138"/>
      <c r="F60" s="138"/>
      <c r="G60" s="138"/>
      <c r="H60" s="138"/>
    </row>
    <row r="61" spans="1:8" ht="36.75" customHeight="1" x14ac:dyDescent="0.25">
      <c r="A61" s="148"/>
      <c r="B61" s="149"/>
      <c r="C61" s="150"/>
      <c r="D61" s="144"/>
      <c r="E61" s="138"/>
      <c r="F61" s="138"/>
      <c r="G61" s="138"/>
      <c r="H61" s="138"/>
    </row>
    <row r="62" spans="1:8" ht="36.75" customHeight="1" x14ac:dyDescent="0.25">
      <c r="A62" s="148"/>
      <c r="B62" s="149"/>
      <c r="C62" s="150"/>
      <c r="D62" s="144"/>
      <c r="E62" s="138"/>
      <c r="F62" s="138"/>
      <c r="G62" s="138"/>
      <c r="H62" s="138"/>
    </row>
    <row r="63" spans="1:8" ht="36.75" customHeight="1" x14ac:dyDescent="0.25">
      <c r="A63" s="148"/>
      <c r="B63" s="149"/>
      <c r="C63" s="150"/>
      <c r="D63" s="144"/>
      <c r="E63" s="138"/>
      <c r="F63" s="138"/>
      <c r="G63" s="138"/>
      <c r="H63" s="138"/>
    </row>
    <row r="64" spans="1:8" ht="36.75" customHeight="1" x14ac:dyDescent="0.25">
      <c r="A64" s="148"/>
      <c r="B64" s="149"/>
      <c r="C64" s="150"/>
      <c r="D64" s="144"/>
      <c r="E64" s="138"/>
      <c r="F64" s="138"/>
      <c r="G64" s="138"/>
      <c r="H64" s="138"/>
    </row>
    <row r="65" spans="1:8" ht="36.75" customHeight="1" x14ac:dyDescent="0.25">
      <c r="A65" s="148"/>
      <c r="B65" s="149"/>
      <c r="C65" s="150"/>
      <c r="D65" s="144"/>
      <c r="E65" s="138"/>
      <c r="F65" s="138"/>
      <c r="G65" s="138"/>
      <c r="H65" s="138"/>
    </row>
    <row r="66" spans="1:8" ht="36.75" customHeight="1" x14ac:dyDescent="0.25">
      <c r="A66" s="148"/>
      <c r="B66" s="149"/>
      <c r="C66" s="150"/>
      <c r="D66" s="144"/>
      <c r="E66" s="138"/>
      <c r="F66" s="138"/>
      <c r="G66" s="138"/>
      <c r="H66" s="138"/>
    </row>
    <row r="67" spans="1:8" ht="36.75" customHeight="1" x14ac:dyDescent="0.25">
      <c r="A67" s="148"/>
      <c r="B67" s="149"/>
      <c r="C67" s="150"/>
      <c r="D67" s="144"/>
      <c r="E67" s="138"/>
      <c r="F67" s="138"/>
      <c r="G67" s="138"/>
      <c r="H67" s="138"/>
    </row>
    <row r="68" spans="1:8" ht="36.75" customHeight="1" x14ac:dyDescent="0.25">
      <c r="A68" s="148"/>
      <c r="B68" s="149"/>
      <c r="C68" s="150"/>
      <c r="D68" s="144"/>
      <c r="E68" s="138"/>
      <c r="F68" s="138"/>
      <c r="G68" s="138"/>
      <c r="H68" s="138"/>
    </row>
    <row r="69" spans="1:8" x14ac:dyDescent="0.25">
      <c r="B69" s="107"/>
    </row>
    <row r="70" spans="1:8" x14ac:dyDescent="0.25">
      <c r="B70" s="107"/>
    </row>
    <row r="71" spans="1:8" x14ac:dyDescent="0.25">
      <c r="B71" s="107"/>
    </row>
    <row r="72" spans="1:8" x14ac:dyDescent="0.25">
      <c r="B72" s="107"/>
    </row>
    <row r="73" spans="1:8" x14ac:dyDescent="0.25">
      <c r="B73" s="107"/>
    </row>
    <row r="74" spans="1:8" x14ac:dyDescent="0.25">
      <c r="B74" s="107"/>
    </row>
    <row r="75" spans="1:8" x14ac:dyDescent="0.25">
      <c r="B75" s="107"/>
    </row>
    <row r="76" spans="1:8" x14ac:dyDescent="0.25">
      <c r="B76" s="107"/>
    </row>
    <row r="77" spans="1:8" x14ac:dyDescent="0.25">
      <c r="B77" s="107"/>
    </row>
    <row r="78" spans="1:8" x14ac:dyDescent="0.25">
      <c r="B78" s="107"/>
    </row>
    <row r="79" spans="1:8" x14ac:dyDescent="0.25">
      <c r="B79" s="107"/>
    </row>
    <row r="80" spans="1:8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protectedRanges>
    <protectedRange sqref="C38:C68 C4:C35 A4:B68" name="Диапазон3"/>
    <protectedRange sqref="A2:B2" name="Диапазон2"/>
    <protectedRange sqref="D1:H68" name="Диапазон4"/>
    <protectedRange sqref="C2" name="Диапазон5"/>
  </protectedRanges>
  <conditionalFormatting sqref="C38:C1048576 C4:C36">
    <cfRule type="cellIs" dxfId="31" priority="1" operator="equal">
      <formula>"98"</formula>
    </cfRule>
    <cfRule type="cellIs" dxfId="30" priority="2" operator="equal">
      <formula>"97"</formula>
    </cfRule>
    <cfRule type="cellIs" dxfId="29" priority="3" operator="equal">
      <formula>"90"</formula>
    </cfRule>
    <cfRule type="cellIs" dxfId="28" priority="4" operator="equal">
      <formula>"88"</formula>
    </cfRule>
    <cfRule type="cellIs" dxfId="27" priority="5" operator="equal">
      <formula>"84"</formula>
    </cfRule>
    <cfRule type="cellIs" dxfId="26" priority="6" operator="equal">
      <formula>"83"</formula>
    </cfRule>
    <cfRule type="cellIs" dxfId="25" priority="7" operator="equal">
      <formula>"80"</formula>
    </cfRule>
    <cfRule type="cellIs" dxfId="24" priority="8" operator="equal">
      <formula>"78"</formula>
    </cfRule>
    <cfRule type="cellIs" dxfId="23" priority="9" operator="equal">
      <formula>"77"</formula>
    </cfRule>
    <cfRule type="cellIs" dxfId="22" priority="10" operator="equal">
      <formula>"76"</formula>
    </cfRule>
    <cfRule type="cellIs" dxfId="21" priority="11" operator="equal">
      <formula>"75"</formula>
    </cfRule>
    <cfRule type="cellIs" dxfId="20" priority="12" operator="equal">
      <formula>"74"</formula>
    </cfRule>
    <cfRule type="cellIs" dxfId="19" priority="13" operator="equal">
      <formula>"71"</formula>
    </cfRule>
    <cfRule type="cellIs" dxfId="18" priority="14" operator="equal">
      <formula>"70"</formula>
    </cfRule>
    <cfRule type="cellIs" dxfId="17" priority="15" operator="equal">
      <formula>"29"</formula>
    </cfRule>
    <cfRule type="cellIs" dxfId="16" priority="16" operator="equal">
      <formula>"28"</formula>
    </cfRule>
    <cfRule type="cellIs" dxfId="15" priority="17" operator="equal">
      <formula>"27"</formula>
    </cfRule>
    <cfRule type="cellIs" dxfId="14" priority="18" operator="equal">
      <formula>"18"</formula>
    </cfRule>
    <cfRule type="cellIs" dxfId="13" priority="19" operator="equal">
      <formula>"16"</formula>
    </cfRule>
    <cfRule type="cellIs" dxfId="12" priority="20" operator="equal">
      <formula>"15"</formula>
    </cfRule>
    <cfRule type="cellIs" dxfId="11" priority="21" operator="equal">
      <formula>"12"</formula>
    </cfRule>
    <cfRule type="cellIs" dxfId="10" priority="22" operator="equal">
      <formula>"11"</formula>
    </cfRule>
    <cfRule type="cellIs" dxfId="9" priority="23" operator="equal">
      <formula>"10"</formula>
    </cfRule>
    <cfRule type="cellIs" dxfId="8" priority="24" operator="equal">
      <formula>"08"</formula>
    </cfRule>
    <cfRule type="cellIs" dxfId="7" priority="25" operator="equal">
      <formula>"07"</formula>
    </cfRule>
    <cfRule type="cellIs" dxfId="6" priority="26" operator="equal">
      <formula>"06"</formula>
    </cfRule>
    <cfRule type="cellIs" dxfId="5" priority="27" operator="equal">
      <formula>"05"</formula>
    </cfRule>
    <cfRule type="cellIs" dxfId="4" priority="28" operator="equal">
      <formula>"04"</formula>
    </cfRule>
    <cfRule type="cellIs" dxfId="3" priority="29" operator="equal">
      <formula>"03"</formula>
    </cfRule>
    <cfRule type="cellIs" dxfId="2" priority="30" operator="equal">
      <formula>"02"</formula>
    </cfRule>
    <cfRule type="cellIs" dxfId="1" priority="31" operator="equal">
      <formula>"00"</formula>
    </cfRule>
    <cfRule type="cellIs" dxfId="0" priority="32" operator="equal">
      <formula>"01"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G35"/>
  <sheetViews>
    <sheetView topLeftCell="A20" workbookViewId="0">
      <selection activeCell="C33" sqref="C33"/>
    </sheetView>
  </sheetViews>
  <sheetFormatPr defaultRowHeight="15.75" x14ac:dyDescent="0.25"/>
  <cols>
    <col min="1" max="1" width="6.140625" style="1" customWidth="1"/>
    <col min="2" max="2" width="18.42578125" style="1" customWidth="1"/>
    <col min="3" max="3" width="10.42578125" style="1" customWidth="1"/>
    <col min="7" max="7" width="18.140625" customWidth="1"/>
  </cols>
  <sheetData>
    <row r="1" spans="1:7" x14ac:dyDescent="0.25">
      <c r="A1" s="1" t="s">
        <v>2221</v>
      </c>
      <c r="B1" s="1" t="s">
        <v>3011</v>
      </c>
      <c r="C1" s="1" t="s">
        <v>3013</v>
      </c>
      <c r="D1" s="1" t="s">
        <v>3012</v>
      </c>
    </row>
    <row r="2" spans="1:7" x14ac:dyDescent="0.25">
      <c r="A2" s="108" t="str">
        <f>"00"</f>
        <v>00</v>
      </c>
      <c r="B2" s="4">
        <v>4002382025448</v>
      </c>
      <c r="C2" s="1">
        <v>142.94999999999999</v>
      </c>
      <c r="D2">
        <f>C2/1000</f>
        <v>0.14294999999999999</v>
      </c>
      <c r="F2" s="3"/>
      <c r="G2" s="4"/>
    </row>
    <row r="3" spans="1:7" x14ac:dyDescent="0.25">
      <c r="A3" s="108" t="str">
        <f>"01"</f>
        <v>01</v>
      </c>
      <c r="B3" s="4">
        <v>4002382025431</v>
      </c>
      <c r="C3" s="1">
        <v>110.99</v>
      </c>
      <c r="D3">
        <f t="shared" ref="D3:D35" si="0">C3/1000</f>
        <v>0.11098999999999999</v>
      </c>
      <c r="F3" s="3"/>
      <c r="G3" s="4"/>
    </row>
    <row r="4" spans="1:7" x14ac:dyDescent="0.25">
      <c r="A4" s="108" t="str">
        <f>"02"</f>
        <v>02</v>
      </c>
      <c r="B4" s="4">
        <v>4002382025417</v>
      </c>
      <c r="C4" s="1">
        <v>148.6</v>
      </c>
      <c r="D4">
        <f t="shared" si="0"/>
        <v>0.14859999999999998</v>
      </c>
      <c r="F4" s="3"/>
      <c r="G4" s="4"/>
    </row>
    <row r="5" spans="1:7" x14ac:dyDescent="0.25">
      <c r="A5" s="108" t="str">
        <f>"03"</f>
        <v>03</v>
      </c>
      <c r="B5" s="4">
        <v>4002382025394</v>
      </c>
      <c r="C5" s="1">
        <v>95.19</v>
      </c>
      <c r="D5">
        <f t="shared" si="0"/>
        <v>9.5189999999999997E-2</v>
      </c>
      <c r="F5" s="3"/>
      <c r="G5" s="4"/>
    </row>
    <row r="6" spans="1:7" x14ac:dyDescent="0.25">
      <c r="A6" s="108" t="str">
        <f>"04"</f>
        <v>04</v>
      </c>
      <c r="B6" s="4">
        <v>4002382025370</v>
      </c>
      <c r="C6" s="1">
        <v>222.56</v>
      </c>
      <c r="D6">
        <f t="shared" si="0"/>
        <v>0.22256000000000001</v>
      </c>
      <c r="F6" s="3"/>
      <c r="G6" s="4"/>
    </row>
    <row r="7" spans="1:7" x14ac:dyDescent="0.25">
      <c r="A7" s="108" t="str">
        <f>"05"</f>
        <v>05</v>
      </c>
      <c r="B7" s="4">
        <v>4002382025578</v>
      </c>
      <c r="C7" s="1">
        <v>365.83</v>
      </c>
      <c r="D7">
        <f t="shared" si="0"/>
        <v>0.36582999999999999</v>
      </c>
      <c r="F7" s="3"/>
      <c r="G7" s="4"/>
    </row>
    <row r="8" spans="1:7" x14ac:dyDescent="0.25">
      <c r="A8" s="108" t="str">
        <f>"06"</f>
        <v>06</v>
      </c>
      <c r="B8" s="4">
        <v>4002382025356</v>
      </c>
      <c r="C8" s="1">
        <v>159</v>
      </c>
      <c r="D8">
        <f t="shared" si="0"/>
        <v>0.159</v>
      </c>
      <c r="F8" s="3"/>
      <c r="G8" s="4"/>
    </row>
    <row r="9" spans="1:7" x14ac:dyDescent="0.25">
      <c r="A9" s="108" t="str">
        <f>"07"</f>
        <v>07</v>
      </c>
      <c r="B9" s="4">
        <v>4002382025332</v>
      </c>
      <c r="C9" s="1">
        <v>148.5</v>
      </c>
      <c r="D9">
        <f t="shared" si="0"/>
        <v>0.14849999999999999</v>
      </c>
      <c r="F9" s="3"/>
      <c r="G9" s="4"/>
    </row>
    <row r="10" spans="1:7" x14ac:dyDescent="0.25">
      <c r="A10" s="108" t="str">
        <f>"08"</f>
        <v>08</v>
      </c>
      <c r="B10" s="4">
        <v>4002382025554</v>
      </c>
      <c r="C10" s="1">
        <v>397.61</v>
      </c>
      <c r="D10">
        <f t="shared" si="0"/>
        <v>0.39761000000000002</v>
      </c>
      <c r="F10" s="3"/>
      <c r="G10" s="4"/>
    </row>
    <row r="11" spans="1:7" x14ac:dyDescent="0.25">
      <c r="A11" s="108" t="str">
        <f>"10"</f>
        <v>10</v>
      </c>
      <c r="B11" s="4">
        <v>4002382025530</v>
      </c>
      <c r="C11" s="1">
        <v>795.33</v>
      </c>
      <c r="D11">
        <f t="shared" si="0"/>
        <v>0.79533000000000009</v>
      </c>
      <c r="F11" s="3"/>
      <c r="G11" s="4"/>
    </row>
    <row r="12" spans="1:7" x14ac:dyDescent="0.25">
      <c r="A12" s="108" t="str">
        <f>"11"</f>
        <v>11</v>
      </c>
      <c r="B12" s="4">
        <v>4002382025318</v>
      </c>
      <c r="C12" s="1">
        <v>572.45000000000005</v>
      </c>
      <c r="D12">
        <f t="shared" si="0"/>
        <v>0.57245000000000001</v>
      </c>
      <c r="F12" s="3"/>
      <c r="G12" s="4"/>
    </row>
    <row r="13" spans="1:7" x14ac:dyDescent="0.25">
      <c r="A13" s="108" t="str">
        <f>"12"</f>
        <v>12</v>
      </c>
      <c r="B13" s="4">
        <v>4002382025295</v>
      </c>
      <c r="C13" s="1">
        <v>556.72</v>
      </c>
      <c r="D13">
        <f t="shared" si="0"/>
        <v>0.55671999999999999</v>
      </c>
      <c r="F13" s="3"/>
      <c r="G13" s="4"/>
    </row>
    <row r="14" spans="1:7" x14ac:dyDescent="0.25">
      <c r="A14" s="108" t="str">
        <f>"13"</f>
        <v>13</v>
      </c>
      <c r="B14" s="58">
        <v>4002381769046</v>
      </c>
      <c r="C14" s="1">
        <v>300</v>
      </c>
      <c r="D14">
        <f t="shared" si="0"/>
        <v>0.3</v>
      </c>
      <c r="F14" s="3"/>
      <c r="G14" s="4"/>
    </row>
    <row r="15" spans="1:7" x14ac:dyDescent="0.25">
      <c r="A15" s="108" t="str">
        <f>"14"</f>
        <v>14</v>
      </c>
      <c r="B15" s="58">
        <v>4002381769053</v>
      </c>
      <c r="C15" s="1">
        <v>90</v>
      </c>
      <c r="D15">
        <f t="shared" si="0"/>
        <v>0.09</v>
      </c>
      <c r="F15" s="3"/>
      <c r="G15" s="4"/>
    </row>
    <row r="16" spans="1:7" x14ac:dyDescent="0.25">
      <c r="A16" s="108" t="str">
        <f>"15"</f>
        <v>15</v>
      </c>
      <c r="B16" s="4">
        <v>4002382025264</v>
      </c>
      <c r="C16" s="1">
        <v>683.7</v>
      </c>
      <c r="D16">
        <f t="shared" si="0"/>
        <v>0.68370000000000009</v>
      </c>
      <c r="F16" s="3"/>
      <c r="G16" s="4"/>
    </row>
    <row r="17" spans="1:7" x14ac:dyDescent="0.25">
      <c r="A17" s="108" t="str">
        <f>"16"</f>
        <v>16</v>
      </c>
      <c r="B17" s="4">
        <v>4002382025509</v>
      </c>
      <c r="C17" s="1">
        <v>252.6</v>
      </c>
      <c r="D17">
        <f>C17/1000</f>
        <v>0.25259999999999999</v>
      </c>
      <c r="F17" s="3"/>
      <c r="G17" s="4"/>
    </row>
    <row r="18" spans="1:7" x14ac:dyDescent="0.25">
      <c r="A18" s="108" t="str">
        <f>"18"</f>
        <v>18</v>
      </c>
      <c r="B18" s="4">
        <v>4002382025240</v>
      </c>
      <c r="C18" s="1">
        <v>206.72</v>
      </c>
      <c r="D18">
        <f t="shared" si="0"/>
        <v>0.20671999999999999</v>
      </c>
      <c r="F18" s="3"/>
      <c r="G18" s="4"/>
    </row>
    <row r="19" spans="1:7" x14ac:dyDescent="0.25">
      <c r="A19" s="108" t="str">
        <f>"27"</f>
        <v>27</v>
      </c>
      <c r="B19" s="4">
        <v>4002382025219</v>
      </c>
      <c r="C19" s="1">
        <v>922.55</v>
      </c>
      <c r="D19">
        <f t="shared" si="0"/>
        <v>0.92254999999999998</v>
      </c>
      <c r="F19" s="3"/>
      <c r="G19" s="4"/>
    </row>
    <row r="20" spans="1:7" x14ac:dyDescent="0.25">
      <c r="A20" s="108" t="str">
        <f>"28"</f>
        <v>28</v>
      </c>
      <c r="B20" s="4">
        <v>4002382025196</v>
      </c>
      <c r="C20" s="1">
        <v>763.55</v>
      </c>
      <c r="D20">
        <f t="shared" si="0"/>
        <v>0.76354999999999995</v>
      </c>
      <c r="F20" s="3"/>
      <c r="G20" s="4"/>
    </row>
    <row r="21" spans="1:7" x14ac:dyDescent="0.25">
      <c r="A21" s="108" t="str">
        <f>"29"</f>
        <v>29</v>
      </c>
      <c r="B21" s="4">
        <v>4002382025134</v>
      </c>
      <c r="C21" s="1">
        <v>922.55</v>
      </c>
      <c r="D21">
        <f t="shared" si="0"/>
        <v>0.92254999999999998</v>
      </c>
      <c r="F21" s="3"/>
      <c r="G21" s="4"/>
    </row>
    <row r="22" spans="1:7" x14ac:dyDescent="0.25">
      <c r="A22" s="108" t="str">
        <f>"70"</f>
        <v>70</v>
      </c>
      <c r="B22" s="4">
        <v>4002381979711</v>
      </c>
      <c r="C22" s="1">
        <v>190.46</v>
      </c>
      <c r="D22">
        <f t="shared" si="0"/>
        <v>0.19046000000000002</v>
      </c>
      <c r="F22" s="3"/>
      <c r="G22" s="4"/>
    </row>
    <row r="23" spans="1:7" x14ac:dyDescent="0.25">
      <c r="A23" s="108" t="str">
        <f>"71"</f>
        <v>71</v>
      </c>
      <c r="B23" s="4">
        <v>4002381979728</v>
      </c>
      <c r="C23" s="1">
        <v>169.86</v>
      </c>
      <c r="D23">
        <f t="shared" si="0"/>
        <v>0.16986000000000001</v>
      </c>
      <c r="F23" s="3"/>
      <c r="G23" s="4"/>
    </row>
    <row r="24" spans="1:7" x14ac:dyDescent="0.25">
      <c r="A24" s="108" t="str">
        <f>"74"</f>
        <v>74</v>
      </c>
      <c r="B24" s="4">
        <v>4002381979735</v>
      </c>
      <c r="C24" s="1">
        <v>254.93</v>
      </c>
      <c r="D24">
        <f t="shared" si="0"/>
        <v>0.25492999999999999</v>
      </c>
      <c r="F24" s="3"/>
      <c r="G24" s="4"/>
    </row>
    <row r="25" spans="1:7" x14ac:dyDescent="0.25">
      <c r="A25" s="108" t="str">
        <f>"75"</f>
        <v>75</v>
      </c>
      <c r="B25" s="4">
        <v>4002381979742</v>
      </c>
      <c r="C25" s="1">
        <v>333.52</v>
      </c>
      <c r="D25">
        <f t="shared" si="0"/>
        <v>0.33351999999999998</v>
      </c>
      <c r="F25" s="3"/>
      <c r="G25" s="4"/>
    </row>
    <row r="26" spans="1:7" x14ac:dyDescent="0.25">
      <c r="A26" s="108" t="str">
        <f>"76"</f>
        <v>76</v>
      </c>
      <c r="B26" s="4">
        <v>4002381979759</v>
      </c>
      <c r="C26" s="1">
        <v>169.86</v>
      </c>
      <c r="D26">
        <f t="shared" si="0"/>
        <v>0.16986000000000001</v>
      </c>
      <c r="F26" s="3"/>
      <c r="G26" s="4"/>
    </row>
    <row r="27" spans="1:7" x14ac:dyDescent="0.25">
      <c r="A27" s="108" t="str">
        <f>"77"</f>
        <v>77</v>
      </c>
      <c r="B27" s="4">
        <v>4002381979766</v>
      </c>
      <c r="C27" s="1">
        <v>186.89</v>
      </c>
      <c r="D27">
        <f t="shared" si="0"/>
        <v>0.18688999999999997</v>
      </c>
      <c r="F27" s="3"/>
      <c r="G27" s="4"/>
    </row>
    <row r="28" spans="1:7" x14ac:dyDescent="0.25">
      <c r="A28" s="108" t="str">
        <f>"78"</f>
        <v>78</v>
      </c>
      <c r="B28" s="4">
        <v>4002381979773</v>
      </c>
      <c r="C28" s="1">
        <v>333.62</v>
      </c>
      <c r="D28">
        <f t="shared" si="0"/>
        <v>0.33362000000000003</v>
      </c>
      <c r="F28" s="3"/>
      <c r="G28" s="4"/>
    </row>
    <row r="29" spans="1:7" x14ac:dyDescent="0.25">
      <c r="A29" s="108" t="str">
        <f>"80"</f>
        <v>80</v>
      </c>
      <c r="B29" s="4">
        <v>4002381979780</v>
      </c>
      <c r="C29" s="1">
        <v>679.9</v>
      </c>
      <c r="D29">
        <f t="shared" si="0"/>
        <v>0.67989999999999995</v>
      </c>
      <c r="F29" s="3"/>
      <c r="G29" s="4"/>
    </row>
    <row r="30" spans="1:7" x14ac:dyDescent="0.25">
      <c r="A30" s="108" t="str">
        <f>"83"</f>
        <v>83</v>
      </c>
      <c r="B30" s="4">
        <v>4002381979834</v>
      </c>
      <c r="C30" s="1">
        <v>628.94000000000005</v>
      </c>
      <c r="D30">
        <f t="shared" si="0"/>
        <v>0.62894000000000005</v>
      </c>
      <c r="F30" s="3"/>
      <c r="G30" s="4"/>
    </row>
    <row r="31" spans="1:7" x14ac:dyDescent="0.25">
      <c r="A31" s="108" t="str">
        <f>"84"</f>
        <v>84</v>
      </c>
      <c r="B31" s="4">
        <v>4002381979841</v>
      </c>
      <c r="C31" s="1">
        <v>204.01</v>
      </c>
      <c r="D31">
        <f t="shared" si="0"/>
        <v>0.20401</v>
      </c>
      <c r="F31" s="3"/>
      <c r="G31" s="4"/>
    </row>
    <row r="32" spans="1:7" x14ac:dyDescent="0.25">
      <c r="A32" s="108" t="str">
        <f>"88"</f>
        <v>88</v>
      </c>
      <c r="B32" s="4">
        <v>4002381979797</v>
      </c>
      <c r="C32" s="1">
        <v>254.88</v>
      </c>
      <c r="D32">
        <f t="shared" si="0"/>
        <v>0.25488</v>
      </c>
      <c r="F32" s="3"/>
      <c r="G32" s="4"/>
    </row>
    <row r="33" spans="1:7" x14ac:dyDescent="0.25">
      <c r="A33" s="108" t="str">
        <f>"90"</f>
        <v>90</v>
      </c>
      <c r="B33" s="4">
        <v>4002381979803</v>
      </c>
      <c r="C33" s="1">
        <v>254.88</v>
      </c>
      <c r="D33">
        <f t="shared" si="0"/>
        <v>0.25488</v>
      </c>
      <c r="F33" s="3"/>
      <c r="G33" s="4"/>
    </row>
    <row r="34" spans="1:7" x14ac:dyDescent="0.25">
      <c r="A34" s="108" t="str">
        <f>"97"</f>
        <v>97</v>
      </c>
      <c r="B34" s="4">
        <v>4002381979810</v>
      </c>
      <c r="C34" s="1">
        <v>203.79</v>
      </c>
      <c r="D34">
        <f t="shared" si="0"/>
        <v>0.20379</v>
      </c>
      <c r="F34" s="3"/>
      <c r="G34" s="4"/>
    </row>
    <row r="35" spans="1:7" x14ac:dyDescent="0.25">
      <c r="A35" s="108" t="str">
        <f>"98"</f>
        <v>98</v>
      </c>
      <c r="B35" s="4">
        <v>4002381979827</v>
      </c>
      <c r="C35" s="1">
        <v>203.79</v>
      </c>
      <c r="D35">
        <f t="shared" si="0"/>
        <v>0.20379</v>
      </c>
      <c r="F35" s="3"/>
      <c r="G35" s="4"/>
    </row>
  </sheetData>
  <sheetProtection sheet="1" objects="1" scenarios="1"/>
  <protectedRanges>
    <protectedRange sqref="C2:C35" name="Диапазон2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2:D53"/>
  <sheetViews>
    <sheetView workbookViewId="0">
      <selection activeCell="D42" sqref="D42"/>
    </sheetView>
  </sheetViews>
  <sheetFormatPr defaultRowHeight="15" x14ac:dyDescent="0.25"/>
  <cols>
    <col min="1" max="1" width="6.28515625" bestFit="1" customWidth="1"/>
    <col min="2" max="2" width="30.28515625" bestFit="1" customWidth="1"/>
    <col min="3" max="3" width="25.5703125" bestFit="1" customWidth="1"/>
    <col min="4" max="4" width="14.85546875" bestFit="1" customWidth="1"/>
  </cols>
  <sheetData>
    <row r="2" spans="1:4" ht="21" x14ac:dyDescent="0.25">
      <c r="A2" s="131" t="s">
        <v>2963</v>
      </c>
      <c r="B2" s="131"/>
      <c r="C2" s="131"/>
      <c r="D2" s="131"/>
    </row>
    <row r="3" spans="1:4" ht="15.75" thickBot="1" x14ac:dyDescent="0.3">
      <c r="A3" s="7"/>
      <c r="B3" s="7"/>
      <c r="C3" s="7"/>
      <c r="D3" s="7"/>
    </row>
    <row r="4" spans="1:4" ht="26.25" thickBot="1" x14ac:dyDescent="0.3">
      <c r="A4" s="8" t="s">
        <v>2890</v>
      </c>
      <c r="B4" s="9" t="s">
        <v>2891</v>
      </c>
      <c r="C4" s="10" t="s">
        <v>2892</v>
      </c>
      <c r="D4" s="11" t="s">
        <v>2893</v>
      </c>
    </row>
    <row r="5" spans="1:4" ht="15.75" thickBot="1" x14ac:dyDescent="0.3">
      <c r="A5" s="16" t="s">
        <v>2894</v>
      </c>
      <c r="B5" s="45" t="s">
        <v>2895</v>
      </c>
      <c r="C5" s="17" t="s">
        <v>2896</v>
      </c>
      <c r="D5" s="22" t="s">
        <v>2897</v>
      </c>
    </row>
    <row r="6" spans="1:4" x14ac:dyDescent="0.25">
      <c r="A6" s="18">
        <v>1</v>
      </c>
      <c r="B6" s="46" t="s">
        <v>2901</v>
      </c>
      <c r="C6" s="129" t="s">
        <v>2899</v>
      </c>
      <c r="D6" s="41" t="s">
        <v>2902</v>
      </c>
    </row>
    <row r="7" spans="1:4" x14ac:dyDescent="0.25">
      <c r="A7" s="12">
        <v>2</v>
      </c>
      <c r="B7" s="47" t="s">
        <v>2898</v>
      </c>
      <c r="C7" s="132"/>
      <c r="D7" s="42" t="s">
        <v>2900</v>
      </c>
    </row>
    <row r="8" spans="1:4" ht="15.75" thickBot="1" x14ac:dyDescent="0.3">
      <c r="A8" s="12">
        <v>3</v>
      </c>
      <c r="B8" s="56" t="s">
        <v>2918</v>
      </c>
      <c r="C8" s="132"/>
      <c r="D8" s="57" t="s">
        <v>2920</v>
      </c>
    </row>
    <row r="9" spans="1:4" x14ac:dyDescent="0.25">
      <c r="A9" s="18">
        <v>4</v>
      </c>
      <c r="B9" s="46" t="s">
        <v>2903</v>
      </c>
      <c r="C9" s="129" t="s">
        <v>2904</v>
      </c>
      <c r="D9" s="23" t="s">
        <v>2905</v>
      </c>
    </row>
    <row r="10" spans="1:4" ht="15.75" thickBot="1" x14ac:dyDescent="0.3">
      <c r="A10" s="14">
        <v>5</v>
      </c>
      <c r="B10" s="48" t="s">
        <v>2906</v>
      </c>
      <c r="C10" s="130"/>
      <c r="D10" s="24" t="s">
        <v>2907</v>
      </c>
    </row>
    <row r="11" spans="1:4" x14ac:dyDescent="0.25">
      <c r="A11" s="18">
        <v>6</v>
      </c>
      <c r="B11" s="46" t="s">
        <v>2908</v>
      </c>
      <c r="C11" s="129" t="s">
        <v>2909</v>
      </c>
      <c r="D11" s="23" t="s">
        <v>2910</v>
      </c>
    </row>
    <row r="12" spans="1:4" ht="15.75" thickBot="1" x14ac:dyDescent="0.3">
      <c r="A12" s="14">
        <v>7</v>
      </c>
      <c r="B12" s="48" t="s">
        <v>2911</v>
      </c>
      <c r="C12" s="130"/>
      <c r="D12" s="24" t="s">
        <v>2912</v>
      </c>
    </row>
    <row r="13" spans="1:4" ht="15.75" thickBot="1" x14ac:dyDescent="0.3">
      <c r="A13" s="36">
        <v>8</v>
      </c>
      <c r="B13" s="49" t="s">
        <v>2964</v>
      </c>
      <c r="C13" s="43" t="s">
        <v>2913</v>
      </c>
      <c r="D13" s="26" t="s">
        <v>2965</v>
      </c>
    </row>
    <row r="14" spans="1:4" ht="15.75" thickBot="1" x14ac:dyDescent="0.3">
      <c r="A14" s="16">
        <v>9</v>
      </c>
      <c r="B14" s="45" t="s">
        <v>2915</v>
      </c>
      <c r="C14" s="17" t="s">
        <v>2916</v>
      </c>
      <c r="D14" s="25" t="s">
        <v>2917</v>
      </c>
    </row>
    <row r="15" spans="1:4" x14ac:dyDescent="0.25">
      <c r="A15" s="18">
        <v>10</v>
      </c>
      <c r="B15" s="46" t="s">
        <v>2966</v>
      </c>
      <c r="C15" s="129" t="s">
        <v>2967</v>
      </c>
      <c r="D15" s="27" t="s">
        <v>2968</v>
      </c>
    </row>
    <row r="16" spans="1:4" ht="15.75" thickBot="1" x14ac:dyDescent="0.3">
      <c r="A16" s="14"/>
      <c r="B16" s="48" t="s">
        <v>2928</v>
      </c>
      <c r="C16" s="130"/>
      <c r="D16" s="26"/>
    </row>
    <row r="17" spans="1:4" x14ac:dyDescent="0.25">
      <c r="A17" s="20">
        <v>11</v>
      </c>
      <c r="B17" s="50" t="s">
        <v>2921</v>
      </c>
      <c r="C17" s="132" t="s">
        <v>2919</v>
      </c>
      <c r="D17" s="33" t="s">
        <v>2922</v>
      </c>
    </row>
    <row r="18" spans="1:4" ht="15.75" thickBot="1" x14ac:dyDescent="0.3">
      <c r="A18" s="14">
        <v>12</v>
      </c>
      <c r="B18" s="48" t="s">
        <v>2969</v>
      </c>
      <c r="C18" s="130"/>
      <c r="D18" s="54" t="s">
        <v>2937</v>
      </c>
    </row>
    <row r="19" spans="1:4" x14ac:dyDescent="0.25">
      <c r="A19" s="18">
        <v>13</v>
      </c>
      <c r="B19" s="46" t="s">
        <v>2923</v>
      </c>
      <c r="C19" s="129" t="s">
        <v>2924</v>
      </c>
      <c r="D19" s="32" t="s">
        <v>2925</v>
      </c>
    </row>
    <row r="20" spans="1:4" ht="15.75" thickBot="1" x14ac:dyDescent="0.3">
      <c r="A20" s="14">
        <v>14</v>
      </c>
      <c r="B20" s="48" t="s">
        <v>2926</v>
      </c>
      <c r="C20" s="130"/>
      <c r="D20" s="26" t="s">
        <v>2927</v>
      </c>
    </row>
    <row r="21" spans="1:4" ht="15.75" thickBot="1" x14ac:dyDescent="0.3">
      <c r="A21" s="16">
        <v>15</v>
      </c>
      <c r="B21" s="45" t="s">
        <v>2970</v>
      </c>
      <c r="C21" s="17" t="s">
        <v>2929</v>
      </c>
      <c r="D21" s="35" t="s">
        <v>2914</v>
      </c>
    </row>
    <row r="22" spans="1:4" ht="15.75" thickBot="1" x14ac:dyDescent="0.3">
      <c r="A22" s="16">
        <v>16</v>
      </c>
      <c r="B22" s="45" t="s">
        <v>2971</v>
      </c>
      <c r="C22" s="17" t="s">
        <v>2972</v>
      </c>
      <c r="D22" s="35" t="s">
        <v>2973</v>
      </c>
    </row>
    <row r="23" spans="1:4" ht="15.75" thickBot="1" x14ac:dyDescent="0.3">
      <c r="A23" s="16"/>
      <c r="B23" s="45" t="s">
        <v>2928</v>
      </c>
      <c r="C23" s="17" t="s">
        <v>2974</v>
      </c>
      <c r="D23" s="35"/>
    </row>
    <row r="24" spans="1:4" ht="15.75" thickBot="1" x14ac:dyDescent="0.3">
      <c r="A24" s="16">
        <v>17</v>
      </c>
      <c r="B24" s="45" t="s">
        <v>2975</v>
      </c>
      <c r="C24" s="17" t="s">
        <v>2976</v>
      </c>
      <c r="D24" s="35" t="s">
        <v>2977</v>
      </c>
    </row>
    <row r="25" spans="1:4" ht="15.75" thickBot="1" x14ac:dyDescent="0.3">
      <c r="A25" s="34"/>
      <c r="B25" s="51"/>
      <c r="C25" s="37"/>
      <c r="D25" s="38"/>
    </row>
    <row r="26" spans="1:4" x14ac:dyDescent="0.25">
      <c r="A26" s="18" t="s">
        <v>2894</v>
      </c>
      <c r="B26" s="46" t="s">
        <v>2930</v>
      </c>
      <c r="C26" s="133" t="s">
        <v>2978</v>
      </c>
      <c r="D26" s="27" t="s">
        <v>2931</v>
      </c>
    </row>
    <row r="27" spans="1:4" x14ac:dyDescent="0.25">
      <c r="A27" s="20" t="s">
        <v>2894</v>
      </c>
      <c r="B27" s="50" t="s">
        <v>2932</v>
      </c>
      <c r="C27" s="132"/>
      <c r="D27" s="33" t="s">
        <v>2933</v>
      </c>
    </row>
    <row r="28" spans="1:4" ht="15.75" thickBot="1" x14ac:dyDescent="0.3">
      <c r="A28" s="14" t="s">
        <v>2894</v>
      </c>
      <c r="B28" s="48" t="s">
        <v>2979</v>
      </c>
      <c r="C28" s="130"/>
      <c r="D28" s="26" t="s">
        <v>2980</v>
      </c>
    </row>
    <row r="29" spans="1:4" ht="15.75" thickBot="1" x14ac:dyDescent="0.3">
      <c r="A29" s="34"/>
      <c r="B29" s="51"/>
      <c r="C29" s="37"/>
      <c r="D29" s="38"/>
    </row>
    <row r="30" spans="1:4" x14ac:dyDescent="0.25">
      <c r="A30" s="18" t="s">
        <v>2894</v>
      </c>
      <c r="B30" s="46" t="s">
        <v>2981</v>
      </c>
      <c r="C30" s="29" t="s">
        <v>2962</v>
      </c>
      <c r="D30" s="27" t="s">
        <v>2982</v>
      </c>
    </row>
    <row r="31" spans="1:4" x14ac:dyDescent="0.25">
      <c r="A31" s="13" t="s">
        <v>2894</v>
      </c>
      <c r="B31" s="52" t="s">
        <v>2983</v>
      </c>
      <c r="C31" s="21" t="s">
        <v>2984</v>
      </c>
      <c r="D31" s="28" t="s">
        <v>2985</v>
      </c>
    </row>
    <row r="32" spans="1:4" ht="15.75" thickBot="1" x14ac:dyDescent="0.3">
      <c r="A32" s="14" t="s">
        <v>2894</v>
      </c>
      <c r="B32" s="48" t="s">
        <v>2986</v>
      </c>
      <c r="C32" s="30" t="s">
        <v>2934</v>
      </c>
      <c r="D32" s="26" t="s">
        <v>2987</v>
      </c>
    </row>
    <row r="33" spans="1:4" ht="15.75" thickBot="1" x14ac:dyDescent="0.3">
      <c r="A33" s="34"/>
      <c r="B33" s="53"/>
      <c r="C33" s="34"/>
      <c r="D33" s="39"/>
    </row>
    <row r="34" spans="1:4" x14ac:dyDescent="0.25">
      <c r="A34" s="18" t="s">
        <v>2894</v>
      </c>
      <c r="B34" s="46" t="s">
        <v>2935</v>
      </c>
      <c r="C34" s="129" t="s">
        <v>2988</v>
      </c>
      <c r="D34" s="27" t="s">
        <v>2936</v>
      </c>
    </row>
    <row r="35" spans="1:4" ht="15.75" thickBot="1" x14ac:dyDescent="0.3">
      <c r="A35" s="14" t="s">
        <v>2894</v>
      </c>
      <c r="B35" s="48" t="s">
        <v>2989</v>
      </c>
      <c r="C35" s="130"/>
      <c r="D35" s="26" t="s">
        <v>2990</v>
      </c>
    </row>
    <row r="36" spans="1:4" ht="15.75" thickBot="1" x14ac:dyDescent="0.3">
      <c r="A36" s="34"/>
      <c r="B36" s="53"/>
      <c r="C36" s="34"/>
      <c r="D36" s="39"/>
    </row>
    <row r="37" spans="1:4" ht="25.5" x14ac:dyDescent="0.25">
      <c r="A37" s="18" t="s">
        <v>2894</v>
      </c>
      <c r="B37" s="19" t="s">
        <v>2943</v>
      </c>
      <c r="C37" s="40" t="s">
        <v>2991</v>
      </c>
      <c r="D37" s="27" t="s">
        <v>2944</v>
      </c>
    </row>
    <row r="38" spans="1:4" x14ac:dyDescent="0.25">
      <c r="A38" s="12" t="s">
        <v>2955</v>
      </c>
      <c r="B38" s="47" t="s">
        <v>2992</v>
      </c>
      <c r="C38" s="44" t="s">
        <v>2993</v>
      </c>
      <c r="D38" s="28" t="s">
        <v>2994</v>
      </c>
    </row>
    <row r="39" spans="1:4" x14ac:dyDescent="0.25">
      <c r="A39" s="12" t="s">
        <v>2894</v>
      </c>
      <c r="B39" s="47" t="s">
        <v>2995</v>
      </c>
      <c r="C39" s="31" t="s">
        <v>2996</v>
      </c>
      <c r="D39" s="28" t="s">
        <v>2938</v>
      </c>
    </row>
    <row r="40" spans="1:4" x14ac:dyDescent="0.25">
      <c r="A40" s="12" t="s">
        <v>2894</v>
      </c>
      <c r="B40" s="47" t="s">
        <v>2997</v>
      </c>
      <c r="C40" s="31" t="s">
        <v>2998</v>
      </c>
      <c r="D40" s="28" t="s">
        <v>2999</v>
      </c>
    </row>
    <row r="41" spans="1:4" x14ac:dyDescent="0.25">
      <c r="A41" s="12" t="s">
        <v>2894</v>
      </c>
      <c r="B41" s="47" t="s">
        <v>3000</v>
      </c>
      <c r="C41" s="31" t="s">
        <v>3001</v>
      </c>
      <c r="D41" s="28" t="s">
        <v>2999</v>
      </c>
    </row>
    <row r="42" spans="1:4" x14ac:dyDescent="0.25">
      <c r="A42" s="12" t="s">
        <v>2894</v>
      </c>
      <c r="B42" s="47" t="s">
        <v>3002</v>
      </c>
      <c r="C42" s="31" t="s">
        <v>3003</v>
      </c>
      <c r="D42" s="28" t="s">
        <v>3004</v>
      </c>
    </row>
    <row r="43" spans="1:4" x14ac:dyDescent="0.25">
      <c r="A43" s="13" t="s">
        <v>2894</v>
      </c>
      <c r="B43" s="52" t="s">
        <v>2939</v>
      </c>
      <c r="C43" s="21" t="s">
        <v>3005</v>
      </c>
      <c r="D43" s="28" t="s">
        <v>2940</v>
      </c>
    </row>
    <row r="44" spans="1:4" ht="15.75" thickBot="1" x14ac:dyDescent="0.3">
      <c r="A44" s="14" t="s">
        <v>2894</v>
      </c>
      <c r="B44" s="48" t="s">
        <v>2941</v>
      </c>
      <c r="C44" s="30" t="s">
        <v>3006</v>
      </c>
      <c r="D44" s="26" t="s">
        <v>2942</v>
      </c>
    </row>
    <row r="45" spans="1:4" ht="15.75" thickBot="1" x14ac:dyDescent="0.3">
      <c r="A45" s="34"/>
      <c r="B45" s="53"/>
      <c r="C45" s="34"/>
      <c r="D45" s="39"/>
    </row>
    <row r="46" spans="1:4" x14ac:dyDescent="0.25">
      <c r="A46" s="18" t="s">
        <v>2894</v>
      </c>
      <c r="B46" s="46" t="s">
        <v>2945</v>
      </c>
      <c r="C46" s="29" t="s">
        <v>3007</v>
      </c>
      <c r="D46" s="27" t="s">
        <v>2946</v>
      </c>
    </row>
    <row r="47" spans="1:4" x14ac:dyDescent="0.25">
      <c r="A47" s="13" t="s">
        <v>2894</v>
      </c>
      <c r="B47" s="52" t="s">
        <v>2947</v>
      </c>
      <c r="C47" s="21" t="s">
        <v>2948</v>
      </c>
      <c r="D47" s="28" t="s">
        <v>2949</v>
      </c>
    </row>
    <row r="48" spans="1:4" x14ac:dyDescent="0.25">
      <c r="A48" s="13" t="s">
        <v>2894</v>
      </c>
      <c r="B48" s="52" t="s">
        <v>3008</v>
      </c>
      <c r="C48" s="21" t="s">
        <v>2948</v>
      </c>
      <c r="D48" s="28" t="s">
        <v>3009</v>
      </c>
    </row>
    <row r="49" spans="1:4" x14ac:dyDescent="0.25">
      <c r="A49" s="13" t="s">
        <v>2894</v>
      </c>
      <c r="B49" s="52" t="s">
        <v>2950</v>
      </c>
      <c r="C49" s="21" t="s">
        <v>3010</v>
      </c>
      <c r="D49" s="28" t="s">
        <v>2951</v>
      </c>
    </row>
    <row r="50" spans="1:4" ht="15.75" thickBot="1" x14ac:dyDescent="0.3">
      <c r="A50" s="14" t="s">
        <v>2894</v>
      </c>
      <c r="B50" s="48" t="s">
        <v>2952</v>
      </c>
      <c r="C50" s="30" t="s">
        <v>2953</v>
      </c>
      <c r="D50" s="26" t="s">
        <v>2954</v>
      </c>
    </row>
    <row r="51" spans="1:4" ht="15.75" thickBot="1" x14ac:dyDescent="0.3">
      <c r="A51" s="34"/>
      <c r="B51" s="34"/>
      <c r="C51" s="34"/>
      <c r="D51" s="39"/>
    </row>
    <row r="52" spans="1:4" x14ac:dyDescent="0.25">
      <c r="A52" s="18" t="s">
        <v>2955</v>
      </c>
      <c r="B52" s="19" t="s">
        <v>2956</v>
      </c>
      <c r="C52" s="29" t="s">
        <v>2957</v>
      </c>
      <c r="D52" s="27" t="s">
        <v>2958</v>
      </c>
    </row>
    <row r="53" spans="1:4" ht="15.75" thickBot="1" x14ac:dyDescent="0.3">
      <c r="A53" s="14" t="s">
        <v>2955</v>
      </c>
      <c r="B53" s="15" t="s">
        <v>2959</v>
      </c>
      <c r="C53" s="30" t="s">
        <v>2960</v>
      </c>
      <c r="D53" s="26" t="s">
        <v>2961</v>
      </c>
    </row>
  </sheetData>
  <mergeCells count="9">
    <mergeCell ref="C34:C35"/>
    <mergeCell ref="A2:D2"/>
    <mergeCell ref="C9:C10"/>
    <mergeCell ref="C11:C12"/>
    <mergeCell ref="C17:C18"/>
    <mergeCell ref="C19:C20"/>
    <mergeCell ref="C26:C28"/>
    <mergeCell ref="C6:C8"/>
    <mergeCell ref="C15:C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L1971"/>
  <sheetViews>
    <sheetView workbookViewId="0">
      <pane ySplit="1" topLeftCell="A2" activePane="bottomLeft" state="frozen"/>
      <selection pane="bottomLeft" activeCell="O12" sqref="O12"/>
    </sheetView>
  </sheetViews>
  <sheetFormatPr defaultColWidth="9.140625" defaultRowHeight="15" customHeight="1" x14ac:dyDescent="0.25"/>
  <cols>
    <col min="1" max="1" width="10" style="80" customWidth="1"/>
    <col min="2" max="2" width="40" style="79" customWidth="1"/>
    <col min="3" max="4" width="6" style="79" customWidth="1"/>
    <col min="5" max="5" width="5.7109375" style="79" customWidth="1"/>
    <col min="6" max="7" width="6" style="79" customWidth="1"/>
    <col min="8" max="8" width="16.7109375" style="76" bestFit="1" customWidth="1"/>
    <col min="9" max="9" width="10" style="79" customWidth="1"/>
    <col min="10" max="10" width="40" style="79" customWidth="1"/>
    <col min="11" max="11" width="6" style="79" customWidth="1"/>
    <col min="12" max="12" width="12" style="77" bestFit="1" customWidth="1"/>
  </cols>
  <sheetData>
    <row r="1" spans="1:12" ht="15" customHeight="1" x14ac:dyDescent="0.25">
      <c r="A1" s="81" t="s">
        <v>2</v>
      </c>
      <c r="B1" s="82" t="s">
        <v>3</v>
      </c>
      <c r="C1" s="82" t="s">
        <v>3445</v>
      </c>
      <c r="D1" s="83" t="s">
        <v>3449</v>
      </c>
      <c r="E1" s="83" t="s">
        <v>3450</v>
      </c>
      <c r="F1" s="82" t="s">
        <v>3446</v>
      </c>
      <c r="G1" s="82" t="s">
        <v>3447</v>
      </c>
      <c r="H1" s="82" t="s">
        <v>4</v>
      </c>
      <c r="I1" s="84" t="s">
        <v>5</v>
      </c>
      <c r="J1" s="82" t="s">
        <v>6</v>
      </c>
      <c r="K1" s="82" t="s">
        <v>3448</v>
      </c>
      <c r="L1" s="82" t="s">
        <v>4216</v>
      </c>
    </row>
    <row r="2" spans="1:12" ht="15" customHeight="1" x14ac:dyDescent="0.25">
      <c r="A2" s="78">
        <v>894366</v>
      </c>
      <c r="B2" s="79" t="s">
        <v>230</v>
      </c>
      <c r="H2" s="76">
        <v>4002382000032</v>
      </c>
      <c r="I2" s="79">
        <v>569.5</v>
      </c>
      <c r="L2" s="77">
        <f>IFERROR(VALUE(RIGHT(H2,6)),"")</f>
        <v>32</v>
      </c>
    </row>
    <row r="3" spans="1:12" ht="15" customHeight="1" x14ac:dyDescent="0.25">
      <c r="A3" s="85" t="s">
        <v>232</v>
      </c>
      <c r="B3" s="86" t="s">
        <v>233</v>
      </c>
      <c r="C3" s="87" t="s">
        <v>3451</v>
      </c>
      <c r="D3" s="87" t="s">
        <v>3461</v>
      </c>
      <c r="E3" s="87" t="s">
        <v>3453</v>
      </c>
      <c r="F3" s="87" t="s">
        <v>3800</v>
      </c>
      <c r="G3" s="87" t="s">
        <v>3802</v>
      </c>
      <c r="H3" s="76">
        <v>4002382000087</v>
      </c>
      <c r="I3" s="88">
        <v>363.3</v>
      </c>
      <c r="J3" s="86" t="s">
        <v>231</v>
      </c>
      <c r="K3" s="87" t="s">
        <v>3455</v>
      </c>
      <c r="L3" s="77">
        <f t="shared" ref="L3:L66" si="0">IFERROR(VALUE(RIGHT(H3,6)),"")</f>
        <v>87</v>
      </c>
    </row>
    <row r="4" spans="1:12" ht="15" customHeight="1" x14ac:dyDescent="0.25">
      <c r="A4" s="85" t="s">
        <v>2162</v>
      </c>
      <c r="B4" s="86" t="s">
        <v>2163</v>
      </c>
      <c r="C4" s="87" t="s">
        <v>3475</v>
      </c>
      <c r="D4" s="87" t="s">
        <v>3490</v>
      </c>
      <c r="E4" s="87" t="s">
        <v>3593</v>
      </c>
      <c r="F4" s="87"/>
      <c r="G4" s="87" t="s">
        <v>3873</v>
      </c>
      <c r="H4" s="76">
        <v>4045644000937</v>
      </c>
      <c r="I4" s="88">
        <v>52.8</v>
      </c>
      <c r="J4" s="86" t="s">
        <v>2164</v>
      </c>
      <c r="K4" s="87" t="s">
        <v>3595</v>
      </c>
      <c r="L4" s="77">
        <f t="shared" si="0"/>
        <v>937</v>
      </c>
    </row>
    <row r="5" spans="1:12" ht="15" customHeight="1" x14ac:dyDescent="0.25">
      <c r="A5" s="85" t="s">
        <v>1999</v>
      </c>
      <c r="B5" s="86" t="s">
        <v>2000</v>
      </c>
      <c r="C5" s="87" t="s">
        <v>3475</v>
      </c>
      <c r="D5" s="87" t="s">
        <v>3490</v>
      </c>
      <c r="E5" s="87" t="s">
        <v>3593</v>
      </c>
      <c r="F5" s="87"/>
      <c r="G5" s="87" t="s">
        <v>3834</v>
      </c>
      <c r="H5" s="76">
        <v>4001438002662</v>
      </c>
      <c r="I5" s="88">
        <v>38.1</v>
      </c>
      <c r="J5" s="86" t="s">
        <v>2001</v>
      </c>
      <c r="K5" s="87" t="s">
        <v>3595</v>
      </c>
      <c r="L5" s="77">
        <f t="shared" si="0"/>
        <v>2662</v>
      </c>
    </row>
    <row r="6" spans="1:12" ht="15" customHeight="1" x14ac:dyDescent="0.25">
      <c r="A6" s="85" t="s">
        <v>2050</v>
      </c>
      <c r="B6" s="86" t="s">
        <v>2051</v>
      </c>
      <c r="C6" s="87" t="s">
        <v>3475</v>
      </c>
      <c r="D6" s="87" t="s">
        <v>3490</v>
      </c>
      <c r="E6" s="87" t="s">
        <v>3593</v>
      </c>
      <c r="F6" s="87"/>
      <c r="G6" s="87" t="s">
        <v>3848</v>
      </c>
      <c r="H6" s="76">
        <v>4045644003778</v>
      </c>
      <c r="I6" s="88">
        <v>34</v>
      </c>
      <c r="J6" s="86" t="s">
        <v>2052</v>
      </c>
      <c r="K6" s="87" t="s">
        <v>3595</v>
      </c>
      <c r="L6" s="77">
        <f t="shared" si="0"/>
        <v>3778</v>
      </c>
    </row>
    <row r="7" spans="1:12" ht="15" customHeight="1" x14ac:dyDescent="0.25">
      <c r="A7" s="85" t="s">
        <v>802</v>
      </c>
      <c r="B7" s="86" t="s">
        <v>3177</v>
      </c>
      <c r="C7" s="87" t="s">
        <v>3451</v>
      </c>
      <c r="D7" s="87" t="s">
        <v>3709</v>
      </c>
      <c r="E7" s="87" t="s">
        <v>3471</v>
      </c>
      <c r="F7" s="87" t="s">
        <v>3713</v>
      </c>
      <c r="G7" s="87" t="s">
        <v>3709</v>
      </c>
      <c r="H7" s="76">
        <v>4810949003781</v>
      </c>
      <c r="I7" s="88">
        <v>68.2</v>
      </c>
      <c r="J7" s="86" t="s">
        <v>803</v>
      </c>
      <c r="K7" s="87" t="s">
        <v>3455</v>
      </c>
      <c r="L7" s="77">
        <f t="shared" si="0"/>
        <v>3781</v>
      </c>
    </row>
    <row r="8" spans="1:12" ht="15" customHeight="1" x14ac:dyDescent="0.25">
      <c r="A8" s="85" t="s">
        <v>804</v>
      </c>
      <c r="B8" s="86" t="s">
        <v>3178</v>
      </c>
      <c r="C8" s="87" t="s">
        <v>3451</v>
      </c>
      <c r="D8" s="87" t="s">
        <v>3469</v>
      </c>
      <c r="E8" s="87" t="s">
        <v>3471</v>
      </c>
      <c r="F8" s="87" t="s">
        <v>3713</v>
      </c>
      <c r="G8" s="87" t="s">
        <v>3469</v>
      </c>
      <c r="H8" s="76">
        <v>4810949003798</v>
      </c>
      <c r="I8" s="88">
        <v>36.299999999999997</v>
      </c>
      <c r="J8" s="86" t="s">
        <v>803</v>
      </c>
      <c r="K8" s="87" t="s">
        <v>3455</v>
      </c>
      <c r="L8" s="77">
        <f t="shared" si="0"/>
        <v>3798</v>
      </c>
    </row>
    <row r="9" spans="1:12" ht="15" customHeight="1" x14ac:dyDescent="0.25">
      <c r="A9" s="85" t="s">
        <v>819</v>
      </c>
      <c r="B9" s="86" t="s">
        <v>820</v>
      </c>
      <c r="C9" s="87" t="s">
        <v>3451</v>
      </c>
      <c r="D9" s="87" t="s">
        <v>3452</v>
      </c>
      <c r="E9" s="87" t="s">
        <v>3453</v>
      </c>
      <c r="F9" s="87" t="s">
        <v>3501</v>
      </c>
      <c r="G9" s="87" t="s">
        <v>3939</v>
      </c>
      <c r="H9" s="76">
        <v>4810949003804</v>
      </c>
      <c r="I9" s="88">
        <v>30.7</v>
      </c>
      <c r="J9" s="86" t="s">
        <v>821</v>
      </c>
      <c r="K9" s="87" t="s">
        <v>3455</v>
      </c>
      <c r="L9" s="77">
        <f t="shared" si="0"/>
        <v>3804</v>
      </c>
    </row>
    <row r="10" spans="1:12" ht="15" customHeight="1" x14ac:dyDescent="0.25">
      <c r="A10" s="85" t="s">
        <v>822</v>
      </c>
      <c r="B10" s="86" t="s">
        <v>823</v>
      </c>
      <c r="C10" s="87" t="s">
        <v>3451</v>
      </c>
      <c r="D10" s="87" t="s">
        <v>3479</v>
      </c>
      <c r="E10" s="87" t="s">
        <v>3453</v>
      </c>
      <c r="F10" s="87" t="s">
        <v>3501</v>
      </c>
      <c r="G10" s="87" t="s">
        <v>3966</v>
      </c>
      <c r="H10" s="76">
        <v>4810949003811</v>
      </c>
      <c r="I10" s="88">
        <v>16.8</v>
      </c>
      <c r="J10" s="86" t="s">
        <v>821</v>
      </c>
      <c r="K10" s="87" t="s">
        <v>3455</v>
      </c>
      <c r="L10" s="77">
        <f t="shared" si="0"/>
        <v>3811</v>
      </c>
    </row>
    <row r="11" spans="1:12" ht="15" customHeight="1" x14ac:dyDescent="0.25">
      <c r="A11" s="85" t="s">
        <v>793</v>
      </c>
      <c r="B11" s="86" t="s">
        <v>794</v>
      </c>
      <c r="C11" s="87" t="s">
        <v>3451</v>
      </c>
      <c r="D11" s="87" t="s">
        <v>3452</v>
      </c>
      <c r="E11" s="87" t="s">
        <v>3453</v>
      </c>
      <c r="F11" s="87" t="s">
        <v>3487</v>
      </c>
      <c r="G11" s="87" t="s">
        <v>3698</v>
      </c>
      <c r="H11" s="76">
        <v>4810949003842</v>
      </c>
      <c r="I11" s="88">
        <v>28.9</v>
      </c>
      <c r="J11" s="86" t="s">
        <v>795</v>
      </c>
      <c r="K11" s="87" t="s">
        <v>3455</v>
      </c>
      <c r="L11" s="77">
        <f t="shared" si="0"/>
        <v>3842</v>
      </c>
    </row>
    <row r="12" spans="1:12" ht="15" customHeight="1" x14ac:dyDescent="0.25">
      <c r="A12" s="78">
        <v>450574</v>
      </c>
      <c r="B12" s="79" t="s">
        <v>2053</v>
      </c>
      <c r="H12" s="76">
        <v>4045644003921</v>
      </c>
      <c r="I12" s="79">
        <v>43.9</v>
      </c>
      <c r="L12" s="77">
        <f t="shared" si="0"/>
        <v>3921</v>
      </c>
    </row>
    <row r="13" spans="1:12" ht="15" customHeight="1" x14ac:dyDescent="0.25">
      <c r="A13" s="85" t="s">
        <v>2042</v>
      </c>
      <c r="B13" s="86" t="s">
        <v>2043</v>
      </c>
      <c r="C13" s="87" t="s">
        <v>3475</v>
      </c>
      <c r="D13" s="87" t="s">
        <v>3490</v>
      </c>
      <c r="E13" s="87" t="s">
        <v>3593</v>
      </c>
      <c r="F13" s="87"/>
      <c r="G13" s="87" t="s">
        <v>3846</v>
      </c>
      <c r="H13" s="76">
        <v>4045644003969</v>
      </c>
      <c r="I13" s="88">
        <v>54.2</v>
      </c>
      <c r="J13" s="86" t="s">
        <v>2044</v>
      </c>
      <c r="K13" s="87" t="s">
        <v>3595</v>
      </c>
      <c r="L13" s="77">
        <f t="shared" si="0"/>
        <v>3969</v>
      </c>
    </row>
    <row r="14" spans="1:12" ht="15" customHeight="1" x14ac:dyDescent="0.25">
      <c r="A14" s="85" t="s">
        <v>2045</v>
      </c>
      <c r="B14" s="86" t="s">
        <v>2046</v>
      </c>
      <c r="C14" s="87" t="s">
        <v>3475</v>
      </c>
      <c r="D14" s="87" t="s">
        <v>3490</v>
      </c>
      <c r="E14" s="87" t="s">
        <v>3593</v>
      </c>
      <c r="F14" s="87"/>
      <c r="G14" s="87" t="s">
        <v>3846</v>
      </c>
      <c r="H14" s="76">
        <v>4045644003990</v>
      </c>
      <c r="I14" s="88">
        <v>54.2</v>
      </c>
      <c r="J14" s="86" t="s">
        <v>2044</v>
      </c>
      <c r="K14" s="87" t="s">
        <v>3595</v>
      </c>
      <c r="L14" s="77">
        <f t="shared" si="0"/>
        <v>3990</v>
      </c>
    </row>
    <row r="15" spans="1:12" ht="15" customHeight="1" x14ac:dyDescent="0.25">
      <c r="A15" s="85" t="s">
        <v>2029</v>
      </c>
      <c r="B15" s="86" t="s">
        <v>2030</v>
      </c>
      <c r="C15" s="87" t="s">
        <v>3475</v>
      </c>
      <c r="D15" s="87" t="s">
        <v>3490</v>
      </c>
      <c r="E15" s="87" t="s">
        <v>3593</v>
      </c>
      <c r="F15" s="87"/>
      <c r="G15" s="87" t="s">
        <v>3684</v>
      </c>
      <c r="H15" s="76">
        <v>4045644004010</v>
      </c>
      <c r="I15" s="88">
        <v>48</v>
      </c>
      <c r="J15" s="86" t="s">
        <v>2031</v>
      </c>
      <c r="K15" s="87" t="s">
        <v>3595</v>
      </c>
      <c r="L15" s="77">
        <f t="shared" si="0"/>
        <v>4010</v>
      </c>
    </row>
    <row r="16" spans="1:12" ht="15" customHeight="1" x14ac:dyDescent="0.25">
      <c r="A16" s="85" t="s">
        <v>2032</v>
      </c>
      <c r="B16" s="86" t="s">
        <v>2033</v>
      </c>
      <c r="C16" s="87" t="s">
        <v>3465</v>
      </c>
      <c r="D16" s="87" t="s">
        <v>3490</v>
      </c>
      <c r="E16" s="87" t="s">
        <v>3593</v>
      </c>
      <c r="F16" s="87"/>
      <c r="G16" s="87" t="s">
        <v>3842</v>
      </c>
      <c r="H16" s="76">
        <v>4045644004157</v>
      </c>
      <c r="I16" s="88">
        <v>116.6</v>
      </c>
      <c r="J16" s="86" t="s">
        <v>2034</v>
      </c>
      <c r="K16" s="87" t="s">
        <v>3595</v>
      </c>
      <c r="L16" s="77">
        <f t="shared" si="0"/>
        <v>4157</v>
      </c>
    </row>
    <row r="17" spans="1:12" ht="15" customHeight="1" x14ac:dyDescent="0.25">
      <c r="A17" s="85" t="s">
        <v>824</v>
      </c>
      <c r="B17" s="86" t="s">
        <v>825</v>
      </c>
      <c r="C17" s="87" t="s">
        <v>3451</v>
      </c>
      <c r="D17" s="87" t="s">
        <v>3461</v>
      </c>
      <c r="E17" s="87" t="s">
        <v>3453</v>
      </c>
      <c r="F17" s="87" t="s">
        <v>3501</v>
      </c>
      <c r="G17" s="87" t="s">
        <v>3940</v>
      </c>
      <c r="H17" s="76">
        <v>4810949004375</v>
      </c>
      <c r="I17" s="88">
        <v>9.3000000000000007</v>
      </c>
      <c r="J17" s="86" t="s">
        <v>821</v>
      </c>
      <c r="K17" s="87" t="s">
        <v>3455</v>
      </c>
      <c r="L17" s="77">
        <f t="shared" si="0"/>
        <v>4375</v>
      </c>
    </row>
    <row r="18" spans="1:12" ht="15" customHeight="1" x14ac:dyDescent="0.25">
      <c r="A18" s="78">
        <v>450309</v>
      </c>
      <c r="B18" s="79" t="s">
        <v>2072</v>
      </c>
      <c r="H18" s="76">
        <v>4045644004379</v>
      </c>
      <c r="I18" s="79">
        <v>166.9</v>
      </c>
      <c r="L18" s="77">
        <f t="shared" si="0"/>
        <v>4379</v>
      </c>
    </row>
    <row r="19" spans="1:12" ht="15" customHeight="1" x14ac:dyDescent="0.25">
      <c r="A19" s="85" t="s">
        <v>2060</v>
      </c>
      <c r="B19" s="86" t="s">
        <v>2061</v>
      </c>
      <c r="C19" s="87" t="s">
        <v>3475</v>
      </c>
      <c r="D19" s="87" t="s">
        <v>3490</v>
      </c>
      <c r="E19" s="87" t="s">
        <v>3593</v>
      </c>
      <c r="F19" s="87"/>
      <c r="G19" s="87" t="s">
        <v>3851</v>
      </c>
      <c r="H19" s="76">
        <v>4045644004386</v>
      </c>
      <c r="I19" s="88">
        <v>57.8</v>
      </c>
      <c r="J19" s="86" t="s">
        <v>2062</v>
      </c>
      <c r="K19" s="87" t="s">
        <v>3595</v>
      </c>
      <c r="L19" s="77">
        <f t="shared" si="0"/>
        <v>4386</v>
      </c>
    </row>
    <row r="20" spans="1:12" ht="15" customHeight="1" x14ac:dyDescent="0.25">
      <c r="A20" s="85" t="s">
        <v>1292</v>
      </c>
      <c r="B20" s="86" t="s">
        <v>2618</v>
      </c>
      <c r="C20" s="87" t="s">
        <v>3451</v>
      </c>
      <c r="D20" s="87" t="s">
        <v>3470</v>
      </c>
      <c r="E20" s="87" t="s">
        <v>3471</v>
      </c>
      <c r="F20" s="87"/>
      <c r="G20" s="87" t="s">
        <v>3470</v>
      </c>
      <c r="H20" s="76">
        <v>4810949004535</v>
      </c>
      <c r="I20" s="88">
        <v>22.1</v>
      </c>
      <c r="J20" s="86" t="s">
        <v>1293</v>
      </c>
      <c r="K20" s="87" t="s">
        <v>3496</v>
      </c>
      <c r="L20" s="77">
        <f t="shared" si="0"/>
        <v>4535</v>
      </c>
    </row>
    <row r="21" spans="1:12" ht="15" customHeight="1" x14ac:dyDescent="0.25">
      <c r="A21" s="85" t="s">
        <v>1295</v>
      </c>
      <c r="B21" s="86" t="s">
        <v>2620</v>
      </c>
      <c r="C21" s="87" t="s">
        <v>3465</v>
      </c>
      <c r="D21" s="87" t="s">
        <v>3470</v>
      </c>
      <c r="E21" s="87" t="s">
        <v>3471</v>
      </c>
      <c r="F21" s="87"/>
      <c r="G21" s="87" t="s">
        <v>3470</v>
      </c>
      <c r="H21" s="76">
        <v>4810949004542</v>
      </c>
      <c r="I21" s="88">
        <v>18.5</v>
      </c>
      <c r="J21" s="86" t="s">
        <v>1135</v>
      </c>
      <c r="K21" s="87" t="s">
        <v>3496</v>
      </c>
      <c r="L21" s="77">
        <f t="shared" si="0"/>
        <v>4542</v>
      </c>
    </row>
    <row r="22" spans="1:12" ht="15" customHeight="1" x14ac:dyDescent="0.25">
      <c r="A22" s="85" t="s">
        <v>1315</v>
      </c>
      <c r="B22" s="86" t="s">
        <v>2624</v>
      </c>
      <c r="C22" s="87" t="s">
        <v>3465</v>
      </c>
      <c r="D22" s="87" t="s">
        <v>3470</v>
      </c>
      <c r="E22" s="87" t="s">
        <v>3471</v>
      </c>
      <c r="F22" s="87"/>
      <c r="G22" s="87" t="s">
        <v>3470</v>
      </c>
      <c r="H22" s="76">
        <v>4810949004573</v>
      </c>
      <c r="I22" s="88">
        <v>33.9</v>
      </c>
      <c r="J22" s="86" t="s">
        <v>1316</v>
      </c>
      <c r="K22" s="87" t="s">
        <v>3496</v>
      </c>
      <c r="L22" s="77">
        <f t="shared" si="0"/>
        <v>4573</v>
      </c>
    </row>
    <row r="23" spans="1:12" ht="15" customHeight="1" x14ac:dyDescent="0.25">
      <c r="A23" s="78">
        <v>948101051</v>
      </c>
      <c r="B23" s="79" t="s">
        <v>27</v>
      </c>
      <c r="H23" s="76">
        <v>4810949004627</v>
      </c>
      <c r="I23" s="79">
        <v>63.4</v>
      </c>
      <c r="L23" s="77">
        <f t="shared" si="0"/>
        <v>4627</v>
      </c>
    </row>
    <row r="24" spans="1:12" ht="15" customHeight="1" x14ac:dyDescent="0.25">
      <c r="A24" s="85" t="s">
        <v>1187</v>
      </c>
      <c r="B24" s="86" t="s">
        <v>1188</v>
      </c>
      <c r="C24" s="87" t="s">
        <v>3451</v>
      </c>
      <c r="D24" s="87" t="s">
        <v>3470</v>
      </c>
      <c r="E24" s="87" t="s">
        <v>3471</v>
      </c>
      <c r="F24" s="87"/>
      <c r="G24" s="87" t="s">
        <v>3470</v>
      </c>
      <c r="H24" s="76">
        <v>4810949004641</v>
      </c>
      <c r="I24" s="88">
        <v>153.5</v>
      </c>
      <c r="J24" s="86" t="s">
        <v>1143</v>
      </c>
      <c r="K24" s="87" t="s">
        <v>3455</v>
      </c>
      <c r="L24" s="77">
        <f t="shared" si="0"/>
        <v>4641</v>
      </c>
    </row>
    <row r="25" spans="1:12" ht="15" customHeight="1" x14ac:dyDescent="0.25">
      <c r="A25" s="85" t="s">
        <v>1189</v>
      </c>
      <c r="B25" s="86" t="s">
        <v>1190</v>
      </c>
      <c r="C25" s="87" t="s">
        <v>3451</v>
      </c>
      <c r="D25" s="87" t="s">
        <v>3470</v>
      </c>
      <c r="E25" s="87" t="s">
        <v>3471</v>
      </c>
      <c r="F25" s="87" t="s">
        <v>3589</v>
      </c>
      <c r="G25" s="87" t="s">
        <v>3470</v>
      </c>
      <c r="H25" s="76">
        <v>4810949004658</v>
      </c>
      <c r="I25" s="88">
        <v>153.5</v>
      </c>
      <c r="J25" s="86" t="s">
        <v>1191</v>
      </c>
      <c r="K25" s="87" t="s">
        <v>3455</v>
      </c>
      <c r="L25" s="77">
        <f t="shared" si="0"/>
        <v>4658</v>
      </c>
    </row>
    <row r="26" spans="1:12" ht="15" customHeight="1" x14ac:dyDescent="0.25">
      <c r="A26" s="85" t="s">
        <v>1192</v>
      </c>
      <c r="B26" s="86" t="s">
        <v>1193</v>
      </c>
      <c r="C26" s="87" t="s">
        <v>3451</v>
      </c>
      <c r="D26" s="87" t="s">
        <v>3470</v>
      </c>
      <c r="E26" s="87" t="s">
        <v>3471</v>
      </c>
      <c r="F26" s="87" t="s">
        <v>3590</v>
      </c>
      <c r="G26" s="87" t="s">
        <v>3470</v>
      </c>
      <c r="H26" s="76">
        <v>4810949004665</v>
      </c>
      <c r="I26" s="88">
        <v>153.5</v>
      </c>
      <c r="J26" s="86" t="s">
        <v>1194</v>
      </c>
      <c r="K26" s="87" t="s">
        <v>3455</v>
      </c>
      <c r="L26" s="77">
        <f t="shared" si="0"/>
        <v>4665</v>
      </c>
    </row>
    <row r="27" spans="1:12" ht="15" customHeight="1" x14ac:dyDescent="0.25">
      <c r="A27" s="85" t="s">
        <v>1195</v>
      </c>
      <c r="B27" s="86" t="s">
        <v>1196</v>
      </c>
      <c r="C27" s="87" t="s">
        <v>3451</v>
      </c>
      <c r="D27" s="87" t="s">
        <v>3470</v>
      </c>
      <c r="E27" s="87" t="s">
        <v>3471</v>
      </c>
      <c r="F27" s="87"/>
      <c r="G27" s="87" t="s">
        <v>3470</v>
      </c>
      <c r="H27" s="76">
        <v>4810949004672</v>
      </c>
      <c r="I27" s="88">
        <v>153.5</v>
      </c>
      <c r="J27" s="86" t="s">
        <v>1204</v>
      </c>
      <c r="K27" s="87" t="s">
        <v>3455</v>
      </c>
      <c r="L27" s="77">
        <f t="shared" si="0"/>
        <v>4672</v>
      </c>
    </row>
    <row r="28" spans="1:12" ht="15" customHeight="1" x14ac:dyDescent="0.25">
      <c r="A28" s="85" t="s">
        <v>2010</v>
      </c>
      <c r="B28" s="86" t="s">
        <v>2011</v>
      </c>
      <c r="C28" s="87" t="s">
        <v>3475</v>
      </c>
      <c r="D28" s="87" t="s">
        <v>3490</v>
      </c>
      <c r="E28" s="87" t="s">
        <v>3593</v>
      </c>
      <c r="F28" s="87"/>
      <c r="G28" s="87" t="s">
        <v>3837</v>
      </c>
      <c r="H28" s="76">
        <v>4001438004802</v>
      </c>
      <c r="I28" s="88">
        <v>74.5</v>
      </c>
      <c r="J28" s="86" t="s">
        <v>2012</v>
      </c>
      <c r="K28" s="87" t="s">
        <v>3595</v>
      </c>
      <c r="L28" s="77">
        <f t="shared" si="0"/>
        <v>4802</v>
      </c>
    </row>
    <row r="29" spans="1:12" ht="15" customHeight="1" x14ac:dyDescent="0.25">
      <c r="A29" s="85" t="s">
        <v>1307</v>
      </c>
      <c r="B29" s="86" t="s">
        <v>1308</v>
      </c>
      <c r="C29" s="87" t="s">
        <v>3475</v>
      </c>
      <c r="D29" s="87" t="s">
        <v>3470</v>
      </c>
      <c r="E29" s="87" t="s">
        <v>3471</v>
      </c>
      <c r="F29" s="87"/>
      <c r="G29" s="87" t="s">
        <v>3470</v>
      </c>
      <c r="H29" s="76">
        <v>4810949004825</v>
      </c>
      <c r="I29" s="88">
        <v>30.6</v>
      </c>
      <c r="J29" s="86" t="s">
        <v>1309</v>
      </c>
      <c r="K29" s="87" t="s">
        <v>3496</v>
      </c>
      <c r="L29" s="77">
        <f t="shared" si="0"/>
        <v>4825</v>
      </c>
    </row>
    <row r="30" spans="1:12" ht="15" customHeight="1" x14ac:dyDescent="0.25">
      <c r="A30" s="78">
        <v>862253</v>
      </c>
      <c r="B30" s="79" t="s">
        <v>2014</v>
      </c>
      <c r="H30" s="76">
        <v>4001438004826</v>
      </c>
      <c r="I30" s="79">
        <v>62.7</v>
      </c>
      <c r="L30" s="77">
        <f t="shared" si="0"/>
        <v>4826</v>
      </c>
    </row>
    <row r="31" spans="1:12" ht="15" customHeight="1" x14ac:dyDescent="0.25">
      <c r="A31" s="85" t="s">
        <v>806</v>
      </c>
      <c r="B31" s="86" t="s">
        <v>807</v>
      </c>
      <c r="C31" s="87" t="s">
        <v>3451</v>
      </c>
      <c r="D31" s="87" t="s">
        <v>3556</v>
      </c>
      <c r="E31" s="87" t="s">
        <v>3471</v>
      </c>
      <c r="F31" s="87" t="s">
        <v>3549</v>
      </c>
      <c r="G31" s="87" t="s">
        <v>3556</v>
      </c>
      <c r="H31" s="76">
        <v>4810949004894</v>
      </c>
      <c r="I31" s="88">
        <v>87.8</v>
      </c>
      <c r="J31" s="86" t="s">
        <v>808</v>
      </c>
      <c r="K31" s="87" t="s">
        <v>3455</v>
      </c>
      <c r="L31" s="77">
        <f t="shared" si="0"/>
        <v>4894</v>
      </c>
    </row>
    <row r="32" spans="1:12" ht="15" customHeight="1" x14ac:dyDescent="0.25">
      <c r="A32" s="85" t="s">
        <v>148</v>
      </c>
      <c r="B32" s="86" t="s">
        <v>149</v>
      </c>
      <c r="C32" s="87" t="s">
        <v>3451</v>
      </c>
      <c r="D32" s="87" t="s">
        <v>3452</v>
      </c>
      <c r="E32" s="87" t="s">
        <v>3453</v>
      </c>
      <c r="F32" s="87" t="s">
        <v>3560</v>
      </c>
      <c r="G32" s="87" t="s">
        <v>3556</v>
      </c>
      <c r="H32" s="76">
        <v>4810949004924</v>
      </c>
      <c r="I32" s="88">
        <v>191.2</v>
      </c>
      <c r="J32" s="86" t="s">
        <v>150</v>
      </c>
      <c r="K32" s="87" t="s">
        <v>3455</v>
      </c>
      <c r="L32" s="77">
        <f t="shared" si="0"/>
        <v>4924</v>
      </c>
    </row>
    <row r="33" spans="1:12" ht="15" customHeight="1" x14ac:dyDescent="0.25">
      <c r="A33" s="85" t="s">
        <v>151</v>
      </c>
      <c r="B33" s="86" t="s">
        <v>152</v>
      </c>
      <c r="C33" s="87" t="s">
        <v>3465</v>
      </c>
      <c r="D33" s="87" t="s">
        <v>3479</v>
      </c>
      <c r="E33" s="87" t="s">
        <v>3453</v>
      </c>
      <c r="F33" s="87" t="s">
        <v>3560</v>
      </c>
      <c r="G33" s="87" t="s">
        <v>3603</v>
      </c>
      <c r="H33" s="76">
        <v>4810949004931</v>
      </c>
      <c r="I33" s="88">
        <v>102.4</v>
      </c>
      <c r="J33" s="86" t="s">
        <v>150</v>
      </c>
      <c r="K33" s="87" t="s">
        <v>3455</v>
      </c>
      <c r="L33" s="77">
        <f t="shared" si="0"/>
        <v>4931</v>
      </c>
    </row>
    <row r="34" spans="1:12" ht="15" customHeight="1" x14ac:dyDescent="0.25">
      <c r="A34" s="85" t="s">
        <v>2057</v>
      </c>
      <c r="B34" s="86" t="s">
        <v>2058</v>
      </c>
      <c r="C34" s="87" t="s">
        <v>3475</v>
      </c>
      <c r="D34" s="87" t="s">
        <v>3490</v>
      </c>
      <c r="E34" s="87" t="s">
        <v>3593</v>
      </c>
      <c r="F34" s="87"/>
      <c r="G34" s="87" t="s">
        <v>3850</v>
      </c>
      <c r="H34" s="76">
        <v>4045644004935</v>
      </c>
      <c r="I34" s="88">
        <v>140.80000000000001</v>
      </c>
      <c r="J34" s="86" t="s">
        <v>2059</v>
      </c>
      <c r="K34" s="87" t="s">
        <v>3595</v>
      </c>
      <c r="L34" s="77">
        <f t="shared" si="0"/>
        <v>4935</v>
      </c>
    </row>
    <row r="35" spans="1:12" ht="15" customHeight="1" x14ac:dyDescent="0.25">
      <c r="A35" s="78">
        <v>450362</v>
      </c>
      <c r="B35" s="79" t="s">
        <v>2074</v>
      </c>
      <c r="H35" s="76">
        <v>4045644004942</v>
      </c>
      <c r="I35" s="79">
        <v>45.7</v>
      </c>
      <c r="L35" s="77">
        <f t="shared" si="0"/>
        <v>4942</v>
      </c>
    </row>
    <row r="36" spans="1:12" ht="15" customHeight="1" x14ac:dyDescent="0.25">
      <c r="A36" s="85" t="s">
        <v>153</v>
      </c>
      <c r="B36" s="86" t="s">
        <v>154</v>
      </c>
      <c r="C36" s="87" t="s">
        <v>3465</v>
      </c>
      <c r="D36" s="87" t="s">
        <v>3461</v>
      </c>
      <c r="E36" s="87" t="s">
        <v>3453</v>
      </c>
      <c r="F36" s="87" t="s">
        <v>3560</v>
      </c>
      <c r="G36" s="87" t="s">
        <v>3754</v>
      </c>
      <c r="H36" s="76">
        <v>4810949004948</v>
      </c>
      <c r="I36" s="88">
        <v>54.3</v>
      </c>
      <c r="J36" s="86" t="s">
        <v>150</v>
      </c>
      <c r="K36" s="87" t="s">
        <v>3455</v>
      </c>
      <c r="L36" s="77">
        <f t="shared" si="0"/>
        <v>4948</v>
      </c>
    </row>
    <row r="37" spans="1:12" ht="15" customHeight="1" x14ac:dyDescent="0.25">
      <c r="A37" s="85" t="s">
        <v>135</v>
      </c>
      <c r="B37" s="86" t="s">
        <v>136</v>
      </c>
      <c r="C37" s="87" t="s">
        <v>3451</v>
      </c>
      <c r="D37" s="87" t="s">
        <v>3452</v>
      </c>
      <c r="E37" s="87" t="s">
        <v>3453</v>
      </c>
      <c r="F37" s="87" t="s">
        <v>3747</v>
      </c>
      <c r="G37" s="87" t="s">
        <v>3748</v>
      </c>
      <c r="H37" s="76">
        <v>4810949004955</v>
      </c>
      <c r="I37" s="88">
        <v>240.3</v>
      </c>
      <c r="J37" s="86" t="s">
        <v>137</v>
      </c>
      <c r="K37" s="87" t="s">
        <v>3455</v>
      </c>
      <c r="L37" s="77">
        <f t="shared" si="0"/>
        <v>4955</v>
      </c>
    </row>
    <row r="38" spans="1:12" ht="15" customHeight="1" x14ac:dyDescent="0.25">
      <c r="A38" s="85" t="s">
        <v>138</v>
      </c>
      <c r="B38" s="86" t="s">
        <v>139</v>
      </c>
      <c r="C38" s="87" t="s">
        <v>3465</v>
      </c>
      <c r="D38" s="87" t="s">
        <v>3479</v>
      </c>
      <c r="E38" s="87" t="s">
        <v>3453</v>
      </c>
      <c r="F38" s="87" t="s">
        <v>3747</v>
      </c>
      <c r="G38" s="87" t="s">
        <v>3749</v>
      </c>
      <c r="H38" s="76">
        <v>4810949004962</v>
      </c>
      <c r="I38" s="88">
        <v>126.5</v>
      </c>
      <c r="J38" s="86" t="s">
        <v>137</v>
      </c>
      <c r="K38" s="87" t="s">
        <v>3455</v>
      </c>
      <c r="L38" s="77">
        <f t="shared" si="0"/>
        <v>4962</v>
      </c>
    </row>
    <row r="39" spans="1:12" ht="15" customHeight="1" x14ac:dyDescent="0.25">
      <c r="A39" s="85" t="s">
        <v>140</v>
      </c>
      <c r="B39" s="86" t="s">
        <v>141</v>
      </c>
      <c r="C39" s="87" t="s">
        <v>3465</v>
      </c>
      <c r="D39" s="87" t="s">
        <v>3461</v>
      </c>
      <c r="E39" s="87" t="s">
        <v>3453</v>
      </c>
      <c r="F39" s="87" t="s">
        <v>3747</v>
      </c>
      <c r="G39" s="87" t="s">
        <v>3750</v>
      </c>
      <c r="H39" s="76">
        <v>4810949004979</v>
      </c>
      <c r="I39" s="88">
        <v>65.5</v>
      </c>
      <c r="J39" s="86" t="s">
        <v>137</v>
      </c>
      <c r="K39" s="87" t="s">
        <v>3455</v>
      </c>
      <c r="L39" s="77">
        <f t="shared" si="0"/>
        <v>4979</v>
      </c>
    </row>
    <row r="40" spans="1:12" ht="15" customHeight="1" x14ac:dyDescent="0.25">
      <c r="A40" s="85" t="s">
        <v>1294</v>
      </c>
      <c r="B40" s="86" t="s">
        <v>2619</v>
      </c>
      <c r="C40" s="87" t="s">
        <v>3475</v>
      </c>
      <c r="D40" s="87" t="s">
        <v>3470</v>
      </c>
      <c r="E40" s="87" t="s">
        <v>3471</v>
      </c>
      <c r="F40" s="87"/>
      <c r="G40" s="87" t="s">
        <v>3470</v>
      </c>
      <c r="H40" s="76">
        <v>4810949004986</v>
      </c>
      <c r="I40" s="88">
        <v>24</v>
      </c>
      <c r="J40" s="86" t="s">
        <v>1293</v>
      </c>
      <c r="K40" s="87" t="s">
        <v>3496</v>
      </c>
      <c r="L40" s="77">
        <f t="shared" si="0"/>
        <v>4986</v>
      </c>
    </row>
    <row r="41" spans="1:12" ht="15" customHeight="1" x14ac:dyDescent="0.25">
      <c r="A41" s="85" t="s">
        <v>1296</v>
      </c>
      <c r="B41" s="86" t="s">
        <v>2621</v>
      </c>
      <c r="C41" s="87" t="s">
        <v>3475</v>
      </c>
      <c r="D41" s="87" t="s">
        <v>3470</v>
      </c>
      <c r="E41" s="87" t="s">
        <v>3471</v>
      </c>
      <c r="F41" s="87"/>
      <c r="G41" s="87" t="s">
        <v>3470</v>
      </c>
      <c r="H41" s="76">
        <v>4810949004993</v>
      </c>
      <c r="I41" s="88">
        <v>19.399999999999999</v>
      </c>
      <c r="J41" s="86" t="s">
        <v>1135</v>
      </c>
      <c r="K41" s="87" t="s">
        <v>3496</v>
      </c>
      <c r="L41" s="77">
        <f t="shared" si="0"/>
        <v>4993</v>
      </c>
    </row>
    <row r="42" spans="1:12" ht="15" customHeight="1" x14ac:dyDescent="0.25">
      <c r="A42" s="85" t="s">
        <v>1759</v>
      </c>
      <c r="B42" s="86" t="s">
        <v>1760</v>
      </c>
      <c r="C42" s="87" t="s">
        <v>3451</v>
      </c>
      <c r="D42" s="87" t="s">
        <v>3470</v>
      </c>
      <c r="E42" s="87" t="s">
        <v>3471</v>
      </c>
      <c r="F42" s="87"/>
      <c r="G42" s="87" t="s">
        <v>3470</v>
      </c>
      <c r="H42" s="76">
        <v>4810949005044</v>
      </c>
      <c r="I42" s="88">
        <v>12.3</v>
      </c>
      <c r="J42" s="86" t="s">
        <v>1761</v>
      </c>
      <c r="K42" s="87" t="s">
        <v>3496</v>
      </c>
      <c r="L42" s="77">
        <f t="shared" si="0"/>
        <v>5044</v>
      </c>
    </row>
    <row r="43" spans="1:12" ht="15" customHeight="1" x14ac:dyDescent="0.25">
      <c r="A43" s="85" t="s">
        <v>1764</v>
      </c>
      <c r="B43" s="86" t="s">
        <v>1765</v>
      </c>
      <c r="C43" s="87" t="s">
        <v>3451</v>
      </c>
      <c r="D43" s="87" t="s">
        <v>3470</v>
      </c>
      <c r="E43" s="87" t="s">
        <v>3471</v>
      </c>
      <c r="F43" s="87"/>
      <c r="G43" s="87" t="s">
        <v>3470</v>
      </c>
      <c r="H43" s="76">
        <v>4810949005051</v>
      </c>
      <c r="I43" s="88">
        <v>16.100000000000001</v>
      </c>
      <c r="J43" s="86" t="s">
        <v>1766</v>
      </c>
      <c r="K43" s="87" t="s">
        <v>3496</v>
      </c>
      <c r="L43" s="77">
        <f t="shared" si="0"/>
        <v>5051</v>
      </c>
    </row>
    <row r="44" spans="1:12" ht="15" customHeight="1" x14ac:dyDescent="0.25">
      <c r="A44" s="85" t="s">
        <v>1762</v>
      </c>
      <c r="B44" s="86" t="s">
        <v>1763</v>
      </c>
      <c r="C44" s="87" t="s">
        <v>3451</v>
      </c>
      <c r="D44" s="87" t="s">
        <v>3470</v>
      </c>
      <c r="E44" s="87" t="s">
        <v>3471</v>
      </c>
      <c r="F44" s="87"/>
      <c r="G44" s="87" t="s">
        <v>3470</v>
      </c>
      <c r="H44" s="76">
        <v>4810949005068</v>
      </c>
      <c r="I44" s="88">
        <v>14.3</v>
      </c>
      <c r="J44" s="86" t="s">
        <v>1761</v>
      </c>
      <c r="K44" s="87" t="s">
        <v>3496</v>
      </c>
      <c r="L44" s="77">
        <f t="shared" si="0"/>
        <v>5068</v>
      </c>
    </row>
    <row r="45" spans="1:12" ht="15" customHeight="1" x14ac:dyDescent="0.25">
      <c r="A45" s="78">
        <v>948101195</v>
      </c>
      <c r="B45" s="79" t="s">
        <v>1767</v>
      </c>
      <c r="H45" s="76">
        <v>4810949005075</v>
      </c>
      <c r="I45" s="79">
        <v>17.100000000000001</v>
      </c>
      <c r="L45" s="77">
        <f t="shared" si="0"/>
        <v>5075</v>
      </c>
    </row>
    <row r="46" spans="1:12" ht="15" customHeight="1" x14ac:dyDescent="0.25">
      <c r="A46" s="85" t="s">
        <v>1785</v>
      </c>
      <c r="B46" s="86" t="s">
        <v>1786</v>
      </c>
      <c r="C46" s="87" t="s">
        <v>3451</v>
      </c>
      <c r="D46" s="87" t="s">
        <v>3470</v>
      </c>
      <c r="E46" s="87" t="s">
        <v>3471</v>
      </c>
      <c r="F46" s="87"/>
      <c r="G46" s="87" t="s">
        <v>3470</v>
      </c>
      <c r="H46" s="76">
        <v>4810949005129</v>
      </c>
      <c r="I46" s="88">
        <v>9.1</v>
      </c>
      <c r="J46" s="86" t="s">
        <v>1787</v>
      </c>
      <c r="K46" s="87" t="s">
        <v>3496</v>
      </c>
      <c r="L46" s="77">
        <f t="shared" si="0"/>
        <v>5129</v>
      </c>
    </row>
    <row r="47" spans="1:12" ht="15" customHeight="1" x14ac:dyDescent="0.25">
      <c r="A47" s="85" t="s">
        <v>2103</v>
      </c>
      <c r="B47" s="86" t="s">
        <v>2104</v>
      </c>
      <c r="C47" s="87" t="s">
        <v>3475</v>
      </c>
      <c r="D47" s="87" t="s">
        <v>3490</v>
      </c>
      <c r="E47" s="87" t="s">
        <v>3593</v>
      </c>
      <c r="F47" s="87"/>
      <c r="G47" s="87" t="s">
        <v>3858</v>
      </c>
      <c r="H47" s="76">
        <v>4001438005229</v>
      </c>
      <c r="I47" s="88">
        <v>10</v>
      </c>
      <c r="J47" s="86" t="s">
        <v>2105</v>
      </c>
      <c r="K47" s="87" t="s">
        <v>3595</v>
      </c>
      <c r="L47" s="77">
        <f t="shared" si="0"/>
        <v>5229</v>
      </c>
    </row>
    <row r="48" spans="1:12" ht="15" customHeight="1" x14ac:dyDescent="0.25">
      <c r="A48" s="85" t="s">
        <v>2054</v>
      </c>
      <c r="B48" s="86" t="s">
        <v>2055</v>
      </c>
      <c r="C48" s="87" t="s">
        <v>3475</v>
      </c>
      <c r="D48" s="87" t="s">
        <v>3490</v>
      </c>
      <c r="E48" s="87" t="s">
        <v>3593</v>
      </c>
      <c r="F48" s="87"/>
      <c r="G48" s="87" t="s">
        <v>3849</v>
      </c>
      <c r="H48" s="76">
        <v>4045644005369</v>
      </c>
      <c r="I48" s="88">
        <v>44.2</v>
      </c>
      <c r="J48" s="86" t="s">
        <v>2056</v>
      </c>
      <c r="K48" s="87" t="s">
        <v>3595</v>
      </c>
      <c r="L48" s="77">
        <f t="shared" si="0"/>
        <v>5369</v>
      </c>
    </row>
    <row r="49" spans="1:12" ht="15" customHeight="1" x14ac:dyDescent="0.25">
      <c r="A49" s="85" t="s">
        <v>1791</v>
      </c>
      <c r="B49" s="86" t="s">
        <v>1792</v>
      </c>
      <c r="C49" s="87" t="s">
        <v>3451</v>
      </c>
      <c r="D49" s="87" t="s">
        <v>3470</v>
      </c>
      <c r="E49" s="87" t="s">
        <v>3471</v>
      </c>
      <c r="F49" s="87"/>
      <c r="G49" s="87" t="s">
        <v>3470</v>
      </c>
      <c r="H49" s="76">
        <v>4810949005402</v>
      </c>
      <c r="I49" s="88">
        <v>26.8</v>
      </c>
      <c r="J49" s="86" t="s">
        <v>1793</v>
      </c>
      <c r="K49" s="87" t="s">
        <v>3496</v>
      </c>
      <c r="L49" s="77">
        <f t="shared" si="0"/>
        <v>5402</v>
      </c>
    </row>
    <row r="50" spans="1:12" ht="15" customHeight="1" x14ac:dyDescent="0.25">
      <c r="A50" s="85" t="s">
        <v>1978</v>
      </c>
      <c r="B50" s="86" t="s">
        <v>1979</v>
      </c>
      <c r="C50" s="87" t="s">
        <v>3475</v>
      </c>
      <c r="D50" s="87" t="s">
        <v>3490</v>
      </c>
      <c r="E50" s="87" t="s">
        <v>3593</v>
      </c>
      <c r="F50" s="87"/>
      <c r="G50" s="87" t="s">
        <v>3828</v>
      </c>
      <c r="H50" s="76">
        <v>4001438005403</v>
      </c>
      <c r="I50" s="88">
        <v>17.2</v>
      </c>
      <c r="J50" s="86" t="s">
        <v>1980</v>
      </c>
      <c r="K50" s="87" t="s">
        <v>3595</v>
      </c>
      <c r="L50" s="77">
        <f t="shared" si="0"/>
        <v>5403</v>
      </c>
    </row>
    <row r="51" spans="1:12" ht="15" customHeight="1" x14ac:dyDescent="0.25">
      <c r="A51" s="85" t="s">
        <v>800</v>
      </c>
      <c r="B51" s="86" t="s">
        <v>801</v>
      </c>
      <c r="C51" s="87" t="s">
        <v>3451</v>
      </c>
      <c r="D51" s="87" t="s">
        <v>3490</v>
      </c>
      <c r="E51" s="87" t="s">
        <v>3453</v>
      </c>
      <c r="F51" s="87" t="s">
        <v>3487</v>
      </c>
      <c r="G51" s="87" t="s">
        <v>3716</v>
      </c>
      <c r="H51" s="76">
        <v>4810949005426</v>
      </c>
      <c r="I51" s="88">
        <v>6.6</v>
      </c>
      <c r="J51" s="86" t="s">
        <v>618</v>
      </c>
      <c r="K51" s="87" t="s">
        <v>3455</v>
      </c>
      <c r="L51" s="77">
        <f t="shared" si="0"/>
        <v>5426</v>
      </c>
    </row>
    <row r="52" spans="1:12" ht="15" customHeight="1" x14ac:dyDescent="0.25">
      <c r="A52" s="85" t="s">
        <v>798</v>
      </c>
      <c r="B52" s="86" t="s">
        <v>799</v>
      </c>
      <c r="C52" s="87" t="s">
        <v>3451</v>
      </c>
      <c r="D52" s="87" t="s">
        <v>3479</v>
      </c>
      <c r="E52" s="87" t="s">
        <v>3453</v>
      </c>
      <c r="F52" s="87" t="s">
        <v>3487</v>
      </c>
      <c r="G52" s="87" t="s">
        <v>3602</v>
      </c>
      <c r="H52" s="76">
        <v>4810949005440</v>
      </c>
      <c r="I52" s="88">
        <v>24.8</v>
      </c>
      <c r="J52" s="86" t="s">
        <v>618</v>
      </c>
      <c r="K52" s="87" t="s">
        <v>3455</v>
      </c>
      <c r="L52" s="77">
        <f t="shared" si="0"/>
        <v>5440</v>
      </c>
    </row>
    <row r="53" spans="1:12" ht="15" customHeight="1" x14ac:dyDescent="0.25">
      <c r="A53" s="85" t="s">
        <v>796</v>
      </c>
      <c r="B53" s="86" t="s">
        <v>797</v>
      </c>
      <c r="C53" s="87" t="s">
        <v>3451</v>
      </c>
      <c r="D53" s="87" t="s">
        <v>3452</v>
      </c>
      <c r="E53" s="87" t="s">
        <v>3453</v>
      </c>
      <c r="F53" s="87" t="s">
        <v>3487</v>
      </c>
      <c r="G53" s="87" t="s">
        <v>3698</v>
      </c>
      <c r="H53" s="76">
        <v>4810949005457</v>
      </c>
      <c r="I53" s="88">
        <v>46</v>
      </c>
      <c r="J53" s="86" t="s">
        <v>618</v>
      </c>
      <c r="K53" s="87" t="s">
        <v>3455</v>
      </c>
      <c r="L53" s="77">
        <f t="shared" si="0"/>
        <v>5457</v>
      </c>
    </row>
    <row r="54" spans="1:12" ht="15" customHeight="1" x14ac:dyDescent="0.25">
      <c r="A54" s="85" t="s">
        <v>2112</v>
      </c>
      <c r="B54" s="86" t="s">
        <v>2113</v>
      </c>
      <c r="C54" s="87" t="s">
        <v>3475</v>
      </c>
      <c r="D54" s="87" t="s">
        <v>3490</v>
      </c>
      <c r="E54" s="87" t="s">
        <v>3593</v>
      </c>
      <c r="F54" s="87"/>
      <c r="G54" s="87" t="s">
        <v>3838</v>
      </c>
      <c r="H54" s="76">
        <v>4001438005519</v>
      </c>
      <c r="I54" s="88">
        <v>10.8</v>
      </c>
      <c r="J54" s="86" t="s">
        <v>2114</v>
      </c>
      <c r="K54" s="87" t="s">
        <v>3595</v>
      </c>
      <c r="L54" s="77">
        <f t="shared" si="0"/>
        <v>5519</v>
      </c>
    </row>
    <row r="55" spans="1:12" ht="15" customHeight="1" x14ac:dyDescent="0.25">
      <c r="A55" s="78">
        <v>948101167</v>
      </c>
      <c r="B55" s="79" t="s">
        <v>1311</v>
      </c>
      <c r="H55" s="76">
        <v>4810949005532</v>
      </c>
      <c r="I55" s="79">
        <v>28.6</v>
      </c>
      <c r="L55" s="77">
        <f t="shared" si="0"/>
        <v>5532</v>
      </c>
    </row>
    <row r="56" spans="1:12" ht="15" customHeight="1" x14ac:dyDescent="0.25">
      <c r="A56" s="78">
        <v>450035</v>
      </c>
      <c r="B56" s="79" t="s">
        <v>2115</v>
      </c>
      <c r="H56" s="76">
        <v>4001438005533</v>
      </c>
      <c r="I56" s="79">
        <v>11</v>
      </c>
      <c r="L56" s="77">
        <f t="shared" si="0"/>
        <v>5533</v>
      </c>
    </row>
    <row r="57" spans="1:12" ht="15" customHeight="1" x14ac:dyDescent="0.25">
      <c r="A57" s="78">
        <v>948101168</v>
      </c>
      <c r="B57" s="79" t="s">
        <v>1303</v>
      </c>
      <c r="H57" s="76">
        <v>4810949005549</v>
      </c>
      <c r="I57" s="79">
        <v>28.6</v>
      </c>
      <c r="L57" s="77">
        <f t="shared" si="0"/>
        <v>5549</v>
      </c>
    </row>
    <row r="58" spans="1:12" ht="15" customHeight="1" x14ac:dyDescent="0.25">
      <c r="A58" s="85" t="s">
        <v>1300</v>
      </c>
      <c r="B58" s="86" t="s">
        <v>1301</v>
      </c>
      <c r="C58" s="87" t="s">
        <v>3475</v>
      </c>
      <c r="D58" s="87" t="s">
        <v>3470</v>
      </c>
      <c r="E58" s="87" t="s">
        <v>3471</v>
      </c>
      <c r="F58" s="87"/>
      <c r="G58" s="87" t="s">
        <v>3470</v>
      </c>
      <c r="H58" s="76">
        <v>4810949005556</v>
      </c>
      <c r="I58" s="88">
        <v>36.200000000000003</v>
      </c>
      <c r="J58" s="86" t="s">
        <v>1302</v>
      </c>
      <c r="K58" s="87" t="s">
        <v>3496</v>
      </c>
      <c r="L58" s="77">
        <f t="shared" si="0"/>
        <v>5556</v>
      </c>
    </row>
    <row r="59" spans="1:12" ht="15" customHeight="1" x14ac:dyDescent="0.25">
      <c r="A59" s="85" t="s">
        <v>1304</v>
      </c>
      <c r="B59" s="86" t="s">
        <v>1305</v>
      </c>
      <c r="C59" s="87" t="s">
        <v>3465</v>
      </c>
      <c r="D59" s="87" t="s">
        <v>3470</v>
      </c>
      <c r="E59" s="87" t="s">
        <v>3471</v>
      </c>
      <c r="F59" s="87"/>
      <c r="G59" s="87" t="s">
        <v>3470</v>
      </c>
      <c r="H59" s="76">
        <v>4810949005563</v>
      </c>
      <c r="I59" s="88">
        <v>36.200000000000003</v>
      </c>
      <c r="J59" s="86" t="s">
        <v>1306</v>
      </c>
      <c r="K59" s="87" t="s">
        <v>3496</v>
      </c>
      <c r="L59" s="77">
        <f t="shared" si="0"/>
        <v>5563</v>
      </c>
    </row>
    <row r="60" spans="1:12" ht="15" customHeight="1" x14ac:dyDescent="0.25">
      <c r="A60" s="78">
        <v>948101171</v>
      </c>
      <c r="B60" s="79" t="s">
        <v>1310</v>
      </c>
      <c r="H60" s="76">
        <v>4810949005570</v>
      </c>
      <c r="I60" s="79">
        <v>33.9</v>
      </c>
      <c r="L60" s="77">
        <f t="shared" si="0"/>
        <v>5570</v>
      </c>
    </row>
    <row r="61" spans="1:12" ht="15" customHeight="1" x14ac:dyDescent="0.25">
      <c r="A61" s="85" t="s">
        <v>1975</v>
      </c>
      <c r="B61" s="86" t="s">
        <v>1976</v>
      </c>
      <c r="C61" s="87" t="s">
        <v>3475</v>
      </c>
      <c r="D61" s="87" t="s">
        <v>3490</v>
      </c>
      <c r="E61" s="87" t="s">
        <v>3593</v>
      </c>
      <c r="F61" s="87"/>
      <c r="G61" s="87" t="s">
        <v>3827</v>
      </c>
      <c r="H61" s="76">
        <v>4001438006127</v>
      </c>
      <c r="I61" s="88">
        <v>27.9</v>
      </c>
      <c r="J61" s="86" t="s">
        <v>1977</v>
      </c>
      <c r="K61" s="87" t="s">
        <v>3595</v>
      </c>
      <c r="L61" s="77">
        <f t="shared" si="0"/>
        <v>6127</v>
      </c>
    </row>
    <row r="62" spans="1:12" ht="15" customHeight="1" x14ac:dyDescent="0.25">
      <c r="A62" s="85" t="s">
        <v>2154</v>
      </c>
      <c r="B62" s="86" t="s">
        <v>2155</v>
      </c>
      <c r="C62" s="87" t="s">
        <v>3475</v>
      </c>
      <c r="D62" s="87" t="s">
        <v>3490</v>
      </c>
      <c r="E62" s="87" t="s">
        <v>3868</v>
      </c>
      <c r="F62" s="87"/>
      <c r="G62" s="87" t="s">
        <v>3869</v>
      </c>
      <c r="H62" s="76">
        <v>4045644006236</v>
      </c>
      <c r="I62" s="88">
        <v>166.4</v>
      </c>
      <c r="J62" s="86" t="s">
        <v>2156</v>
      </c>
      <c r="K62" s="87" t="s">
        <v>3595</v>
      </c>
      <c r="L62" s="77">
        <f t="shared" si="0"/>
        <v>6236</v>
      </c>
    </row>
    <row r="63" spans="1:12" ht="15" customHeight="1" x14ac:dyDescent="0.25">
      <c r="A63" s="85" t="s">
        <v>817</v>
      </c>
      <c r="B63" s="86" t="s">
        <v>818</v>
      </c>
      <c r="C63" s="87" t="s">
        <v>3451</v>
      </c>
      <c r="D63" s="87" t="s">
        <v>3461</v>
      </c>
      <c r="E63" s="87" t="s">
        <v>3453</v>
      </c>
      <c r="F63" s="87" t="s">
        <v>3772</v>
      </c>
      <c r="G63" s="87" t="s">
        <v>3944</v>
      </c>
      <c r="H63" s="76">
        <v>4810949006249</v>
      </c>
      <c r="I63" s="88">
        <v>14</v>
      </c>
      <c r="J63" s="86" t="s">
        <v>816</v>
      </c>
      <c r="K63" s="87" t="s">
        <v>3455</v>
      </c>
      <c r="L63" s="77">
        <f t="shared" si="0"/>
        <v>6249</v>
      </c>
    </row>
    <row r="64" spans="1:12" ht="15" customHeight="1" x14ac:dyDescent="0.25">
      <c r="A64" s="85" t="s">
        <v>814</v>
      </c>
      <c r="B64" s="86" t="s">
        <v>815</v>
      </c>
      <c r="C64" s="87" t="s">
        <v>3451</v>
      </c>
      <c r="D64" s="87" t="s">
        <v>3452</v>
      </c>
      <c r="E64" s="87" t="s">
        <v>3453</v>
      </c>
      <c r="F64" s="87" t="s">
        <v>3772</v>
      </c>
      <c r="G64" s="87" t="s">
        <v>3615</v>
      </c>
      <c r="H64" s="76">
        <v>4810949006263</v>
      </c>
      <c r="I64" s="88">
        <v>47.1</v>
      </c>
      <c r="J64" s="86" t="s">
        <v>816</v>
      </c>
      <c r="K64" s="87" t="s">
        <v>3455</v>
      </c>
      <c r="L64" s="77">
        <f t="shared" si="0"/>
        <v>6263</v>
      </c>
    </row>
    <row r="65" spans="1:12" ht="15" customHeight="1" x14ac:dyDescent="0.25">
      <c r="A65" s="85" t="s">
        <v>1788</v>
      </c>
      <c r="B65" s="86" t="s">
        <v>1789</v>
      </c>
      <c r="C65" s="87" t="s">
        <v>3451</v>
      </c>
      <c r="D65" s="87" t="s">
        <v>3470</v>
      </c>
      <c r="E65" s="87" t="s">
        <v>3471</v>
      </c>
      <c r="F65" s="87"/>
      <c r="G65" s="87" t="s">
        <v>3470</v>
      </c>
      <c r="H65" s="76">
        <v>4810949006300</v>
      </c>
      <c r="I65" s="88">
        <v>10.4</v>
      </c>
      <c r="J65" s="86" t="s">
        <v>1790</v>
      </c>
      <c r="K65" s="87" t="s">
        <v>3496</v>
      </c>
      <c r="L65" s="77">
        <f t="shared" si="0"/>
        <v>6300</v>
      </c>
    </row>
    <row r="66" spans="1:12" ht="15" customHeight="1" x14ac:dyDescent="0.25">
      <c r="A66" s="85" t="s">
        <v>1996</v>
      </c>
      <c r="B66" s="86" t="s">
        <v>1997</v>
      </c>
      <c r="C66" s="87" t="s">
        <v>3475</v>
      </c>
      <c r="D66" s="87" t="s">
        <v>3490</v>
      </c>
      <c r="E66" s="87" t="s">
        <v>3593</v>
      </c>
      <c r="F66" s="87"/>
      <c r="G66" s="87" t="s">
        <v>3831</v>
      </c>
      <c r="H66" s="76">
        <v>4001438006349</v>
      </c>
      <c r="I66" s="88">
        <v>20</v>
      </c>
      <c r="J66" s="86" t="s">
        <v>1998</v>
      </c>
      <c r="K66" s="87" t="s">
        <v>3595</v>
      </c>
      <c r="L66" s="77">
        <f t="shared" si="0"/>
        <v>6349</v>
      </c>
    </row>
    <row r="67" spans="1:12" ht="15" customHeight="1" x14ac:dyDescent="0.25">
      <c r="A67" s="85" t="s">
        <v>1795</v>
      </c>
      <c r="B67" s="86" t="s">
        <v>1796</v>
      </c>
      <c r="C67" s="87" t="s">
        <v>3451</v>
      </c>
      <c r="D67" s="87" t="s">
        <v>3470</v>
      </c>
      <c r="E67" s="87" t="s">
        <v>3471</v>
      </c>
      <c r="F67" s="87"/>
      <c r="G67" s="87" t="s">
        <v>3470</v>
      </c>
      <c r="H67" s="76">
        <v>4810949006799</v>
      </c>
      <c r="I67" s="88">
        <v>11.1</v>
      </c>
      <c r="J67" s="86" t="s">
        <v>1797</v>
      </c>
      <c r="K67" s="87" t="s">
        <v>3496</v>
      </c>
      <c r="L67" s="77">
        <f t="shared" ref="L67:L130" si="1">IFERROR(VALUE(RIGHT(H67,6)),"")</f>
        <v>6799</v>
      </c>
    </row>
    <row r="68" spans="1:12" ht="15" customHeight="1" x14ac:dyDescent="0.25">
      <c r="A68" s="85" t="s">
        <v>1798</v>
      </c>
      <c r="B68" s="86" t="s">
        <v>1799</v>
      </c>
      <c r="C68" s="87" t="s">
        <v>3451</v>
      </c>
      <c r="D68" s="87" t="s">
        <v>3470</v>
      </c>
      <c r="E68" s="87" t="s">
        <v>3471</v>
      </c>
      <c r="F68" s="87"/>
      <c r="G68" s="87" t="s">
        <v>3470</v>
      </c>
      <c r="H68" s="76">
        <v>4810949006805</v>
      </c>
      <c r="I68" s="88">
        <v>14.1</v>
      </c>
      <c r="J68" s="86" t="s">
        <v>1800</v>
      </c>
      <c r="K68" s="87" t="s">
        <v>3496</v>
      </c>
      <c r="L68" s="77">
        <f t="shared" si="1"/>
        <v>6805</v>
      </c>
    </row>
    <row r="69" spans="1:12" ht="15" customHeight="1" x14ac:dyDescent="0.25">
      <c r="A69" s="85">
        <v>948101314</v>
      </c>
      <c r="B69" s="86" t="s">
        <v>1317</v>
      </c>
      <c r="C69" s="87" t="s">
        <v>3465</v>
      </c>
      <c r="D69" s="87" t="s">
        <v>3470</v>
      </c>
      <c r="E69" s="87" t="s">
        <v>3471</v>
      </c>
      <c r="F69" s="87"/>
      <c r="G69" s="87" t="s">
        <v>3470</v>
      </c>
      <c r="H69" s="76">
        <v>4810949006829</v>
      </c>
      <c r="I69" s="88">
        <v>31.5</v>
      </c>
      <c r="J69" s="86" t="s">
        <v>1318</v>
      </c>
      <c r="K69" s="87" t="s">
        <v>3496</v>
      </c>
      <c r="L69" s="77">
        <f t="shared" si="1"/>
        <v>6829</v>
      </c>
    </row>
    <row r="70" spans="1:12" ht="15" customHeight="1" x14ac:dyDescent="0.25">
      <c r="A70" s="85" t="s">
        <v>1768</v>
      </c>
      <c r="B70" s="86" t="s">
        <v>1769</v>
      </c>
      <c r="C70" s="87" t="s">
        <v>3451</v>
      </c>
      <c r="D70" s="87" t="s">
        <v>3470</v>
      </c>
      <c r="E70" s="87" t="s">
        <v>3471</v>
      </c>
      <c r="F70" s="87"/>
      <c r="G70" s="87" t="s">
        <v>3470</v>
      </c>
      <c r="H70" s="76">
        <v>4810949006911</v>
      </c>
      <c r="I70" s="88">
        <v>14.7</v>
      </c>
      <c r="J70" s="86" t="s">
        <v>1766</v>
      </c>
      <c r="K70" s="87" t="s">
        <v>3496</v>
      </c>
      <c r="L70" s="77">
        <f t="shared" si="1"/>
        <v>6911</v>
      </c>
    </row>
    <row r="71" spans="1:12" ht="15" customHeight="1" x14ac:dyDescent="0.25">
      <c r="A71" s="85" t="s">
        <v>1770</v>
      </c>
      <c r="B71" s="86" t="s">
        <v>1771</v>
      </c>
      <c r="C71" s="87" t="s">
        <v>3451</v>
      </c>
      <c r="D71" s="87" t="s">
        <v>3470</v>
      </c>
      <c r="E71" s="87" t="s">
        <v>3471</v>
      </c>
      <c r="F71" s="87"/>
      <c r="G71" s="87" t="s">
        <v>3470</v>
      </c>
      <c r="H71" s="76">
        <v>4810949006928</v>
      </c>
      <c r="I71" s="88">
        <v>17.899999999999999</v>
      </c>
      <c r="J71" s="86" t="s">
        <v>1772</v>
      </c>
      <c r="K71" s="87" t="s">
        <v>3496</v>
      </c>
      <c r="L71" s="77">
        <f t="shared" si="1"/>
        <v>6928</v>
      </c>
    </row>
    <row r="72" spans="1:12" ht="15" customHeight="1" x14ac:dyDescent="0.25">
      <c r="A72" s="85" t="s">
        <v>52</v>
      </c>
      <c r="B72" s="86" t="s">
        <v>53</v>
      </c>
      <c r="C72" s="87" t="s">
        <v>3465</v>
      </c>
      <c r="D72" s="87" t="s">
        <v>3452</v>
      </c>
      <c r="E72" s="87" t="s">
        <v>3453</v>
      </c>
      <c r="F72" s="87" t="s">
        <v>3483</v>
      </c>
      <c r="G72" s="87" t="s">
        <v>3561</v>
      </c>
      <c r="H72" s="76">
        <v>4810949006980</v>
      </c>
      <c r="I72" s="88">
        <v>209.6</v>
      </c>
      <c r="J72" s="86" t="s">
        <v>54</v>
      </c>
      <c r="K72" s="87" t="s">
        <v>3455</v>
      </c>
      <c r="L72" s="77">
        <f t="shared" si="1"/>
        <v>6980</v>
      </c>
    </row>
    <row r="73" spans="1:12" ht="15" customHeight="1" x14ac:dyDescent="0.25">
      <c r="A73" s="85" t="s">
        <v>650</v>
      </c>
      <c r="B73" s="86" t="s">
        <v>651</v>
      </c>
      <c r="C73" s="87" t="s">
        <v>3451</v>
      </c>
      <c r="D73" s="87" t="s">
        <v>3461</v>
      </c>
      <c r="E73" s="87" t="s">
        <v>3453</v>
      </c>
      <c r="F73" s="87" t="s">
        <v>3501</v>
      </c>
      <c r="G73" s="87" t="s">
        <v>3940</v>
      </c>
      <c r="H73" s="76">
        <v>4810949007031</v>
      </c>
      <c r="I73" s="88">
        <v>42.2</v>
      </c>
      <c r="J73" s="86" t="s">
        <v>565</v>
      </c>
      <c r="K73" s="87" t="s">
        <v>3455</v>
      </c>
      <c r="L73" s="77">
        <f t="shared" si="1"/>
        <v>7031</v>
      </c>
    </row>
    <row r="74" spans="1:12" ht="15" customHeight="1" x14ac:dyDescent="0.25">
      <c r="A74" s="85" t="s">
        <v>648</v>
      </c>
      <c r="B74" s="86" t="s">
        <v>649</v>
      </c>
      <c r="C74" s="87" t="s">
        <v>3451</v>
      </c>
      <c r="D74" s="87" t="s">
        <v>3479</v>
      </c>
      <c r="E74" s="87" t="s">
        <v>3453</v>
      </c>
      <c r="F74" s="87" t="s">
        <v>3501</v>
      </c>
      <c r="G74" s="87" t="s">
        <v>3966</v>
      </c>
      <c r="H74" s="76">
        <v>4810949007048</v>
      </c>
      <c r="I74" s="88">
        <v>77.599999999999994</v>
      </c>
      <c r="J74" s="86" t="s">
        <v>565</v>
      </c>
      <c r="K74" s="87" t="s">
        <v>3455</v>
      </c>
      <c r="L74" s="77">
        <f t="shared" si="1"/>
        <v>7048</v>
      </c>
    </row>
    <row r="75" spans="1:12" ht="15" customHeight="1" x14ac:dyDescent="0.25">
      <c r="A75" s="85" t="s">
        <v>646</v>
      </c>
      <c r="B75" s="86" t="s">
        <v>647</v>
      </c>
      <c r="C75" s="87" t="s">
        <v>3451</v>
      </c>
      <c r="D75" s="87" t="s">
        <v>3452</v>
      </c>
      <c r="E75" s="87" t="s">
        <v>3453</v>
      </c>
      <c r="F75" s="87" t="s">
        <v>3501</v>
      </c>
      <c r="G75" s="87" t="s">
        <v>3939</v>
      </c>
      <c r="H75" s="76">
        <v>4810949007055</v>
      </c>
      <c r="I75" s="88">
        <v>147</v>
      </c>
      <c r="J75" s="86" t="s">
        <v>565</v>
      </c>
      <c r="K75" s="87" t="s">
        <v>3455</v>
      </c>
      <c r="L75" s="77">
        <f t="shared" si="1"/>
        <v>7055</v>
      </c>
    </row>
    <row r="76" spans="1:12" ht="15" customHeight="1" x14ac:dyDescent="0.25">
      <c r="A76" s="85" t="s">
        <v>654</v>
      </c>
      <c r="B76" s="86" t="s">
        <v>655</v>
      </c>
      <c r="C76" s="87" t="s">
        <v>3465</v>
      </c>
      <c r="D76" s="87" t="s">
        <v>3515</v>
      </c>
      <c r="E76" s="87" t="s">
        <v>3453</v>
      </c>
      <c r="F76" s="87" t="s">
        <v>3941</v>
      </c>
      <c r="G76" s="87" t="s">
        <v>3943</v>
      </c>
      <c r="H76" s="76">
        <v>4810949007062</v>
      </c>
      <c r="I76" s="88">
        <v>26.3</v>
      </c>
      <c r="J76" s="86" t="s">
        <v>565</v>
      </c>
      <c r="K76" s="87" t="s">
        <v>3455</v>
      </c>
      <c r="L76" s="77">
        <f t="shared" si="1"/>
        <v>7062</v>
      </c>
    </row>
    <row r="77" spans="1:12" ht="15" customHeight="1" x14ac:dyDescent="0.25">
      <c r="A77" s="85" t="s">
        <v>652</v>
      </c>
      <c r="B77" s="86" t="s">
        <v>653</v>
      </c>
      <c r="C77" s="87" t="s">
        <v>3465</v>
      </c>
      <c r="D77" s="87" t="s">
        <v>3512</v>
      </c>
      <c r="E77" s="87" t="s">
        <v>3453</v>
      </c>
      <c r="F77" s="87" t="s">
        <v>3941</v>
      </c>
      <c r="G77" s="87" t="s">
        <v>3942</v>
      </c>
      <c r="H77" s="76">
        <v>4810949007079</v>
      </c>
      <c r="I77" s="88">
        <v>89.4</v>
      </c>
      <c r="J77" s="86" t="s">
        <v>565</v>
      </c>
      <c r="K77" s="87" t="s">
        <v>3455</v>
      </c>
      <c r="L77" s="77">
        <f t="shared" si="1"/>
        <v>7079</v>
      </c>
    </row>
    <row r="78" spans="1:12" ht="15" customHeight="1" x14ac:dyDescent="0.25">
      <c r="A78" s="85" t="s">
        <v>635</v>
      </c>
      <c r="B78" s="86" t="s">
        <v>636</v>
      </c>
      <c r="C78" s="87" t="s">
        <v>3451</v>
      </c>
      <c r="D78" s="87" t="s">
        <v>3461</v>
      </c>
      <c r="E78" s="87" t="s">
        <v>3453</v>
      </c>
      <c r="F78" s="87" t="s">
        <v>3531</v>
      </c>
      <c r="G78" s="87" t="s">
        <v>3710</v>
      </c>
      <c r="H78" s="76">
        <v>4810949007086</v>
      </c>
      <c r="I78" s="88">
        <v>27.4</v>
      </c>
      <c r="J78" s="86" t="s">
        <v>537</v>
      </c>
      <c r="K78" s="87" t="s">
        <v>3455</v>
      </c>
      <c r="L78" s="77">
        <f t="shared" si="1"/>
        <v>7086</v>
      </c>
    </row>
    <row r="79" spans="1:12" ht="15" customHeight="1" x14ac:dyDescent="0.25">
      <c r="A79" s="85" t="s">
        <v>633</v>
      </c>
      <c r="B79" s="86" t="s">
        <v>634</v>
      </c>
      <c r="C79" s="87" t="s">
        <v>3451</v>
      </c>
      <c r="D79" s="87" t="s">
        <v>3452</v>
      </c>
      <c r="E79" s="87" t="s">
        <v>3453</v>
      </c>
      <c r="F79" s="87" t="s">
        <v>3531</v>
      </c>
      <c r="G79" s="87" t="s">
        <v>3709</v>
      </c>
      <c r="H79" s="76">
        <v>4810949007093</v>
      </c>
      <c r="I79" s="88">
        <v>103</v>
      </c>
      <c r="J79" s="86" t="s">
        <v>537</v>
      </c>
      <c r="K79" s="87" t="s">
        <v>3455</v>
      </c>
      <c r="L79" s="77">
        <f t="shared" si="1"/>
        <v>7093</v>
      </c>
    </row>
    <row r="80" spans="1:12" ht="15" customHeight="1" x14ac:dyDescent="0.25">
      <c r="A80" s="85" t="s">
        <v>678</v>
      </c>
      <c r="B80" s="86" t="s">
        <v>679</v>
      </c>
      <c r="C80" s="87" t="s">
        <v>3451</v>
      </c>
      <c r="D80" s="87" t="s">
        <v>3461</v>
      </c>
      <c r="E80" s="87" t="s">
        <v>3453</v>
      </c>
      <c r="F80" s="87" t="s">
        <v>3522</v>
      </c>
      <c r="G80" s="87" t="s">
        <v>3967</v>
      </c>
      <c r="H80" s="76">
        <v>4810949007130</v>
      </c>
      <c r="I80" s="88">
        <v>23.4</v>
      </c>
      <c r="J80" s="86" t="s">
        <v>675</v>
      </c>
      <c r="K80" s="87" t="s">
        <v>3455</v>
      </c>
      <c r="L80" s="77">
        <f t="shared" si="1"/>
        <v>7130</v>
      </c>
    </row>
    <row r="81" spans="1:12" ht="15" customHeight="1" x14ac:dyDescent="0.25">
      <c r="A81" s="85" t="s">
        <v>676</v>
      </c>
      <c r="B81" s="86" t="s">
        <v>677</v>
      </c>
      <c r="C81" s="87" t="s">
        <v>3451</v>
      </c>
      <c r="D81" s="87" t="s">
        <v>3479</v>
      </c>
      <c r="E81" s="87" t="s">
        <v>3453</v>
      </c>
      <c r="F81" s="87" t="s">
        <v>3522</v>
      </c>
      <c r="G81" s="87" t="s">
        <v>3798</v>
      </c>
      <c r="H81" s="76">
        <v>4810949007147</v>
      </c>
      <c r="I81" s="88">
        <v>40.9</v>
      </c>
      <c r="J81" s="86" t="s">
        <v>675</v>
      </c>
      <c r="K81" s="87" t="s">
        <v>3455</v>
      </c>
      <c r="L81" s="77">
        <f t="shared" si="1"/>
        <v>7147</v>
      </c>
    </row>
    <row r="82" spans="1:12" ht="15" customHeight="1" x14ac:dyDescent="0.25">
      <c r="A82" s="85" t="s">
        <v>673</v>
      </c>
      <c r="B82" s="86" t="s">
        <v>674</v>
      </c>
      <c r="C82" s="87" t="s">
        <v>3451</v>
      </c>
      <c r="D82" s="87" t="s">
        <v>3452</v>
      </c>
      <c r="E82" s="87" t="s">
        <v>3453</v>
      </c>
      <c r="F82" s="87" t="s">
        <v>3522</v>
      </c>
      <c r="G82" s="87" t="s">
        <v>3523</v>
      </c>
      <c r="H82" s="76">
        <v>4810949007154</v>
      </c>
      <c r="I82" s="88">
        <v>73.900000000000006</v>
      </c>
      <c r="J82" s="86" t="s">
        <v>675</v>
      </c>
      <c r="K82" s="87" t="s">
        <v>3455</v>
      </c>
      <c r="L82" s="77">
        <f t="shared" si="1"/>
        <v>7154</v>
      </c>
    </row>
    <row r="83" spans="1:12" ht="15" customHeight="1" x14ac:dyDescent="0.25">
      <c r="A83" s="85" t="s">
        <v>627</v>
      </c>
      <c r="B83" s="86" t="s">
        <v>628</v>
      </c>
      <c r="C83" s="87" t="s">
        <v>3451</v>
      </c>
      <c r="D83" s="87" t="s">
        <v>3461</v>
      </c>
      <c r="E83" s="87" t="s">
        <v>3453</v>
      </c>
      <c r="F83" s="87" t="s">
        <v>3525</v>
      </c>
      <c r="G83" s="87" t="s">
        <v>3706</v>
      </c>
      <c r="H83" s="76">
        <v>4810949007161</v>
      </c>
      <c r="I83" s="88">
        <v>38.6</v>
      </c>
      <c r="J83" s="86" t="s">
        <v>528</v>
      </c>
      <c r="K83" s="87" t="s">
        <v>3455</v>
      </c>
      <c r="L83" s="77">
        <f t="shared" si="1"/>
        <v>7161</v>
      </c>
    </row>
    <row r="84" spans="1:12" ht="15" customHeight="1" x14ac:dyDescent="0.25">
      <c r="A84" s="85" t="s">
        <v>625</v>
      </c>
      <c r="B84" s="86" t="s">
        <v>626</v>
      </c>
      <c r="C84" s="87" t="s">
        <v>3451</v>
      </c>
      <c r="D84" s="87" t="s">
        <v>3452</v>
      </c>
      <c r="E84" s="87" t="s">
        <v>3453</v>
      </c>
      <c r="F84" s="87" t="s">
        <v>3525</v>
      </c>
      <c r="G84" s="87" t="s">
        <v>3526</v>
      </c>
      <c r="H84" s="76">
        <v>4810949007178</v>
      </c>
      <c r="I84" s="88">
        <v>136.30000000000001</v>
      </c>
      <c r="J84" s="86" t="s">
        <v>528</v>
      </c>
      <c r="K84" s="87" t="s">
        <v>3455</v>
      </c>
      <c r="L84" s="77">
        <f t="shared" si="1"/>
        <v>7178</v>
      </c>
    </row>
    <row r="85" spans="1:12" ht="15" customHeight="1" x14ac:dyDescent="0.25">
      <c r="A85" s="85" t="s">
        <v>631</v>
      </c>
      <c r="B85" s="86" t="s">
        <v>632</v>
      </c>
      <c r="C85" s="87" t="s">
        <v>3465</v>
      </c>
      <c r="D85" s="87" t="s">
        <v>3515</v>
      </c>
      <c r="E85" s="87" t="s">
        <v>3453</v>
      </c>
      <c r="F85" s="87" t="s">
        <v>3704</v>
      </c>
      <c r="G85" s="87" t="s">
        <v>3707</v>
      </c>
      <c r="H85" s="76">
        <v>4810949007185</v>
      </c>
      <c r="I85" s="88">
        <v>32.6</v>
      </c>
      <c r="J85" s="86" t="s">
        <v>528</v>
      </c>
      <c r="K85" s="87" t="s">
        <v>3455</v>
      </c>
      <c r="L85" s="77">
        <f t="shared" si="1"/>
        <v>7185</v>
      </c>
    </row>
    <row r="86" spans="1:12" ht="15" customHeight="1" x14ac:dyDescent="0.25">
      <c r="A86" s="85" t="s">
        <v>629</v>
      </c>
      <c r="B86" s="86" t="s">
        <v>630</v>
      </c>
      <c r="C86" s="87" t="s">
        <v>3465</v>
      </c>
      <c r="D86" s="87" t="s">
        <v>3512</v>
      </c>
      <c r="E86" s="87" t="s">
        <v>3453</v>
      </c>
      <c r="F86" s="87" t="s">
        <v>3704</v>
      </c>
      <c r="G86" s="87" t="s">
        <v>3705</v>
      </c>
      <c r="H86" s="76">
        <v>4810949007192</v>
      </c>
      <c r="I86" s="88">
        <v>113.1</v>
      </c>
      <c r="J86" s="86" t="s">
        <v>528</v>
      </c>
      <c r="K86" s="87" t="s">
        <v>3455</v>
      </c>
      <c r="L86" s="77">
        <f t="shared" si="1"/>
        <v>7192</v>
      </c>
    </row>
    <row r="87" spans="1:12" ht="15" customHeight="1" x14ac:dyDescent="0.25">
      <c r="A87" s="85" t="s">
        <v>660</v>
      </c>
      <c r="B87" s="86" t="s">
        <v>2283</v>
      </c>
      <c r="C87" s="87" t="s">
        <v>3451</v>
      </c>
      <c r="D87" s="87" t="s">
        <v>3461</v>
      </c>
      <c r="E87" s="87" t="s">
        <v>3453</v>
      </c>
      <c r="F87" s="87" t="s">
        <v>3522</v>
      </c>
      <c r="G87" s="87" t="s">
        <v>3967</v>
      </c>
      <c r="H87" s="76">
        <v>4810949007208</v>
      </c>
      <c r="I87" s="88">
        <v>35.299999999999997</v>
      </c>
      <c r="J87" s="86" t="s">
        <v>658</v>
      </c>
      <c r="K87" s="87" t="s">
        <v>3455</v>
      </c>
      <c r="L87" s="77">
        <f t="shared" si="1"/>
        <v>7208</v>
      </c>
    </row>
    <row r="88" spans="1:12" ht="15" customHeight="1" x14ac:dyDescent="0.25">
      <c r="A88" s="85" t="s">
        <v>659</v>
      </c>
      <c r="B88" s="86" t="s">
        <v>2282</v>
      </c>
      <c r="C88" s="87" t="s">
        <v>3451</v>
      </c>
      <c r="D88" s="87" t="s">
        <v>3479</v>
      </c>
      <c r="E88" s="87" t="s">
        <v>3453</v>
      </c>
      <c r="F88" s="87" t="s">
        <v>3522</v>
      </c>
      <c r="G88" s="87" t="s">
        <v>3798</v>
      </c>
      <c r="H88" s="76">
        <v>4810949007215</v>
      </c>
      <c r="I88" s="88">
        <v>63.9</v>
      </c>
      <c r="J88" s="86" t="s">
        <v>658</v>
      </c>
      <c r="K88" s="87" t="s">
        <v>3455</v>
      </c>
      <c r="L88" s="77">
        <f t="shared" si="1"/>
        <v>7215</v>
      </c>
    </row>
    <row r="89" spans="1:12" ht="15" customHeight="1" x14ac:dyDescent="0.25">
      <c r="A89" s="85" t="s">
        <v>656</v>
      </c>
      <c r="B89" s="86" t="s">
        <v>657</v>
      </c>
      <c r="C89" s="87" t="s">
        <v>3451</v>
      </c>
      <c r="D89" s="87" t="s">
        <v>3452</v>
      </c>
      <c r="E89" s="87" t="s">
        <v>3453</v>
      </c>
      <c r="F89" s="87" t="s">
        <v>3522</v>
      </c>
      <c r="G89" s="87" t="s">
        <v>3523</v>
      </c>
      <c r="H89" s="76">
        <v>4810949007222</v>
      </c>
      <c r="I89" s="88">
        <v>117.6</v>
      </c>
      <c r="J89" s="86" t="s">
        <v>658</v>
      </c>
      <c r="K89" s="87" t="s">
        <v>3455</v>
      </c>
      <c r="L89" s="77">
        <f t="shared" si="1"/>
        <v>7222</v>
      </c>
    </row>
    <row r="90" spans="1:12" ht="15" customHeight="1" x14ac:dyDescent="0.25">
      <c r="A90" s="85" t="s">
        <v>661</v>
      </c>
      <c r="B90" s="86" t="s">
        <v>662</v>
      </c>
      <c r="C90" s="87" t="s">
        <v>3465</v>
      </c>
      <c r="D90" s="87" t="s">
        <v>3515</v>
      </c>
      <c r="E90" s="87" t="s">
        <v>3453</v>
      </c>
      <c r="F90" s="87" t="s">
        <v>3766</v>
      </c>
      <c r="G90" s="87" t="s">
        <v>3679</v>
      </c>
      <c r="H90" s="76">
        <v>4810949007239</v>
      </c>
      <c r="I90" s="88">
        <v>23.2</v>
      </c>
      <c r="J90" s="86" t="s">
        <v>658</v>
      </c>
      <c r="K90" s="87" t="s">
        <v>3455</v>
      </c>
      <c r="L90" s="77">
        <f t="shared" si="1"/>
        <v>7239</v>
      </c>
    </row>
    <row r="91" spans="1:12" ht="15" customHeight="1" x14ac:dyDescent="0.25">
      <c r="A91" s="85" t="s">
        <v>685</v>
      </c>
      <c r="B91" s="86" t="s">
        <v>686</v>
      </c>
      <c r="C91" s="87" t="s">
        <v>3451</v>
      </c>
      <c r="D91" s="87" t="s">
        <v>3461</v>
      </c>
      <c r="E91" s="87" t="s">
        <v>3453</v>
      </c>
      <c r="F91" s="87" t="s">
        <v>3772</v>
      </c>
      <c r="G91" s="87" t="s">
        <v>3944</v>
      </c>
      <c r="H91" s="76">
        <v>4810949007253</v>
      </c>
      <c r="I91" s="88">
        <v>20.100000000000001</v>
      </c>
      <c r="J91" s="86" t="s">
        <v>682</v>
      </c>
      <c r="K91" s="87" t="s">
        <v>3455</v>
      </c>
      <c r="L91" s="77">
        <f t="shared" si="1"/>
        <v>7253</v>
      </c>
    </row>
    <row r="92" spans="1:12" ht="15" customHeight="1" x14ac:dyDescent="0.25">
      <c r="A92" s="85" t="s">
        <v>2047</v>
      </c>
      <c r="B92" s="86" t="s">
        <v>2048</v>
      </c>
      <c r="C92" s="87" t="s">
        <v>3475</v>
      </c>
      <c r="D92" s="87" t="s">
        <v>3490</v>
      </c>
      <c r="E92" s="87" t="s">
        <v>3593</v>
      </c>
      <c r="F92" s="87"/>
      <c r="G92" s="87" t="s">
        <v>3847</v>
      </c>
      <c r="H92" s="76">
        <v>4045644007257</v>
      </c>
      <c r="I92" s="88">
        <v>65.8</v>
      </c>
      <c r="J92" s="86" t="s">
        <v>2049</v>
      </c>
      <c r="K92" s="87" t="s">
        <v>3595</v>
      </c>
      <c r="L92" s="77">
        <f t="shared" si="1"/>
        <v>7257</v>
      </c>
    </row>
    <row r="93" spans="1:12" ht="15" customHeight="1" x14ac:dyDescent="0.25">
      <c r="A93" s="85" t="s">
        <v>683</v>
      </c>
      <c r="B93" s="86" t="s">
        <v>684</v>
      </c>
      <c r="C93" s="87" t="s">
        <v>3451</v>
      </c>
      <c r="D93" s="87" t="s">
        <v>3479</v>
      </c>
      <c r="E93" s="87" t="s">
        <v>3453</v>
      </c>
      <c r="F93" s="87" t="s">
        <v>3772</v>
      </c>
      <c r="G93" s="87" t="s">
        <v>3886</v>
      </c>
      <c r="H93" s="76">
        <v>4810949007260</v>
      </c>
      <c r="I93" s="88">
        <v>36</v>
      </c>
      <c r="J93" s="86" t="s">
        <v>682</v>
      </c>
      <c r="K93" s="87" t="s">
        <v>3455</v>
      </c>
      <c r="L93" s="77">
        <f t="shared" si="1"/>
        <v>7260</v>
      </c>
    </row>
    <row r="94" spans="1:12" ht="15" customHeight="1" x14ac:dyDescent="0.25">
      <c r="A94" s="85" t="s">
        <v>680</v>
      </c>
      <c r="B94" s="86" t="s">
        <v>681</v>
      </c>
      <c r="C94" s="87" t="s">
        <v>3451</v>
      </c>
      <c r="D94" s="87" t="s">
        <v>3452</v>
      </c>
      <c r="E94" s="87" t="s">
        <v>3453</v>
      </c>
      <c r="F94" s="87" t="s">
        <v>3772</v>
      </c>
      <c r="G94" s="87" t="s">
        <v>3615</v>
      </c>
      <c r="H94" s="76">
        <v>4810949007277</v>
      </c>
      <c r="I94" s="88">
        <v>65.599999999999994</v>
      </c>
      <c r="J94" s="86" t="s">
        <v>682</v>
      </c>
      <c r="K94" s="87" t="s">
        <v>3455</v>
      </c>
      <c r="L94" s="77">
        <f t="shared" si="1"/>
        <v>7277</v>
      </c>
    </row>
    <row r="95" spans="1:12" ht="15" customHeight="1" x14ac:dyDescent="0.25">
      <c r="A95" s="78">
        <v>948102084</v>
      </c>
      <c r="B95" s="79" t="s">
        <v>637</v>
      </c>
      <c r="H95" s="76">
        <v>4810949007345</v>
      </c>
      <c r="I95" s="79">
        <v>70.7</v>
      </c>
      <c r="L95" s="77">
        <f t="shared" si="1"/>
        <v>7345</v>
      </c>
    </row>
    <row r="96" spans="1:12" ht="15" customHeight="1" x14ac:dyDescent="0.25">
      <c r="A96" s="78">
        <v>948102086</v>
      </c>
      <c r="B96" s="79" t="s">
        <v>638</v>
      </c>
      <c r="H96" s="76">
        <v>4810949007369</v>
      </c>
      <c r="I96" s="79">
        <v>29.3</v>
      </c>
      <c r="L96" s="77">
        <f t="shared" si="1"/>
        <v>7369</v>
      </c>
    </row>
    <row r="97" spans="1:12" ht="15" customHeight="1" x14ac:dyDescent="0.25">
      <c r="A97" s="85" t="s">
        <v>642</v>
      </c>
      <c r="B97" s="86" t="s">
        <v>643</v>
      </c>
      <c r="C97" s="87" t="s">
        <v>3451</v>
      </c>
      <c r="D97" s="87" t="s">
        <v>3461</v>
      </c>
      <c r="E97" s="87" t="s">
        <v>3453</v>
      </c>
      <c r="F97" s="87" t="s">
        <v>3501</v>
      </c>
      <c r="G97" s="87" t="s">
        <v>3940</v>
      </c>
      <c r="H97" s="76">
        <v>4810949007383</v>
      </c>
      <c r="I97" s="88">
        <v>38.5</v>
      </c>
      <c r="J97" s="86" t="s">
        <v>639</v>
      </c>
      <c r="K97" s="87" t="s">
        <v>3455</v>
      </c>
      <c r="L97" s="77">
        <f t="shared" si="1"/>
        <v>7383</v>
      </c>
    </row>
    <row r="98" spans="1:12" ht="15" customHeight="1" x14ac:dyDescent="0.25">
      <c r="A98" s="85" t="s">
        <v>640</v>
      </c>
      <c r="B98" s="86" t="s">
        <v>641</v>
      </c>
      <c r="C98" s="87" t="s">
        <v>3451</v>
      </c>
      <c r="D98" s="87" t="s">
        <v>3479</v>
      </c>
      <c r="E98" s="87" t="s">
        <v>3453</v>
      </c>
      <c r="F98" s="87" t="s">
        <v>3501</v>
      </c>
      <c r="G98" s="87" t="s">
        <v>3966</v>
      </c>
      <c r="H98" s="76">
        <v>4810949007390</v>
      </c>
      <c r="I98" s="88">
        <v>74.8</v>
      </c>
      <c r="J98" s="86" t="s">
        <v>639</v>
      </c>
      <c r="K98" s="87" t="s">
        <v>3455</v>
      </c>
      <c r="L98" s="77">
        <f t="shared" si="1"/>
        <v>7390</v>
      </c>
    </row>
    <row r="99" spans="1:12" ht="15" customHeight="1" x14ac:dyDescent="0.25">
      <c r="A99" s="85" t="s">
        <v>644</v>
      </c>
      <c r="B99" s="86" t="s">
        <v>645</v>
      </c>
      <c r="C99" s="87" t="s">
        <v>3465</v>
      </c>
      <c r="D99" s="87" t="s">
        <v>3515</v>
      </c>
      <c r="E99" s="87" t="s">
        <v>3453</v>
      </c>
      <c r="F99" s="87" t="s">
        <v>3941</v>
      </c>
      <c r="G99" s="87" t="s">
        <v>3943</v>
      </c>
      <c r="H99" s="76">
        <v>4810949007413</v>
      </c>
      <c r="I99" s="88">
        <v>30.4</v>
      </c>
      <c r="J99" s="86" t="s">
        <v>639</v>
      </c>
      <c r="K99" s="87" t="s">
        <v>3455</v>
      </c>
      <c r="L99" s="77">
        <f t="shared" si="1"/>
        <v>7413</v>
      </c>
    </row>
    <row r="100" spans="1:12" ht="15" customHeight="1" x14ac:dyDescent="0.25">
      <c r="A100" s="85" t="s">
        <v>526</v>
      </c>
      <c r="B100" s="86" t="s">
        <v>527</v>
      </c>
      <c r="C100" s="87" t="s">
        <v>3451</v>
      </c>
      <c r="D100" s="87" t="s">
        <v>3452</v>
      </c>
      <c r="E100" s="87" t="s">
        <v>3453</v>
      </c>
      <c r="F100" s="87" t="s">
        <v>3525</v>
      </c>
      <c r="G100" s="87" t="s">
        <v>3526</v>
      </c>
      <c r="H100" s="76">
        <v>4810949007437</v>
      </c>
      <c r="I100" s="88">
        <v>151.9</v>
      </c>
      <c r="J100" s="86" t="s">
        <v>528</v>
      </c>
      <c r="K100" s="87" t="s">
        <v>3455</v>
      </c>
      <c r="L100" s="77">
        <f t="shared" si="1"/>
        <v>7437</v>
      </c>
    </row>
    <row r="101" spans="1:12" ht="15" customHeight="1" x14ac:dyDescent="0.25">
      <c r="A101" s="85" t="s">
        <v>529</v>
      </c>
      <c r="B101" s="86" t="s">
        <v>530</v>
      </c>
      <c r="C101" s="87" t="s">
        <v>3451</v>
      </c>
      <c r="D101" s="87" t="s">
        <v>3461</v>
      </c>
      <c r="E101" s="87" t="s">
        <v>3453</v>
      </c>
      <c r="F101" s="87" t="s">
        <v>3525</v>
      </c>
      <c r="G101" s="87" t="s">
        <v>3706</v>
      </c>
      <c r="H101" s="76">
        <v>4810949007444</v>
      </c>
      <c r="I101" s="88">
        <v>41.5</v>
      </c>
      <c r="J101" s="86" t="s">
        <v>528</v>
      </c>
      <c r="K101" s="87" t="s">
        <v>3455</v>
      </c>
      <c r="L101" s="77">
        <f t="shared" si="1"/>
        <v>7444</v>
      </c>
    </row>
    <row r="102" spans="1:12" ht="15" customHeight="1" x14ac:dyDescent="0.25">
      <c r="A102" s="85" t="s">
        <v>531</v>
      </c>
      <c r="B102" s="86" t="s">
        <v>532</v>
      </c>
      <c r="C102" s="87" t="s">
        <v>3451</v>
      </c>
      <c r="D102" s="87" t="s">
        <v>3512</v>
      </c>
      <c r="E102" s="87" t="s">
        <v>3453</v>
      </c>
      <c r="F102" s="87" t="s">
        <v>3704</v>
      </c>
      <c r="G102" s="87" t="s">
        <v>3705</v>
      </c>
      <c r="H102" s="76">
        <v>4810949007451</v>
      </c>
      <c r="I102" s="88">
        <v>121.2</v>
      </c>
      <c r="J102" s="86" t="s">
        <v>528</v>
      </c>
      <c r="K102" s="87" t="s">
        <v>3455</v>
      </c>
      <c r="L102" s="77">
        <f t="shared" si="1"/>
        <v>7451</v>
      </c>
    </row>
    <row r="103" spans="1:12" ht="15" customHeight="1" x14ac:dyDescent="0.25">
      <c r="A103" s="85" t="s">
        <v>533</v>
      </c>
      <c r="B103" s="86" t="s">
        <v>534</v>
      </c>
      <c r="C103" s="87" t="s">
        <v>3451</v>
      </c>
      <c r="D103" s="87" t="s">
        <v>3515</v>
      </c>
      <c r="E103" s="87" t="s">
        <v>3453</v>
      </c>
      <c r="F103" s="87" t="s">
        <v>3704</v>
      </c>
      <c r="G103" s="87" t="s">
        <v>3707</v>
      </c>
      <c r="H103" s="76">
        <v>4810949007468</v>
      </c>
      <c r="I103" s="88">
        <v>33.5</v>
      </c>
      <c r="J103" s="86" t="s">
        <v>528</v>
      </c>
      <c r="K103" s="87" t="s">
        <v>3455</v>
      </c>
      <c r="L103" s="77">
        <f t="shared" si="1"/>
        <v>7468</v>
      </c>
    </row>
    <row r="104" spans="1:12" ht="15" customHeight="1" x14ac:dyDescent="0.25">
      <c r="A104" s="85" t="s">
        <v>535</v>
      </c>
      <c r="B104" s="86" t="s">
        <v>536</v>
      </c>
      <c r="C104" s="87" t="s">
        <v>3451</v>
      </c>
      <c r="D104" s="87" t="s">
        <v>3556</v>
      </c>
      <c r="E104" s="87" t="s">
        <v>3453</v>
      </c>
      <c r="F104" s="87" t="s">
        <v>3531</v>
      </c>
      <c r="G104" s="87" t="s">
        <v>3708</v>
      </c>
      <c r="H104" s="76">
        <v>4810949007475</v>
      </c>
      <c r="I104" s="88">
        <v>161.30000000000001</v>
      </c>
      <c r="J104" s="86" t="s">
        <v>537</v>
      </c>
      <c r="K104" s="87" t="s">
        <v>3455</v>
      </c>
      <c r="L104" s="77">
        <f t="shared" si="1"/>
        <v>7475</v>
      </c>
    </row>
    <row r="105" spans="1:12" ht="15" customHeight="1" x14ac:dyDescent="0.25">
      <c r="A105" s="85" t="s">
        <v>538</v>
      </c>
      <c r="B105" s="86" t="s">
        <v>539</v>
      </c>
      <c r="C105" s="87" t="s">
        <v>3451</v>
      </c>
      <c r="D105" s="87" t="s">
        <v>3452</v>
      </c>
      <c r="E105" s="87" t="s">
        <v>3453</v>
      </c>
      <c r="F105" s="87" t="s">
        <v>3531</v>
      </c>
      <c r="G105" s="87" t="s">
        <v>3709</v>
      </c>
      <c r="H105" s="76">
        <v>4810949007482</v>
      </c>
      <c r="I105" s="88">
        <v>120.3</v>
      </c>
      <c r="J105" s="86" t="s">
        <v>537</v>
      </c>
      <c r="K105" s="87" t="s">
        <v>3455</v>
      </c>
      <c r="L105" s="77">
        <f t="shared" si="1"/>
        <v>7482</v>
      </c>
    </row>
    <row r="106" spans="1:12" ht="15" customHeight="1" x14ac:dyDescent="0.25">
      <c r="A106" s="85" t="s">
        <v>540</v>
      </c>
      <c r="B106" s="86" t="s">
        <v>541</v>
      </c>
      <c r="C106" s="87" t="s">
        <v>3451</v>
      </c>
      <c r="D106" s="87" t="s">
        <v>3461</v>
      </c>
      <c r="E106" s="87" t="s">
        <v>3453</v>
      </c>
      <c r="F106" s="87" t="s">
        <v>3531</v>
      </c>
      <c r="G106" s="87" t="s">
        <v>3710</v>
      </c>
      <c r="H106" s="76">
        <v>4810949007499</v>
      </c>
      <c r="I106" s="88">
        <v>32.299999999999997</v>
      </c>
      <c r="J106" s="86" t="s">
        <v>537</v>
      </c>
      <c r="K106" s="87" t="s">
        <v>3455</v>
      </c>
      <c r="L106" s="77">
        <f t="shared" si="1"/>
        <v>7499</v>
      </c>
    </row>
    <row r="107" spans="1:12" ht="15" customHeight="1" x14ac:dyDescent="0.25">
      <c r="A107" s="85" t="s">
        <v>563</v>
      </c>
      <c r="B107" s="86" t="s">
        <v>564</v>
      </c>
      <c r="C107" s="87" t="s">
        <v>3451</v>
      </c>
      <c r="D107" s="87" t="s">
        <v>3452</v>
      </c>
      <c r="E107" s="87" t="s">
        <v>3453</v>
      </c>
      <c r="F107" s="87" t="s">
        <v>3501</v>
      </c>
      <c r="G107" s="87" t="s">
        <v>3939</v>
      </c>
      <c r="H107" s="76">
        <v>4810949007505</v>
      </c>
      <c r="I107" s="88">
        <v>166.5</v>
      </c>
      <c r="J107" s="86" t="s">
        <v>565</v>
      </c>
      <c r="K107" s="87" t="s">
        <v>3455</v>
      </c>
      <c r="L107" s="77">
        <f t="shared" si="1"/>
        <v>7505</v>
      </c>
    </row>
    <row r="108" spans="1:12" ht="15" customHeight="1" x14ac:dyDescent="0.25">
      <c r="A108" s="85" t="s">
        <v>566</v>
      </c>
      <c r="B108" s="86" t="s">
        <v>567</v>
      </c>
      <c r="C108" s="87" t="s">
        <v>3451</v>
      </c>
      <c r="D108" s="87" t="s">
        <v>3461</v>
      </c>
      <c r="E108" s="87" t="s">
        <v>3453</v>
      </c>
      <c r="F108" s="87" t="s">
        <v>3501</v>
      </c>
      <c r="G108" s="87" t="s">
        <v>3940</v>
      </c>
      <c r="H108" s="76">
        <v>4810949007512</v>
      </c>
      <c r="I108" s="88">
        <v>44.9</v>
      </c>
      <c r="J108" s="86" t="s">
        <v>565</v>
      </c>
      <c r="K108" s="87" t="s">
        <v>3455</v>
      </c>
      <c r="L108" s="77">
        <f t="shared" si="1"/>
        <v>7512</v>
      </c>
    </row>
    <row r="109" spans="1:12" ht="15" customHeight="1" x14ac:dyDescent="0.25">
      <c r="A109" s="85" t="s">
        <v>568</v>
      </c>
      <c r="B109" s="86" t="s">
        <v>569</v>
      </c>
      <c r="C109" s="87" t="s">
        <v>3465</v>
      </c>
      <c r="D109" s="87" t="s">
        <v>3512</v>
      </c>
      <c r="E109" s="87" t="s">
        <v>3453</v>
      </c>
      <c r="F109" s="87" t="s">
        <v>3941</v>
      </c>
      <c r="G109" s="87" t="s">
        <v>3942</v>
      </c>
      <c r="H109" s="76">
        <v>4810949007529</v>
      </c>
      <c r="I109" s="88">
        <v>127</v>
      </c>
      <c r="J109" s="86" t="s">
        <v>565</v>
      </c>
      <c r="K109" s="87" t="s">
        <v>3455</v>
      </c>
      <c r="L109" s="77">
        <f t="shared" si="1"/>
        <v>7529</v>
      </c>
    </row>
    <row r="110" spans="1:12" ht="15" customHeight="1" x14ac:dyDescent="0.25">
      <c r="A110" s="85" t="s">
        <v>570</v>
      </c>
      <c r="B110" s="86" t="s">
        <v>571</v>
      </c>
      <c r="C110" s="87" t="s">
        <v>3465</v>
      </c>
      <c r="D110" s="87" t="s">
        <v>3515</v>
      </c>
      <c r="E110" s="87" t="s">
        <v>3453</v>
      </c>
      <c r="F110" s="87" t="s">
        <v>3941</v>
      </c>
      <c r="G110" s="87" t="s">
        <v>3943</v>
      </c>
      <c r="H110" s="76">
        <v>4810949007536</v>
      </c>
      <c r="I110" s="88">
        <v>34.1</v>
      </c>
      <c r="J110" s="86" t="s">
        <v>565</v>
      </c>
      <c r="K110" s="87" t="s">
        <v>3455</v>
      </c>
      <c r="L110" s="77">
        <f t="shared" si="1"/>
        <v>7536</v>
      </c>
    </row>
    <row r="111" spans="1:12" ht="15" customHeight="1" x14ac:dyDescent="0.25">
      <c r="A111" s="85" t="s">
        <v>572</v>
      </c>
      <c r="B111" s="86" t="s">
        <v>573</v>
      </c>
      <c r="C111" s="87" t="s">
        <v>3451</v>
      </c>
      <c r="D111" s="87" t="s">
        <v>3452</v>
      </c>
      <c r="E111" s="87" t="s">
        <v>3453</v>
      </c>
      <c r="F111" s="87" t="s">
        <v>3772</v>
      </c>
      <c r="G111" s="87" t="s">
        <v>3615</v>
      </c>
      <c r="H111" s="76">
        <v>4810949007543</v>
      </c>
      <c r="I111" s="88">
        <v>141.80000000000001</v>
      </c>
      <c r="J111" s="86" t="s">
        <v>574</v>
      </c>
      <c r="K111" s="87" t="s">
        <v>3455</v>
      </c>
      <c r="L111" s="77">
        <f t="shared" si="1"/>
        <v>7543</v>
      </c>
    </row>
    <row r="112" spans="1:12" ht="15" customHeight="1" x14ac:dyDescent="0.25">
      <c r="A112" s="85" t="s">
        <v>575</v>
      </c>
      <c r="B112" s="86" t="s">
        <v>576</v>
      </c>
      <c r="C112" s="87" t="s">
        <v>3451</v>
      </c>
      <c r="D112" s="87" t="s">
        <v>3461</v>
      </c>
      <c r="E112" s="87" t="s">
        <v>3453</v>
      </c>
      <c r="F112" s="87" t="s">
        <v>3772</v>
      </c>
      <c r="G112" s="87" t="s">
        <v>3944</v>
      </c>
      <c r="H112" s="76">
        <v>4810949007550</v>
      </c>
      <c r="I112" s="88">
        <v>38.299999999999997</v>
      </c>
      <c r="J112" s="86" t="s">
        <v>574</v>
      </c>
      <c r="K112" s="87" t="s">
        <v>3455</v>
      </c>
      <c r="L112" s="77">
        <f t="shared" si="1"/>
        <v>7550</v>
      </c>
    </row>
    <row r="113" spans="1:12" ht="15" customHeight="1" x14ac:dyDescent="0.25">
      <c r="A113" s="85" t="s">
        <v>577</v>
      </c>
      <c r="B113" s="86" t="s">
        <v>578</v>
      </c>
      <c r="C113" s="87" t="s">
        <v>3465</v>
      </c>
      <c r="D113" s="87" t="s">
        <v>3512</v>
      </c>
      <c r="E113" s="87" t="s">
        <v>3453</v>
      </c>
      <c r="F113" s="87" t="s">
        <v>3773</v>
      </c>
      <c r="G113" s="87" t="s">
        <v>3774</v>
      </c>
      <c r="H113" s="76">
        <v>4810949007567</v>
      </c>
      <c r="I113" s="88">
        <v>109</v>
      </c>
      <c r="J113" s="86" t="s">
        <v>574</v>
      </c>
      <c r="K113" s="87" t="s">
        <v>3455</v>
      </c>
      <c r="L113" s="77">
        <f t="shared" si="1"/>
        <v>7567</v>
      </c>
    </row>
    <row r="114" spans="1:12" ht="15" customHeight="1" x14ac:dyDescent="0.25">
      <c r="A114" s="85" t="s">
        <v>579</v>
      </c>
      <c r="B114" s="86" t="s">
        <v>580</v>
      </c>
      <c r="C114" s="87" t="s">
        <v>3465</v>
      </c>
      <c r="D114" s="87" t="s">
        <v>3515</v>
      </c>
      <c r="E114" s="87" t="s">
        <v>3453</v>
      </c>
      <c r="F114" s="87" t="s">
        <v>3773</v>
      </c>
      <c r="G114" s="87" t="s">
        <v>3945</v>
      </c>
      <c r="H114" s="76">
        <v>4810949007574</v>
      </c>
      <c r="I114" s="88">
        <v>31.1</v>
      </c>
      <c r="J114" s="86" t="s">
        <v>574</v>
      </c>
      <c r="K114" s="87" t="s">
        <v>3455</v>
      </c>
      <c r="L114" s="77">
        <f t="shared" si="1"/>
        <v>7574</v>
      </c>
    </row>
    <row r="115" spans="1:12" ht="15" customHeight="1" x14ac:dyDescent="0.25">
      <c r="A115" s="85" t="s">
        <v>582</v>
      </c>
      <c r="B115" s="86" t="s">
        <v>583</v>
      </c>
      <c r="C115" s="87" t="s">
        <v>3451</v>
      </c>
      <c r="D115" s="87" t="s">
        <v>3556</v>
      </c>
      <c r="E115" s="87" t="s">
        <v>3453</v>
      </c>
      <c r="F115" s="87" t="s">
        <v>3772</v>
      </c>
      <c r="G115" s="87" t="s">
        <v>3948</v>
      </c>
      <c r="H115" s="76">
        <v>4810949007611</v>
      </c>
      <c r="I115" s="88">
        <v>92.2</v>
      </c>
      <c r="J115" s="86" t="s">
        <v>584</v>
      </c>
      <c r="K115" s="87" t="s">
        <v>3455</v>
      </c>
      <c r="L115" s="77">
        <f t="shared" si="1"/>
        <v>7611</v>
      </c>
    </row>
    <row r="116" spans="1:12" ht="15" customHeight="1" x14ac:dyDescent="0.25">
      <c r="A116" s="85" t="s">
        <v>585</v>
      </c>
      <c r="B116" s="86" t="s">
        <v>586</v>
      </c>
      <c r="C116" s="87" t="s">
        <v>3451</v>
      </c>
      <c r="D116" s="87" t="s">
        <v>3452</v>
      </c>
      <c r="E116" s="87" t="s">
        <v>3453</v>
      </c>
      <c r="F116" s="87" t="s">
        <v>3772</v>
      </c>
      <c r="G116" s="87" t="s">
        <v>3615</v>
      </c>
      <c r="H116" s="76">
        <v>4810949007628</v>
      </c>
      <c r="I116" s="88">
        <v>62.5</v>
      </c>
      <c r="J116" s="86" t="s">
        <v>584</v>
      </c>
      <c r="K116" s="87" t="s">
        <v>3455</v>
      </c>
      <c r="L116" s="77">
        <f t="shared" si="1"/>
        <v>7628</v>
      </c>
    </row>
    <row r="117" spans="1:12" ht="15" customHeight="1" x14ac:dyDescent="0.25">
      <c r="A117" s="85" t="s">
        <v>545</v>
      </c>
      <c r="B117" s="86" t="s">
        <v>546</v>
      </c>
      <c r="C117" s="87" t="s">
        <v>3451</v>
      </c>
      <c r="D117" s="87" t="s">
        <v>3556</v>
      </c>
      <c r="E117" s="87" t="s">
        <v>3471</v>
      </c>
      <c r="F117" s="87" t="s">
        <v>3713</v>
      </c>
      <c r="G117" s="87" t="s">
        <v>3556</v>
      </c>
      <c r="H117" s="76">
        <v>4810949007642</v>
      </c>
      <c r="I117" s="88">
        <v>108.8</v>
      </c>
      <c r="J117" s="86" t="s">
        <v>547</v>
      </c>
      <c r="K117" s="87" t="s">
        <v>3455</v>
      </c>
      <c r="L117" s="77">
        <f t="shared" si="1"/>
        <v>7642</v>
      </c>
    </row>
    <row r="118" spans="1:12" ht="15" customHeight="1" x14ac:dyDescent="0.25">
      <c r="A118" s="85" t="s">
        <v>548</v>
      </c>
      <c r="B118" s="86" t="s">
        <v>549</v>
      </c>
      <c r="C118" s="87" t="s">
        <v>3465</v>
      </c>
      <c r="D118" s="87" t="s">
        <v>3520</v>
      </c>
      <c r="E118" s="87" t="s">
        <v>3471</v>
      </c>
      <c r="F118" s="87" t="s">
        <v>3714</v>
      </c>
      <c r="G118" s="87" t="s">
        <v>3520</v>
      </c>
      <c r="H118" s="76">
        <v>4810949007659</v>
      </c>
      <c r="I118" s="88">
        <v>94.3</v>
      </c>
      <c r="J118" s="86" t="s">
        <v>547</v>
      </c>
      <c r="K118" s="87" t="s">
        <v>3455</v>
      </c>
      <c r="L118" s="77">
        <f t="shared" si="1"/>
        <v>7659</v>
      </c>
    </row>
    <row r="119" spans="1:12" ht="15" customHeight="1" x14ac:dyDescent="0.25">
      <c r="A119" s="85" t="s">
        <v>550</v>
      </c>
      <c r="B119" s="86" t="s">
        <v>551</v>
      </c>
      <c r="C119" s="87" t="s">
        <v>3451</v>
      </c>
      <c r="D119" s="87" t="s">
        <v>3556</v>
      </c>
      <c r="E119" s="87" t="s">
        <v>3471</v>
      </c>
      <c r="F119" s="87" t="s">
        <v>3576</v>
      </c>
      <c r="G119" s="87" t="s">
        <v>3556</v>
      </c>
      <c r="H119" s="76">
        <v>4810949007666</v>
      </c>
      <c r="I119" s="88">
        <v>116.7</v>
      </c>
      <c r="J119" s="86" t="s">
        <v>552</v>
      </c>
      <c r="K119" s="87" t="s">
        <v>3455</v>
      </c>
      <c r="L119" s="77">
        <f t="shared" si="1"/>
        <v>7666</v>
      </c>
    </row>
    <row r="120" spans="1:12" ht="15" customHeight="1" x14ac:dyDescent="0.25">
      <c r="A120" s="85" t="s">
        <v>553</v>
      </c>
      <c r="B120" s="86" t="s">
        <v>554</v>
      </c>
      <c r="C120" s="87" t="s">
        <v>3451</v>
      </c>
      <c r="D120" s="87" t="s">
        <v>3556</v>
      </c>
      <c r="E120" s="87" t="s">
        <v>3471</v>
      </c>
      <c r="F120" s="87" t="s">
        <v>3589</v>
      </c>
      <c r="G120" s="87" t="s">
        <v>3556</v>
      </c>
      <c r="H120" s="76">
        <v>4810949007673</v>
      </c>
      <c r="I120" s="88">
        <v>106.8</v>
      </c>
      <c r="J120" s="86" t="s">
        <v>555</v>
      </c>
      <c r="K120" s="87" t="s">
        <v>3455</v>
      </c>
      <c r="L120" s="77">
        <f t="shared" si="1"/>
        <v>7673</v>
      </c>
    </row>
    <row r="121" spans="1:12" ht="15" customHeight="1" x14ac:dyDescent="0.25">
      <c r="A121" s="85" t="s">
        <v>542</v>
      </c>
      <c r="B121" s="86" t="s">
        <v>543</v>
      </c>
      <c r="C121" s="87" t="s">
        <v>3451</v>
      </c>
      <c r="D121" s="87" t="s">
        <v>3556</v>
      </c>
      <c r="E121" s="87" t="s">
        <v>3471</v>
      </c>
      <c r="F121" s="87" t="s">
        <v>3549</v>
      </c>
      <c r="G121" s="87" t="s">
        <v>3556</v>
      </c>
      <c r="H121" s="76">
        <v>4810949007680</v>
      </c>
      <c r="I121" s="88">
        <v>117.5</v>
      </c>
      <c r="J121" s="86" t="s">
        <v>544</v>
      </c>
      <c r="K121" s="87" t="s">
        <v>3455</v>
      </c>
      <c r="L121" s="77">
        <f t="shared" si="1"/>
        <v>7680</v>
      </c>
    </row>
    <row r="122" spans="1:12" ht="15" customHeight="1" x14ac:dyDescent="0.25">
      <c r="A122" s="85" t="s">
        <v>2123</v>
      </c>
      <c r="B122" s="86" t="s">
        <v>2124</v>
      </c>
      <c r="C122" s="87" t="s">
        <v>3475</v>
      </c>
      <c r="D122" s="87" t="s">
        <v>3490</v>
      </c>
      <c r="E122" s="87" t="s">
        <v>3593</v>
      </c>
      <c r="F122" s="87"/>
      <c r="G122" s="87" t="s">
        <v>3840</v>
      </c>
      <c r="H122" s="76">
        <v>4045644007745</v>
      </c>
      <c r="I122" s="88">
        <v>168.3</v>
      </c>
      <c r="J122" s="86" t="s">
        <v>2125</v>
      </c>
      <c r="K122" s="87" t="s">
        <v>3595</v>
      </c>
      <c r="L122" s="77">
        <f t="shared" si="1"/>
        <v>7745</v>
      </c>
    </row>
    <row r="123" spans="1:12" ht="15" customHeight="1" x14ac:dyDescent="0.25">
      <c r="A123" s="85" t="s">
        <v>2126</v>
      </c>
      <c r="B123" s="86" t="s">
        <v>2127</v>
      </c>
      <c r="C123" s="87" t="s">
        <v>3475</v>
      </c>
      <c r="D123" s="87" t="s">
        <v>3490</v>
      </c>
      <c r="E123" s="87" t="s">
        <v>3593</v>
      </c>
      <c r="F123" s="87"/>
      <c r="G123" s="87" t="s">
        <v>3862</v>
      </c>
      <c r="H123" s="76">
        <v>4045644007806</v>
      </c>
      <c r="I123" s="88">
        <v>3.6</v>
      </c>
      <c r="J123" s="86" t="s">
        <v>2128</v>
      </c>
      <c r="K123" s="87" t="s">
        <v>3595</v>
      </c>
      <c r="L123" s="77">
        <f t="shared" si="1"/>
        <v>7806</v>
      </c>
    </row>
    <row r="124" spans="1:12" ht="15" customHeight="1" x14ac:dyDescent="0.25">
      <c r="A124" s="85" t="s">
        <v>2129</v>
      </c>
      <c r="B124" s="86" t="s">
        <v>2130</v>
      </c>
      <c r="C124" s="87" t="s">
        <v>3475</v>
      </c>
      <c r="D124" s="87" t="s">
        <v>3490</v>
      </c>
      <c r="E124" s="87" t="s">
        <v>3593</v>
      </c>
      <c r="F124" s="87"/>
      <c r="G124" s="87" t="s">
        <v>3863</v>
      </c>
      <c r="H124" s="76">
        <v>4045644007813</v>
      </c>
      <c r="I124" s="88">
        <v>3.6</v>
      </c>
      <c r="J124" s="86" t="s">
        <v>2131</v>
      </c>
      <c r="K124" s="87" t="s">
        <v>3595</v>
      </c>
      <c r="L124" s="77">
        <f t="shared" si="1"/>
        <v>7813</v>
      </c>
    </row>
    <row r="125" spans="1:12" ht="15" customHeight="1" x14ac:dyDescent="0.25">
      <c r="A125" s="85" t="s">
        <v>2132</v>
      </c>
      <c r="B125" s="86" t="s">
        <v>2133</v>
      </c>
      <c r="C125" s="87" t="s">
        <v>3475</v>
      </c>
      <c r="D125" s="87" t="s">
        <v>3490</v>
      </c>
      <c r="E125" s="87" t="s">
        <v>3593</v>
      </c>
      <c r="F125" s="87"/>
      <c r="G125" s="87" t="s">
        <v>3863</v>
      </c>
      <c r="H125" s="76">
        <v>4045644007820</v>
      </c>
      <c r="I125" s="88">
        <v>3.6</v>
      </c>
      <c r="J125" s="86" t="s">
        <v>2134</v>
      </c>
      <c r="K125" s="87" t="s">
        <v>3595</v>
      </c>
      <c r="L125" s="77">
        <f t="shared" si="1"/>
        <v>7820</v>
      </c>
    </row>
    <row r="126" spans="1:12" ht="15" customHeight="1" x14ac:dyDescent="0.25">
      <c r="A126" s="85" t="s">
        <v>623</v>
      </c>
      <c r="B126" s="86" t="s">
        <v>624</v>
      </c>
      <c r="C126" s="87" t="s">
        <v>3451</v>
      </c>
      <c r="D126" s="87" t="s">
        <v>3490</v>
      </c>
      <c r="E126" s="87" t="s">
        <v>3453</v>
      </c>
      <c r="F126" s="87" t="s">
        <v>3487</v>
      </c>
      <c r="G126" s="87" t="s">
        <v>3716</v>
      </c>
      <c r="H126" s="76">
        <v>4810949008014</v>
      </c>
      <c r="I126" s="88">
        <v>6.8</v>
      </c>
      <c r="J126" s="86" t="s">
        <v>505</v>
      </c>
      <c r="K126" s="87" t="s">
        <v>3455</v>
      </c>
      <c r="L126" s="77">
        <f t="shared" si="1"/>
        <v>8014</v>
      </c>
    </row>
    <row r="127" spans="1:12" ht="15" customHeight="1" x14ac:dyDescent="0.25">
      <c r="A127" s="85" t="s">
        <v>499</v>
      </c>
      <c r="B127" s="86" t="s">
        <v>500</v>
      </c>
      <c r="C127" s="87" t="s">
        <v>3451</v>
      </c>
      <c r="D127" s="87" t="s">
        <v>3452</v>
      </c>
      <c r="E127" s="87" t="s">
        <v>3453</v>
      </c>
      <c r="F127" s="87" t="s">
        <v>3699</v>
      </c>
      <c r="G127" s="87" t="s">
        <v>3700</v>
      </c>
      <c r="H127" s="76">
        <v>4810949008052</v>
      </c>
      <c r="I127" s="88">
        <v>86</v>
      </c>
      <c r="J127" s="86" t="s">
        <v>7</v>
      </c>
      <c r="K127" s="87" t="s">
        <v>3455</v>
      </c>
      <c r="L127" s="77">
        <f t="shared" si="1"/>
        <v>8052</v>
      </c>
    </row>
    <row r="128" spans="1:12" ht="15" customHeight="1" x14ac:dyDescent="0.25">
      <c r="A128" s="85" t="s">
        <v>501</v>
      </c>
      <c r="B128" s="86" t="s">
        <v>502</v>
      </c>
      <c r="C128" s="87" t="s">
        <v>3451</v>
      </c>
      <c r="D128" s="87" t="s">
        <v>3461</v>
      </c>
      <c r="E128" s="87" t="s">
        <v>3453</v>
      </c>
      <c r="F128" s="87" t="s">
        <v>3699</v>
      </c>
      <c r="G128" s="87" t="s">
        <v>3701</v>
      </c>
      <c r="H128" s="76">
        <v>4810949008069</v>
      </c>
      <c r="I128" s="88">
        <v>23.5</v>
      </c>
      <c r="J128" s="86" t="s">
        <v>7</v>
      </c>
      <c r="K128" s="87" t="s">
        <v>3455</v>
      </c>
      <c r="L128" s="77">
        <f t="shared" si="1"/>
        <v>8069</v>
      </c>
    </row>
    <row r="129" spans="1:12" ht="15" customHeight="1" x14ac:dyDescent="0.25">
      <c r="A129" s="85" t="s">
        <v>503</v>
      </c>
      <c r="B129" s="86" t="s">
        <v>504</v>
      </c>
      <c r="C129" s="87" t="s">
        <v>3451</v>
      </c>
      <c r="D129" s="87" t="s">
        <v>3490</v>
      </c>
      <c r="E129" s="87" t="s">
        <v>3453</v>
      </c>
      <c r="F129" s="87" t="s">
        <v>3699</v>
      </c>
      <c r="G129" s="87" t="s">
        <v>3702</v>
      </c>
      <c r="H129" s="76">
        <v>4810949008076</v>
      </c>
      <c r="I129" s="88">
        <v>10.199999999999999</v>
      </c>
      <c r="J129" s="86" t="s">
        <v>7</v>
      </c>
      <c r="K129" s="87" t="s">
        <v>3455</v>
      </c>
      <c r="L129" s="77">
        <f t="shared" si="1"/>
        <v>8076</v>
      </c>
    </row>
    <row r="130" spans="1:12" ht="15" customHeight="1" x14ac:dyDescent="0.25">
      <c r="A130" s="85" t="s">
        <v>496</v>
      </c>
      <c r="B130" s="86" t="s">
        <v>497</v>
      </c>
      <c r="C130" s="87" t="s">
        <v>3451</v>
      </c>
      <c r="D130" s="87" t="s">
        <v>3452</v>
      </c>
      <c r="E130" s="87" t="s">
        <v>3453</v>
      </c>
      <c r="F130" s="87" t="s">
        <v>3487</v>
      </c>
      <c r="G130" s="87" t="s">
        <v>3698</v>
      </c>
      <c r="H130" s="76">
        <v>4810949008083</v>
      </c>
      <c r="I130" s="88">
        <v>35.4</v>
      </c>
      <c r="J130" s="86" t="s">
        <v>498</v>
      </c>
      <c r="K130" s="87" t="s">
        <v>3455</v>
      </c>
      <c r="L130" s="77">
        <f t="shared" si="1"/>
        <v>8083</v>
      </c>
    </row>
    <row r="131" spans="1:12" ht="15" customHeight="1" x14ac:dyDescent="0.25">
      <c r="A131" s="85" t="s">
        <v>506</v>
      </c>
      <c r="B131" s="86" t="s">
        <v>507</v>
      </c>
      <c r="C131" s="87" t="s">
        <v>3451</v>
      </c>
      <c r="D131" s="87" t="s">
        <v>3556</v>
      </c>
      <c r="E131" s="87" t="s">
        <v>3471</v>
      </c>
      <c r="F131" s="87" t="s">
        <v>3703</v>
      </c>
      <c r="G131" s="87" t="s">
        <v>3556</v>
      </c>
      <c r="H131" s="76">
        <v>4810949008090</v>
      </c>
      <c r="I131" s="88">
        <v>61.1</v>
      </c>
      <c r="J131" s="86" t="s">
        <v>508</v>
      </c>
      <c r="K131" s="87" t="s">
        <v>3455</v>
      </c>
      <c r="L131" s="77">
        <f t="shared" ref="L131:L194" si="2">IFERROR(VALUE(RIGHT(H131,6)),"")</f>
        <v>8090</v>
      </c>
    </row>
    <row r="132" spans="1:12" ht="15" customHeight="1" x14ac:dyDescent="0.25">
      <c r="A132" s="85" t="s">
        <v>509</v>
      </c>
      <c r="B132" s="86" t="s">
        <v>510</v>
      </c>
      <c r="C132" s="87" t="s">
        <v>3451</v>
      </c>
      <c r="D132" s="87" t="s">
        <v>3674</v>
      </c>
      <c r="E132" s="87" t="s">
        <v>3471</v>
      </c>
      <c r="F132" s="87" t="s">
        <v>3703</v>
      </c>
      <c r="G132" s="87" t="s">
        <v>3674</v>
      </c>
      <c r="H132" s="76">
        <v>4810949008106</v>
      </c>
      <c r="I132" s="88">
        <v>18.600000000000001</v>
      </c>
      <c r="J132" s="86" t="s">
        <v>508</v>
      </c>
      <c r="K132" s="87" t="s">
        <v>3455</v>
      </c>
      <c r="L132" s="77">
        <f t="shared" si="2"/>
        <v>8106</v>
      </c>
    </row>
    <row r="133" spans="1:12" ht="15" customHeight="1" x14ac:dyDescent="0.25">
      <c r="A133" s="85" t="s">
        <v>556</v>
      </c>
      <c r="B133" s="86" t="s">
        <v>557</v>
      </c>
      <c r="C133" s="87" t="s">
        <v>3451</v>
      </c>
      <c r="D133" s="87" t="s">
        <v>3470</v>
      </c>
      <c r="E133" s="87" t="s">
        <v>3471</v>
      </c>
      <c r="F133" s="87" t="s">
        <v>3935</v>
      </c>
      <c r="G133" s="87" t="s">
        <v>3470</v>
      </c>
      <c r="H133" s="76">
        <v>4810949008137</v>
      </c>
      <c r="I133" s="88">
        <v>69.900000000000006</v>
      </c>
      <c r="J133" s="86" t="s">
        <v>558</v>
      </c>
      <c r="K133" s="87" t="s">
        <v>3496</v>
      </c>
      <c r="L133" s="77">
        <f t="shared" si="2"/>
        <v>8137</v>
      </c>
    </row>
    <row r="134" spans="1:12" ht="15" customHeight="1" x14ac:dyDescent="0.25">
      <c r="A134" s="85" t="s">
        <v>559</v>
      </c>
      <c r="B134" s="86" t="s">
        <v>560</v>
      </c>
      <c r="C134" s="87" t="s">
        <v>3451</v>
      </c>
      <c r="D134" s="87" t="s">
        <v>3556</v>
      </c>
      <c r="E134" s="87" t="s">
        <v>3471</v>
      </c>
      <c r="F134" s="87" t="s">
        <v>3935</v>
      </c>
      <c r="G134" s="87" t="s">
        <v>3556</v>
      </c>
      <c r="H134" s="76">
        <v>4810949008144</v>
      </c>
      <c r="I134" s="88">
        <v>45.2</v>
      </c>
      <c r="J134" s="86" t="s">
        <v>558</v>
      </c>
      <c r="K134" s="87" t="s">
        <v>3496</v>
      </c>
      <c r="L134" s="77">
        <f t="shared" si="2"/>
        <v>8144</v>
      </c>
    </row>
    <row r="135" spans="1:12" ht="15" customHeight="1" x14ac:dyDescent="0.25">
      <c r="A135" s="85" t="s">
        <v>561</v>
      </c>
      <c r="B135" s="86" t="s">
        <v>562</v>
      </c>
      <c r="C135" s="87" t="s">
        <v>3451</v>
      </c>
      <c r="D135" s="87" t="s">
        <v>3623</v>
      </c>
      <c r="E135" s="87" t="s">
        <v>3471</v>
      </c>
      <c r="F135" s="87" t="s">
        <v>3935</v>
      </c>
      <c r="G135" s="87" t="s">
        <v>3623</v>
      </c>
      <c r="H135" s="76">
        <v>4810949008151</v>
      </c>
      <c r="I135" s="88">
        <v>15.4</v>
      </c>
      <c r="J135" s="86" t="s">
        <v>558</v>
      </c>
      <c r="K135" s="87" t="s">
        <v>3496</v>
      </c>
      <c r="L135" s="77">
        <f t="shared" si="2"/>
        <v>8151</v>
      </c>
    </row>
    <row r="136" spans="1:12" ht="15" customHeight="1" x14ac:dyDescent="0.25">
      <c r="A136" s="85" t="s">
        <v>1312</v>
      </c>
      <c r="B136" s="86" t="s">
        <v>1313</v>
      </c>
      <c r="C136" s="87" t="s">
        <v>3475</v>
      </c>
      <c r="D136" s="87" t="s">
        <v>3470</v>
      </c>
      <c r="E136" s="87" t="s">
        <v>3471</v>
      </c>
      <c r="F136" s="87"/>
      <c r="G136" s="87" t="s">
        <v>3470</v>
      </c>
      <c r="H136" s="76">
        <v>4810949008311</v>
      </c>
      <c r="I136" s="88">
        <v>29.3</v>
      </c>
      <c r="J136" s="86" t="s">
        <v>1314</v>
      </c>
      <c r="K136" s="87" t="s">
        <v>3496</v>
      </c>
      <c r="L136" s="77">
        <f t="shared" si="2"/>
        <v>8311</v>
      </c>
    </row>
    <row r="137" spans="1:12" ht="15" customHeight="1" x14ac:dyDescent="0.25">
      <c r="A137" s="85" t="s">
        <v>1297</v>
      </c>
      <c r="B137" s="86" t="s">
        <v>1298</v>
      </c>
      <c r="C137" s="87" t="s">
        <v>3465</v>
      </c>
      <c r="D137" s="87" t="s">
        <v>3470</v>
      </c>
      <c r="E137" s="87" t="s">
        <v>3471</v>
      </c>
      <c r="F137" s="87"/>
      <c r="G137" s="87" t="s">
        <v>3470</v>
      </c>
      <c r="H137" s="76">
        <v>4810949008328</v>
      </c>
      <c r="I137" s="88">
        <v>21.4</v>
      </c>
      <c r="J137" s="86" t="s">
        <v>1299</v>
      </c>
      <c r="K137" s="87" t="s">
        <v>3496</v>
      </c>
      <c r="L137" s="77">
        <f t="shared" si="2"/>
        <v>8328</v>
      </c>
    </row>
    <row r="138" spans="1:12" ht="15" customHeight="1" x14ac:dyDescent="0.25">
      <c r="A138" s="85" t="s">
        <v>2141</v>
      </c>
      <c r="B138" s="86" t="s">
        <v>2142</v>
      </c>
      <c r="C138" s="87" t="s">
        <v>3475</v>
      </c>
      <c r="D138" s="87" t="s">
        <v>3490</v>
      </c>
      <c r="E138" s="87" t="s">
        <v>3593</v>
      </c>
      <c r="F138" s="87"/>
      <c r="G138" s="87" t="s">
        <v>3864</v>
      </c>
      <c r="H138" s="76">
        <v>4045644008384</v>
      </c>
      <c r="I138" s="88">
        <v>133.6</v>
      </c>
      <c r="J138" s="86"/>
      <c r="K138" s="87" t="s">
        <v>3595</v>
      </c>
      <c r="L138" s="77">
        <f t="shared" si="2"/>
        <v>8384</v>
      </c>
    </row>
    <row r="139" spans="1:12" ht="15" customHeight="1" x14ac:dyDescent="0.25">
      <c r="A139" s="85" t="s">
        <v>2135</v>
      </c>
      <c r="B139" s="86" t="s">
        <v>2136</v>
      </c>
      <c r="C139" s="87" t="s">
        <v>3475</v>
      </c>
      <c r="D139" s="87" t="s">
        <v>3490</v>
      </c>
      <c r="E139" s="87" t="s">
        <v>3593</v>
      </c>
      <c r="F139" s="87"/>
      <c r="G139" s="87" t="s">
        <v>3684</v>
      </c>
      <c r="H139" s="76">
        <v>4045644008438</v>
      </c>
      <c r="I139" s="88">
        <v>11.9</v>
      </c>
      <c r="J139" s="86" t="s">
        <v>2137</v>
      </c>
      <c r="K139" s="87" t="s">
        <v>3595</v>
      </c>
      <c r="L139" s="77">
        <f t="shared" si="2"/>
        <v>8438</v>
      </c>
    </row>
    <row r="140" spans="1:12" ht="15" customHeight="1" x14ac:dyDescent="0.25">
      <c r="A140" s="85" t="s">
        <v>826</v>
      </c>
      <c r="B140" s="86" t="s">
        <v>827</v>
      </c>
      <c r="C140" s="87" t="s">
        <v>3451</v>
      </c>
      <c r="D140" s="87" t="s">
        <v>3661</v>
      </c>
      <c r="E140" s="87" t="s">
        <v>3453</v>
      </c>
      <c r="F140" s="87" t="s">
        <v>3501</v>
      </c>
      <c r="G140" s="87" t="s">
        <v>4135</v>
      </c>
      <c r="H140" s="76">
        <v>4810949008458</v>
      </c>
      <c r="I140" s="88">
        <v>4.4000000000000004</v>
      </c>
      <c r="J140" s="86" t="s">
        <v>821</v>
      </c>
      <c r="K140" s="87" t="s">
        <v>3455</v>
      </c>
      <c r="L140" s="77">
        <f t="shared" si="2"/>
        <v>8458</v>
      </c>
    </row>
    <row r="141" spans="1:12" ht="15" customHeight="1" x14ac:dyDescent="0.25">
      <c r="A141" s="85" t="s">
        <v>805</v>
      </c>
      <c r="B141" s="86" t="s">
        <v>3179</v>
      </c>
      <c r="C141" s="87" t="s">
        <v>3451</v>
      </c>
      <c r="D141" s="87" t="s">
        <v>3718</v>
      </c>
      <c r="E141" s="87" t="s">
        <v>3471</v>
      </c>
      <c r="F141" s="87" t="s">
        <v>3713</v>
      </c>
      <c r="G141" s="87" t="s">
        <v>3718</v>
      </c>
      <c r="H141" s="76">
        <v>4810949008465</v>
      </c>
      <c r="I141" s="88">
        <v>8.1999999999999993</v>
      </c>
      <c r="J141" s="86" t="s">
        <v>803</v>
      </c>
      <c r="K141" s="87" t="s">
        <v>3455</v>
      </c>
      <c r="L141" s="77">
        <f t="shared" si="2"/>
        <v>8465</v>
      </c>
    </row>
    <row r="142" spans="1:12" ht="15" customHeight="1" x14ac:dyDescent="0.25">
      <c r="A142" s="85" t="s">
        <v>2138</v>
      </c>
      <c r="B142" s="86" t="s">
        <v>2139</v>
      </c>
      <c r="C142" s="87" t="s">
        <v>3475</v>
      </c>
      <c r="D142" s="87" t="s">
        <v>3490</v>
      </c>
      <c r="E142" s="87" t="s">
        <v>3593</v>
      </c>
      <c r="F142" s="87"/>
      <c r="G142" s="87" t="s">
        <v>3832</v>
      </c>
      <c r="H142" s="76">
        <v>4045644008490</v>
      </c>
      <c r="I142" s="88">
        <v>45.6</v>
      </c>
      <c r="J142" s="86" t="s">
        <v>2140</v>
      </c>
      <c r="K142" s="87" t="s">
        <v>3595</v>
      </c>
      <c r="L142" s="77">
        <f t="shared" si="2"/>
        <v>8490</v>
      </c>
    </row>
    <row r="143" spans="1:12" ht="15" customHeight="1" x14ac:dyDescent="0.25">
      <c r="A143" s="85" t="s">
        <v>687</v>
      </c>
      <c r="B143" s="86" t="s">
        <v>688</v>
      </c>
      <c r="C143" s="87" t="s">
        <v>3451</v>
      </c>
      <c r="D143" s="87" t="s">
        <v>3661</v>
      </c>
      <c r="E143" s="87" t="s">
        <v>3453</v>
      </c>
      <c r="F143" s="87" t="s">
        <v>3772</v>
      </c>
      <c r="G143" s="87" t="s">
        <v>3668</v>
      </c>
      <c r="H143" s="76">
        <v>4810949008496</v>
      </c>
      <c r="I143" s="88">
        <v>7.9</v>
      </c>
      <c r="J143" s="86" t="s">
        <v>682</v>
      </c>
      <c r="K143" s="87" t="s">
        <v>3455</v>
      </c>
      <c r="L143" s="77">
        <f t="shared" si="2"/>
        <v>8496</v>
      </c>
    </row>
    <row r="144" spans="1:12" ht="15" customHeight="1" x14ac:dyDescent="0.25">
      <c r="A144" s="85" t="s">
        <v>1993</v>
      </c>
      <c r="B144" s="86" t="s">
        <v>1994</v>
      </c>
      <c r="C144" s="87" t="s">
        <v>3475</v>
      </c>
      <c r="D144" s="87" t="s">
        <v>3490</v>
      </c>
      <c r="E144" s="87" t="s">
        <v>3593</v>
      </c>
      <c r="F144" s="87"/>
      <c r="G144" s="87" t="s">
        <v>3833</v>
      </c>
      <c r="H144" s="76">
        <v>4002353008968</v>
      </c>
      <c r="I144" s="88">
        <v>58.4</v>
      </c>
      <c r="J144" s="86" t="s">
        <v>1995</v>
      </c>
      <c r="K144" s="87" t="s">
        <v>3595</v>
      </c>
      <c r="L144" s="77">
        <f t="shared" si="2"/>
        <v>8968</v>
      </c>
    </row>
    <row r="145" spans="1:12" ht="15" customHeight="1" x14ac:dyDescent="0.25">
      <c r="A145" s="85" t="s">
        <v>1794</v>
      </c>
      <c r="B145" s="86" t="s">
        <v>3305</v>
      </c>
      <c r="C145" s="87" t="s">
        <v>3451</v>
      </c>
      <c r="D145" s="87" t="s">
        <v>3470</v>
      </c>
      <c r="E145" s="87" t="s">
        <v>3471</v>
      </c>
      <c r="F145" s="87"/>
      <c r="G145" s="87" t="s">
        <v>3470</v>
      </c>
      <c r="H145" s="76">
        <v>4810949009134</v>
      </c>
      <c r="I145" s="88">
        <v>23.1</v>
      </c>
      <c r="J145" s="86" t="s">
        <v>1136</v>
      </c>
      <c r="K145" s="87" t="s">
        <v>3496</v>
      </c>
      <c r="L145" s="77">
        <f t="shared" si="2"/>
        <v>9134</v>
      </c>
    </row>
    <row r="146" spans="1:12" ht="15" customHeight="1" x14ac:dyDescent="0.25">
      <c r="A146" s="85" t="s">
        <v>830</v>
      </c>
      <c r="B146" s="86" t="s">
        <v>831</v>
      </c>
      <c r="C146" s="87" t="s">
        <v>3451</v>
      </c>
      <c r="D146" s="87" t="s">
        <v>3461</v>
      </c>
      <c r="E146" s="87" t="s">
        <v>3453</v>
      </c>
      <c r="F146" s="87" t="s">
        <v>3501</v>
      </c>
      <c r="G146" s="87" t="s">
        <v>3940</v>
      </c>
      <c r="H146" s="76">
        <v>4810949009141</v>
      </c>
      <c r="I146" s="88">
        <v>9.9</v>
      </c>
      <c r="J146" s="86" t="s">
        <v>821</v>
      </c>
      <c r="K146" s="87" t="s">
        <v>3455</v>
      </c>
      <c r="L146" s="77">
        <f t="shared" si="2"/>
        <v>9141</v>
      </c>
    </row>
    <row r="147" spans="1:12" ht="15" customHeight="1" x14ac:dyDescent="0.25">
      <c r="A147" s="85" t="s">
        <v>828</v>
      </c>
      <c r="B147" s="86" t="s">
        <v>829</v>
      </c>
      <c r="C147" s="87" t="s">
        <v>3451</v>
      </c>
      <c r="D147" s="87" t="s">
        <v>3452</v>
      </c>
      <c r="E147" s="87" t="s">
        <v>3453</v>
      </c>
      <c r="F147" s="87" t="s">
        <v>3501</v>
      </c>
      <c r="G147" s="87" t="s">
        <v>3939</v>
      </c>
      <c r="H147" s="76">
        <v>4810949009165</v>
      </c>
      <c r="I147" s="88">
        <v>30.2</v>
      </c>
      <c r="J147" s="86" t="s">
        <v>821</v>
      </c>
      <c r="K147" s="87" t="s">
        <v>3455</v>
      </c>
      <c r="L147" s="77">
        <f t="shared" si="2"/>
        <v>9165</v>
      </c>
    </row>
    <row r="148" spans="1:12" ht="15" customHeight="1" x14ac:dyDescent="0.25">
      <c r="A148" s="85" t="s">
        <v>810</v>
      </c>
      <c r="B148" s="86" t="s">
        <v>3181</v>
      </c>
      <c r="C148" s="87" t="s">
        <v>3451</v>
      </c>
      <c r="D148" s="87" t="s">
        <v>3710</v>
      </c>
      <c r="E148" s="87" t="s">
        <v>3471</v>
      </c>
      <c r="F148" s="87" t="s">
        <v>3713</v>
      </c>
      <c r="G148" s="87" t="s">
        <v>3710</v>
      </c>
      <c r="H148" s="76">
        <v>4810949009189</v>
      </c>
      <c r="I148" s="88">
        <v>12.6</v>
      </c>
      <c r="J148" s="86" t="s">
        <v>803</v>
      </c>
      <c r="K148" s="87" t="s">
        <v>3455</v>
      </c>
      <c r="L148" s="77">
        <f t="shared" si="2"/>
        <v>9189</v>
      </c>
    </row>
    <row r="149" spans="1:12" ht="15" customHeight="1" x14ac:dyDescent="0.25">
      <c r="A149" s="85" t="s">
        <v>809</v>
      </c>
      <c r="B149" s="86" t="s">
        <v>3180</v>
      </c>
      <c r="C149" s="87" t="s">
        <v>3451</v>
      </c>
      <c r="D149" s="87" t="s">
        <v>3709</v>
      </c>
      <c r="E149" s="87" t="s">
        <v>3471</v>
      </c>
      <c r="F149" s="87" t="s">
        <v>3713</v>
      </c>
      <c r="G149" s="87" t="s">
        <v>3709</v>
      </c>
      <c r="H149" s="76">
        <v>4810949009202</v>
      </c>
      <c r="I149" s="88">
        <v>46.1</v>
      </c>
      <c r="J149" s="86" t="s">
        <v>803</v>
      </c>
      <c r="K149" s="87" t="s">
        <v>3455</v>
      </c>
      <c r="L149" s="77">
        <f t="shared" si="2"/>
        <v>9202</v>
      </c>
    </row>
    <row r="150" spans="1:12" ht="15" customHeight="1" x14ac:dyDescent="0.25">
      <c r="A150" s="85" t="s">
        <v>621</v>
      </c>
      <c r="B150" s="86" t="s">
        <v>622</v>
      </c>
      <c r="C150" s="87" t="s">
        <v>3451</v>
      </c>
      <c r="D150" s="87" t="s">
        <v>3490</v>
      </c>
      <c r="E150" s="87" t="s">
        <v>3453</v>
      </c>
      <c r="F150" s="87" t="s">
        <v>3487</v>
      </c>
      <c r="G150" s="87" t="s">
        <v>3716</v>
      </c>
      <c r="H150" s="76">
        <v>4810949009264</v>
      </c>
      <c r="I150" s="88">
        <v>7.5</v>
      </c>
      <c r="J150" s="86" t="s">
        <v>618</v>
      </c>
      <c r="K150" s="87" t="s">
        <v>3455</v>
      </c>
      <c r="L150" s="77">
        <f t="shared" si="2"/>
        <v>9264</v>
      </c>
    </row>
    <row r="151" spans="1:12" ht="15" customHeight="1" x14ac:dyDescent="0.25">
      <c r="A151" s="85" t="s">
        <v>619</v>
      </c>
      <c r="B151" s="86" t="s">
        <v>620</v>
      </c>
      <c r="C151" s="87" t="s">
        <v>3451</v>
      </c>
      <c r="D151" s="87" t="s">
        <v>3461</v>
      </c>
      <c r="E151" s="87" t="s">
        <v>3453</v>
      </c>
      <c r="F151" s="87" t="s">
        <v>3487</v>
      </c>
      <c r="G151" s="87" t="s">
        <v>3715</v>
      </c>
      <c r="H151" s="76">
        <v>4810949009271</v>
      </c>
      <c r="I151" s="88">
        <v>14.9</v>
      </c>
      <c r="J151" s="86" t="s">
        <v>618</v>
      </c>
      <c r="K151" s="87" t="s">
        <v>3455</v>
      </c>
      <c r="L151" s="77">
        <f t="shared" si="2"/>
        <v>9271</v>
      </c>
    </row>
    <row r="152" spans="1:12" ht="15" customHeight="1" x14ac:dyDescent="0.25">
      <c r="A152" s="85" t="s">
        <v>616</v>
      </c>
      <c r="B152" s="86" t="s">
        <v>617</v>
      </c>
      <c r="C152" s="87" t="s">
        <v>3451</v>
      </c>
      <c r="D152" s="87" t="s">
        <v>3479</v>
      </c>
      <c r="E152" s="87" t="s">
        <v>3453</v>
      </c>
      <c r="F152" s="87" t="s">
        <v>3487</v>
      </c>
      <c r="G152" s="87" t="s">
        <v>3602</v>
      </c>
      <c r="H152" s="76">
        <v>4810949009288</v>
      </c>
      <c r="I152" s="88">
        <v>27</v>
      </c>
      <c r="J152" s="86" t="s">
        <v>618</v>
      </c>
      <c r="K152" s="87" t="s">
        <v>3455</v>
      </c>
      <c r="L152" s="77">
        <f t="shared" si="2"/>
        <v>9288</v>
      </c>
    </row>
    <row r="153" spans="1:12" ht="15" customHeight="1" x14ac:dyDescent="0.25">
      <c r="A153" s="85" t="s">
        <v>594</v>
      </c>
      <c r="B153" s="86" t="s">
        <v>595</v>
      </c>
      <c r="C153" s="87" t="s">
        <v>3451</v>
      </c>
      <c r="D153" s="87" t="s">
        <v>3452</v>
      </c>
      <c r="E153" s="87" t="s">
        <v>3453</v>
      </c>
      <c r="F153" s="87" t="s">
        <v>3747</v>
      </c>
      <c r="G153" s="87" t="s">
        <v>3748</v>
      </c>
      <c r="H153" s="76">
        <v>4810949009295</v>
      </c>
      <c r="I153" s="88">
        <v>193.6</v>
      </c>
      <c r="J153" s="86" t="s">
        <v>596</v>
      </c>
      <c r="K153" s="87" t="s">
        <v>3455</v>
      </c>
      <c r="L153" s="77">
        <f t="shared" si="2"/>
        <v>9295</v>
      </c>
    </row>
    <row r="154" spans="1:12" ht="15" customHeight="1" x14ac:dyDescent="0.25">
      <c r="A154" s="85" t="s">
        <v>597</v>
      </c>
      <c r="B154" s="86" t="s">
        <v>598</v>
      </c>
      <c r="C154" s="87" t="s">
        <v>3451</v>
      </c>
      <c r="D154" s="87" t="s">
        <v>3479</v>
      </c>
      <c r="E154" s="87" t="s">
        <v>3453</v>
      </c>
      <c r="F154" s="87" t="s">
        <v>3747</v>
      </c>
      <c r="G154" s="87" t="s">
        <v>3749</v>
      </c>
      <c r="H154" s="76">
        <v>4810949009301</v>
      </c>
      <c r="I154" s="88">
        <v>109.4</v>
      </c>
      <c r="J154" s="86" t="s">
        <v>596</v>
      </c>
      <c r="K154" s="87" t="s">
        <v>3455</v>
      </c>
      <c r="L154" s="77">
        <f t="shared" si="2"/>
        <v>9301</v>
      </c>
    </row>
    <row r="155" spans="1:12" ht="15" customHeight="1" x14ac:dyDescent="0.25">
      <c r="A155" s="85" t="s">
        <v>599</v>
      </c>
      <c r="B155" s="86" t="s">
        <v>600</v>
      </c>
      <c r="C155" s="87" t="s">
        <v>3451</v>
      </c>
      <c r="D155" s="87" t="s">
        <v>3461</v>
      </c>
      <c r="E155" s="87" t="s">
        <v>3453</v>
      </c>
      <c r="F155" s="87" t="s">
        <v>3747</v>
      </c>
      <c r="G155" s="87" t="s">
        <v>3750</v>
      </c>
      <c r="H155" s="76">
        <v>4810949009318</v>
      </c>
      <c r="I155" s="88">
        <v>59</v>
      </c>
      <c r="J155" s="86" t="s">
        <v>596</v>
      </c>
      <c r="K155" s="87" t="s">
        <v>3455</v>
      </c>
      <c r="L155" s="77">
        <f t="shared" si="2"/>
        <v>9318</v>
      </c>
    </row>
    <row r="156" spans="1:12" ht="15" customHeight="1" x14ac:dyDescent="0.25">
      <c r="A156" s="85" t="s">
        <v>605</v>
      </c>
      <c r="B156" s="86" t="s">
        <v>606</v>
      </c>
      <c r="C156" s="87" t="s">
        <v>3451</v>
      </c>
      <c r="D156" s="87" t="s">
        <v>3452</v>
      </c>
      <c r="E156" s="87" t="s">
        <v>3453</v>
      </c>
      <c r="F156" s="87" t="s">
        <v>3483</v>
      </c>
      <c r="G156" s="87" t="s">
        <v>3561</v>
      </c>
      <c r="H156" s="76">
        <v>4810949009325</v>
      </c>
      <c r="I156" s="88">
        <v>170</v>
      </c>
      <c r="J156" s="86" t="s">
        <v>607</v>
      </c>
      <c r="K156" s="87" t="s">
        <v>3455</v>
      </c>
      <c r="L156" s="77">
        <f t="shared" si="2"/>
        <v>9325</v>
      </c>
    </row>
    <row r="157" spans="1:12" ht="15" customHeight="1" x14ac:dyDescent="0.25">
      <c r="A157" s="85" t="s">
        <v>608</v>
      </c>
      <c r="B157" s="86" t="s">
        <v>609</v>
      </c>
      <c r="C157" s="87" t="s">
        <v>3451</v>
      </c>
      <c r="D157" s="87" t="s">
        <v>3479</v>
      </c>
      <c r="E157" s="87" t="s">
        <v>3453</v>
      </c>
      <c r="F157" s="87" t="s">
        <v>3483</v>
      </c>
      <c r="G157" s="87" t="s">
        <v>3820</v>
      </c>
      <c r="H157" s="76">
        <v>4810949009332</v>
      </c>
      <c r="I157" s="88">
        <v>98.5</v>
      </c>
      <c r="J157" s="86" t="s">
        <v>607</v>
      </c>
      <c r="K157" s="87" t="s">
        <v>3455</v>
      </c>
      <c r="L157" s="77">
        <f t="shared" si="2"/>
        <v>9332</v>
      </c>
    </row>
    <row r="158" spans="1:12" ht="15" customHeight="1" x14ac:dyDescent="0.25">
      <c r="A158" s="85" t="s">
        <v>610</v>
      </c>
      <c r="B158" s="86" t="s">
        <v>611</v>
      </c>
      <c r="C158" s="87" t="s">
        <v>3451</v>
      </c>
      <c r="D158" s="87" t="s">
        <v>3461</v>
      </c>
      <c r="E158" s="87" t="s">
        <v>3453</v>
      </c>
      <c r="F158" s="87" t="s">
        <v>3483</v>
      </c>
      <c r="G158" s="87" t="s">
        <v>3964</v>
      </c>
      <c r="H158" s="76">
        <v>4810949009349</v>
      </c>
      <c r="I158" s="88">
        <v>53.8</v>
      </c>
      <c r="J158" s="86" t="s">
        <v>607</v>
      </c>
      <c r="K158" s="87" t="s">
        <v>3455</v>
      </c>
      <c r="L158" s="77">
        <f t="shared" si="2"/>
        <v>9349</v>
      </c>
    </row>
    <row r="159" spans="1:12" ht="15" customHeight="1" x14ac:dyDescent="0.25">
      <c r="A159" s="85" t="s">
        <v>521</v>
      </c>
      <c r="B159" s="86" t="s">
        <v>522</v>
      </c>
      <c r="C159" s="87" t="s">
        <v>3451</v>
      </c>
      <c r="D159" s="87" t="s">
        <v>3452</v>
      </c>
      <c r="E159" s="87" t="s">
        <v>3453</v>
      </c>
      <c r="F159" s="87" t="s">
        <v>3544</v>
      </c>
      <c r="G159" s="87" t="s">
        <v>3552</v>
      </c>
      <c r="H159" s="76">
        <v>4810949009356</v>
      </c>
      <c r="I159" s="88">
        <v>148.80000000000001</v>
      </c>
      <c r="J159" s="86" t="s">
        <v>523</v>
      </c>
      <c r="K159" s="87" t="s">
        <v>3455</v>
      </c>
      <c r="L159" s="77">
        <f t="shared" si="2"/>
        <v>9356</v>
      </c>
    </row>
    <row r="160" spans="1:12" ht="15" customHeight="1" x14ac:dyDescent="0.25">
      <c r="A160" s="78">
        <v>948102785</v>
      </c>
      <c r="B160" s="79" t="s">
        <v>1205</v>
      </c>
      <c r="H160" s="76">
        <v>4810949009370</v>
      </c>
      <c r="I160" s="79">
        <v>137.5</v>
      </c>
      <c r="L160" s="77">
        <f t="shared" si="2"/>
        <v>9370</v>
      </c>
    </row>
    <row r="161" spans="1:12" ht="15" customHeight="1" x14ac:dyDescent="0.25">
      <c r="A161" s="85" t="s">
        <v>524</v>
      </c>
      <c r="B161" s="86" t="s">
        <v>525</v>
      </c>
      <c r="C161" s="87" t="s">
        <v>3451</v>
      </c>
      <c r="D161" s="87" t="s">
        <v>3512</v>
      </c>
      <c r="E161" s="87" t="s">
        <v>3453</v>
      </c>
      <c r="F161" s="87" t="s">
        <v>3522</v>
      </c>
      <c r="G161" s="87" t="s">
        <v>3509</v>
      </c>
      <c r="H161" s="76">
        <v>4810949009431</v>
      </c>
      <c r="I161" s="88">
        <v>120.7</v>
      </c>
      <c r="J161" s="86" t="s">
        <v>523</v>
      </c>
      <c r="K161" s="87" t="s">
        <v>3455</v>
      </c>
      <c r="L161" s="77">
        <f t="shared" si="2"/>
        <v>9431</v>
      </c>
    </row>
    <row r="162" spans="1:12" ht="15" customHeight="1" x14ac:dyDescent="0.25">
      <c r="A162" s="78">
        <v>862251</v>
      </c>
      <c r="B162" s="79" t="s">
        <v>2013</v>
      </c>
      <c r="H162" s="76">
        <v>4001438009579</v>
      </c>
      <c r="I162" s="79">
        <v>62.7</v>
      </c>
      <c r="L162" s="77">
        <f t="shared" si="2"/>
        <v>9579</v>
      </c>
    </row>
    <row r="163" spans="1:12" ht="15" customHeight="1" x14ac:dyDescent="0.25">
      <c r="A163" s="85" t="s">
        <v>1073</v>
      </c>
      <c r="B163" s="86" t="s">
        <v>1074</v>
      </c>
      <c r="C163" s="87" t="s">
        <v>3451</v>
      </c>
      <c r="D163" s="87" t="s">
        <v>3461</v>
      </c>
      <c r="E163" s="87" t="s">
        <v>3453</v>
      </c>
      <c r="F163" s="87" t="s">
        <v>4034</v>
      </c>
      <c r="G163" s="87" t="s">
        <v>4035</v>
      </c>
      <c r="H163" s="76">
        <v>4810949010024</v>
      </c>
      <c r="I163" s="88">
        <v>59.7</v>
      </c>
      <c r="J163" s="86" t="s">
        <v>2548</v>
      </c>
      <c r="K163" s="87"/>
      <c r="L163" s="77">
        <f t="shared" si="2"/>
        <v>10024</v>
      </c>
    </row>
    <row r="164" spans="1:12" ht="15" customHeight="1" x14ac:dyDescent="0.25">
      <c r="A164" s="85" t="s">
        <v>1076</v>
      </c>
      <c r="B164" s="86" t="s">
        <v>1077</v>
      </c>
      <c r="C164" s="87" t="s">
        <v>3451</v>
      </c>
      <c r="D164" s="87" t="s">
        <v>3461</v>
      </c>
      <c r="E164" s="87" t="s">
        <v>3453</v>
      </c>
      <c r="F164" s="87" t="s">
        <v>4034</v>
      </c>
      <c r="G164" s="87" t="s">
        <v>4035</v>
      </c>
      <c r="H164" s="76">
        <v>4810949010048</v>
      </c>
      <c r="I164" s="88">
        <v>59.7</v>
      </c>
      <c r="J164" s="86" t="s">
        <v>2548</v>
      </c>
      <c r="K164" s="87"/>
      <c r="L164" s="77">
        <f t="shared" si="2"/>
        <v>10048</v>
      </c>
    </row>
    <row r="165" spans="1:12" ht="15" customHeight="1" x14ac:dyDescent="0.25">
      <c r="A165" s="85" t="s">
        <v>1103</v>
      </c>
      <c r="B165" s="86" t="s">
        <v>1104</v>
      </c>
      <c r="C165" s="87" t="s">
        <v>3451</v>
      </c>
      <c r="D165" s="87" t="s">
        <v>3461</v>
      </c>
      <c r="E165" s="87" t="s">
        <v>3453</v>
      </c>
      <c r="F165" s="87" t="s">
        <v>4034</v>
      </c>
      <c r="G165" s="87" t="s">
        <v>4035</v>
      </c>
      <c r="H165" s="76">
        <v>4810949010062</v>
      </c>
      <c r="I165" s="88">
        <v>59.5</v>
      </c>
      <c r="J165" s="86" t="s">
        <v>2559</v>
      </c>
      <c r="K165" s="87" t="s">
        <v>3455</v>
      </c>
      <c r="L165" s="77">
        <f t="shared" si="2"/>
        <v>10062</v>
      </c>
    </row>
    <row r="166" spans="1:12" ht="15" customHeight="1" x14ac:dyDescent="0.25">
      <c r="A166" s="85" t="s">
        <v>1107</v>
      </c>
      <c r="B166" s="86" t="s">
        <v>1108</v>
      </c>
      <c r="C166" s="87" t="s">
        <v>3451</v>
      </c>
      <c r="D166" s="87" t="s">
        <v>3515</v>
      </c>
      <c r="E166" s="87" t="s">
        <v>3453</v>
      </c>
      <c r="F166" s="87" t="s">
        <v>3778</v>
      </c>
      <c r="G166" s="87" t="s">
        <v>4104</v>
      </c>
      <c r="H166" s="76">
        <v>4810949010086</v>
      </c>
      <c r="I166" s="88">
        <v>49.6</v>
      </c>
      <c r="J166" s="86" t="s">
        <v>2559</v>
      </c>
      <c r="K166" s="87" t="s">
        <v>3455</v>
      </c>
      <c r="L166" s="77">
        <f t="shared" si="2"/>
        <v>10086</v>
      </c>
    </row>
    <row r="167" spans="1:12" ht="15" customHeight="1" x14ac:dyDescent="0.25">
      <c r="A167" s="85" t="s">
        <v>1111</v>
      </c>
      <c r="B167" s="86" t="s">
        <v>1112</v>
      </c>
      <c r="C167" s="87" t="s">
        <v>3451</v>
      </c>
      <c r="D167" s="87" t="s">
        <v>3461</v>
      </c>
      <c r="E167" s="87" t="s">
        <v>3453</v>
      </c>
      <c r="F167" s="87" t="s">
        <v>4034</v>
      </c>
      <c r="G167" s="87" t="s">
        <v>4035</v>
      </c>
      <c r="H167" s="76">
        <v>4810949010109</v>
      </c>
      <c r="I167" s="88">
        <v>59.5</v>
      </c>
      <c r="J167" s="86" t="s">
        <v>2559</v>
      </c>
      <c r="K167" s="87" t="s">
        <v>3455</v>
      </c>
      <c r="L167" s="77">
        <f t="shared" si="2"/>
        <v>10109</v>
      </c>
    </row>
    <row r="168" spans="1:12" ht="15" customHeight="1" x14ac:dyDescent="0.25">
      <c r="A168" s="85" t="s">
        <v>1115</v>
      </c>
      <c r="B168" s="86" t="s">
        <v>1116</v>
      </c>
      <c r="C168" s="87" t="s">
        <v>3451</v>
      </c>
      <c r="D168" s="87" t="s">
        <v>3515</v>
      </c>
      <c r="E168" s="87" t="s">
        <v>3453</v>
      </c>
      <c r="F168" s="87" t="s">
        <v>3459</v>
      </c>
      <c r="G168" s="87" t="s">
        <v>4106</v>
      </c>
      <c r="H168" s="76">
        <v>4810949010123</v>
      </c>
      <c r="I168" s="88">
        <v>49.6</v>
      </c>
      <c r="J168" s="86" t="s">
        <v>2559</v>
      </c>
      <c r="K168" s="87" t="s">
        <v>3455</v>
      </c>
      <c r="L168" s="77">
        <f t="shared" si="2"/>
        <v>10123</v>
      </c>
    </row>
    <row r="169" spans="1:12" ht="15" customHeight="1" x14ac:dyDescent="0.25">
      <c r="A169" s="85" t="s">
        <v>663</v>
      </c>
      <c r="B169" s="86" t="s">
        <v>664</v>
      </c>
      <c r="C169" s="87" t="s">
        <v>3451</v>
      </c>
      <c r="D169" s="87" t="s">
        <v>3452</v>
      </c>
      <c r="E169" s="87" t="s">
        <v>3453</v>
      </c>
      <c r="F169" s="87" t="s">
        <v>3772</v>
      </c>
      <c r="G169" s="87" t="s">
        <v>3615</v>
      </c>
      <c r="H169" s="76">
        <v>4810949010192</v>
      </c>
      <c r="I169" s="88">
        <v>97.1</v>
      </c>
      <c r="J169" s="86" t="s">
        <v>574</v>
      </c>
      <c r="K169" s="87" t="s">
        <v>3455</v>
      </c>
      <c r="L169" s="77">
        <f t="shared" si="2"/>
        <v>10192</v>
      </c>
    </row>
    <row r="170" spans="1:12" ht="15" customHeight="1" x14ac:dyDescent="0.25">
      <c r="A170" s="85" t="s">
        <v>665</v>
      </c>
      <c r="B170" s="86" t="s">
        <v>666</v>
      </c>
      <c r="C170" s="87" t="s">
        <v>3451</v>
      </c>
      <c r="D170" s="87" t="s">
        <v>3479</v>
      </c>
      <c r="E170" s="87" t="s">
        <v>3453</v>
      </c>
      <c r="F170" s="87" t="s">
        <v>3772</v>
      </c>
      <c r="G170" s="87" t="s">
        <v>3886</v>
      </c>
      <c r="H170" s="76">
        <v>4810949010208</v>
      </c>
      <c r="I170" s="88">
        <v>52.3</v>
      </c>
      <c r="J170" s="86" t="s">
        <v>574</v>
      </c>
      <c r="K170" s="87" t="s">
        <v>3455</v>
      </c>
      <c r="L170" s="77">
        <f t="shared" si="2"/>
        <v>10208</v>
      </c>
    </row>
    <row r="171" spans="1:12" ht="15" customHeight="1" x14ac:dyDescent="0.25">
      <c r="A171" s="85" t="s">
        <v>667</v>
      </c>
      <c r="B171" s="86" t="s">
        <v>668</v>
      </c>
      <c r="C171" s="87" t="s">
        <v>3451</v>
      </c>
      <c r="D171" s="87" t="s">
        <v>3461</v>
      </c>
      <c r="E171" s="87" t="s">
        <v>3453</v>
      </c>
      <c r="F171" s="87" t="s">
        <v>3772</v>
      </c>
      <c r="G171" s="87" t="s">
        <v>3944</v>
      </c>
      <c r="H171" s="76">
        <v>4810949010215</v>
      </c>
      <c r="I171" s="88">
        <v>28.7</v>
      </c>
      <c r="J171" s="86" t="s">
        <v>574</v>
      </c>
      <c r="K171" s="87" t="s">
        <v>3455</v>
      </c>
      <c r="L171" s="77">
        <f t="shared" si="2"/>
        <v>10215</v>
      </c>
    </row>
    <row r="172" spans="1:12" ht="15" customHeight="1" x14ac:dyDescent="0.25">
      <c r="A172" s="85" t="s">
        <v>3170</v>
      </c>
      <c r="B172" s="86" t="s">
        <v>3171</v>
      </c>
      <c r="C172" s="87" t="s">
        <v>3451</v>
      </c>
      <c r="D172" s="87" t="s">
        <v>3452</v>
      </c>
      <c r="E172" s="87" t="s">
        <v>3453</v>
      </c>
      <c r="F172" s="87" t="s">
        <v>3713</v>
      </c>
      <c r="G172" s="87" t="s">
        <v>3600</v>
      </c>
      <c r="H172" s="76">
        <v>4810949010390</v>
      </c>
      <c r="I172" s="88">
        <v>90.7</v>
      </c>
      <c r="J172" s="86" t="s">
        <v>581</v>
      </c>
      <c r="K172" s="87" t="s">
        <v>3455</v>
      </c>
      <c r="L172" s="77">
        <f t="shared" si="2"/>
        <v>10390</v>
      </c>
    </row>
    <row r="173" spans="1:12" ht="15" customHeight="1" x14ac:dyDescent="0.25">
      <c r="A173" s="85" t="s">
        <v>3172</v>
      </c>
      <c r="B173" s="86" t="s">
        <v>3173</v>
      </c>
      <c r="C173" s="87" t="s">
        <v>3451</v>
      </c>
      <c r="D173" s="87" t="s">
        <v>3479</v>
      </c>
      <c r="E173" s="87" t="s">
        <v>3453</v>
      </c>
      <c r="F173" s="87" t="s">
        <v>3713</v>
      </c>
      <c r="G173" s="87" t="s">
        <v>3467</v>
      </c>
      <c r="H173" s="76">
        <v>4810949010406</v>
      </c>
      <c r="I173" s="88">
        <v>47.9</v>
      </c>
      <c r="J173" s="86" t="s">
        <v>581</v>
      </c>
      <c r="K173" s="87" t="s">
        <v>3455</v>
      </c>
      <c r="L173" s="77">
        <f t="shared" si="2"/>
        <v>10406</v>
      </c>
    </row>
    <row r="174" spans="1:12" ht="15" customHeight="1" x14ac:dyDescent="0.25">
      <c r="A174" s="85" t="s">
        <v>3174</v>
      </c>
      <c r="B174" s="86" t="s">
        <v>3175</v>
      </c>
      <c r="C174" s="87" t="s">
        <v>3451</v>
      </c>
      <c r="D174" s="87" t="s">
        <v>3461</v>
      </c>
      <c r="E174" s="87" t="s">
        <v>3453</v>
      </c>
      <c r="F174" s="87" t="s">
        <v>3713</v>
      </c>
      <c r="G174" s="87" t="s">
        <v>3947</v>
      </c>
      <c r="H174" s="76">
        <v>4810949010413</v>
      </c>
      <c r="I174" s="88">
        <v>26.5</v>
      </c>
      <c r="J174" s="86" t="s">
        <v>3176</v>
      </c>
      <c r="K174" s="87" t="s">
        <v>3455</v>
      </c>
      <c r="L174" s="77">
        <f t="shared" si="2"/>
        <v>10413</v>
      </c>
    </row>
    <row r="175" spans="1:12" ht="15" customHeight="1" x14ac:dyDescent="0.25">
      <c r="A175" s="85" t="s">
        <v>601</v>
      </c>
      <c r="B175" s="86" t="s">
        <v>602</v>
      </c>
      <c r="C175" s="87" t="s">
        <v>3451</v>
      </c>
      <c r="D175" s="87" t="s">
        <v>3512</v>
      </c>
      <c r="E175" s="87" t="s">
        <v>3453</v>
      </c>
      <c r="F175" s="87" t="s">
        <v>3941</v>
      </c>
      <c r="G175" s="87" t="s">
        <v>3942</v>
      </c>
      <c r="H175" s="76">
        <v>4810949010444</v>
      </c>
      <c r="I175" s="88">
        <v>114.4</v>
      </c>
      <c r="J175" s="86" t="s">
        <v>596</v>
      </c>
      <c r="K175" s="87" t="s">
        <v>3455</v>
      </c>
      <c r="L175" s="77">
        <f t="shared" si="2"/>
        <v>10444</v>
      </c>
    </row>
    <row r="176" spans="1:12" ht="15" customHeight="1" x14ac:dyDescent="0.25">
      <c r="A176" s="85" t="s">
        <v>603</v>
      </c>
      <c r="B176" s="86" t="s">
        <v>604</v>
      </c>
      <c r="C176" s="87" t="s">
        <v>3451</v>
      </c>
      <c r="D176" s="87" t="s">
        <v>3515</v>
      </c>
      <c r="E176" s="87" t="s">
        <v>3453</v>
      </c>
      <c r="F176" s="87" t="s">
        <v>3941</v>
      </c>
      <c r="G176" s="87" t="s">
        <v>3943</v>
      </c>
      <c r="H176" s="76">
        <v>4810949010451</v>
      </c>
      <c r="I176" s="88">
        <v>35.1</v>
      </c>
      <c r="J176" s="86" t="s">
        <v>596</v>
      </c>
      <c r="K176" s="87" t="s">
        <v>3455</v>
      </c>
      <c r="L176" s="77">
        <f t="shared" si="2"/>
        <v>10451</v>
      </c>
    </row>
    <row r="177" spans="1:12" ht="15" customHeight="1" x14ac:dyDescent="0.25">
      <c r="A177" s="85" t="s">
        <v>612</v>
      </c>
      <c r="B177" s="86" t="s">
        <v>613</v>
      </c>
      <c r="C177" s="87" t="s">
        <v>3451</v>
      </c>
      <c r="D177" s="87" t="s">
        <v>3512</v>
      </c>
      <c r="E177" s="87" t="s">
        <v>3453</v>
      </c>
      <c r="F177" s="87" t="s">
        <v>3766</v>
      </c>
      <c r="G177" s="87" t="s">
        <v>3965</v>
      </c>
      <c r="H177" s="76">
        <v>4810949010468</v>
      </c>
      <c r="I177" s="88">
        <v>106.1</v>
      </c>
      <c r="J177" s="86" t="s">
        <v>607</v>
      </c>
      <c r="K177" s="87" t="s">
        <v>3455</v>
      </c>
      <c r="L177" s="77">
        <f t="shared" si="2"/>
        <v>10468</v>
      </c>
    </row>
    <row r="178" spans="1:12" ht="15" customHeight="1" x14ac:dyDescent="0.25">
      <c r="A178" s="85" t="s">
        <v>614</v>
      </c>
      <c r="B178" s="86" t="s">
        <v>615</v>
      </c>
      <c r="C178" s="87" t="s">
        <v>3451</v>
      </c>
      <c r="D178" s="87" t="s">
        <v>3515</v>
      </c>
      <c r="E178" s="87" t="s">
        <v>3453</v>
      </c>
      <c r="F178" s="87" t="s">
        <v>3766</v>
      </c>
      <c r="G178" s="87" t="s">
        <v>3679</v>
      </c>
      <c r="H178" s="76">
        <v>4810949010475</v>
      </c>
      <c r="I178" s="88">
        <v>32.5</v>
      </c>
      <c r="J178" s="86" t="s">
        <v>607</v>
      </c>
      <c r="K178" s="87" t="s">
        <v>3455</v>
      </c>
      <c r="L178" s="77">
        <f t="shared" si="2"/>
        <v>10475</v>
      </c>
    </row>
    <row r="179" spans="1:12" ht="15" customHeight="1" x14ac:dyDescent="0.25">
      <c r="A179" s="85" t="s">
        <v>669</v>
      </c>
      <c r="B179" s="86" t="s">
        <v>670</v>
      </c>
      <c r="C179" s="87" t="s">
        <v>3465</v>
      </c>
      <c r="D179" s="87" t="s">
        <v>3512</v>
      </c>
      <c r="E179" s="87" t="s">
        <v>3453</v>
      </c>
      <c r="F179" s="87" t="s">
        <v>3773</v>
      </c>
      <c r="G179" s="87" t="s">
        <v>3774</v>
      </c>
      <c r="H179" s="76">
        <v>4810949010499</v>
      </c>
      <c r="I179" s="88">
        <v>73.400000000000006</v>
      </c>
      <c r="J179" s="86" t="s">
        <v>574</v>
      </c>
      <c r="K179" s="87" t="s">
        <v>3455</v>
      </c>
      <c r="L179" s="77">
        <f t="shared" si="2"/>
        <v>10499</v>
      </c>
    </row>
    <row r="180" spans="1:12" ht="15" customHeight="1" x14ac:dyDescent="0.25">
      <c r="A180" s="85" t="s">
        <v>671</v>
      </c>
      <c r="B180" s="86" t="s">
        <v>672</v>
      </c>
      <c r="C180" s="87" t="s">
        <v>3465</v>
      </c>
      <c r="D180" s="87" t="s">
        <v>3515</v>
      </c>
      <c r="E180" s="87" t="s">
        <v>3453</v>
      </c>
      <c r="F180" s="87" t="s">
        <v>3773</v>
      </c>
      <c r="G180" s="87" t="s">
        <v>3945</v>
      </c>
      <c r="H180" s="76">
        <v>4810949010505</v>
      </c>
      <c r="I180" s="88">
        <v>21.4</v>
      </c>
      <c r="J180" s="86" t="s">
        <v>574</v>
      </c>
      <c r="K180" s="87" t="s">
        <v>3455</v>
      </c>
      <c r="L180" s="77">
        <f t="shared" si="2"/>
        <v>10505</v>
      </c>
    </row>
    <row r="181" spans="1:12" ht="15" customHeight="1" x14ac:dyDescent="0.25">
      <c r="A181" s="85" t="s">
        <v>3063</v>
      </c>
      <c r="B181" s="86" t="s">
        <v>3064</v>
      </c>
      <c r="C181" s="87" t="s">
        <v>3451</v>
      </c>
      <c r="D181" s="87" t="s">
        <v>3470</v>
      </c>
      <c r="E181" s="87" t="s">
        <v>3471</v>
      </c>
      <c r="F181" s="87"/>
      <c r="G181" s="87" t="s">
        <v>3470</v>
      </c>
      <c r="H181" s="76">
        <v>4810949010529</v>
      </c>
      <c r="I181" s="88">
        <v>72.5</v>
      </c>
      <c r="J181" s="86" t="s">
        <v>558</v>
      </c>
      <c r="K181" s="87" t="s">
        <v>3455</v>
      </c>
      <c r="L181" s="77">
        <f t="shared" si="2"/>
        <v>10529</v>
      </c>
    </row>
    <row r="182" spans="1:12" ht="15" customHeight="1" x14ac:dyDescent="0.25">
      <c r="A182" s="85" t="s">
        <v>3026</v>
      </c>
      <c r="B182" s="86" t="s">
        <v>3027</v>
      </c>
      <c r="C182" s="87" t="s">
        <v>3465</v>
      </c>
      <c r="D182" s="87" t="s">
        <v>3472</v>
      </c>
      <c r="E182" s="87" t="s">
        <v>3471</v>
      </c>
      <c r="F182" s="87"/>
      <c r="G182" s="87" t="s">
        <v>3472</v>
      </c>
      <c r="H182" s="76">
        <v>4810949010536</v>
      </c>
      <c r="I182" s="88">
        <v>73.3</v>
      </c>
      <c r="J182" s="86" t="s">
        <v>26</v>
      </c>
      <c r="K182" s="87" t="s">
        <v>3455</v>
      </c>
      <c r="L182" s="77">
        <f t="shared" si="2"/>
        <v>10536</v>
      </c>
    </row>
    <row r="183" spans="1:12" ht="15" customHeight="1" x14ac:dyDescent="0.25">
      <c r="A183" s="85" t="s">
        <v>2242</v>
      </c>
      <c r="B183" s="86" t="s">
        <v>3025</v>
      </c>
      <c r="C183" s="87" t="s">
        <v>3451</v>
      </c>
      <c r="D183" s="87" t="s">
        <v>3470</v>
      </c>
      <c r="E183" s="87" t="s">
        <v>3471</v>
      </c>
      <c r="F183" s="87"/>
      <c r="G183" s="87" t="s">
        <v>3470</v>
      </c>
      <c r="H183" s="76">
        <v>4810949010543</v>
      </c>
      <c r="I183" s="88">
        <v>182</v>
      </c>
      <c r="J183" s="86" t="s">
        <v>26</v>
      </c>
      <c r="K183" s="87" t="s">
        <v>3455</v>
      </c>
      <c r="L183" s="77">
        <f t="shared" si="2"/>
        <v>10543</v>
      </c>
    </row>
    <row r="184" spans="1:12" ht="15" customHeight="1" x14ac:dyDescent="0.25">
      <c r="A184" s="85" t="s">
        <v>9</v>
      </c>
      <c r="B184" s="86" t="s">
        <v>10</v>
      </c>
      <c r="C184" s="87" t="s">
        <v>3451</v>
      </c>
      <c r="D184" s="87" t="s">
        <v>3452</v>
      </c>
      <c r="E184" s="87" t="s">
        <v>3453</v>
      </c>
      <c r="F184" s="87" t="s">
        <v>3454</v>
      </c>
      <c r="G184" s="87" t="s">
        <v>3452</v>
      </c>
      <c r="H184" s="76">
        <v>4810949010574</v>
      </c>
      <c r="I184" s="88">
        <v>53.4</v>
      </c>
      <c r="J184" s="86" t="s">
        <v>11</v>
      </c>
      <c r="K184" s="87" t="s">
        <v>3455</v>
      </c>
      <c r="L184" s="77">
        <f t="shared" si="2"/>
        <v>10574</v>
      </c>
    </row>
    <row r="185" spans="1:12" ht="15" customHeight="1" x14ac:dyDescent="0.25">
      <c r="A185" s="85" t="s">
        <v>2649</v>
      </c>
      <c r="B185" s="86" t="s">
        <v>1775</v>
      </c>
      <c r="C185" s="87" t="s">
        <v>3451</v>
      </c>
      <c r="D185" s="87" t="s">
        <v>3470</v>
      </c>
      <c r="E185" s="87" t="s">
        <v>3471</v>
      </c>
      <c r="F185" s="87"/>
      <c r="G185" s="87" t="s">
        <v>3470</v>
      </c>
      <c r="H185" s="76">
        <v>4810949010598</v>
      </c>
      <c r="I185" s="88">
        <v>15.2</v>
      </c>
      <c r="J185" s="86" t="s">
        <v>1774</v>
      </c>
      <c r="K185" s="87" t="s">
        <v>3496</v>
      </c>
      <c r="L185" s="77">
        <f t="shared" si="2"/>
        <v>10598</v>
      </c>
    </row>
    <row r="186" spans="1:12" ht="15" customHeight="1" x14ac:dyDescent="0.25">
      <c r="A186" s="85" t="s">
        <v>2648</v>
      </c>
      <c r="B186" s="86" t="s">
        <v>1773</v>
      </c>
      <c r="C186" s="87" t="s">
        <v>3451</v>
      </c>
      <c r="D186" s="87" t="s">
        <v>3470</v>
      </c>
      <c r="E186" s="87" t="s">
        <v>3471</v>
      </c>
      <c r="F186" s="87"/>
      <c r="G186" s="87" t="s">
        <v>3470</v>
      </c>
      <c r="H186" s="76">
        <v>4810949010604</v>
      </c>
      <c r="I186" s="88">
        <v>26.4</v>
      </c>
      <c r="J186" s="86" t="s">
        <v>1774</v>
      </c>
      <c r="K186" s="87" t="s">
        <v>3496</v>
      </c>
      <c r="L186" s="77">
        <f t="shared" si="2"/>
        <v>10604</v>
      </c>
    </row>
    <row r="187" spans="1:12" ht="15" customHeight="1" x14ac:dyDescent="0.25">
      <c r="A187" s="85" t="s">
        <v>2650</v>
      </c>
      <c r="B187" s="86" t="s">
        <v>1776</v>
      </c>
      <c r="C187" s="87" t="s">
        <v>3465</v>
      </c>
      <c r="D187" s="87" t="s">
        <v>3470</v>
      </c>
      <c r="E187" s="87" t="s">
        <v>3471</v>
      </c>
      <c r="F187" s="87"/>
      <c r="G187" s="87" t="s">
        <v>3470</v>
      </c>
      <c r="H187" s="76">
        <v>4810949010635</v>
      </c>
      <c r="I187" s="88">
        <v>29.6</v>
      </c>
      <c r="J187" s="86" t="s">
        <v>1777</v>
      </c>
      <c r="K187" s="87" t="s">
        <v>3496</v>
      </c>
      <c r="L187" s="77">
        <f t="shared" si="2"/>
        <v>10635</v>
      </c>
    </row>
    <row r="188" spans="1:12" ht="15" customHeight="1" x14ac:dyDescent="0.25">
      <c r="A188" s="78">
        <v>948103218</v>
      </c>
      <c r="B188" s="79" t="s">
        <v>1778</v>
      </c>
      <c r="H188" s="76">
        <v>4810949010642</v>
      </c>
      <c r="I188" s="79">
        <v>22.5</v>
      </c>
      <c r="L188" s="77">
        <f t="shared" si="2"/>
        <v>10642</v>
      </c>
    </row>
    <row r="189" spans="1:12" ht="15" customHeight="1" x14ac:dyDescent="0.25">
      <c r="A189" s="85" t="s">
        <v>2651</v>
      </c>
      <c r="B189" s="86" t="s">
        <v>1779</v>
      </c>
      <c r="C189" s="87" t="s">
        <v>3451</v>
      </c>
      <c r="D189" s="87" t="s">
        <v>3470</v>
      </c>
      <c r="E189" s="87" t="s">
        <v>3471</v>
      </c>
      <c r="F189" s="87"/>
      <c r="G189" s="87" t="s">
        <v>3470</v>
      </c>
      <c r="H189" s="76">
        <v>4810949010659</v>
      </c>
      <c r="I189" s="88">
        <v>29.6</v>
      </c>
      <c r="J189" s="86" t="s">
        <v>1780</v>
      </c>
      <c r="K189" s="87" t="s">
        <v>3496</v>
      </c>
      <c r="L189" s="77">
        <f t="shared" si="2"/>
        <v>10659</v>
      </c>
    </row>
    <row r="190" spans="1:12" ht="15" customHeight="1" x14ac:dyDescent="0.25">
      <c r="A190" s="85" t="s">
        <v>2652</v>
      </c>
      <c r="B190" s="86" t="s">
        <v>1781</v>
      </c>
      <c r="C190" s="87" t="s">
        <v>3451</v>
      </c>
      <c r="D190" s="87" t="s">
        <v>3470</v>
      </c>
      <c r="E190" s="87" t="s">
        <v>3471</v>
      </c>
      <c r="F190" s="87"/>
      <c r="G190" s="87" t="s">
        <v>3470</v>
      </c>
      <c r="H190" s="76">
        <v>4810949010666</v>
      </c>
      <c r="I190" s="88">
        <v>24.1</v>
      </c>
      <c r="J190" s="86" t="s">
        <v>1782</v>
      </c>
      <c r="K190" s="87" t="s">
        <v>3496</v>
      </c>
      <c r="L190" s="77">
        <f t="shared" si="2"/>
        <v>10666</v>
      </c>
    </row>
    <row r="191" spans="1:12" ht="15" customHeight="1" x14ac:dyDescent="0.25">
      <c r="A191" s="78">
        <v>948103221</v>
      </c>
      <c r="B191" s="79" t="s">
        <v>1783</v>
      </c>
      <c r="H191" s="76">
        <v>4810949010673</v>
      </c>
      <c r="I191" s="79">
        <v>29.8</v>
      </c>
      <c r="L191" s="77">
        <f t="shared" si="2"/>
        <v>10673</v>
      </c>
    </row>
    <row r="192" spans="1:12" ht="15" customHeight="1" x14ac:dyDescent="0.25">
      <c r="A192" s="78">
        <v>948103222</v>
      </c>
      <c r="B192" s="79" t="s">
        <v>1784</v>
      </c>
      <c r="H192" s="76">
        <v>4810949010680</v>
      </c>
      <c r="I192" s="79">
        <v>24.3</v>
      </c>
      <c r="L192" s="77">
        <f t="shared" si="2"/>
        <v>10680</v>
      </c>
    </row>
    <row r="193" spans="1:12" ht="15" customHeight="1" x14ac:dyDescent="0.25">
      <c r="A193" s="85" t="s">
        <v>511</v>
      </c>
      <c r="B193" s="86" t="s">
        <v>512</v>
      </c>
      <c r="C193" s="87" t="s">
        <v>3451</v>
      </c>
      <c r="D193" s="87" t="s">
        <v>3556</v>
      </c>
      <c r="E193" s="87" t="s">
        <v>3471</v>
      </c>
      <c r="F193" s="87"/>
      <c r="G193" s="87" t="s">
        <v>3556</v>
      </c>
      <c r="H193" s="76">
        <v>4810949010758</v>
      </c>
      <c r="I193" s="88">
        <v>60.3</v>
      </c>
      <c r="J193" s="86" t="s">
        <v>513</v>
      </c>
      <c r="K193" s="87" t="s">
        <v>3455</v>
      </c>
      <c r="L193" s="77">
        <f t="shared" si="2"/>
        <v>10758</v>
      </c>
    </row>
    <row r="194" spans="1:12" ht="15" customHeight="1" x14ac:dyDescent="0.25">
      <c r="A194" s="85" t="s">
        <v>514</v>
      </c>
      <c r="B194" s="86" t="s">
        <v>515</v>
      </c>
      <c r="C194" s="87" t="s">
        <v>3451</v>
      </c>
      <c r="D194" s="87" t="s">
        <v>3674</v>
      </c>
      <c r="E194" s="87" t="s">
        <v>3471</v>
      </c>
      <c r="F194" s="87"/>
      <c r="G194" s="87" t="s">
        <v>3674</v>
      </c>
      <c r="H194" s="76">
        <v>4810949010765</v>
      </c>
      <c r="I194" s="88">
        <v>18.100000000000001</v>
      </c>
      <c r="J194" s="86" t="s">
        <v>513</v>
      </c>
      <c r="K194" s="87" t="s">
        <v>3455</v>
      </c>
      <c r="L194" s="77">
        <f t="shared" si="2"/>
        <v>10765</v>
      </c>
    </row>
    <row r="195" spans="1:12" ht="15" customHeight="1" x14ac:dyDescent="0.25">
      <c r="A195" s="85" t="s">
        <v>1748</v>
      </c>
      <c r="B195" s="86" t="s">
        <v>1749</v>
      </c>
      <c r="C195" s="87" t="s">
        <v>3451</v>
      </c>
      <c r="D195" s="87" t="s">
        <v>3476</v>
      </c>
      <c r="E195" s="87" t="s">
        <v>3471</v>
      </c>
      <c r="F195" s="87"/>
      <c r="G195" s="87" t="s">
        <v>3476</v>
      </c>
      <c r="H195" s="76">
        <v>4810949010772</v>
      </c>
      <c r="I195" s="88">
        <v>83.2</v>
      </c>
      <c r="J195" s="86" t="s">
        <v>1750</v>
      </c>
      <c r="K195" s="87" t="s">
        <v>3455</v>
      </c>
      <c r="L195" s="77">
        <f t="shared" ref="L195:L258" si="3">IFERROR(VALUE(RIGHT(H195,6)),"")</f>
        <v>10772</v>
      </c>
    </row>
    <row r="196" spans="1:12" ht="15" customHeight="1" x14ac:dyDescent="0.25">
      <c r="A196" s="85" t="s">
        <v>1751</v>
      </c>
      <c r="B196" s="86" t="s">
        <v>1752</v>
      </c>
      <c r="C196" s="87" t="s">
        <v>3451</v>
      </c>
      <c r="D196" s="87" t="s">
        <v>3476</v>
      </c>
      <c r="E196" s="87" t="s">
        <v>3471</v>
      </c>
      <c r="F196" s="87"/>
      <c r="G196" s="87" t="s">
        <v>3476</v>
      </c>
      <c r="H196" s="76">
        <v>4810949010789</v>
      </c>
      <c r="I196" s="88">
        <v>83.2</v>
      </c>
      <c r="J196" s="86" t="s">
        <v>1191</v>
      </c>
      <c r="K196" s="87" t="s">
        <v>3455</v>
      </c>
      <c r="L196" s="77">
        <f t="shared" si="3"/>
        <v>10789</v>
      </c>
    </row>
    <row r="197" spans="1:12" ht="15" customHeight="1" x14ac:dyDescent="0.25">
      <c r="A197" s="85" t="s">
        <v>1753</v>
      </c>
      <c r="B197" s="86" t="s">
        <v>1754</v>
      </c>
      <c r="C197" s="87" t="s">
        <v>3451</v>
      </c>
      <c r="D197" s="87" t="s">
        <v>3476</v>
      </c>
      <c r="E197" s="87" t="s">
        <v>3471</v>
      </c>
      <c r="F197" s="87"/>
      <c r="G197" s="87" t="s">
        <v>3476</v>
      </c>
      <c r="H197" s="76">
        <v>4810949010796</v>
      </c>
      <c r="I197" s="88">
        <v>83.2</v>
      </c>
      <c r="J197" s="86" t="s">
        <v>1755</v>
      </c>
      <c r="K197" s="87" t="s">
        <v>3455</v>
      </c>
      <c r="L197" s="77">
        <f t="shared" si="3"/>
        <v>10796</v>
      </c>
    </row>
    <row r="198" spans="1:12" ht="15" customHeight="1" x14ac:dyDescent="0.25">
      <c r="A198" s="85" t="s">
        <v>1756</v>
      </c>
      <c r="B198" s="86" t="s">
        <v>1757</v>
      </c>
      <c r="C198" s="87" t="s">
        <v>3451</v>
      </c>
      <c r="D198" s="87" t="s">
        <v>3476</v>
      </c>
      <c r="E198" s="87" t="s">
        <v>3471</v>
      </c>
      <c r="F198" s="87"/>
      <c r="G198" s="87" t="s">
        <v>3476</v>
      </c>
      <c r="H198" s="76">
        <v>4810949010802</v>
      </c>
      <c r="I198" s="88">
        <v>83.2</v>
      </c>
      <c r="J198" s="86" t="s">
        <v>1758</v>
      </c>
      <c r="K198" s="87" t="s">
        <v>3455</v>
      </c>
      <c r="L198" s="77">
        <f t="shared" si="3"/>
        <v>10802</v>
      </c>
    </row>
    <row r="199" spans="1:12" ht="15" customHeight="1" x14ac:dyDescent="0.25">
      <c r="A199" s="85" t="s">
        <v>516</v>
      </c>
      <c r="B199" s="86" t="s">
        <v>517</v>
      </c>
      <c r="C199" s="87" t="s">
        <v>3451</v>
      </c>
      <c r="D199" s="87" t="s">
        <v>3452</v>
      </c>
      <c r="E199" s="87" t="s">
        <v>3453</v>
      </c>
      <c r="F199" s="87" t="s">
        <v>3525</v>
      </c>
      <c r="G199" s="87" t="s">
        <v>3526</v>
      </c>
      <c r="H199" s="76">
        <v>4810949010819</v>
      </c>
      <c r="I199" s="88">
        <v>178.4</v>
      </c>
      <c r="J199" s="86" t="s">
        <v>518</v>
      </c>
      <c r="K199" s="87" t="s">
        <v>3455</v>
      </c>
      <c r="L199" s="77">
        <f t="shared" si="3"/>
        <v>10819</v>
      </c>
    </row>
    <row r="200" spans="1:12" ht="15" customHeight="1" x14ac:dyDescent="0.25">
      <c r="A200" s="85" t="s">
        <v>519</v>
      </c>
      <c r="B200" s="86" t="s">
        <v>520</v>
      </c>
      <c r="C200" s="87" t="s">
        <v>3451</v>
      </c>
      <c r="D200" s="87" t="s">
        <v>3512</v>
      </c>
      <c r="E200" s="87" t="s">
        <v>3453</v>
      </c>
      <c r="F200" s="87" t="s">
        <v>3704</v>
      </c>
      <c r="G200" s="87" t="s">
        <v>3705</v>
      </c>
      <c r="H200" s="76">
        <v>4810949010826</v>
      </c>
      <c r="I200" s="88">
        <v>141.9</v>
      </c>
      <c r="J200" s="86" t="s">
        <v>518</v>
      </c>
      <c r="K200" s="87" t="s">
        <v>3455</v>
      </c>
      <c r="L200" s="77">
        <f t="shared" si="3"/>
        <v>10826</v>
      </c>
    </row>
    <row r="201" spans="1:12" ht="15" customHeight="1" x14ac:dyDescent="0.25">
      <c r="A201" s="85" t="s">
        <v>3158</v>
      </c>
      <c r="B201" s="86" t="s">
        <v>3159</v>
      </c>
      <c r="C201" s="87" t="s">
        <v>3451</v>
      </c>
      <c r="D201" s="87" t="s">
        <v>3452</v>
      </c>
      <c r="E201" s="87" t="s">
        <v>3453</v>
      </c>
      <c r="F201" s="87" t="s">
        <v>3713</v>
      </c>
      <c r="G201" s="87" t="s">
        <v>3600</v>
      </c>
      <c r="H201" s="76">
        <v>4810949010833</v>
      </c>
      <c r="I201" s="88">
        <v>104.1</v>
      </c>
      <c r="J201" s="86"/>
      <c r="K201" s="87" t="s">
        <v>3455</v>
      </c>
      <c r="L201" s="77">
        <f t="shared" si="3"/>
        <v>10833</v>
      </c>
    </row>
    <row r="202" spans="1:12" ht="15" customHeight="1" x14ac:dyDescent="0.25">
      <c r="A202" s="85" t="s">
        <v>3156</v>
      </c>
      <c r="B202" s="86" t="s">
        <v>3157</v>
      </c>
      <c r="C202" s="87" t="s">
        <v>3451</v>
      </c>
      <c r="D202" s="87" t="s">
        <v>3556</v>
      </c>
      <c r="E202" s="87" t="s">
        <v>3453</v>
      </c>
      <c r="F202" s="87" t="s">
        <v>3713</v>
      </c>
      <c r="G202" s="87" t="s">
        <v>3946</v>
      </c>
      <c r="H202" s="76">
        <v>4810949010840</v>
      </c>
      <c r="I202" s="88">
        <v>133.1</v>
      </c>
      <c r="J202" s="86"/>
      <c r="K202" s="87" t="s">
        <v>3455</v>
      </c>
      <c r="L202" s="77">
        <f t="shared" si="3"/>
        <v>10840</v>
      </c>
    </row>
    <row r="203" spans="1:12" ht="15" customHeight="1" x14ac:dyDescent="0.25">
      <c r="A203" s="85" t="s">
        <v>3160</v>
      </c>
      <c r="B203" s="86" t="s">
        <v>3161</v>
      </c>
      <c r="C203" s="87" t="s">
        <v>3451</v>
      </c>
      <c r="D203" s="87" t="s">
        <v>3461</v>
      </c>
      <c r="E203" s="87" t="s">
        <v>3453</v>
      </c>
      <c r="F203" s="87" t="s">
        <v>3713</v>
      </c>
      <c r="G203" s="87" t="s">
        <v>3947</v>
      </c>
      <c r="H203" s="76">
        <v>4810949010857</v>
      </c>
      <c r="I203" s="88">
        <v>29.8</v>
      </c>
      <c r="J203" s="86"/>
      <c r="K203" s="87" t="s">
        <v>3455</v>
      </c>
      <c r="L203" s="77">
        <f t="shared" si="3"/>
        <v>10857</v>
      </c>
    </row>
    <row r="204" spans="1:12" ht="15" customHeight="1" x14ac:dyDescent="0.25">
      <c r="A204" s="85" t="s">
        <v>142</v>
      </c>
      <c r="B204" s="86" t="s">
        <v>143</v>
      </c>
      <c r="C204" s="87" t="s">
        <v>3465</v>
      </c>
      <c r="D204" s="87" t="s">
        <v>3506</v>
      </c>
      <c r="E204" s="87" t="s">
        <v>3453</v>
      </c>
      <c r="F204" s="87" t="s">
        <v>3747</v>
      </c>
      <c r="G204" s="87" t="s">
        <v>3751</v>
      </c>
      <c r="H204" s="76">
        <v>4810949010925</v>
      </c>
      <c r="I204" s="88">
        <v>37.5</v>
      </c>
      <c r="J204" s="86" t="s">
        <v>137</v>
      </c>
      <c r="K204" s="87" t="s">
        <v>3455</v>
      </c>
      <c r="L204" s="77">
        <f t="shared" si="3"/>
        <v>10925</v>
      </c>
    </row>
    <row r="205" spans="1:12" ht="15" customHeight="1" x14ac:dyDescent="0.25">
      <c r="A205" s="85" t="s">
        <v>146</v>
      </c>
      <c r="B205" s="86" t="s">
        <v>147</v>
      </c>
      <c r="C205" s="87" t="s">
        <v>3465</v>
      </c>
      <c r="D205" s="87" t="s">
        <v>3515</v>
      </c>
      <c r="E205" s="87" t="s">
        <v>3453</v>
      </c>
      <c r="F205" s="87" t="s">
        <v>3703</v>
      </c>
      <c r="G205" s="87" t="s">
        <v>3753</v>
      </c>
      <c r="H205" s="76">
        <v>4810949010932</v>
      </c>
      <c r="I205" s="88">
        <v>46.6</v>
      </c>
      <c r="J205" s="86" t="s">
        <v>137</v>
      </c>
      <c r="K205" s="87" t="s">
        <v>3455</v>
      </c>
      <c r="L205" s="77">
        <f t="shared" si="3"/>
        <v>10932</v>
      </c>
    </row>
    <row r="206" spans="1:12" ht="15" customHeight="1" x14ac:dyDescent="0.25">
      <c r="A206" s="85" t="s">
        <v>144</v>
      </c>
      <c r="B206" s="86" t="s">
        <v>145</v>
      </c>
      <c r="C206" s="87" t="s">
        <v>3451</v>
      </c>
      <c r="D206" s="87" t="s">
        <v>3512</v>
      </c>
      <c r="E206" s="87" t="s">
        <v>3453</v>
      </c>
      <c r="F206" s="87" t="s">
        <v>3703</v>
      </c>
      <c r="G206" s="87" t="s">
        <v>3752</v>
      </c>
      <c r="H206" s="76">
        <v>4810949010949</v>
      </c>
      <c r="I206" s="88">
        <v>165.8</v>
      </c>
      <c r="J206" s="86" t="s">
        <v>137</v>
      </c>
      <c r="K206" s="87" t="s">
        <v>3455</v>
      </c>
      <c r="L206" s="77">
        <f t="shared" si="3"/>
        <v>10949</v>
      </c>
    </row>
    <row r="207" spans="1:12" ht="15" customHeight="1" x14ac:dyDescent="0.25">
      <c r="A207" s="85" t="s">
        <v>3093</v>
      </c>
      <c r="B207" s="86" t="s">
        <v>3094</v>
      </c>
      <c r="C207" s="87" t="s">
        <v>3451</v>
      </c>
      <c r="D207" s="87" t="s">
        <v>3452</v>
      </c>
      <c r="E207" s="87" t="s">
        <v>3453</v>
      </c>
      <c r="F207" s="87" t="s">
        <v>3772</v>
      </c>
      <c r="G207" s="87" t="s">
        <v>3615</v>
      </c>
      <c r="H207" s="76">
        <v>4810949010970</v>
      </c>
      <c r="I207" s="88">
        <v>119.4</v>
      </c>
      <c r="J207" s="86" t="s">
        <v>3095</v>
      </c>
      <c r="K207" s="87" t="s">
        <v>3455</v>
      </c>
      <c r="L207" s="77">
        <f t="shared" si="3"/>
        <v>10970</v>
      </c>
    </row>
    <row r="208" spans="1:12" ht="15" customHeight="1" x14ac:dyDescent="0.25">
      <c r="A208" s="85" t="s">
        <v>3096</v>
      </c>
      <c r="B208" s="86" t="s">
        <v>3097</v>
      </c>
      <c r="C208" s="87" t="s">
        <v>3465</v>
      </c>
      <c r="D208" s="87" t="s">
        <v>3512</v>
      </c>
      <c r="E208" s="87" t="s">
        <v>3453</v>
      </c>
      <c r="F208" s="87" t="s">
        <v>3773</v>
      </c>
      <c r="G208" s="87" t="s">
        <v>3774</v>
      </c>
      <c r="H208" s="76">
        <v>4810949010987</v>
      </c>
      <c r="I208" s="88">
        <v>94.8</v>
      </c>
      <c r="J208" s="86" t="s">
        <v>3095</v>
      </c>
      <c r="K208" s="87" t="s">
        <v>3455</v>
      </c>
      <c r="L208" s="77">
        <f t="shared" si="3"/>
        <v>10987</v>
      </c>
    </row>
    <row r="209" spans="1:12" ht="15" customHeight="1" x14ac:dyDescent="0.25">
      <c r="A209" s="85" t="s">
        <v>155</v>
      </c>
      <c r="B209" s="86" t="s">
        <v>156</v>
      </c>
      <c r="C209" s="87" t="s">
        <v>3465</v>
      </c>
      <c r="D209" s="87" t="s">
        <v>3506</v>
      </c>
      <c r="E209" s="87" t="s">
        <v>3453</v>
      </c>
      <c r="F209" s="87" t="s">
        <v>3560</v>
      </c>
      <c r="G209" s="87" t="s">
        <v>3755</v>
      </c>
      <c r="H209" s="76">
        <v>4810949010994</v>
      </c>
      <c r="I209" s="88">
        <v>35.1</v>
      </c>
      <c r="J209" s="86" t="s">
        <v>150</v>
      </c>
      <c r="K209" s="87" t="s">
        <v>3455</v>
      </c>
      <c r="L209" s="77">
        <f t="shared" si="3"/>
        <v>10994</v>
      </c>
    </row>
    <row r="210" spans="1:12" ht="15" customHeight="1" x14ac:dyDescent="0.25">
      <c r="A210" s="85" t="s">
        <v>157</v>
      </c>
      <c r="B210" s="86" t="s">
        <v>158</v>
      </c>
      <c r="C210" s="87" t="s">
        <v>3451</v>
      </c>
      <c r="D210" s="87" t="s">
        <v>3512</v>
      </c>
      <c r="E210" s="87" t="s">
        <v>3453</v>
      </c>
      <c r="F210" s="87" t="s">
        <v>3569</v>
      </c>
      <c r="G210" s="87" t="s">
        <v>3748</v>
      </c>
      <c r="H210" s="76">
        <v>4810949011007</v>
      </c>
      <c r="I210" s="88">
        <v>138.19999999999999</v>
      </c>
      <c r="J210" s="86" t="s">
        <v>150</v>
      </c>
      <c r="K210" s="87" t="s">
        <v>3455</v>
      </c>
      <c r="L210" s="77">
        <f t="shared" si="3"/>
        <v>11007</v>
      </c>
    </row>
    <row r="211" spans="1:12" ht="15" customHeight="1" x14ac:dyDescent="0.25">
      <c r="A211" s="85" t="s">
        <v>159</v>
      </c>
      <c r="B211" s="86" t="s">
        <v>160</v>
      </c>
      <c r="C211" s="87" t="s">
        <v>3465</v>
      </c>
      <c r="D211" s="87" t="s">
        <v>3515</v>
      </c>
      <c r="E211" s="87" t="s">
        <v>3453</v>
      </c>
      <c r="F211" s="87" t="s">
        <v>3569</v>
      </c>
      <c r="G211" s="87" t="s">
        <v>3750</v>
      </c>
      <c r="H211" s="76">
        <v>4810949011014</v>
      </c>
      <c r="I211" s="88">
        <v>43.3</v>
      </c>
      <c r="J211" s="86" t="s">
        <v>150</v>
      </c>
      <c r="K211" s="87" t="s">
        <v>3455</v>
      </c>
      <c r="L211" s="77">
        <f t="shared" si="3"/>
        <v>11014</v>
      </c>
    </row>
    <row r="212" spans="1:12" ht="15" customHeight="1" x14ac:dyDescent="0.25">
      <c r="A212" s="85" t="s">
        <v>811</v>
      </c>
      <c r="B212" s="86" t="s">
        <v>2285</v>
      </c>
      <c r="C212" s="87" t="s">
        <v>3451</v>
      </c>
      <c r="D212" s="87" t="s">
        <v>3452</v>
      </c>
      <c r="E212" s="87" t="s">
        <v>3453</v>
      </c>
      <c r="F212" s="87" t="s">
        <v>3713</v>
      </c>
      <c r="G212" s="87" t="s">
        <v>3600</v>
      </c>
      <c r="H212" s="76">
        <v>4810949011045</v>
      </c>
      <c r="I212" s="88">
        <v>57.4</v>
      </c>
      <c r="J212" s="86" t="s">
        <v>812</v>
      </c>
      <c r="K212" s="87" t="s">
        <v>3455</v>
      </c>
      <c r="L212" s="77">
        <f t="shared" si="3"/>
        <v>11045</v>
      </c>
    </row>
    <row r="213" spans="1:12" ht="15" customHeight="1" x14ac:dyDescent="0.25">
      <c r="A213" s="85" t="s">
        <v>813</v>
      </c>
      <c r="B213" s="86" t="s">
        <v>2286</v>
      </c>
      <c r="C213" s="87" t="s">
        <v>3451</v>
      </c>
      <c r="D213" s="87" t="s">
        <v>3461</v>
      </c>
      <c r="E213" s="87" t="s">
        <v>3453</v>
      </c>
      <c r="F213" s="87" t="s">
        <v>3713</v>
      </c>
      <c r="G213" s="87" t="s">
        <v>3947</v>
      </c>
      <c r="H213" s="76">
        <v>4810949011069</v>
      </c>
      <c r="I213" s="88">
        <v>16.2</v>
      </c>
      <c r="J213" s="86" t="s">
        <v>812</v>
      </c>
      <c r="K213" s="87" t="s">
        <v>3455</v>
      </c>
      <c r="L213" s="77">
        <f t="shared" si="3"/>
        <v>11069</v>
      </c>
    </row>
    <row r="214" spans="1:12" ht="15" customHeight="1" x14ac:dyDescent="0.25">
      <c r="A214" s="85" t="s">
        <v>1075</v>
      </c>
      <c r="B214" s="86" t="s">
        <v>2549</v>
      </c>
      <c r="C214" s="87" t="s">
        <v>3451</v>
      </c>
      <c r="D214" s="87" t="s">
        <v>3661</v>
      </c>
      <c r="E214" s="87" t="s">
        <v>3453</v>
      </c>
      <c r="F214" s="87" t="s">
        <v>4034</v>
      </c>
      <c r="G214" s="87" t="s">
        <v>4036</v>
      </c>
      <c r="H214" s="76">
        <v>4810949011267</v>
      </c>
      <c r="I214" s="88">
        <v>23.3</v>
      </c>
      <c r="J214" s="86" t="s">
        <v>2548</v>
      </c>
      <c r="K214" s="87"/>
      <c r="L214" s="77">
        <f t="shared" si="3"/>
        <v>11267</v>
      </c>
    </row>
    <row r="215" spans="1:12" ht="15" customHeight="1" x14ac:dyDescent="0.25">
      <c r="A215" s="85" t="s">
        <v>1078</v>
      </c>
      <c r="B215" s="86" t="s">
        <v>1079</v>
      </c>
      <c r="C215" s="87" t="s">
        <v>3451</v>
      </c>
      <c r="D215" s="87" t="s">
        <v>3661</v>
      </c>
      <c r="E215" s="87" t="s">
        <v>3453</v>
      </c>
      <c r="F215" s="87" t="s">
        <v>4034</v>
      </c>
      <c r="G215" s="87" t="s">
        <v>4036</v>
      </c>
      <c r="H215" s="76">
        <v>4810949011274</v>
      </c>
      <c r="I215" s="88">
        <v>23.3</v>
      </c>
      <c r="J215" s="86" t="s">
        <v>2548</v>
      </c>
      <c r="K215" s="87"/>
      <c r="L215" s="77">
        <f t="shared" si="3"/>
        <v>11274</v>
      </c>
    </row>
    <row r="216" spans="1:12" ht="15" customHeight="1" x14ac:dyDescent="0.25">
      <c r="A216" s="85" t="s">
        <v>1105</v>
      </c>
      <c r="B216" s="86" t="s">
        <v>1106</v>
      </c>
      <c r="C216" s="87" t="s">
        <v>3451</v>
      </c>
      <c r="D216" s="87" t="s">
        <v>3661</v>
      </c>
      <c r="E216" s="87" t="s">
        <v>3453</v>
      </c>
      <c r="F216" s="87" t="s">
        <v>4034</v>
      </c>
      <c r="G216" s="87" t="s">
        <v>4036</v>
      </c>
      <c r="H216" s="76">
        <v>4810949011281</v>
      </c>
      <c r="I216" s="88">
        <v>23.2</v>
      </c>
      <c r="J216" s="86" t="s">
        <v>2559</v>
      </c>
      <c r="K216" s="87" t="s">
        <v>3455</v>
      </c>
      <c r="L216" s="77">
        <f t="shared" si="3"/>
        <v>11281</v>
      </c>
    </row>
    <row r="217" spans="1:12" ht="15" customHeight="1" x14ac:dyDescent="0.25">
      <c r="A217" s="85" t="s">
        <v>1109</v>
      </c>
      <c r="B217" s="86" t="s">
        <v>1110</v>
      </c>
      <c r="C217" s="87" t="s">
        <v>3451</v>
      </c>
      <c r="D217" s="87" t="s">
        <v>4105</v>
      </c>
      <c r="E217" s="87" t="s">
        <v>3453</v>
      </c>
      <c r="F217" s="87" t="s">
        <v>3778</v>
      </c>
      <c r="G217" s="87" t="s">
        <v>4084</v>
      </c>
      <c r="H217" s="76">
        <v>4810949011298</v>
      </c>
      <c r="I217" s="88">
        <v>19.600000000000001</v>
      </c>
      <c r="J217" s="86" t="s">
        <v>2559</v>
      </c>
      <c r="K217" s="87" t="s">
        <v>3455</v>
      </c>
      <c r="L217" s="77">
        <f t="shared" si="3"/>
        <v>11298</v>
      </c>
    </row>
    <row r="218" spans="1:12" ht="15" customHeight="1" x14ac:dyDescent="0.25">
      <c r="A218" s="85" t="s">
        <v>1113</v>
      </c>
      <c r="B218" s="86" t="s">
        <v>1114</v>
      </c>
      <c r="C218" s="87" t="s">
        <v>3451</v>
      </c>
      <c r="D218" s="87" t="s">
        <v>3661</v>
      </c>
      <c r="E218" s="87" t="s">
        <v>3453</v>
      </c>
      <c r="F218" s="87" t="s">
        <v>4034</v>
      </c>
      <c r="G218" s="87" t="s">
        <v>4036</v>
      </c>
      <c r="H218" s="76">
        <v>4810949011304</v>
      </c>
      <c r="I218" s="88">
        <v>23.2</v>
      </c>
      <c r="J218" s="86" t="s">
        <v>2559</v>
      </c>
      <c r="K218" s="87" t="s">
        <v>3455</v>
      </c>
      <c r="L218" s="77">
        <f t="shared" si="3"/>
        <v>11304</v>
      </c>
    </row>
    <row r="219" spans="1:12" ht="15" customHeight="1" x14ac:dyDescent="0.25">
      <c r="A219" s="85" t="s">
        <v>1117</v>
      </c>
      <c r="B219" s="86" t="s">
        <v>1118</v>
      </c>
      <c r="C219" s="87" t="s">
        <v>3451</v>
      </c>
      <c r="D219" s="87" t="s">
        <v>4105</v>
      </c>
      <c r="E219" s="87" t="s">
        <v>3453</v>
      </c>
      <c r="F219" s="87" t="s">
        <v>3459</v>
      </c>
      <c r="G219" s="87" t="s">
        <v>4059</v>
      </c>
      <c r="H219" s="76">
        <v>4810949011311</v>
      </c>
      <c r="I219" s="88">
        <v>19.600000000000001</v>
      </c>
      <c r="J219" s="86" t="s">
        <v>2559</v>
      </c>
      <c r="K219" s="87" t="s">
        <v>3455</v>
      </c>
      <c r="L219" s="77">
        <f t="shared" si="3"/>
        <v>11311</v>
      </c>
    </row>
    <row r="220" spans="1:12" ht="15" customHeight="1" x14ac:dyDescent="0.25">
      <c r="A220" s="85" t="s">
        <v>1059</v>
      </c>
      <c r="B220" s="86" t="s">
        <v>1060</v>
      </c>
      <c r="C220" s="87" t="s">
        <v>3451</v>
      </c>
      <c r="D220" s="87" t="s">
        <v>3661</v>
      </c>
      <c r="E220" s="87" t="s">
        <v>3453</v>
      </c>
      <c r="F220" s="87" t="s">
        <v>3494</v>
      </c>
      <c r="G220" s="87" t="s">
        <v>3584</v>
      </c>
      <c r="H220" s="76">
        <v>4810949011328</v>
      </c>
      <c r="I220" s="88">
        <v>21.4</v>
      </c>
      <c r="J220" s="86" t="s">
        <v>2547</v>
      </c>
      <c r="K220" s="87" t="s">
        <v>3455</v>
      </c>
      <c r="L220" s="77">
        <f t="shared" si="3"/>
        <v>11328</v>
      </c>
    </row>
    <row r="221" spans="1:12" ht="15" customHeight="1" x14ac:dyDescent="0.25">
      <c r="A221" s="85" t="s">
        <v>2225</v>
      </c>
      <c r="B221" s="86" t="s">
        <v>2226</v>
      </c>
      <c r="C221" s="87" t="s">
        <v>3451</v>
      </c>
      <c r="D221" s="87" t="s">
        <v>3661</v>
      </c>
      <c r="E221" s="87" t="s">
        <v>3453</v>
      </c>
      <c r="F221" s="87" t="s">
        <v>3454</v>
      </c>
      <c r="G221" s="87" t="s">
        <v>3661</v>
      </c>
      <c r="H221" s="76">
        <v>4810949011359</v>
      </c>
      <c r="I221" s="88">
        <v>21.2</v>
      </c>
      <c r="J221" s="86" t="s">
        <v>2411</v>
      </c>
      <c r="K221" s="87" t="s">
        <v>3455</v>
      </c>
      <c r="L221" s="77">
        <f t="shared" si="3"/>
        <v>11359</v>
      </c>
    </row>
    <row r="222" spans="1:12" ht="15" customHeight="1" x14ac:dyDescent="0.25">
      <c r="A222" s="85" t="s">
        <v>2223</v>
      </c>
      <c r="B222" s="86" t="s">
        <v>2224</v>
      </c>
      <c r="C222" s="87" t="s">
        <v>3451</v>
      </c>
      <c r="D222" s="87" t="s">
        <v>3461</v>
      </c>
      <c r="E222" s="87" t="s">
        <v>3453</v>
      </c>
      <c r="F222" s="87" t="s">
        <v>3454</v>
      </c>
      <c r="G222" s="87" t="s">
        <v>3461</v>
      </c>
      <c r="H222" s="76">
        <v>4810949011366</v>
      </c>
      <c r="I222" s="88">
        <v>52.7</v>
      </c>
      <c r="J222" s="86" t="s">
        <v>2411</v>
      </c>
      <c r="K222" s="87" t="s">
        <v>3455</v>
      </c>
      <c r="L222" s="77">
        <f t="shared" si="3"/>
        <v>11366</v>
      </c>
    </row>
    <row r="223" spans="1:12" ht="15" customHeight="1" x14ac:dyDescent="0.25">
      <c r="A223" s="85" t="s">
        <v>2229</v>
      </c>
      <c r="B223" s="86" t="s">
        <v>2230</v>
      </c>
      <c r="C223" s="87" t="s">
        <v>3451</v>
      </c>
      <c r="D223" s="87" t="s">
        <v>3661</v>
      </c>
      <c r="E223" s="87" t="s">
        <v>3453</v>
      </c>
      <c r="F223" s="87" t="s">
        <v>3454</v>
      </c>
      <c r="G223" s="87" t="s">
        <v>3661</v>
      </c>
      <c r="H223" s="76">
        <v>4810949011373</v>
      </c>
      <c r="I223" s="88">
        <v>21.2</v>
      </c>
      <c r="J223" s="86" t="s">
        <v>2411</v>
      </c>
      <c r="K223" s="87" t="s">
        <v>3455</v>
      </c>
      <c r="L223" s="77">
        <f t="shared" si="3"/>
        <v>11373</v>
      </c>
    </row>
    <row r="224" spans="1:12" ht="15" customHeight="1" x14ac:dyDescent="0.25">
      <c r="A224" s="85" t="s">
        <v>2227</v>
      </c>
      <c r="B224" s="86" t="s">
        <v>2228</v>
      </c>
      <c r="C224" s="87" t="s">
        <v>3451</v>
      </c>
      <c r="D224" s="87" t="s">
        <v>3461</v>
      </c>
      <c r="E224" s="87" t="s">
        <v>3453</v>
      </c>
      <c r="F224" s="87" t="s">
        <v>3454</v>
      </c>
      <c r="G224" s="87" t="s">
        <v>3461</v>
      </c>
      <c r="H224" s="76">
        <v>4810949011380</v>
      </c>
      <c r="I224" s="88">
        <v>52.7</v>
      </c>
      <c r="J224" s="86" t="s">
        <v>2411</v>
      </c>
      <c r="K224" s="87" t="s">
        <v>3455</v>
      </c>
      <c r="L224" s="77">
        <f t="shared" si="3"/>
        <v>11380</v>
      </c>
    </row>
    <row r="225" spans="1:12" ht="15" customHeight="1" x14ac:dyDescent="0.25">
      <c r="A225" s="85" t="s">
        <v>2233</v>
      </c>
      <c r="B225" s="86" t="s">
        <v>2234</v>
      </c>
      <c r="C225" s="87" t="s">
        <v>3451</v>
      </c>
      <c r="D225" s="87" t="s">
        <v>3661</v>
      </c>
      <c r="E225" s="87" t="s">
        <v>3453</v>
      </c>
      <c r="F225" s="87" t="s">
        <v>3454</v>
      </c>
      <c r="G225" s="87" t="s">
        <v>3661</v>
      </c>
      <c r="H225" s="76">
        <v>4810949011397</v>
      </c>
      <c r="I225" s="88">
        <v>15.8</v>
      </c>
      <c r="J225" s="86" t="s">
        <v>2432</v>
      </c>
      <c r="K225" s="87" t="s">
        <v>3455</v>
      </c>
      <c r="L225" s="77">
        <f t="shared" si="3"/>
        <v>11397</v>
      </c>
    </row>
    <row r="226" spans="1:12" ht="15" customHeight="1" x14ac:dyDescent="0.25">
      <c r="A226" s="85" t="s">
        <v>2231</v>
      </c>
      <c r="B226" s="86" t="s">
        <v>2232</v>
      </c>
      <c r="C226" s="87" t="s">
        <v>3451</v>
      </c>
      <c r="D226" s="87" t="s">
        <v>3461</v>
      </c>
      <c r="E226" s="87" t="s">
        <v>3453</v>
      </c>
      <c r="F226" s="87" t="s">
        <v>3454</v>
      </c>
      <c r="G226" s="87" t="s">
        <v>3461</v>
      </c>
      <c r="H226" s="76">
        <v>4810949011403</v>
      </c>
      <c r="I226" s="88">
        <v>39.1</v>
      </c>
      <c r="J226" s="86" t="s">
        <v>2432</v>
      </c>
      <c r="K226" s="87" t="s">
        <v>3455</v>
      </c>
      <c r="L226" s="77">
        <f t="shared" si="3"/>
        <v>11403</v>
      </c>
    </row>
    <row r="227" spans="1:12" ht="15" customHeight="1" x14ac:dyDescent="0.25">
      <c r="A227" s="85" t="s">
        <v>2237</v>
      </c>
      <c r="B227" s="86" t="s">
        <v>2238</v>
      </c>
      <c r="C227" s="87" t="s">
        <v>3451</v>
      </c>
      <c r="D227" s="87" t="s">
        <v>3661</v>
      </c>
      <c r="E227" s="87" t="s">
        <v>3453</v>
      </c>
      <c r="F227" s="87" t="s">
        <v>3454</v>
      </c>
      <c r="G227" s="87" t="s">
        <v>3661</v>
      </c>
      <c r="H227" s="76">
        <v>4810949011410</v>
      </c>
      <c r="I227" s="88">
        <v>15.8</v>
      </c>
      <c r="J227" s="86" t="s">
        <v>2432</v>
      </c>
      <c r="K227" s="87" t="s">
        <v>3455</v>
      </c>
      <c r="L227" s="77">
        <f t="shared" si="3"/>
        <v>11410</v>
      </c>
    </row>
    <row r="228" spans="1:12" ht="15" customHeight="1" x14ac:dyDescent="0.25">
      <c r="A228" s="85" t="s">
        <v>2235</v>
      </c>
      <c r="B228" s="86" t="s">
        <v>2236</v>
      </c>
      <c r="C228" s="87" t="s">
        <v>3451</v>
      </c>
      <c r="D228" s="87" t="s">
        <v>3461</v>
      </c>
      <c r="E228" s="87" t="s">
        <v>3453</v>
      </c>
      <c r="F228" s="87" t="s">
        <v>3454</v>
      </c>
      <c r="G228" s="87" t="s">
        <v>3461</v>
      </c>
      <c r="H228" s="76">
        <v>4810949011427</v>
      </c>
      <c r="I228" s="88">
        <v>39.1</v>
      </c>
      <c r="J228" s="86" t="s">
        <v>2432</v>
      </c>
      <c r="K228" s="87" t="s">
        <v>3455</v>
      </c>
      <c r="L228" s="77">
        <f t="shared" si="3"/>
        <v>11427</v>
      </c>
    </row>
    <row r="229" spans="1:12" ht="15" customHeight="1" x14ac:dyDescent="0.25">
      <c r="A229" s="85" t="s">
        <v>2240</v>
      </c>
      <c r="B229" s="86" t="s">
        <v>2297</v>
      </c>
      <c r="C229" s="87" t="s">
        <v>3451</v>
      </c>
      <c r="D229" s="87" t="s">
        <v>3661</v>
      </c>
      <c r="E229" s="87" t="s">
        <v>3453</v>
      </c>
      <c r="F229" s="87" t="s">
        <v>3454</v>
      </c>
      <c r="G229" s="87" t="s">
        <v>3661</v>
      </c>
      <c r="H229" s="76">
        <v>4810949011434</v>
      </c>
      <c r="I229" s="88">
        <v>13.1</v>
      </c>
      <c r="J229" s="86" t="s">
        <v>2295</v>
      </c>
      <c r="K229" s="87" t="s">
        <v>3455</v>
      </c>
      <c r="L229" s="77">
        <f t="shared" si="3"/>
        <v>11434</v>
      </c>
    </row>
    <row r="230" spans="1:12" ht="15" customHeight="1" x14ac:dyDescent="0.25">
      <c r="A230" s="85" t="s">
        <v>2239</v>
      </c>
      <c r="B230" s="86" t="s">
        <v>2296</v>
      </c>
      <c r="C230" s="87" t="s">
        <v>3451</v>
      </c>
      <c r="D230" s="87" t="s">
        <v>3461</v>
      </c>
      <c r="E230" s="87" t="s">
        <v>3453</v>
      </c>
      <c r="F230" s="87" t="s">
        <v>3454</v>
      </c>
      <c r="G230" s="87" t="s">
        <v>3461</v>
      </c>
      <c r="H230" s="76">
        <v>4810949011441</v>
      </c>
      <c r="I230" s="88">
        <v>30.9</v>
      </c>
      <c r="J230" s="86" t="s">
        <v>2295</v>
      </c>
      <c r="K230" s="87" t="s">
        <v>3455</v>
      </c>
      <c r="L230" s="77">
        <f t="shared" si="3"/>
        <v>11441</v>
      </c>
    </row>
    <row r="231" spans="1:12" ht="15" customHeight="1" x14ac:dyDescent="0.25">
      <c r="A231" s="85" t="s">
        <v>2430</v>
      </c>
      <c r="B231" s="86" t="s">
        <v>2431</v>
      </c>
      <c r="C231" s="87" t="s">
        <v>3451</v>
      </c>
      <c r="D231" s="87" t="s">
        <v>3661</v>
      </c>
      <c r="E231" s="87" t="s">
        <v>3453</v>
      </c>
      <c r="F231" s="87" t="s">
        <v>4034</v>
      </c>
      <c r="G231" s="87" t="s">
        <v>4036</v>
      </c>
      <c r="H231" s="76">
        <v>4810949011458</v>
      </c>
      <c r="I231" s="88">
        <v>19</v>
      </c>
      <c r="J231" s="86" t="s">
        <v>2429</v>
      </c>
      <c r="K231" s="87" t="s">
        <v>3455</v>
      </c>
      <c r="L231" s="77">
        <f t="shared" si="3"/>
        <v>11458</v>
      </c>
    </row>
    <row r="232" spans="1:12" ht="15" customHeight="1" x14ac:dyDescent="0.25">
      <c r="A232" s="85" t="s">
        <v>2427</v>
      </c>
      <c r="B232" s="86" t="s">
        <v>2428</v>
      </c>
      <c r="C232" s="87" t="s">
        <v>3451</v>
      </c>
      <c r="D232" s="87" t="s">
        <v>3461</v>
      </c>
      <c r="E232" s="87" t="s">
        <v>3453</v>
      </c>
      <c r="F232" s="87" t="s">
        <v>4034</v>
      </c>
      <c r="G232" s="87" t="s">
        <v>4035</v>
      </c>
      <c r="H232" s="76">
        <v>4810949011465</v>
      </c>
      <c r="I232" s="88">
        <v>52.6</v>
      </c>
      <c r="J232" s="86" t="s">
        <v>2429</v>
      </c>
      <c r="K232" s="87" t="s">
        <v>3455</v>
      </c>
      <c r="L232" s="77">
        <f t="shared" si="3"/>
        <v>11465</v>
      </c>
    </row>
    <row r="233" spans="1:12" ht="15" customHeight="1" x14ac:dyDescent="0.25">
      <c r="A233" s="85" t="s">
        <v>2332</v>
      </c>
      <c r="B233" s="86" t="s">
        <v>2333</v>
      </c>
      <c r="C233" s="87" t="s">
        <v>3451</v>
      </c>
      <c r="D233" s="87" t="s">
        <v>3661</v>
      </c>
      <c r="E233" s="87" t="s">
        <v>3453</v>
      </c>
      <c r="F233" s="87" t="s">
        <v>3454</v>
      </c>
      <c r="G233" s="87" t="s">
        <v>3661</v>
      </c>
      <c r="H233" s="76">
        <v>4810949011472</v>
      </c>
      <c r="I233" s="88">
        <v>15.1</v>
      </c>
      <c r="J233" s="86" t="s">
        <v>2295</v>
      </c>
      <c r="K233" s="87" t="s">
        <v>3455</v>
      </c>
      <c r="L233" s="77">
        <f t="shared" si="3"/>
        <v>11472</v>
      </c>
    </row>
    <row r="234" spans="1:12" ht="15" customHeight="1" x14ac:dyDescent="0.25">
      <c r="A234" s="85" t="s">
        <v>3266</v>
      </c>
      <c r="B234" s="86" t="s">
        <v>3267</v>
      </c>
      <c r="C234" s="87" t="s">
        <v>3465</v>
      </c>
      <c r="D234" s="87" t="s">
        <v>3470</v>
      </c>
      <c r="E234" s="87" t="s">
        <v>3471</v>
      </c>
      <c r="F234" s="87"/>
      <c r="G234" s="87" t="s">
        <v>3470</v>
      </c>
      <c r="H234" s="76">
        <v>4810949011473</v>
      </c>
      <c r="I234" s="88">
        <v>164.8</v>
      </c>
      <c r="J234" s="86" t="s">
        <v>3265</v>
      </c>
      <c r="K234" s="87" t="s">
        <v>3455</v>
      </c>
      <c r="L234" s="77">
        <f t="shared" si="3"/>
        <v>11473</v>
      </c>
    </row>
    <row r="235" spans="1:12" ht="15" customHeight="1" x14ac:dyDescent="0.25">
      <c r="A235" s="85" t="s">
        <v>2330</v>
      </c>
      <c r="B235" s="86" t="s">
        <v>2331</v>
      </c>
      <c r="C235" s="87" t="s">
        <v>3451</v>
      </c>
      <c r="D235" s="87" t="s">
        <v>3461</v>
      </c>
      <c r="E235" s="87" t="s">
        <v>3453</v>
      </c>
      <c r="F235" s="87" t="s">
        <v>3454</v>
      </c>
      <c r="G235" s="87" t="s">
        <v>3461</v>
      </c>
      <c r="H235" s="76">
        <v>4810949011489</v>
      </c>
      <c r="I235" s="88">
        <v>37.299999999999997</v>
      </c>
      <c r="J235" s="86" t="s">
        <v>2295</v>
      </c>
      <c r="K235" s="87" t="s">
        <v>3455</v>
      </c>
      <c r="L235" s="77">
        <f t="shared" si="3"/>
        <v>11489</v>
      </c>
    </row>
    <row r="236" spans="1:12" ht="15" customHeight="1" x14ac:dyDescent="0.25">
      <c r="A236" s="85" t="s">
        <v>2324</v>
      </c>
      <c r="B236" s="86" t="s">
        <v>2325</v>
      </c>
      <c r="C236" s="87" t="s">
        <v>3451</v>
      </c>
      <c r="D236" s="87" t="s">
        <v>3661</v>
      </c>
      <c r="E236" s="87" t="s">
        <v>3453</v>
      </c>
      <c r="F236" s="87" t="s">
        <v>3454</v>
      </c>
      <c r="G236" s="87" t="s">
        <v>3661</v>
      </c>
      <c r="H236" s="76">
        <v>4810949011496</v>
      </c>
      <c r="I236" s="88">
        <v>15.1</v>
      </c>
      <c r="J236" s="86" t="s">
        <v>2295</v>
      </c>
      <c r="K236" s="87" t="s">
        <v>3455</v>
      </c>
      <c r="L236" s="77">
        <f t="shared" si="3"/>
        <v>11496</v>
      </c>
    </row>
    <row r="237" spans="1:12" ht="15" customHeight="1" x14ac:dyDescent="0.25">
      <c r="A237" s="85" t="s">
        <v>2322</v>
      </c>
      <c r="B237" s="86" t="s">
        <v>2323</v>
      </c>
      <c r="C237" s="87" t="s">
        <v>3451</v>
      </c>
      <c r="D237" s="87" t="s">
        <v>3461</v>
      </c>
      <c r="E237" s="87" t="s">
        <v>3453</v>
      </c>
      <c r="F237" s="87" t="s">
        <v>3454</v>
      </c>
      <c r="G237" s="87" t="s">
        <v>3461</v>
      </c>
      <c r="H237" s="76">
        <v>4810949011502</v>
      </c>
      <c r="I237" s="88">
        <v>37.299999999999997</v>
      </c>
      <c r="J237" s="86" t="s">
        <v>2295</v>
      </c>
      <c r="K237" s="87" t="s">
        <v>3455</v>
      </c>
      <c r="L237" s="77">
        <f t="shared" si="3"/>
        <v>11502</v>
      </c>
    </row>
    <row r="238" spans="1:12" ht="15" customHeight="1" x14ac:dyDescent="0.25">
      <c r="A238" s="85" t="s">
        <v>2320</v>
      </c>
      <c r="B238" s="86" t="s">
        <v>2321</v>
      </c>
      <c r="C238" s="87" t="s">
        <v>3451</v>
      </c>
      <c r="D238" s="87" t="s">
        <v>3661</v>
      </c>
      <c r="E238" s="87" t="s">
        <v>3453</v>
      </c>
      <c r="F238" s="87" t="s">
        <v>3454</v>
      </c>
      <c r="G238" s="87" t="s">
        <v>3661</v>
      </c>
      <c r="H238" s="76">
        <v>4810949011519</v>
      </c>
      <c r="I238" s="88">
        <v>15.1</v>
      </c>
      <c r="J238" s="86" t="s">
        <v>2295</v>
      </c>
      <c r="K238" s="87" t="s">
        <v>3455</v>
      </c>
      <c r="L238" s="77">
        <f t="shared" si="3"/>
        <v>11519</v>
      </c>
    </row>
    <row r="239" spans="1:12" ht="15" customHeight="1" x14ac:dyDescent="0.25">
      <c r="A239" s="85" t="s">
        <v>2318</v>
      </c>
      <c r="B239" s="86" t="s">
        <v>2319</v>
      </c>
      <c r="C239" s="87" t="s">
        <v>3451</v>
      </c>
      <c r="D239" s="87" t="s">
        <v>3461</v>
      </c>
      <c r="E239" s="87" t="s">
        <v>3453</v>
      </c>
      <c r="F239" s="87" t="s">
        <v>3454</v>
      </c>
      <c r="G239" s="87" t="s">
        <v>3461</v>
      </c>
      <c r="H239" s="76">
        <v>4810949011526</v>
      </c>
      <c r="I239" s="88">
        <v>37.299999999999997</v>
      </c>
      <c r="J239" s="86" t="s">
        <v>2295</v>
      </c>
      <c r="K239" s="87" t="s">
        <v>3455</v>
      </c>
      <c r="L239" s="77">
        <f t="shared" si="3"/>
        <v>11526</v>
      </c>
    </row>
    <row r="240" spans="1:12" ht="15" customHeight="1" x14ac:dyDescent="0.25">
      <c r="A240" s="85" t="s">
        <v>2316</v>
      </c>
      <c r="B240" s="86" t="s">
        <v>2317</v>
      </c>
      <c r="C240" s="87" t="s">
        <v>3451</v>
      </c>
      <c r="D240" s="87" t="s">
        <v>3661</v>
      </c>
      <c r="E240" s="87" t="s">
        <v>3453</v>
      </c>
      <c r="F240" s="87" t="s">
        <v>3454</v>
      </c>
      <c r="G240" s="87" t="s">
        <v>3661</v>
      </c>
      <c r="H240" s="76">
        <v>4810949011533</v>
      </c>
      <c r="I240" s="88">
        <v>15.1</v>
      </c>
      <c r="J240" s="86" t="s">
        <v>2295</v>
      </c>
      <c r="K240" s="87" t="s">
        <v>3455</v>
      </c>
      <c r="L240" s="77">
        <f t="shared" si="3"/>
        <v>11533</v>
      </c>
    </row>
    <row r="241" spans="1:12" ht="15" customHeight="1" x14ac:dyDescent="0.25">
      <c r="A241" s="85" t="s">
        <v>2314</v>
      </c>
      <c r="B241" s="86" t="s">
        <v>2315</v>
      </c>
      <c r="C241" s="87" t="s">
        <v>3451</v>
      </c>
      <c r="D241" s="87" t="s">
        <v>3461</v>
      </c>
      <c r="E241" s="87" t="s">
        <v>3453</v>
      </c>
      <c r="F241" s="87" t="s">
        <v>3454</v>
      </c>
      <c r="G241" s="87" t="s">
        <v>3461</v>
      </c>
      <c r="H241" s="76">
        <v>4810949011540</v>
      </c>
      <c r="I241" s="88">
        <v>37.299999999999997</v>
      </c>
      <c r="J241" s="86" t="s">
        <v>2295</v>
      </c>
      <c r="K241" s="87" t="s">
        <v>3455</v>
      </c>
      <c r="L241" s="77">
        <f t="shared" si="3"/>
        <v>11540</v>
      </c>
    </row>
    <row r="242" spans="1:12" ht="15" customHeight="1" x14ac:dyDescent="0.25">
      <c r="A242" s="85" t="s">
        <v>2312</v>
      </c>
      <c r="B242" s="86" t="s">
        <v>2313</v>
      </c>
      <c r="C242" s="87" t="s">
        <v>3451</v>
      </c>
      <c r="D242" s="87" t="s">
        <v>3661</v>
      </c>
      <c r="E242" s="87" t="s">
        <v>3453</v>
      </c>
      <c r="F242" s="87" t="s">
        <v>3454</v>
      </c>
      <c r="G242" s="87" t="s">
        <v>3661</v>
      </c>
      <c r="H242" s="76">
        <v>4810949011557</v>
      </c>
      <c r="I242" s="88">
        <v>15.1</v>
      </c>
      <c r="J242" s="86" t="s">
        <v>2295</v>
      </c>
      <c r="K242" s="87" t="s">
        <v>3455</v>
      </c>
      <c r="L242" s="77">
        <f t="shared" si="3"/>
        <v>11557</v>
      </c>
    </row>
    <row r="243" spans="1:12" ht="15" customHeight="1" x14ac:dyDescent="0.25">
      <c r="A243" s="85" t="s">
        <v>2310</v>
      </c>
      <c r="B243" s="86" t="s">
        <v>2311</v>
      </c>
      <c r="C243" s="87" t="s">
        <v>3451</v>
      </c>
      <c r="D243" s="87" t="s">
        <v>3461</v>
      </c>
      <c r="E243" s="87" t="s">
        <v>3453</v>
      </c>
      <c r="F243" s="87" t="s">
        <v>3454</v>
      </c>
      <c r="G243" s="87" t="s">
        <v>3461</v>
      </c>
      <c r="H243" s="76">
        <v>4810949011564</v>
      </c>
      <c r="I243" s="88">
        <v>37.299999999999997</v>
      </c>
      <c r="J243" s="86" t="s">
        <v>2295</v>
      </c>
      <c r="K243" s="87" t="s">
        <v>3455</v>
      </c>
      <c r="L243" s="77">
        <f t="shared" si="3"/>
        <v>11564</v>
      </c>
    </row>
    <row r="244" spans="1:12" ht="15" customHeight="1" x14ac:dyDescent="0.25">
      <c r="A244" s="85" t="s">
        <v>2308</v>
      </c>
      <c r="B244" s="86" t="s">
        <v>2309</v>
      </c>
      <c r="C244" s="87" t="s">
        <v>3451</v>
      </c>
      <c r="D244" s="87" t="s">
        <v>3661</v>
      </c>
      <c r="E244" s="87" t="s">
        <v>3453</v>
      </c>
      <c r="F244" s="87" t="s">
        <v>3454</v>
      </c>
      <c r="G244" s="87" t="s">
        <v>3661</v>
      </c>
      <c r="H244" s="76">
        <v>4810949011571</v>
      </c>
      <c r="I244" s="88">
        <v>15.1</v>
      </c>
      <c r="J244" s="86" t="s">
        <v>2295</v>
      </c>
      <c r="K244" s="87" t="s">
        <v>3455</v>
      </c>
      <c r="L244" s="77">
        <f t="shared" si="3"/>
        <v>11571</v>
      </c>
    </row>
    <row r="245" spans="1:12" ht="15" customHeight="1" x14ac:dyDescent="0.25">
      <c r="A245" s="85" t="s">
        <v>2306</v>
      </c>
      <c r="B245" s="86" t="s">
        <v>2307</v>
      </c>
      <c r="C245" s="87" t="s">
        <v>3451</v>
      </c>
      <c r="D245" s="87" t="s">
        <v>3461</v>
      </c>
      <c r="E245" s="87" t="s">
        <v>3453</v>
      </c>
      <c r="F245" s="87" t="s">
        <v>3454</v>
      </c>
      <c r="G245" s="87" t="s">
        <v>3461</v>
      </c>
      <c r="H245" s="76">
        <v>4810949011588</v>
      </c>
      <c r="I245" s="88">
        <v>37.299999999999997</v>
      </c>
      <c r="J245" s="86" t="s">
        <v>2295</v>
      </c>
      <c r="K245" s="87" t="s">
        <v>3455</v>
      </c>
      <c r="L245" s="77">
        <f t="shared" si="3"/>
        <v>11588</v>
      </c>
    </row>
    <row r="246" spans="1:12" ht="15" customHeight="1" x14ac:dyDescent="0.25">
      <c r="A246" s="85" t="s">
        <v>2304</v>
      </c>
      <c r="B246" s="86" t="s">
        <v>2305</v>
      </c>
      <c r="C246" s="87" t="s">
        <v>3451</v>
      </c>
      <c r="D246" s="87" t="s">
        <v>3661</v>
      </c>
      <c r="E246" s="87" t="s">
        <v>3453</v>
      </c>
      <c r="F246" s="87" t="s">
        <v>3454</v>
      </c>
      <c r="G246" s="87" t="s">
        <v>3661</v>
      </c>
      <c r="H246" s="76">
        <v>4810949011595</v>
      </c>
      <c r="I246" s="88">
        <v>15.1</v>
      </c>
      <c r="J246" s="86" t="s">
        <v>2295</v>
      </c>
      <c r="K246" s="87" t="s">
        <v>3455</v>
      </c>
      <c r="L246" s="77">
        <f t="shared" si="3"/>
        <v>11595</v>
      </c>
    </row>
    <row r="247" spans="1:12" ht="15" customHeight="1" x14ac:dyDescent="0.25">
      <c r="A247" s="85" t="s">
        <v>2302</v>
      </c>
      <c r="B247" s="86" t="s">
        <v>2303</v>
      </c>
      <c r="C247" s="87" t="s">
        <v>3451</v>
      </c>
      <c r="D247" s="87" t="s">
        <v>3461</v>
      </c>
      <c r="E247" s="87" t="s">
        <v>3453</v>
      </c>
      <c r="F247" s="87" t="s">
        <v>3454</v>
      </c>
      <c r="G247" s="87" t="s">
        <v>3461</v>
      </c>
      <c r="H247" s="76">
        <v>4810949011601</v>
      </c>
      <c r="I247" s="88">
        <v>37.299999999999997</v>
      </c>
      <c r="J247" s="86" t="s">
        <v>2295</v>
      </c>
      <c r="K247" s="87" t="s">
        <v>3455</v>
      </c>
      <c r="L247" s="77">
        <f t="shared" si="3"/>
        <v>11601</v>
      </c>
    </row>
    <row r="248" spans="1:12" ht="15" customHeight="1" x14ac:dyDescent="0.25">
      <c r="A248" s="85" t="s">
        <v>2328</v>
      </c>
      <c r="B248" s="86" t="s">
        <v>2329</v>
      </c>
      <c r="C248" s="87" t="s">
        <v>3451</v>
      </c>
      <c r="D248" s="87" t="s">
        <v>3661</v>
      </c>
      <c r="E248" s="87" t="s">
        <v>3453</v>
      </c>
      <c r="F248" s="87" t="s">
        <v>3454</v>
      </c>
      <c r="G248" s="87" t="s">
        <v>3661</v>
      </c>
      <c r="H248" s="76">
        <v>4810949011618</v>
      </c>
      <c r="I248" s="88">
        <v>15.1</v>
      </c>
      <c r="J248" s="86" t="s">
        <v>2295</v>
      </c>
      <c r="K248" s="87" t="s">
        <v>3455</v>
      </c>
      <c r="L248" s="77">
        <f t="shared" si="3"/>
        <v>11618</v>
      </c>
    </row>
    <row r="249" spans="1:12" ht="15" customHeight="1" x14ac:dyDescent="0.25">
      <c r="A249" s="85" t="s">
        <v>2326</v>
      </c>
      <c r="B249" s="86" t="s">
        <v>2327</v>
      </c>
      <c r="C249" s="87" t="s">
        <v>3451</v>
      </c>
      <c r="D249" s="87" t="s">
        <v>3461</v>
      </c>
      <c r="E249" s="87" t="s">
        <v>3453</v>
      </c>
      <c r="F249" s="87" t="s">
        <v>3454</v>
      </c>
      <c r="G249" s="87" t="s">
        <v>3461</v>
      </c>
      <c r="H249" s="76">
        <v>4810949011625</v>
      </c>
      <c r="I249" s="88">
        <v>37.299999999999997</v>
      </c>
      <c r="J249" s="86" t="s">
        <v>2295</v>
      </c>
      <c r="K249" s="87" t="s">
        <v>3455</v>
      </c>
      <c r="L249" s="77">
        <f t="shared" si="3"/>
        <v>11625</v>
      </c>
    </row>
    <row r="250" spans="1:12" ht="15" customHeight="1" x14ac:dyDescent="0.25">
      <c r="A250" s="85" t="s">
        <v>2300</v>
      </c>
      <c r="B250" s="86" t="s">
        <v>2301</v>
      </c>
      <c r="C250" s="87" t="s">
        <v>3451</v>
      </c>
      <c r="D250" s="87" t="s">
        <v>3661</v>
      </c>
      <c r="E250" s="87" t="s">
        <v>3453</v>
      </c>
      <c r="F250" s="87" t="s">
        <v>3454</v>
      </c>
      <c r="G250" s="87" t="s">
        <v>3661</v>
      </c>
      <c r="H250" s="76">
        <v>4810949011632</v>
      </c>
      <c r="I250" s="88">
        <v>15.1</v>
      </c>
      <c r="J250" s="86" t="s">
        <v>2295</v>
      </c>
      <c r="K250" s="87" t="s">
        <v>3455</v>
      </c>
      <c r="L250" s="77">
        <f t="shared" si="3"/>
        <v>11632</v>
      </c>
    </row>
    <row r="251" spans="1:12" ht="15" customHeight="1" x14ac:dyDescent="0.25">
      <c r="A251" s="85" t="s">
        <v>2298</v>
      </c>
      <c r="B251" s="86" t="s">
        <v>2299</v>
      </c>
      <c r="C251" s="87" t="s">
        <v>3451</v>
      </c>
      <c r="D251" s="87" t="s">
        <v>3461</v>
      </c>
      <c r="E251" s="87" t="s">
        <v>3453</v>
      </c>
      <c r="F251" s="87" t="s">
        <v>3454</v>
      </c>
      <c r="G251" s="87" t="s">
        <v>3461</v>
      </c>
      <c r="H251" s="76">
        <v>4810949011649</v>
      </c>
      <c r="I251" s="88">
        <v>37.299999999999997</v>
      </c>
      <c r="J251" s="86" t="s">
        <v>2295</v>
      </c>
      <c r="K251" s="87" t="s">
        <v>3455</v>
      </c>
      <c r="L251" s="77">
        <f t="shared" si="3"/>
        <v>11649</v>
      </c>
    </row>
    <row r="252" spans="1:12" ht="15" customHeight="1" x14ac:dyDescent="0.25">
      <c r="A252" s="85" t="s">
        <v>2241</v>
      </c>
      <c r="B252" s="86" t="s">
        <v>12</v>
      </c>
      <c r="C252" s="87" t="s">
        <v>3451</v>
      </c>
      <c r="D252" s="87" t="s">
        <v>3452</v>
      </c>
      <c r="E252" s="87" t="s">
        <v>3453</v>
      </c>
      <c r="F252" s="87" t="s">
        <v>3459</v>
      </c>
      <c r="G252" s="87" t="s">
        <v>3460</v>
      </c>
      <c r="H252" s="76">
        <v>4810949011656</v>
      </c>
      <c r="I252" s="88">
        <v>85.5</v>
      </c>
      <c r="J252" s="86" t="s">
        <v>13</v>
      </c>
      <c r="K252" s="87" t="s">
        <v>3455</v>
      </c>
      <c r="L252" s="77">
        <f t="shared" si="3"/>
        <v>11656</v>
      </c>
    </row>
    <row r="253" spans="1:12" ht="15" customHeight="1" x14ac:dyDescent="0.25">
      <c r="A253" s="85" t="s">
        <v>2622</v>
      </c>
      <c r="B253" s="86" t="s">
        <v>2623</v>
      </c>
      <c r="C253" s="87" t="s">
        <v>3465</v>
      </c>
      <c r="D253" s="87" t="s">
        <v>3637</v>
      </c>
      <c r="E253" s="87" t="s">
        <v>3471</v>
      </c>
      <c r="F253" s="87"/>
      <c r="G253" s="87" t="s">
        <v>3637</v>
      </c>
      <c r="H253" s="76">
        <v>4810949011663</v>
      </c>
      <c r="I253" s="88">
        <v>39</v>
      </c>
      <c r="J253" s="86" t="s">
        <v>1299</v>
      </c>
      <c r="K253" s="87" t="s">
        <v>3496</v>
      </c>
      <c r="L253" s="77">
        <f t="shared" si="3"/>
        <v>11663</v>
      </c>
    </row>
    <row r="254" spans="1:12" ht="15" customHeight="1" x14ac:dyDescent="0.25">
      <c r="A254" s="85" t="s">
        <v>3109</v>
      </c>
      <c r="B254" s="86" t="s">
        <v>3110</v>
      </c>
      <c r="C254" s="87" t="s">
        <v>3475</v>
      </c>
      <c r="D254" s="87" t="s">
        <v>3556</v>
      </c>
      <c r="E254" s="87" t="s">
        <v>3453</v>
      </c>
      <c r="F254" s="87" t="s">
        <v>3703</v>
      </c>
      <c r="G254" s="87" t="s">
        <v>3808</v>
      </c>
      <c r="H254" s="76">
        <v>4002382011694</v>
      </c>
      <c r="I254" s="88">
        <v>270.8</v>
      </c>
      <c r="J254" s="86" t="s">
        <v>3111</v>
      </c>
      <c r="K254" s="87" t="s">
        <v>3455</v>
      </c>
      <c r="L254" s="77">
        <f t="shared" si="3"/>
        <v>11694</v>
      </c>
    </row>
    <row r="255" spans="1:12" ht="15" customHeight="1" x14ac:dyDescent="0.25">
      <c r="A255" s="85" t="s">
        <v>2409</v>
      </c>
      <c r="B255" s="86" t="s">
        <v>2410</v>
      </c>
      <c r="C255" s="87" t="s">
        <v>3451</v>
      </c>
      <c r="D255" s="87" t="s">
        <v>3452</v>
      </c>
      <c r="E255" s="87" t="s">
        <v>3453</v>
      </c>
      <c r="F255" s="87" t="s">
        <v>3454</v>
      </c>
      <c r="G255" s="87" t="s">
        <v>3452</v>
      </c>
      <c r="H255" s="76">
        <v>4810949011731</v>
      </c>
      <c r="I255" s="88">
        <v>194.4</v>
      </c>
      <c r="J255" s="86" t="s">
        <v>2411</v>
      </c>
      <c r="K255" s="87" t="s">
        <v>3455</v>
      </c>
      <c r="L255" s="77">
        <f t="shared" si="3"/>
        <v>11731</v>
      </c>
    </row>
    <row r="256" spans="1:12" ht="15" customHeight="1" x14ac:dyDescent="0.25">
      <c r="A256" s="85" t="s">
        <v>2412</v>
      </c>
      <c r="B256" s="86" t="s">
        <v>2413</v>
      </c>
      <c r="C256" s="87" t="s">
        <v>3451</v>
      </c>
      <c r="D256" s="87" t="s">
        <v>3452</v>
      </c>
      <c r="E256" s="87" t="s">
        <v>3453</v>
      </c>
      <c r="F256" s="87" t="s">
        <v>3454</v>
      </c>
      <c r="G256" s="87" t="s">
        <v>3452</v>
      </c>
      <c r="H256" s="76">
        <v>4810949011748</v>
      </c>
      <c r="I256" s="88">
        <v>194.4</v>
      </c>
      <c r="J256" s="86" t="s">
        <v>2411</v>
      </c>
      <c r="K256" s="87" t="s">
        <v>3455</v>
      </c>
      <c r="L256" s="77">
        <f t="shared" si="3"/>
        <v>11748</v>
      </c>
    </row>
    <row r="257" spans="1:12" ht="15" customHeight="1" x14ac:dyDescent="0.25">
      <c r="A257" s="85" t="s">
        <v>2293</v>
      </c>
      <c r="B257" s="86" t="s">
        <v>2294</v>
      </c>
      <c r="C257" s="87" t="s">
        <v>3451</v>
      </c>
      <c r="D257" s="87" t="s">
        <v>3452</v>
      </c>
      <c r="E257" s="87" t="s">
        <v>3453</v>
      </c>
      <c r="F257" s="87" t="s">
        <v>3454</v>
      </c>
      <c r="G257" s="87" t="s">
        <v>3452</v>
      </c>
      <c r="H257" s="76">
        <v>4810949011755</v>
      </c>
      <c r="I257" s="88">
        <v>92.5</v>
      </c>
      <c r="J257" s="86" t="s">
        <v>2295</v>
      </c>
      <c r="K257" s="87" t="s">
        <v>3455</v>
      </c>
      <c r="L257" s="77">
        <f t="shared" si="3"/>
        <v>11755</v>
      </c>
    </row>
    <row r="258" spans="1:12" ht="15" customHeight="1" x14ac:dyDescent="0.25">
      <c r="A258" s="85" t="s">
        <v>2497</v>
      </c>
      <c r="B258" s="86" t="s">
        <v>2498</v>
      </c>
      <c r="C258" s="87" t="s">
        <v>3451</v>
      </c>
      <c r="D258" s="87" t="s">
        <v>3492</v>
      </c>
      <c r="E258" s="87" t="s">
        <v>3453</v>
      </c>
      <c r="F258" s="87" t="s">
        <v>4042</v>
      </c>
      <c r="G258" s="87" t="s">
        <v>4051</v>
      </c>
      <c r="H258" s="76">
        <v>4810949011854</v>
      </c>
      <c r="I258" s="88">
        <v>21.3</v>
      </c>
      <c r="J258" s="86" t="s">
        <v>2496</v>
      </c>
      <c r="K258" s="87" t="s">
        <v>3464</v>
      </c>
      <c r="L258" s="77">
        <f t="shared" si="3"/>
        <v>11854</v>
      </c>
    </row>
    <row r="259" spans="1:12" ht="15" customHeight="1" x14ac:dyDescent="0.25">
      <c r="A259" s="85" t="s">
        <v>2494</v>
      </c>
      <c r="B259" s="86" t="s">
        <v>2495</v>
      </c>
      <c r="C259" s="87" t="s">
        <v>3451</v>
      </c>
      <c r="D259" s="87" t="s">
        <v>3461</v>
      </c>
      <c r="E259" s="87" t="s">
        <v>3453</v>
      </c>
      <c r="F259" s="87" t="s">
        <v>4042</v>
      </c>
      <c r="G259" s="87" t="s">
        <v>4050</v>
      </c>
      <c r="H259" s="76">
        <v>4810949011861</v>
      </c>
      <c r="I259" s="88">
        <v>60</v>
      </c>
      <c r="J259" s="86" t="s">
        <v>2496</v>
      </c>
      <c r="K259" s="87" t="s">
        <v>3464</v>
      </c>
      <c r="L259" s="77">
        <f t="shared" ref="L259:L322" si="4">IFERROR(VALUE(RIGHT(H259,6)),"")</f>
        <v>11861</v>
      </c>
    </row>
    <row r="260" spans="1:12" ht="15" customHeight="1" x14ac:dyDescent="0.25">
      <c r="A260" s="85" t="s">
        <v>2501</v>
      </c>
      <c r="B260" s="86" t="s">
        <v>2502</v>
      </c>
      <c r="C260" s="87" t="s">
        <v>3451</v>
      </c>
      <c r="D260" s="87" t="s">
        <v>4013</v>
      </c>
      <c r="E260" s="87" t="s">
        <v>3453</v>
      </c>
      <c r="F260" s="87" t="s">
        <v>3811</v>
      </c>
      <c r="G260" s="87" t="s">
        <v>3973</v>
      </c>
      <c r="H260" s="76">
        <v>4810949011878</v>
      </c>
      <c r="I260" s="88">
        <v>16</v>
      </c>
      <c r="J260" s="86" t="s">
        <v>2496</v>
      </c>
      <c r="K260" s="87" t="s">
        <v>3464</v>
      </c>
      <c r="L260" s="77">
        <f t="shared" si="4"/>
        <v>11878</v>
      </c>
    </row>
    <row r="261" spans="1:12" ht="15" customHeight="1" x14ac:dyDescent="0.25">
      <c r="A261" s="85" t="s">
        <v>2499</v>
      </c>
      <c r="B261" s="86" t="s">
        <v>2500</v>
      </c>
      <c r="C261" s="87" t="s">
        <v>3451</v>
      </c>
      <c r="D261" s="87" t="s">
        <v>4012</v>
      </c>
      <c r="E261" s="87" t="s">
        <v>3453</v>
      </c>
      <c r="F261" s="87" t="s">
        <v>3811</v>
      </c>
      <c r="G261" s="87" t="s">
        <v>3675</v>
      </c>
      <c r="H261" s="76">
        <v>4810949011885</v>
      </c>
      <c r="I261" s="88">
        <v>50.7</v>
      </c>
      <c r="J261" s="86" t="s">
        <v>2496</v>
      </c>
      <c r="K261" s="87" t="s">
        <v>3464</v>
      </c>
      <c r="L261" s="77">
        <f t="shared" si="4"/>
        <v>11885</v>
      </c>
    </row>
    <row r="262" spans="1:12" ht="15" customHeight="1" x14ac:dyDescent="0.25">
      <c r="A262" s="85" t="s">
        <v>2505</v>
      </c>
      <c r="B262" s="86" t="s">
        <v>2506</v>
      </c>
      <c r="C262" s="87" t="s">
        <v>3451</v>
      </c>
      <c r="D262" s="87" t="s">
        <v>3492</v>
      </c>
      <c r="E262" s="87" t="s">
        <v>3453</v>
      </c>
      <c r="F262" s="87" t="s">
        <v>4042</v>
      </c>
      <c r="G262" s="87" t="s">
        <v>4051</v>
      </c>
      <c r="H262" s="76">
        <v>4810949011892</v>
      </c>
      <c r="I262" s="88">
        <v>22.1</v>
      </c>
      <c r="J262" s="86" t="s">
        <v>2496</v>
      </c>
      <c r="K262" s="87" t="s">
        <v>3464</v>
      </c>
      <c r="L262" s="77">
        <f t="shared" si="4"/>
        <v>11892</v>
      </c>
    </row>
    <row r="263" spans="1:12" ht="15" customHeight="1" x14ac:dyDescent="0.25">
      <c r="A263" s="85" t="s">
        <v>2503</v>
      </c>
      <c r="B263" s="86" t="s">
        <v>2504</v>
      </c>
      <c r="C263" s="87" t="s">
        <v>3451</v>
      </c>
      <c r="D263" s="87" t="s">
        <v>3461</v>
      </c>
      <c r="E263" s="87" t="s">
        <v>3453</v>
      </c>
      <c r="F263" s="87" t="s">
        <v>4042</v>
      </c>
      <c r="G263" s="87" t="s">
        <v>4050</v>
      </c>
      <c r="H263" s="76">
        <v>4810949011908</v>
      </c>
      <c r="I263" s="88">
        <v>61.2</v>
      </c>
      <c r="J263" s="86" t="s">
        <v>2496</v>
      </c>
      <c r="K263" s="87" t="s">
        <v>3464</v>
      </c>
      <c r="L263" s="77">
        <f t="shared" si="4"/>
        <v>11908</v>
      </c>
    </row>
    <row r="264" spans="1:12" ht="15" customHeight="1" x14ac:dyDescent="0.25">
      <c r="A264" s="85" t="s">
        <v>2509</v>
      </c>
      <c r="B264" s="86" t="s">
        <v>2510</v>
      </c>
      <c r="C264" s="87" t="s">
        <v>3451</v>
      </c>
      <c r="D264" s="87" t="s">
        <v>3492</v>
      </c>
      <c r="E264" s="87" t="s">
        <v>3453</v>
      </c>
      <c r="F264" s="87" t="s">
        <v>4042</v>
      </c>
      <c r="G264" s="87" t="s">
        <v>4051</v>
      </c>
      <c r="H264" s="76">
        <v>4810949011915</v>
      </c>
      <c r="I264" s="88">
        <v>22.1</v>
      </c>
      <c r="J264" s="86" t="s">
        <v>2496</v>
      </c>
      <c r="K264" s="87" t="s">
        <v>3464</v>
      </c>
      <c r="L264" s="77">
        <f t="shared" si="4"/>
        <v>11915</v>
      </c>
    </row>
    <row r="265" spans="1:12" ht="15" customHeight="1" x14ac:dyDescent="0.25">
      <c r="A265" s="85" t="s">
        <v>2507</v>
      </c>
      <c r="B265" s="86" t="s">
        <v>2508</v>
      </c>
      <c r="C265" s="87" t="s">
        <v>3451</v>
      </c>
      <c r="D265" s="87" t="s">
        <v>3461</v>
      </c>
      <c r="E265" s="87" t="s">
        <v>3453</v>
      </c>
      <c r="F265" s="87" t="s">
        <v>4042</v>
      </c>
      <c r="G265" s="87" t="s">
        <v>4050</v>
      </c>
      <c r="H265" s="76">
        <v>4810949011922</v>
      </c>
      <c r="I265" s="88">
        <v>61.2</v>
      </c>
      <c r="J265" s="86" t="s">
        <v>2496</v>
      </c>
      <c r="K265" s="87" t="s">
        <v>3464</v>
      </c>
      <c r="L265" s="77">
        <f t="shared" si="4"/>
        <v>11922</v>
      </c>
    </row>
    <row r="266" spans="1:12" ht="15" customHeight="1" x14ac:dyDescent="0.25">
      <c r="A266" s="85" t="s">
        <v>2513</v>
      </c>
      <c r="B266" s="86" t="s">
        <v>2514</v>
      </c>
      <c r="C266" s="87" t="s">
        <v>3451</v>
      </c>
      <c r="D266" s="87" t="s">
        <v>3492</v>
      </c>
      <c r="E266" s="87" t="s">
        <v>3453</v>
      </c>
      <c r="F266" s="87" t="s">
        <v>3459</v>
      </c>
      <c r="G266" s="87" t="s">
        <v>3922</v>
      </c>
      <c r="H266" s="76">
        <v>4810949011939</v>
      </c>
      <c r="I266" s="88">
        <v>22.1</v>
      </c>
      <c r="J266" s="86" t="s">
        <v>2496</v>
      </c>
      <c r="K266" s="87" t="s">
        <v>3464</v>
      </c>
      <c r="L266" s="77">
        <f t="shared" si="4"/>
        <v>11939</v>
      </c>
    </row>
    <row r="267" spans="1:12" ht="15" customHeight="1" x14ac:dyDescent="0.25">
      <c r="A267" s="85" t="s">
        <v>2511</v>
      </c>
      <c r="B267" s="86" t="s">
        <v>2512</v>
      </c>
      <c r="C267" s="87" t="s">
        <v>3451</v>
      </c>
      <c r="D267" s="87" t="s">
        <v>3461</v>
      </c>
      <c r="E267" s="87" t="s">
        <v>3453</v>
      </c>
      <c r="F267" s="87" t="s">
        <v>3459</v>
      </c>
      <c r="G267" s="87" t="s">
        <v>4052</v>
      </c>
      <c r="H267" s="76">
        <v>4810949011946</v>
      </c>
      <c r="I267" s="88">
        <v>61.2</v>
      </c>
      <c r="J267" s="86" t="s">
        <v>2496</v>
      </c>
      <c r="K267" s="87" t="s">
        <v>3464</v>
      </c>
      <c r="L267" s="77">
        <f t="shared" si="4"/>
        <v>11946</v>
      </c>
    </row>
    <row r="268" spans="1:12" ht="15" customHeight="1" x14ac:dyDescent="0.25">
      <c r="A268" s="85" t="s">
        <v>2517</v>
      </c>
      <c r="B268" s="86" t="s">
        <v>2518</v>
      </c>
      <c r="C268" s="87" t="s">
        <v>3451</v>
      </c>
      <c r="D268" s="87" t="s">
        <v>3492</v>
      </c>
      <c r="E268" s="87" t="s">
        <v>3453</v>
      </c>
      <c r="F268" s="87" t="s">
        <v>3811</v>
      </c>
      <c r="G268" s="87" t="s">
        <v>4053</v>
      </c>
      <c r="H268" s="76">
        <v>4810949011953</v>
      </c>
      <c r="I268" s="88">
        <v>22.1</v>
      </c>
      <c r="J268" s="86" t="s">
        <v>2496</v>
      </c>
      <c r="K268" s="87" t="s">
        <v>3464</v>
      </c>
      <c r="L268" s="77">
        <f t="shared" si="4"/>
        <v>11953</v>
      </c>
    </row>
    <row r="269" spans="1:12" ht="15" customHeight="1" x14ac:dyDescent="0.25">
      <c r="A269" s="85" t="s">
        <v>2515</v>
      </c>
      <c r="B269" s="86" t="s">
        <v>2516</v>
      </c>
      <c r="C269" s="87" t="s">
        <v>3451</v>
      </c>
      <c r="D269" s="87" t="s">
        <v>3461</v>
      </c>
      <c r="E269" s="87" t="s">
        <v>3453</v>
      </c>
      <c r="F269" s="87" t="s">
        <v>3811</v>
      </c>
      <c r="G269" s="87" t="s">
        <v>3673</v>
      </c>
      <c r="H269" s="76">
        <v>4810949011960</v>
      </c>
      <c r="I269" s="88">
        <v>61.2</v>
      </c>
      <c r="J269" s="86" t="s">
        <v>2496</v>
      </c>
      <c r="K269" s="87" t="s">
        <v>3464</v>
      </c>
      <c r="L269" s="77">
        <f t="shared" si="4"/>
        <v>11960</v>
      </c>
    </row>
    <row r="270" spans="1:12" ht="15" customHeight="1" x14ac:dyDescent="0.25">
      <c r="A270" s="85" t="s">
        <v>2521</v>
      </c>
      <c r="B270" s="86" t="s">
        <v>2522</v>
      </c>
      <c r="C270" s="87" t="s">
        <v>3451</v>
      </c>
      <c r="D270" s="87" t="s">
        <v>3492</v>
      </c>
      <c r="E270" s="87" t="s">
        <v>3453</v>
      </c>
      <c r="F270" s="87" t="s">
        <v>3992</v>
      </c>
      <c r="G270" s="87" t="s">
        <v>3922</v>
      </c>
      <c r="H270" s="76">
        <v>4810949011977</v>
      </c>
      <c r="I270" s="88">
        <v>22.1</v>
      </c>
      <c r="J270" s="86" t="s">
        <v>2496</v>
      </c>
      <c r="K270" s="87" t="s">
        <v>3464</v>
      </c>
      <c r="L270" s="77">
        <f t="shared" si="4"/>
        <v>11977</v>
      </c>
    </row>
    <row r="271" spans="1:12" ht="15" customHeight="1" x14ac:dyDescent="0.25">
      <c r="A271" s="85" t="s">
        <v>2519</v>
      </c>
      <c r="B271" s="86" t="s">
        <v>2520</v>
      </c>
      <c r="C271" s="87" t="s">
        <v>3451</v>
      </c>
      <c r="D271" s="87" t="s">
        <v>3461</v>
      </c>
      <c r="E271" s="87" t="s">
        <v>3453</v>
      </c>
      <c r="F271" s="87" t="s">
        <v>3992</v>
      </c>
      <c r="G271" s="87" t="s">
        <v>3993</v>
      </c>
      <c r="H271" s="76">
        <v>4810949011984</v>
      </c>
      <c r="I271" s="88">
        <v>61.2</v>
      </c>
      <c r="J271" s="86" t="s">
        <v>2496</v>
      </c>
      <c r="K271" s="87" t="s">
        <v>3464</v>
      </c>
      <c r="L271" s="77">
        <f t="shared" si="4"/>
        <v>11984</v>
      </c>
    </row>
    <row r="272" spans="1:12" ht="15" customHeight="1" x14ac:dyDescent="0.25">
      <c r="A272" s="85" t="s">
        <v>2525</v>
      </c>
      <c r="B272" s="86" t="s">
        <v>2526</v>
      </c>
      <c r="C272" s="87" t="s">
        <v>3451</v>
      </c>
      <c r="D272" s="87" t="s">
        <v>3492</v>
      </c>
      <c r="E272" s="87" t="s">
        <v>3453</v>
      </c>
      <c r="F272" s="87" t="s">
        <v>3459</v>
      </c>
      <c r="G272" s="87" t="s">
        <v>3922</v>
      </c>
      <c r="H272" s="76">
        <v>4810949011991</v>
      </c>
      <c r="I272" s="88">
        <v>22.1</v>
      </c>
      <c r="J272" s="86" t="s">
        <v>2496</v>
      </c>
      <c r="K272" s="87" t="s">
        <v>3464</v>
      </c>
      <c r="L272" s="77">
        <f t="shared" si="4"/>
        <v>11991</v>
      </c>
    </row>
    <row r="273" spans="1:12" ht="15" customHeight="1" x14ac:dyDescent="0.25">
      <c r="A273" s="85" t="s">
        <v>2523</v>
      </c>
      <c r="B273" s="86" t="s">
        <v>2524</v>
      </c>
      <c r="C273" s="87" t="s">
        <v>3451</v>
      </c>
      <c r="D273" s="87" t="s">
        <v>3461</v>
      </c>
      <c r="E273" s="87" t="s">
        <v>3453</v>
      </c>
      <c r="F273" s="87" t="s">
        <v>3459</v>
      </c>
      <c r="G273" s="87" t="s">
        <v>4054</v>
      </c>
      <c r="H273" s="76">
        <v>4810949012004</v>
      </c>
      <c r="I273" s="88">
        <v>61.2</v>
      </c>
      <c r="J273" s="86" t="s">
        <v>2496</v>
      </c>
      <c r="K273" s="87" t="s">
        <v>3464</v>
      </c>
      <c r="L273" s="77">
        <f t="shared" si="4"/>
        <v>12004</v>
      </c>
    </row>
    <row r="274" spans="1:12" ht="15" customHeight="1" x14ac:dyDescent="0.25">
      <c r="A274" s="85" t="s">
        <v>2529</v>
      </c>
      <c r="B274" s="86" t="s">
        <v>2530</v>
      </c>
      <c r="C274" s="87" t="s">
        <v>3451</v>
      </c>
      <c r="D274" s="87" t="s">
        <v>3492</v>
      </c>
      <c r="E274" s="87" t="s">
        <v>3453</v>
      </c>
      <c r="F274" s="87" t="s">
        <v>4055</v>
      </c>
      <c r="G274" s="87" t="s">
        <v>4057</v>
      </c>
      <c r="H274" s="76">
        <v>4810949012011</v>
      </c>
      <c r="I274" s="88">
        <v>22.1</v>
      </c>
      <c r="J274" s="86" t="s">
        <v>2496</v>
      </c>
      <c r="K274" s="87" t="s">
        <v>3464</v>
      </c>
      <c r="L274" s="77">
        <f t="shared" si="4"/>
        <v>12011</v>
      </c>
    </row>
    <row r="275" spans="1:12" ht="15" customHeight="1" x14ac:dyDescent="0.25">
      <c r="A275" s="85" t="s">
        <v>2527</v>
      </c>
      <c r="B275" s="86" t="s">
        <v>2528</v>
      </c>
      <c r="C275" s="87" t="s">
        <v>3451</v>
      </c>
      <c r="D275" s="87" t="s">
        <v>3461</v>
      </c>
      <c r="E275" s="87" t="s">
        <v>3453</v>
      </c>
      <c r="F275" s="87" t="s">
        <v>4055</v>
      </c>
      <c r="G275" s="87" t="s">
        <v>4056</v>
      </c>
      <c r="H275" s="76">
        <v>4810949012028</v>
      </c>
      <c r="I275" s="88">
        <v>61.2</v>
      </c>
      <c r="J275" s="86" t="s">
        <v>2496</v>
      </c>
      <c r="K275" s="87" t="s">
        <v>3464</v>
      </c>
      <c r="L275" s="77">
        <f t="shared" si="4"/>
        <v>12028</v>
      </c>
    </row>
    <row r="276" spans="1:12" ht="15" customHeight="1" x14ac:dyDescent="0.25">
      <c r="A276" s="85" t="s">
        <v>2533</v>
      </c>
      <c r="B276" s="86" t="s">
        <v>2534</v>
      </c>
      <c r="C276" s="87" t="s">
        <v>3451</v>
      </c>
      <c r="D276" s="87" t="s">
        <v>3492</v>
      </c>
      <c r="E276" s="87" t="s">
        <v>3453</v>
      </c>
      <c r="F276" s="87" t="s">
        <v>3811</v>
      </c>
      <c r="G276" s="87" t="s">
        <v>3922</v>
      </c>
      <c r="H276" s="76">
        <v>4810949012035</v>
      </c>
      <c r="I276" s="88">
        <v>22.1</v>
      </c>
      <c r="J276" s="86" t="s">
        <v>2496</v>
      </c>
      <c r="K276" s="87" t="s">
        <v>3464</v>
      </c>
      <c r="L276" s="77">
        <f t="shared" si="4"/>
        <v>12035</v>
      </c>
    </row>
    <row r="277" spans="1:12" ht="15" customHeight="1" x14ac:dyDescent="0.25">
      <c r="A277" s="85" t="s">
        <v>2531</v>
      </c>
      <c r="B277" s="86" t="s">
        <v>2532</v>
      </c>
      <c r="C277" s="87" t="s">
        <v>3451</v>
      </c>
      <c r="D277" s="87" t="s">
        <v>3461</v>
      </c>
      <c r="E277" s="87" t="s">
        <v>3453</v>
      </c>
      <c r="F277" s="87" t="s">
        <v>3811</v>
      </c>
      <c r="G277" s="87" t="s">
        <v>3673</v>
      </c>
      <c r="H277" s="76">
        <v>4810949012042</v>
      </c>
      <c r="I277" s="88">
        <v>61.2</v>
      </c>
      <c r="J277" s="86" t="s">
        <v>2496</v>
      </c>
      <c r="K277" s="87" t="s">
        <v>3464</v>
      </c>
      <c r="L277" s="77">
        <f t="shared" si="4"/>
        <v>12042</v>
      </c>
    </row>
    <row r="278" spans="1:12" ht="15" customHeight="1" x14ac:dyDescent="0.25">
      <c r="A278" s="85" t="s">
        <v>2537</v>
      </c>
      <c r="B278" s="86" t="s">
        <v>2538</v>
      </c>
      <c r="C278" s="87" t="s">
        <v>3451</v>
      </c>
      <c r="D278" s="87" t="s">
        <v>3492</v>
      </c>
      <c r="E278" s="87" t="s">
        <v>3453</v>
      </c>
      <c r="F278" s="87" t="s">
        <v>3743</v>
      </c>
      <c r="G278" s="87" t="s">
        <v>4059</v>
      </c>
      <c r="H278" s="76">
        <v>4810949012059</v>
      </c>
      <c r="I278" s="88">
        <v>22.1</v>
      </c>
      <c r="J278" s="86" t="s">
        <v>2496</v>
      </c>
      <c r="K278" s="87" t="s">
        <v>3464</v>
      </c>
      <c r="L278" s="77">
        <f t="shared" si="4"/>
        <v>12059</v>
      </c>
    </row>
    <row r="279" spans="1:12" ht="15" customHeight="1" x14ac:dyDescent="0.25">
      <c r="A279" s="85" t="s">
        <v>2535</v>
      </c>
      <c r="B279" s="86" t="s">
        <v>2536</v>
      </c>
      <c r="C279" s="87" t="s">
        <v>3451</v>
      </c>
      <c r="D279" s="87" t="s">
        <v>3461</v>
      </c>
      <c r="E279" s="87" t="s">
        <v>3453</v>
      </c>
      <c r="F279" s="87" t="s">
        <v>3743</v>
      </c>
      <c r="G279" s="87" t="s">
        <v>4058</v>
      </c>
      <c r="H279" s="76">
        <v>4810949012066</v>
      </c>
      <c r="I279" s="88">
        <v>61.2</v>
      </c>
      <c r="J279" s="86" t="s">
        <v>2496</v>
      </c>
      <c r="K279" s="87" t="s">
        <v>3464</v>
      </c>
      <c r="L279" s="77">
        <f t="shared" si="4"/>
        <v>12066</v>
      </c>
    </row>
    <row r="280" spans="1:12" ht="15" customHeight="1" x14ac:dyDescent="0.25">
      <c r="A280" s="85" t="s">
        <v>2541</v>
      </c>
      <c r="B280" s="86" t="s">
        <v>2542</v>
      </c>
      <c r="C280" s="87" t="s">
        <v>3451</v>
      </c>
      <c r="D280" s="87" t="s">
        <v>3492</v>
      </c>
      <c r="E280" s="87" t="s">
        <v>3453</v>
      </c>
      <c r="F280" s="87" t="s">
        <v>3992</v>
      </c>
      <c r="G280" s="87" t="s">
        <v>3922</v>
      </c>
      <c r="H280" s="76">
        <v>4810949012073</v>
      </c>
      <c r="I280" s="88">
        <v>22.1</v>
      </c>
      <c r="J280" s="86" t="s">
        <v>2496</v>
      </c>
      <c r="K280" s="87" t="s">
        <v>3464</v>
      </c>
      <c r="L280" s="77">
        <f t="shared" si="4"/>
        <v>12073</v>
      </c>
    </row>
    <row r="281" spans="1:12" ht="15" customHeight="1" x14ac:dyDescent="0.25">
      <c r="A281" s="85" t="s">
        <v>2539</v>
      </c>
      <c r="B281" s="86" t="s">
        <v>2540</v>
      </c>
      <c r="C281" s="87" t="s">
        <v>3451</v>
      </c>
      <c r="D281" s="87" t="s">
        <v>3461</v>
      </c>
      <c r="E281" s="87" t="s">
        <v>3453</v>
      </c>
      <c r="F281" s="87" t="s">
        <v>3992</v>
      </c>
      <c r="G281" s="87" t="s">
        <v>3993</v>
      </c>
      <c r="H281" s="76">
        <v>4810949012080</v>
      </c>
      <c r="I281" s="88">
        <v>61.2</v>
      </c>
      <c r="J281" s="86" t="s">
        <v>2496</v>
      </c>
      <c r="K281" s="87" t="s">
        <v>3464</v>
      </c>
      <c r="L281" s="77">
        <f t="shared" si="4"/>
        <v>12080</v>
      </c>
    </row>
    <row r="282" spans="1:12" ht="15" customHeight="1" x14ac:dyDescent="0.25">
      <c r="A282" s="85" t="s">
        <v>2545</v>
      </c>
      <c r="B282" s="86" t="s">
        <v>2546</v>
      </c>
      <c r="C282" s="87" t="s">
        <v>3451</v>
      </c>
      <c r="D282" s="87" t="s">
        <v>3492</v>
      </c>
      <c r="E282" s="87" t="s">
        <v>3453</v>
      </c>
      <c r="F282" s="87" t="s">
        <v>3456</v>
      </c>
      <c r="G282" s="87" t="s">
        <v>3878</v>
      </c>
      <c r="H282" s="76">
        <v>4810949012097</v>
      </c>
      <c r="I282" s="88">
        <v>22.1</v>
      </c>
      <c r="J282" s="86" t="s">
        <v>2496</v>
      </c>
      <c r="K282" s="87" t="s">
        <v>3464</v>
      </c>
      <c r="L282" s="77">
        <f t="shared" si="4"/>
        <v>12097</v>
      </c>
    </row>
    <row r="283" spans="1:12" ht="15" customHeight="1" x14ac:dyDescent="0.25">
      <c r="A283" s="85" t="s">
        <v>2543</v>
      </c>
      <c r="B283" s="86" t="s">
        <v>2544</v>
      </c>
      <c r="C283" s="87" t="s">
        <v>3451</v>
      </c>
      <c r="D283" s="87" t="s">
        <v>3461</v>
      </c>
      <c r="E283" s="87" t="s">
        <v>3453</v>
      </c>
      <c r="F283" s="87" t="s">
        <v>3456</v>
      </c>
      <c r="G283" s="87" t="s">
        <v>4060</v>
      </c>
      <c r="H283" s="76">
        <v>4810949012103</v>
      </c>
      <c r="I283" s="88">
        <v>61.2</v>
      </c>
      <c r="J283" s="86" t="s">
        <v>2496</v>
      </c>
      <c r="K283" s="87" t="s">
        <v>3464</v>
      </c>
      <c r="L283" s="77">
        <f t="shared" si="4"/>
        <v>12103</v>
      </c>
    </row>
    <row r="284" spans="1:12" ht="15" customHeight="1" x14ac:dyDescent="0.25">
      <c r="A284" s="85" t="s">
        <v>1837</v>
      </c>
      <c r="B284" s="86" t="s">
        <v>2722</v>
      </c>
      <c r="C284" s="87" t="s">
        <v>3475</v>
      </c>
      <c r="D284" s="87" t="s">
        <v>3452</v>
      </c>
      <c r="E284" s="87" t="s">
        <v>3471</v>
      </c>
      <c r="F284" s="87" t="s">
        <v>3463</v>
      </c>
      <c r="G284" s="87" t="s">
        <v>3452</v>
      </c>
      <c r="H284" s="76">
        <v>4002380012303</v>
      </c>
      <c r="I284" s="88">
        <v>724</v>
      </c>
      <c r="J284" s="86" t="s">
        <v>1838</v>
      </c>
      <c r="K284" s="87" t="s">
        <v>3496</v>
      </c>
      <c r="L284" s="77">
        <f t="shared" si="4"/>
        <v>12303</v>
      </c>
    </row>
    <row r="285" spans="1:12" ht="15" customHeight="1" x14ac:dyDescent="0.25">
      <c r="A285" s="85" t="s">
        <v>2563</v>
      </c>
      <c r="B285" s="86" t="s">
        <v>2564</v>
      </c>
      <c r="C285" s="87" t="s">
        <v>3451</v>
      </c>
      <c r="D285" s="87" t="s">
        <v>3492</v>
      </c>
      <c r="E285" s="87" t="s">
        <v>3453</v>
      </c>
      <c r="F285" s="87" t="s">
        <v>4042</v>
      </c>
      <c r="G285" s="87" t="s">
        <v>4051</v>
      </c>
      <c r="H285" s="76">
        <v>4810949012332</v>
      </c>
      <c r="I285" s="88">
        <v>16.899999999999999</v>
      </c>
      <c r="J285" s="86" t="s">
        <v>2562</v>
      </c>
      <c r="K285" s="87" t="s">
        <v>3464</v>
      </c>
      <c r="L285" s="77">
        <f t="shared" si="4"/>
        <v>12332</v>
      </c>
    </row>
    <row r="286" spans="1:12" ht="15" customHeight="1" x14ac:dyDescent="0.25">
      <c r="A286" s="85" t="s">
        <v>2560</v>
      </c>
      <c r="B286" s="86" t="s">
        <v>2561</v>
      </c>
      <c r="C286" s="87" t="s">
        <v>3451</v>
      </c>
      <c r="D286" s="87" t="s">
        <v>3461</v>
      </c>
      <c r="E286" s="87" t="s">
        <v>3453</v>
      </c>
      <c r="F286" s="87" t="s">
        <v>4042</v>
      </c>
      <c r="G286" s="87" t="s">
        <v>4050</v>
      </c>
      <c r="H286" s="76">
        <v>4810949012349</v>
      </c>
      <c r="I286" s="88">
        <v>54.4</v>
      </c>
      <c r="J286" s="86" t="s">
        <v>2562</v>
      </c>
      <c r="K286" s="87" t="s">
        <v>3464</v>
      </c>
      <c r="L286" s="77">
        <f t="shared" si="4"/>
        <v>12349</v>
      </c>
    </row>
    <row r="287" spans="1:12" ht="15" customHeight="1" x14ac:dyDescent="0.25">
      <c r="A287" s="85" t="s">
        <v>2581</v>
      </c>
      <c r="B287" s="86" t="s">
        <v>2582</v>
      </c>
      <c r="C287" s="87" t="s">
        <v>3451</v>
      </c>
      <c r="D287" s="87" t="s">
        <v>3492</v>
      </c>
      <c r="E287" s="87" t="s">
        <v>3453</v>
      </c>
      <c r="F287" s="87" t="s">
        <v>3800</v>
      </c>
      <c r="G287" s="87" t="s">
        <v>4113</v>
      </c>
      <c r="H287" s="76">
        <v>4810949012363</v>
      </c>
      <c r="I287" s="88">
        <v>16.899999999999999</v>
      </c>
      <c r="J287" s="86" t="s">
        <v>2562</v>
      </c>
      <c r="K287" s="87" t="s">
        <v>3464</v>
      </c>
      <c r="L287" s="77">
        <f t="shared" si="4"/>
        <v>12363</v>
      </c>
    </row>
    <row r="288" spans="1:12" ht="15" customHeight="1" x14ac:dyDescent="0.25">
      <c r="A288" s="85" t="s">
        <v>2579</v>
      </c>
      <c r="B288" s="86" t="s">
        <v>2580</v>
      </c>
      <c r="C288" s="87" t="s">
        <v>3451</v>
      </c>
      <c r="D288" s="87" t="s">
        <v>3461</v>
      </c>
      <c r="E288" s="87" t="s">
        <v>3453</v>
      </c>
      <c r="F288" s="87" t="s">
        <v>3800</v>
      </c>
      <c r="G288" s="87" t="s">
        <v>4112</v>
      </c>
      <c r="H288" s="76">
        <v>4810949012370</v>
      </c>
      <c r="I288" s="88">
        <v>54.4</v>
      </c>
      <c r="J288" s="86" t="s">
        <v>2562</v>
      </c>
      <c r="K288" s="87" t="s">
        <v>3464</v>
      </c>
      <c r="L288" s="77">
        <f t="shared" si="4"/>
        <v>12370</v>
      </c>
    </row>
    <row r="289" spans="1:12" ht="15" customHeight="1" x14ac:dyDescent="0.25">
      <c r="A289" s="85" t="s">
        <v>2577</v>
      </c>
      <c r="B289" s="86" t="s">
        <v>2578</v>
      </c>
      <c r="C289" s="87" t="s">
        <v>3451</v>
      </c>
      <c r="D289" s="87" t="s">
        <v>3452</v>
      </c>
      <c r="E289" s="87" t="s">
        <v>3453</v>
      </c>
      <c r="F289" s="87" t="s">
        <v>3800</v>
      </c>
      <c r="G289" s="87" t="s">
        <v>3482</v>
      </c>
      <c r="H289" s="76">
        <v>4810949012387</v>
      </c>
      <c r="I289" s="88">
        <v>200.9</v>
      </c>
      <c r="J289" s="86" t="s">
        <v>2562</v>
      </c>
      <c r="K289" s="87" t="s">
        <v>3464</v>
      </c>
      <c r="L289" s="77">
        <f t="shared" si="4"/>
        <v>12387</v>
      </c>
    </row>
    <row r="290" spans="1:12" ht="15" customHeight="1" x14ac:dyDescent="0.25">
      <c r="A290" s="85" t="s">
        <v>2567</v>
      </c>
      <c r="B290" s="86" t="s">
        <v>2568</v>
      </c>
      <c r="C290" s="87" t="s">
        <v>3451</v>
      </c>
      <c r="D290" s="87" t="s">
        <v>4013</v>
      </c>
      <c r="E290" s="87" t="s">
        <v>3453</v>
      </c>
      <c r="F290" s="87" t="s">
        <v>3573</v>
      </c>
      <c r="G290" s="87" t="s">
        <v>4033</v>
      </c>
      <c r="H290" s="76">
        <v>4810949012394</v>
      </c>
      <c r="I290" s="88">
        <v>13.8</v>
      </c>
      <c r="J290" s="86" t="s">
        <v>2562</v>
      </c>
      <c r="K290" s="87" t="s">
        <v>3464</v>
      </c>
      <c r="L290" s="77">
        <f t="shared" si="4"/>
        <v>12394</v>
      </c>
    </row>
    <row r="291" spans="1:12" ht="15" customHeight="1" x14ac:dyDescent="0.25">
      <c r="A291" s="85" t="s">
        <v>2565</v>
      </c>
      <c r="B291" s="86" t="s">
        <v>2566</v>
      </c>
      <c r="C291" s="87" t="s">
        <v>3451</v>
      </c>
      <c r="D291" s="87" t="s">
        <v>4012</v>
      </c>
      <c r="E291" s="87" t="s">
        <v>3453</v>
      </c>
      <c r="F291" s="87" t="s">
        <v>3573</v>
      </c>
      <c r="G291" s="87" t="s">
        <v>4107</v>
      </c>
      <c r="H291" s="76">
        <v>4810949012400</v>
      </c>
      <c r="I291" s="88">
        <v>48.7</v>
      </c>
      <c r="J291" s="86" t="s">
        <v>2562</v>
      </c>
      <c r="K291" s="87" t="s">
        <v>3464</v>
      </c>
      <c r="L291" s="77">
        <f t="shared" si="4"/>
        <v>12400</v>
      </c>
    </row>
    <row r="292" spans="1:12" ht="15" customHeight="1" x14ac:dyDescent="0.25">
      <c r="A292" s="85" t="s">
        <v>2588</v>
      </c>
      <c r="B292" s="86" t="s">
        <v>2589</v>
      </c>
      <c r="C292" s="87" t="s">
        <v>3451</v>
      </c>
      <c r="D292" s="87" t="s">
        <v>4013</v>
      </c>
      <c r="E292" s="87" t="s">
        <v>3453</v>
      </c>
      <c r="F292" s="87" t="s">
        <v>4094</v>
      </c>
      <c r="G292" s="87" t="s">
        <v>4116</v>
      </c>
      <c r="H292" s="76">
        <v>4810949012424</v>
      </c>
      <c r="I292" s="88">
        <v>13.8</v>
      </c>
      <c r="J292" s="86" t="s">
        <v>2562</v>
      </c>
      <c r="K292" s="87" t="s">
        <v>3464</v>
      </c>
      <c r="L292" s="77">
        <f t="shared" si="4"/>
        <v>12424</v>
      </c>
    </row>
    <row r="293" spans="1:12" ht="15" customHeight="1" x14ac:dyDescent="0.25">
      <c r="A293" s="85" t="s">
        <v>2586</v>
      </c>
      <c r="B293" s="86" t="s">
        <v>2587</v>
      </c>
      <c r="C293" s="87" t="s">
        <v>3451</v>
      </c>
      <c r="D293" s="87" t="s">
        <v>4012</v>
      </c>
      <c r="E293" s="87" t="s">
        <v>3453</v>
      </c>
      <c r="F293" s="87" t="s">
        <v>4094</v>
      </c>
      <c r="G293" s="87" t="s">
        <v>4115</v>
      </c>
      <c r="H293" s="76">
        <v>4810949012431</v>
      </c>
      <c r="I293" s="88">
        <v>48.7</v>
      </c>
      <c r="J293" s="86" t="s">
        <v>2562</v>
      </c>
      <c r="K293" s="87" t="s">
        <v>3464</v>
      </c>
      <c r="L293" s="77">
        <f t="shared" si="4"/>
        <v>12431</v>
      </c>
    </row>
    <row r="294" spans="1:12" ht="15" customHeight="1" x14ac:dyDescent="0.25">
      <c r="A294" s="85" t="s">
        <v>2583</v>
      </c>
      <c r="B294" s="86" t="s">
        <v>2584</v>
      </c>
      <c r="C294" s="87" t="s">
        <v>3451</v>
      </c>
      <c r="D294" s="87" t="s">
        <v>4011</v>
      </c>
      <c r="E294" s="87" t="s">
        <v>3453</v>
      </c>
      <c r="F294" s="87" t="s">
        <v>4094</v>
      </c>
      <c r="G294" s="87" t="s">
        <v>4114</v>
      </c>
      <c r="H294" s="76">
        <v>4810949012448</v>
      </c>
      <c r="I294" s="88">
        <v>168.3</v>
      </c>
      <c r="J294" s="86" t="s">
        <v>2562</v>
      </c>
      <c r="K294" s="87" t="s">
        <v>3464</v>
      </c>
      <c r="L294" s="77">
        <f t="shared" si="4"/>
        <v>12448</v>
      </c>
    </row>
    <row r="295" spans="1:12" ht="15" customHeight="1" x14ac:dyDescent="0.25">
      <c r="A295" s="85" t="s">
        <v>2569</v>
      </c>
      <c r="B295" s="86" t="s">
        <v>2570</v>
      </c>
      <c r="C295" s="87" t="s">
        <v>3451</v>
      </c>
      <c r="D295" s="87" t="s">
        <v>3492</v>
      </c>
      <c r="E295" s="87" t="s">
        <v>3453</v>
      </c>
      <c r="F295" s="87" t="s">
        <v>4042</v>
      </c>
      <c r="G295" s="87" t="s">
        <v>4051</v>
      </c>
      <c r="H295" s="76">
        <v>4810949012455</v>
      </c>
      <c r="I295" s="88">
        <v>18.2</v>
      </c>
      <c r="J295" s="86" t="s">
        <v>2562</v>
      </c>
      <c r="K295" s="87" t="s">
        <v>3464</v>
      </c>
      <c r="L295" s="77">
        <f t="shared" si="4"/>
        <v>12455</v>
      </c>
    </row>
    <row r="296" spans="1:12" ht="15" customHeight="1" x14ac:dyDescent="0.25">
      <c r="A296" s="85" t="s">
        <v>2590</v>
      </c>
      <c r="B296" s="86" t="s">
        <v>2591</v>
      </c>
      <c r="C296" s="87" t="s">
        <v>3451</v>
      </c>
      <c r="D296" s="87" t="s">
        <v>3492</v>
      </c>
      <c r="E296" s="87" t="s">
        <v>3453</v>
      </c>
      <c r="F296" s="87" t="s">
        <v>4117</v>
      </c>
      <c r="G296" s="87" t="s">
        <v>4118</v>
      </c>
      <c r="H296" s="76">
        <v>4810949012493</v>
      </c>
      <c r="I296" s="88">
        <v>18.2</v>
      </c>
      <c r="J296" s="86" t="s">
        <v>2562</v>
      </c>
      <c r="K296" s="87" t="s">
        <v>3464</v>
      </c>
      <c r="L296" s="77">
        <f t="shared" si="4"/>
        <v>12493</v>
      </c>
    </row>
    <row r="297" spans="1:12" ht="15" customHeight="1" x14ac:dyDescent="0.25">
      <c r="A297" s="85" t="s">
        <v>2571</v>
      </c>
      <c r="B297" s="86" t="s">
        <v>2572</v>
      </c>
      <c r="C297" s="87" t="s">
        <v>3451</v>
      </c>
      <c r="D297" s="87" t="s">
        <v>3492</v>
      </c>
      <c r="E297" s="87" t="s">
        <v>3453</v>
      </c>
      <c r="F297" s="87" t="s">
        <v>4108</v>
      </c>
      <c r="G297" s="87" t="s">
        <v>4109</v>
      </c>
      <c r="H297" s="76">
        <v>4810949012691</v>
      </c>
      <c r="I297" s="88">
        <v>18.2</v>
      </c>
      <c r="J297" s="86" t="s">
        <v>2562</v>
      </c>
      <c r="K297" s="87" t="s">
        <v>3464</v>
      </c>
      <c r="L297" s="77">
        <f t="shared" si="4"/>
        <v>12691</v>
      </c>
    </row>
    <row r="298" spans="1:12" ht="15" customHeight="1" x14ac:dyDescent="0.25">
      <c r="A298" s="85" t="s">
        <v>2592</v>
      </c>
      <c r="B298" s="86" t="s">
        <v>2593</v>
      </c>
      <c r="C298" s="87" t="s">
        <v>3451</v>
      </c>
      <c r="D298" s="87" t="s">
        <v>3492</v>
      </c>
      <c r="E298" s="87" t="s">
        <v>3453</v>
      </c>
      <c r="F298" s="87" t="s">
        <v>4002</v>
      </c>
      <c r="G298" s="87" t="s">
        <v>4119</v>
      </c>
      <c r="H298" s="76">
        <v>4810949012738</v>
      </c>
      <c r="I298" s="88">
        <v>18.2</v>
      </c>
      <c r="J298" s="86" t="s">
        <v>2562</v>
      </c>
      <c r="K298" s="87" t="s">
        <v>3464</v>
      </c>
      <c r="L298" s="77">
        <f t="shared" si="4"/>
        <v>12738</v>
      </c>
    </row>
    <row r="299" spans="1:12" ht="15" customHeight="1" x14ac:dyDescent="0.25">
      <c r="A299" s="85" t="s">
        <v>2573</v>
      </c>
      <c r="B299" s="86" t="s">
        <v>2574</v>
      </c>
      <c r="C299" s="87" t="s">
        <v>3451</v>
      </c>
      <c r="D299" s="87" t="s">
        <v>3492</v>
      </c>
      <c r="E299" s="87" t="s">
        <v>3453</v>
      </c>
      <c r="F299" s="87" t="s">
        <v>3778</v>
      </c>
      <c r="G299" s="87" t="s">
        <v>4110</v>
      </c>
      <c r="H299" s="76">
        <v>4810949012851</v>
      </c>
      <c r="I299" s="88">
        <v>18.2</v>
      </c>
      <c r="J299" s="86" t="s">
        <v>2562</v>
      </c>
      <c r="K299" s="87" t="s">
        <v>3464</v>
      </c>
      <c r="L299" s="77">
        <f t="shared" si="4"/>
        <v>12851</v>
      </c>
    </row>
    <row r="300" spans="1:12" ht="15" customHeight="1" x14ac:dyDescent="0.25">
      <c r="A300" s="85" t="s">
        <v>2101</v>
      </c>
      <c r="B300" s="86" t="s">
        <v>2102</v>
      </c>
      <c r="C300" s="87" t="s">
        <v>3475</v>
      </c>
      <c r="D300" s="87" t="s">
        <v>3490</v>
      </c>
      <c r="E300" s="87" t="s">
        <v>3593</v>
      </c>
      <c r="F300" s="87"/>
      <c r="G300" s="87" t="s">
        <v>3857</v>
      </c>
      <c r="H300" s="76">
        <v>7612850012855</v>
      </c>
      <c r="I300" s="88">
        <v>67.599999999999994</v>
      </c>
      <c r="J300" s="86" t="s">
        <v>2100</v>
      </c>
      <c r="K300" s="87" t="s">
        <v>3595</v>
      </c>
      <c r="L300" s="77">
        <f t="shared" si="4"/>
        <v>12855</v>
      </c>
    </row>
    <row r="301" spans="1:12" ht="15" customHeight="1" x14ac:dyDescent="0.25">
      <c r="A301" s="85" t="s">
        <v>2594</v>
      </c>
      <c r="B301" s="86" t="s">
        <v>2595</v>
      </c>
      <c r="C301" s="87" t="s">
        <v>3451</v>
      </c>
      <c r="D301" s="87" t="s">
        <v>3492</v>
      </c>
      <c r="E301" s="87" t="s">
        <v>3453</v>
      </c>
      <c r="F301" s="87" t="s">
        <v>3494</v>
      </c>
      <c r="G301" s="87" t="s">
        <v>3661</v>
      </c>
      <c r="H301" s="76">
        <v>4810949012899</v>
      </c>
      <c r="I301" s="88">
        <v>18.2</v>
      </c>
      <c r="J301" s="86" t="s">
        <v>2562</v>
      </c>
      <c r="K301" s="87" t="s">
        <v>3464</v>
      </c>
      <c r="L301" s="77">
        <f t="shared" si="4"/>
        <v>12899</v>
      </c>
    </row>
    <row r="302" spans="1:12" ht="15" customHeight="1" x14ac:dyDescent="0.25">
      <c r="A302" s="85" t="s">
        <v>2575</v>
      </c>
      <c r="B302" s="86" t="s">
        <v>2576</v>
      </c>
      <c r="C302" s="87" t="s">
        <v>3451</v>
      </c>
      <c r="D302" s="87" t="s">
        <v>3492</v>
      </c>
      <c r="E302" s="87" t="s">
        <v>3453</v>
      </c>
      <c r="F302" s="87" t="s">
        <v>3487</v>
      </c>
      <c r="G302" s="87" t="s">
        <v>4111</v>
      </c>
      <c r="H302" s="76">
        <v>4810949012936</v>
      </c>
      <c r="I302" s="88">
        <v>18.2</v>
      </c>
      <c r="J302" s="86" t="s">
        <v>2562</v>
      </c>
      <c r="K302" s="87" t="s">
        <v>3464</v>
      </c>
      <c r="L302" s="77">
        <f t="shared" si="4"/>
        <v>12936</v>
      </c>
    </row>
    <row r="303" spans="1:12" ht="15" customHeight="1" x14ac:dyDescent="0.25">
      <c r="A303" s="85" t="s">
        <v>2596</v>
      </c>
      <c r="B303" s="86" t="s">
        <v>2597</v>
      </c>
      <c r="C303" s="87" t="s">
        <v>3451</v>
      </c>
      <c r="D303" s="87" t="s">
        <v>3492</v>
      </c>
      <c r="E303" s="87" t="s">
        <v>3453</v>
      </c>
      <c r="F303" s="87" t="s">
        <v>4108</v>
      </c>
      <c r="G303" s="87" t="s">
        <v>4109</v>
      </c>
      <c r="H303" s="76">
        <v>4810949012974</v>
      </c>
      <c r="I303" s="88">
        <v>18.2</v>
      </c>
      <c r="J303" s="86" t="s">
        <v>2562</v>
      </c>
      <c r="K303" s="87" t="s">
        <v>3464</v>
      </c>
      <c r="L303" s="77">
        <f t="shared" si="4"/>
        <v>12974</v>
      </c>
    </row>
    <row r="304" spans="1:12" ht="15" customHeight="1" x14ac:dyDescent="0.25">
      <c r="A304" s="85" t="s">
        <v>2553</v>
      </c>
      <c r="B304" s="86" t="s">
        <v>2554</v>
      </c>
      <c r="C304" s="87" t="s">
        <v>3451</v>
      </c>
      <c r="D304" s="87" t="s">
        <v>3492</v>
      </c>
      <c r="E304" s="87" t="s">
        <v>3453</v>
      </c>
      <c r="F304" s="87" t="s">
        <v>4055</v>
      </c>
      <c r="G304" s="87" t="s">
        <v>4057</v>
      </c>
      <c r="H304" s="76">
        <v>4810949013018</v>
      </c>
      <c r="I304" s="88">
        <v>18.100000000000001</v>
      </c>
      <c r="J304" s="86" t="s">
        <v>2552</v>
      </c>
      <c r="K304" s="87" t="s">
        <v>3464</v>
      </c>
      <c r="L304" s="77">
        <f t="shared" si="4"/>
        <v>13018</v>
      </c>
    </row>
    <row r="305" spans="1:12" ht="15" customHeight="1" x14ac:dyDescent="0.25">
      <c r="A305" s="85" t="s">
        <v>2550</v>
      </c>
      <c r="B305" s="86" t="s">
        <v>2551</v>
      </c>
      <c r="C305" s="87" t="s">
        <v>3451</v>
      </c>
      <c r="D305" s="87" t="s">
        <v>3461</v>
      </c>
      <c r="E305" s="87" t="s">
        <v>3453</v>
      </c>
      <c r="F305" s="87" t="s">
        <v>4055</v>
      </c>
      <c r="G305" s="87" t="s">
        <v>4056</v>
      </c>
      <c r="H305" s="76">
        <v>4810949013025</v>
      </c>
      <c r="I305" s="88">
        <v>55.9</v>
      </c>
      <c r="J305" s="86" t="s">
        <v>2552</v>
      </c>
      <c r="K305" s="87" t="s">
        <v>3464</v>
      </c>
      <c r="L305" s="77">
        <f t="shared" si="4"/>
        <v>13025</v>
      </c>
    </row>
    <row r="306" spans="1:12" ht="15" customHeight="1" x14ac:dyDescent="0.25">
      <c r="A306" s="85" t="s">
        <v>2557</v>
      </c>
      <c r="B306" s="86" t="s">
        <v>2558</v>
      </c>
      <c r="C306" s="87" t="s">
        <v>3451</v>
      </c>
      <c r="D306" s="87" t="s">
        <v>3492</v>
      </c>
      <c r="E306" s="87" t="s">
        <v>3453</v>
      </c>
      <c r="F306" s="87" t="s">
        <v>4082</v>
      </c>
      <c r="G306" s="87" t="s">
        <v>4084</v>
      </c>
      <c r="H306" s="76">
        <v>4810949013056</v>
      </c>
      <c r="I306" s="88">
        <v>18.100000000000001</v>
      </c>
      <c r="J306" s="86" t="s">
        <v>2552</v>
      </c>
      <c r="K306" s="87" t="s">
        <v>3464</v>
      </c>
      <c r="L306" s="77">
        <f t="shared" si="4"/>
        <v>13056</v>
      </c>
    </row>
    <row r="307" spans="1:12" ht="15" customHeight="1" x14ac:dyDescent="0.25">
      <c r="A307" s="85" t="s">
        <v>2555</v>
      </c>
      <c r="B307" s="86" t="s">
        <v>2556</v>
      </c>
      <c r="C307" s="87" t="s">
        <v>3451</v>
      </c>
      <c r="D307" s="87" t="s">
        <v>3461</v>
      </c>
      <c r="E307" s="87" t="s">
        <v>3453</v>
      </c>
      <c r="F307" s="87" t="s">
        <v>4082</v>
      </c>
      <c r="G307" s="87" t="s">
        <v>4083</v>
      </c>
      <c r="H307" s="76">
        <v>4810949013063</v>
      </c>
      <c r="I307" s="88">
        <v>55.9</v>
      </c>
      <c r="J307" s="86" t="s">
        <v>2552</v>
      </c>
      <c r="K307" s="87" t="s">
        <v>3464</v>
      </c>
      <c r="L307" s="77">
        <f t="shared" si="4"/>
        <v>13063</v>
      </c>
    </row>
    <row r="308" spans="1:12" ht="15" customHeight="1" x14ac:dyDescent="0.25">
      <c r="A308" s="85" t="s">
        <v>2339</v>
      </c>
      <c r="B308" s="86" t="s">
        <v>2340</v>
      </c>
      <c r="C308" s="87" t="s">
        <v>3451</v>
      </c>
      <c r="D308" s="87" t="s">
        <v>3492</v>
      </c>
      <c r="E308" s="87" t="s">
        <v>3453</v>
      </c>
      <c r="F308" s="87" t="s">
        <v>3879</v>
      </c>
      <c r="G308" s="87" t="s">
        <v>4013</v>
      </c>
      <c r="H308" s="76">
        <v>4810949013094</v>
      </c>
      <c r="I308" s="88">
        <v>16.7</v>
      </c>
      <c r="J308" s="86" t="s">
        <v>2336</v>
      </c>
      <c r="K308" s="87" t="s">
        <v>3464</v>
      </c>
      <c r="L308" s="77">
        <f t="shared" si="4"/>
        <v>13094</v>
      </c>
    </row>
    <row r="309" spans="1:12" ht="15" customHeight="1" x14ac:dyDescent="0.25">
      <c r="A309" s="85" t="s">
        <v>2337</v>
      </c>
      <c r="B309" s="86" t="s">
        <v>2338</v>
      </c>
      <c r="C309" s="87" t="s">
        <v>3451</v>
      </c>
      <c r="D309" s="87" t="s">
        <v>3461</v>
      </c>
      <c r="E309" s="87" t="s">
        <v>3453</v>
      </c>
      <c r="F309" s="87" t="s">
        <v>3879</v>
      </c>
      <c r="G309" s="87" t="s">
        <v>4012</v>
      </c>
      <c r="H309" s="76">
        <v>4810949013100</v>
      </c>
      <c r="I309" s="88">
        <v>50.6</v>
      </c>
      <c r="J309" s="86" t="s">
        <v>2336</v>
      </c>
      <c r="K309" s="87" t="s">
        <v>3464</v>
      </c>
      <c r="L309" s="77">
        <f t="shared" si="4"/>
        <v>13100</v>
      </c>
    </row>
    <row r="310" spans="1:12" ht="15" customHeight="1" x14ac:dyDescent="0.25">
      <c r="A310" s="85" t="s">
        <v>2334</v>
      </c>
      <c r="B310" s="86" t="s">
        <v>2335</v>
      </c>
      <c r="C310" s="87" t="s">
        <v>3451</v>
      </c>
      <c r="D310" s="87" t="s">
        <v>3452</v>
      </c>
      <c r="E310" s="87" t="s">
        <v>3453</v>
      </c>
      <c r="F310" s="87" t="s">
        <v>3879</v>
      </c>
      <c r="G310" s="87" t="s">
        <v>4011</v>
      </c>
      <c r="H310" s="76">
        <v>4810949013117</v>
      </c>
      <c r="I310" s="88">
        <v>181.8</v>
      </c>
      <c r="J310" s="86" t="s">
        <v>2336</v>
      </c>
      <c r="K310" s="87" t="s">
        <v>3464</v>
      </c>
      <c r="L310" s="77">
        <f t="shared" si="4"/>
        <v>13117</v>
      </c>
    </row>
    <row r="311" spans="1:12" ht="15" customHeight="1" x14ac:dyDescent="0.25">
      <c r="A311" s="85" t="s">
        <v>3100</v>
      </c>
      <c r="B311" s="86" t="s">
        <v>3101</v>
      </c>
      <c r="C311" s="87" t="s">
        <v>3465</v>
      </c>
      <c r="D311" s="87" t="s">
        <v>3813</v>
      </c>
      <c r="E311" s="87" t="s">
        <v>3471</v>
      </c>
      <c r="F311" s="87"/>
      <c r="G311" s="87" t="s">
        <v>3813</v>
      </c>
      <c r="H311" s="76">
        <v>4002382013162</v>
      </c>
      <c r="I311" s="88">
        <v>66.7</v>
      </c>
      <c r="J311" s="86"/>
      <c r="K311" s="87" t="s">
        <v>3595</v>
      </c>
      <c r="L311" s="77">
        <f t="shared" si="4"/>
        <v>13162</v>
      </c>
    </row>
    <row r="312" spans="1:12" ht="15" customHeight="1" x14ac:dyDescent="0.25">
      <c r="A312" s="85" t="s">
        <v>2351</v>
      </c>
      <c r="B312" s="86" t="s">
        <v>2352</v>
      </c>
      <c r="C312" s="87" t="s">
        <v>3451</v>
      </c>
      <c r="D312" s="87" t="s">
        <v>3492</v>
      </c>
      <c r="E312" s="87" t="s">
        <v>3453</v>
      </c>
      <c r="F312" s="87" t="s">
        <v>4015</v>
      </c>
      <c r="G312" s="87" t="s">
        <v>4016</v>
      </c>
      <c r="H312" s="76">
        <v>4810949013186</v>
      </c>
      <c r="I312" s="88">
        <v>18.2</v>
      </c>
      <c r="J312" s="86" t="s">
        <v>2336</v>
      </c>
      <c r="K312" s="87" t="s">
        <v>3464</v>
      </c>
      <c r="L312" s="77">
        <f t="shared" si="4"/>
        <v>13186</v>
      </c>
    </row>
    <row r="313" spans="1:12" ht="15" customHeight="1" x14ac:dyDescent="0.25">
      <c r="A313" s="85" t="s">
        <v>2349</v>
      </c>
      <c r="B313" s="86" t="s">
        <v>2350</v>
      </c>
      <c r="C313" s="87" t="s">
        <v>3451</v>
      </c>
      <c r="D313" s="87" t="s">
        <v>3461</v>
      </c>
      <c r="E313" s="87" t="s">
        <v>3453</v>
      </c>
      <c r="F313" s="87" t="s">
        <v>4015</v>
      </c>
      <c r="G313" s="87" t="s">
        <v>3780</v>
      </c>
      <c r="H313" s="76">
        <v>4810949013193</v>
      </c>
      <c r="I313" s="88">
        <v>52.8</v>
      </c>
      <c r="J313" s="86" t="s">
        <v>2336</v>
      </c>
      <c r="K313" s="87" t="s">
        <v>3464</v>
      </c>
      <c r="L313" s="77">
        <f t="shared" si="4"/>
        <v>13193</v>
      </c>
    </row>
    <row r="314" spans="1:12" ht="15" customHeight="1" x14ac:dyDescent="0.25">
      <c r="A314" s="85" t="s">
        <v>2347</v>
      </c>
      <c r="B314" s="86" t="s">
        <v>2348</v>
      </c>
      <c r="C314" s="87" t="s">
        <v>3451</v>
      </c>
      <c r="D314" s="87" t="s">
        <v>3452</v>
      </c>
      <c r="E314" s="87" t="s">
        <v>3453</v>
      </c>
      <c r="F314" s="87" t="s">
        <v>4015</v>
      </c>
      <c r="G314" s="87" t="s">
        <v>3635</v>
      </c>
      <c r="H314" s="76">
        <v>4810949013209</v>
      </c>
      <c r="I314" s="88">
        <v>197.1</v>
      </c>
      <c r="J314" s="86" t="s">
        <v>2336</v>
      </c>
      <c r="K314" s="87" t="s">
        <v>3464</v>
      </c>
      <c r="L314" s="77">
        <f t="shared" si="4"/>
        <v>13209</v>
      </c>
    </row>
    <row r="315" spans="1:12" ht="15" customHeight="1" x14ac:dyDescent="0.25">
      <c r="A315" s="85" t="s">
        <v>2357</v>
      </c>
      <c r="B315" s="86" t="s">
        <v>2358</v>
      </c>
      <c r="C315" s="87" t="s">
        <v>3451</v>
      </c>
      <c r="D315" s="87" t="s">
        <v>3492</v>
      </c>
      <c r="E315" s="87" t="s">
        <v>3453</v>
      </c>
      <c r="F315" s="87" t="s">
        <v>4015</v>
      </c>
      <c r="G315" s="87" t="s">
        <v>4016</v>
      </c>
      <c r="H315" s="76">
        <v>4810949013247</v>
      </c>
      <c r="I315" s="88">
        <v>18.2</v>
      </c>
      <c r="J315" s="86" t="s">
        <v>2336</v>
      </c>
      <c r="K315" s="87" t="s">
        <v>3464</v>
      </c>
      <c r="L315" s="77">
        <f t="shared" si="4"/>
        <v>13247</v>
      </c>
    </row>
    <row r="316" spans="1:12" ht="15" customHeight="1" x14ac:dyDescent="0.25">
      <c r="A316" s="85" t="s">
        <v>2355</v>
      </c>
      <c r="B316" s="86" t="s">
        <v>2356</v>
      </c>
      <c r="C316" s="87" t="s">
        <v>3451</v>
      </c>
      <c r="D316" s="87" t="s">
        <v>3461</v>
      </c>
      <c r="E316" s="87" t="s">
        <v>3453</v>
      </c>
      <c r="F316" s="87" t="s">
        <v>4015</v>
      </c>
      <c r="G316" s="87" t="s">
        <v>3780</v>
      </c>
      <c r="H316" s="76">
        <v>4810949013254</v>
      </c>
      <c r="I316" s="88">
        <v>52.8</v>
      </c>
      <c r="J316" s="86" t="s">
        <v>2336</v>
      </c>
      <c r="K316" s="87" t="s">
        <v>3464</v>
      </c>
      <c r="L316" s="77">
        <f t="shared" si="4"/>
        <v>13254</v>
      </c>
    </row>
    <row r="317" spans="1:12" ht="15" customHeight="1" x14ac:dyDescent="0.25">
      <c r="A317" s="85" t="s">
        <v>2353</v>
      </c>
      <c r="B317" s="86" t="s">
        <v>2354</v>
      </c>
      <c r="C317" s="87" t="s">
        <v>3451</v>
      </c>
      <c r="D317" s="87" t="s">
        <v>3452</v>
      </c>
      <c r="E317" s="87" t="s">
        <v>3453</v>
      </c>
      <c r="F317" s="87" t="s">
        <v>4015</v>
      </c>
      <c r="G317" s="87" t="s">
        <v>3635</v>
      </c>
      <c r="H317" s="76">
        <v>4810949013261</v>
      </c>
      <c r="I317" s="88">
        <v>197.1</v>
      </c>
      <c r="J317" s="86" t="s">
        <v>2336</v>
      </c>
      <c r="K317" s="87" t="s">
        <v>3464</v>
      </c>
      <c r="L317" s="77">
        <f t="shared" si="4"/>
        <v>13261</v>
      </c>
    </row>
    <row r="318" spans="1:12" ht="15" customHeight="1" x14ac:dyDescent="0.25">
      <c r="A318" s="85" t="s">
        <v>2363</v>
      </c>
      <c r="B318" s="86" t="s">
        <v>2364</v>
      </c>
      <c r="C318" s="87" t="s">
        <v>3451</v>
      </c>
      <c r="D318" s="87" t="s">
        <v>3492</v>
      </c>
      <c r="E318" s="87" t="s">
        <v>3453</v>
      </c>
      <c r="F318" s="87" t="s">
        <v>4015</v>
      </c>
      <c r="G318" s="87" t="s">
        <v>4016</v>
      </c>
      <c r="H318" s="76">
        <v>4810949013308</v>
      </c>
      <c r="I318" s="88">
        <v>18.2</v>
      </c>
      <c r="J318" s="86" t="s">
        <v>2336</v>
      </c>
      <c r="K318" s="87" t="s">
        <v>3464</v>
      </c>
      <c r="L318" s="77">
        <f t="shared" si="4"/>
        <v>13308</v>
      </c>
    </row>
    <row r="319" spans="1:12" ht="15" customHeight="1" x14ac:dyDescent="0.25">
      <c r="A319" s="85" t="s">
        <v>2361</v>
      </c>
      <c r="B319" s="86" t="s">
        <v>2362</v>
      </c>
      <c r="C319" s="87" t="s">
        <v>3451</v>
      </c>
      <c r="D319" s="87" t="s">
        <v>3461</v>
      </c>
      <c r="E319" s="87" t="s">
        <v>3453</v>
      </c>
      <c r="F319" s="87" t="s">
        <v>4015</v>
      </c>
      <c r="G319" s="87" t="s">
        <v>3780</v>
      </c>
      <c r="H319" s="76">
        <v>4810949013315</v>
      </c>
      <c r="I319" s="88">
        <v>52.8</v>
      </c>
      <c r="J319" s="86" t="s">
        <v>2336</v>
      </c>
      <c r="K319" s="87" t="s">
        <v>3464</v>
      </c>
      <c r="L319" s="77">
        <f t="shared" si="4"/>
        <v>13315</v>
      </c>
    </row>
    <row r="320" spans="1:12" ht="15" customHeight="1" x14ac:dyDescent="0.25">
      <c r="A320" s="85" t="s">
        <v>2359</v>
      </c>
      <c r="B320" s="86" t="s">
        <v>2360</v>
      </c>
      <c r="C320" s="87" t="s">
        <v>3451</v>
      </c>
      <c r="D320" s="87" t="s">
        <v>3452</v>
      </c>
      <c r="E320" s="87" t="s">
        <v>3453</v>
      </c>
      <c r="F320" s="87" t="s">
        <v>4015</v>
      </c>
      <c r="G320" s="87" t="s">
        <v>3635</v>
      </c>
      <c r="H320" s="76">
        <v>4810949013322</v>
      </c>
      <c r="I320" s="88">
        <v>197.1</v>
      </c>
      <c r="J320" s="86" t="s">
        <v>2336</v>
      </c>
      <c r="K320" s="87" t="s">
        <v>3464</v>
      </c>
      <c r="L320" s="77">
        <f t="shared" si="4"/>
        <v>13322</v>
      </c>
    </row>
    <row r="321" spans="1:12" ht="15" customHeight="1" x14ac:dyDescent="0.25">
      <c r="A321" s="85" t="s">
        <v>2369</v>
      </c>
      <c r="B321" s="86" t="s">
        <v>2370</v>
      </c>
      <c r="C321" s="87" t="s">
        <v>3451</v>
      </c>
      <c r="D321" s="87" t="s">
        <v>3492</v>
      </c>
      <c r="E321" s="87" t="s">
        <v>3453</v>
      </c>
      <c r="F321" s="87" t="s">
        <v>4015</v>
      </c>
      <c r="G321" s="87" t="s">
        <v>4016</v>
      </c>
      <c r="H321" s="76">
        <v>4810949013360</v>
      </c>
      <c r="I321" s="88">
        <v>18.2</v>
      </c>
      <c r="J321" s="86" t="s">
        <v>2336</v>
      </c>
      <c r="K321" s="87" t="s">
        <v>3464</v>
      </c>
      <c r="L321" s="77">
        <f t="shared" si="4"/>
        <v>13360</v>
      </c>
    </row>
    <row r="322" spans="1:12" ht="15" customHeight="1" x14ac:dyDescent="0.25">
      <c r="A322" s="85" t="s">
        <v>2367</v>
      </c>
      <c r="B322" s="86" t="s">
        <v>2368</v>
      </c>
      <c r="C322" s="87" t="s">
        <v>3451</v>
      </c>
      <c r="D322" s="87" t="s">
        <v>3461</v>
      </c>
      <c r="E322" s="87" t="s">
        <v>3453</v>
      </c>
      <c r="F322" s="87" t="s">
        <v>4015</v>
      </c>
      <c r="G322" s="87" t="s">
        <v>3780</v>
      </c>
      <c r="H322" s="76">
        <v>4810949013377</v>
      </c>
      <c r="I322" s="88">
        <v>52.8</v>
      </c>
      <c r="J322" s="86" t="s">
        <v>2336</v>
      </c>
      <c r="K322" s="87" t="s">
        <v>3464</v>
      </c>
      <c r="L322" s="77">
        <f t="shared" si="4"/>
        <v>13377</v>
      </c>
    </row>
    <row r="323" spans="1:12" ht="15" customHeight="1" x14ac:dyDescent="0.25">
      <c r="A323" s="85" t="s">
        <v>2365</v>
      </c>
      <c r="B323" s="86" t="s">
        <v>2366</v>
      </c>
      <c r="C323" s="87" t="s">
        <v>3451</v>
      </c>
      <c r="D323" s="87" t="s">
        <v>3452</v>
      </c>
      <c r="E323" s="87" t="s">
        <v>3453</v>
      </c>
      <c r="F323" s="87" t="s">
        <v>4015</v>
      </c>
      <c r="G323" s="87" t="s">
        <v>3635</v>
      </c>
      <c r="H323" s="76">
        <v>4810949013384</v>
      </c>
      <c r="I323" s="88">
        <v>197.1</v>
      </c>
      <c r="J323" s="86" t="s">
        <v>2336</v>
      </c>
      <c r="K323" s="87" t="s">
        <v>3464</v>
      </c>
      <c r="L323" s="77">
        <f t="shared" ref="L323:L386" si="5">IFERROR(VALUE(RIGHT(H323,6)),"")</f>
        <v>13384</v>
      </c>
    </row>
    <row r="324" spans="1:12" ht="15" customHeight="1" x14ac:dyDescent="0.25">
      <c r="A324" s="85" t="s">
        <v>2375</v>
      </c>
      <c r="B324" s="86" t="s">
        <v>2376</v>
      </c>
      <c r="C324" s="87" t="s">
        <v>3451</v>
      </c>
      <c r="D324" s="87" t="s">
        <v>3492</v>
      </c>
      <c r="E324" s="87" t="s">
        <v>3453</v>
      </c>
      <c r="F324" s="87" t="s">
        <v>4015</v>
      </c>
      <c r="G324" s="87" t="s">
        <v>4016</v>
      </c>
      <c r="H324" s="76">
        <v>4810949013421</v>
      </c>
      <c r="I324" s="88">
        <v>18.2</v>
      </c>
      <c r="J324" s="86" t="s">
        <v>2336</v>
      </c>
      <c r="K324" s="87" t="s">
        <v>3464</v>
      </c>
      <c r="L324" s="77">
        <f t="shared" si="5"/>
        <v>13421</v>
      </c>
    </row>
    <row r="325" spans="1:12" ht="15" customHeight="1" x14ac:dyDescent="0.25">
      <c r="A325" s="85" t="s">
        <v>2373</v>
      </c>
      <c r="B325" s="86" t="s">
        <v>2374</v>
      </c>
      <c r="C325" s="87" t="s">
        <v>3451</v>
      </c>
      <c r="D325" s="87" t="s">
        <v>3461</v>
      </c>
      <c r="E325" s="87" t="s">
        <v>3453</v>
      </c>
      <c r="F325" s="87" t="s">
        <v>4015</v>
      </c>
      <c r="G325" s="87" t="s">
        <v>3780</v>
      </c>
      <c r="H325" s="76">
        <v>4810949013438</v>
      </c>
      <c r="I325" s="88">
        <v>52.8</v>
      </c>
      <c r="J325" s="86" t="s">
        <v>2336</v>
      </c>
      <c r="K325" s="87" t="s">
        <v>3464</v>
      </c>
      <c r="L325" s="77">
        <f t="shared" si="5"/>
        <v>13438</v>
      </c>
    </row>
    <row r="326" spans="1:12" ht="15" customHeight="1" x14ac:dyDescent="0.25">
      <c r="A326" s="85" t="s">
        <v>2371</v>
      </c>
      <c r="B326" s="86" t="s">
        <v>2372</v>
      </c>
      <c r="C326" s="87" t="s">
        <v>3451</v>
      </c>
      <c r="D326" s="87" t="s">
        <v>3452</v>
      </c>
      <c r="E326" s="87" t="s">
        <v>3453</v>
      </c>
      <c r="F326" s="87" t="s">
        <v>4015</v>
      </c>
      <c r="G326" s="87" t="s">
        <v>3635</v>
      </c>
      <c r="H326" s="76">
        <v>4810949013445</v>
      </c>
      <c r="I326" s="88">
        <v>197.1</v>
      </c>
      <c r="J326" s="86" t="s">
        <v>2336</v>
      </c>
      <c r="K326" s="87" t="s">
        <v>3464</v>
      </c>
      <c r="L326" s="77">
        <f t="shared" si="5"/>
        <v>13445</v>
      </c>
    </row>
    <row r="327" spans="1:12" ht="15" customHeight="1" x14ac:dyDescent="0.25">
      <c r="A327" s="85" t="s">
        <v>2381</v>
      </c>
      <c r="B327" s="86" t="s">
        <v>2382</v>
      </c>
      <c r="C327" s="87" t="s">
        <v>3451</v>
      </c>
      <c r="D327" s="87" t="s">
        <v>3492</v>
      </c>
      <c r="E327" s="87" t="s">
        <v>3453</v>
      </c>
      <c r="F327" s="87" t="s">
        <v>4015</v>
      </c>
      <c r="G327" s="87" t="s">
        <v>4016</v>
      </c>
      <c r="H327" s="76">
        <v>4810949013483</v>
      </c>
      <c r="I327" s="88">
        <v>18.2</v>
      </c>
      <c r="J327" s="86" t="s">
        <v>2336</v>
      </c>
      <c r="K327" s="87" t="s">
        <v>3464</v>
      </c>
      <c r="L327" s="77">
        <f t="shared" si="5"/>
        <v>13483</v>
      </c>
    </row>
    <row r="328" spans="1:12" ht="15" customHeight="1" x14ac:dyDescent="0.25">
      <c r="A328" s="85" t="s">
        <v>2379</v>
      </c>
      <c r="B328" s="86" t="s">
        <v>2380</v>
      </c>
      <c r="C328" s="87" t="s">
        <v>3451</v>
      </c>
      <c r="D328" s="87" t="s">
        <v>3461</v>
      </c>
      <c r="E328" s="87" t="s">
        <v>3453</v>
      </c>
      <c r="F328" s="87" t="s">
        <v>4015</v>
      </c>
      <c r="G328" s="87" t="s">
        <v>3780</v>
      </c>
      <c r="H328" s="76">
        <v>4810949013490</v>
      </c>
      <c r="I328" s="88">
        <v>52.8</v>
      </c>
      <c r="J328" s="86" t="s">
        <v>2336</v>
      </c>
      <c r="K328" s="87" t="s">
        <v>3464</v>
      </c>
      <c r="L328" s="77">
        <f t="shared" si="5"/>
        <v>13490</v>
      </c>
    </row>
    <row r="329" spans="1:12" ht="15" customHeight="1" x14ac:dyDescent="0.25">
      <c r="A329" s="85" t="s">
        <v>2377</v>
      </c>
      <c r="B329" s="86" t="s">
        <v>2378</v>
      </c>
      <c r="C329" s="87" t="s">
        <v>3451</v>
      </c>
      <c r="D329" s="87" t="s">
        <v>3452</v>
      </c>
      <c r="E329" s="87" t="s">
        <v>3453</v>
      </c>
      <c r="F329" s="87" t="s">
        <v>4015</v>
      </c>
      <c r="G329" s="87" t="s">
        <v>3635</v>
      </c>
      <c r="H329" s="76">
        <v>4810949013506</v>
      </c>
      <c r="I329" s="88">
        <v>197.1</v>
      </c>
      <c r="J329" s="86" t="s">
        <v>2336</v>
      </c>
      <c r="K329" s="87" t="s">
        <v>3464</v>
      </c>
      <c r="L329" s="77">
        <f t="shared" si="5"/>
        <v>13506</v>
      </c>
    </row>
    <row r="330" spans="1:12" ht="15" customHeight="1" x14ac:dyDescent="0.25">
      <c r="A330" s="85" t="s">
        <v>2387</v>
      </c>
      <c r="B330" s="86" t="s">
        <v>2388</v>
      </c>
      <c r="C330" s="87" t="s">
        <v>3451</v>
      </c>
      <c r="D330" s="87" t="s">
        <v>3492</v>
      </c>
      <c r="E330" s="87" t="s">
        <v>3453</v>
      </c>
      <c r="F330" s="87" t="s">
        <v>4015</v>
      </c>
      <c r="G330" s="87" t="s">
        <v>4016</v>
      </c>
      <c r="H330" s="76">
        <v>4810949013544</v>
      </c>
      <c r="I330" s="88">
        <v>18.2</v>
      </c>
      <c r="J330" s="86" t="s">
        <v>2336</v>
      </c>
      <c r="K330" s="87" t="s">
        <v>3464</v>
      </c>
      <c r="L330" s="77">
        <f t="shared" si="5"/>
        <v>13544</v>
      </c>
    </row>
    <row r="331" spans="1:12" ht="15" customHeight="1" x14ac:dyDescent="0.25">
      <c r="A331" s="85" t="s">
        <v>2385</v>
      </c>
      <c r="B331" s="86" t="s">
        <v>2386</v>
      </c>
      <c r="C331" s="87" t="s">
        <v>3451</v>
      </c>
      <c r="D331" s="87" t="s">
        <v>3461</v>
      </c>
      <c r="E331" s="87" t="s">
        <v>3453</v>
      </c>
      <c r="F331" s="87" t="s">
        <v>4015</v>
      </c>
      <c r="G331" s="87" t="s">
        <v>3780</v>
      </c>
      <c r="H331" s="76">
        <v>4810949013551</v>
      </c>
      <c r="I331" s="88">
        <v>52.8</v>
      </c>
      <c r="J331" s="86" t="s">
        <v>2336</v>
      </c>
      <c r="K331" s="87" t="s">
        <v>3464</v>
      </c>
      <c r="L331" s="77">
        <f t="shared" si="5"/>
        <v>13551</v>
      </c>
    </row>
    <row r="332" spans="1:12" ht="15" customHeight="1" x14ac:dyDescent="0.25">
      <c r="A332" s="85" t="s">
        <v>2383</v>
      </c>
      <c r="B332" s="86" t="s">
        <v>2384</v>
      </c>
      <c r="C332" s="87" t="s">
        <v>3451</v>
      </c>
      <c r="D332" s="87" t="s">
        <v>3452</v>
      </c>
      <c r="E332" s="87" t="s">
        <v>3453</v>
      </c>
      <c r="F332" s="87" t="s">
        <v>4015</v>
      </c>
      <c r="G332" s="87" t="s">
        <v>3635</v>
      </c>
      <c r="H332" s="76">
        <v>4810949013568</v>
      </c>
      <c r="I332" s="88">
        <v>197.1</v>
      </c>
      <c r="J332" s="86" t="s">
        <v>2336</v>
      </c>
      <c r="K332" s="87" t="s">
        <v>3464</v>
      </c>
      <c r="L332" s="77">
        <f t="shared" si="5"/>
        <v>13568</v>
      </c>
    </row>
    <row r="333" spans="1:12" ht="15" customHeight="1" x14ac:dyDescent="0.25">
      <c r="A333" s="85" t="s">
        <v>2393</v>
      </c>
      <c r="B333" s="86" t="s">
        <v>2394</v>
      </c>
      <c r="C333" s="87" t="s">
        <v>3451</v>
      </c>
      <c r="D333" s="87" t="s">
        <v>3492</v>
      </c>
      <c r="E333" s="87" t="s">
        <v>3453</v>
      </c>
      <c r="F333" s="87" t="s">
        <v>4015</v>
      </c>
      <c r="G333" s="87" t="s">
        <v>4016</v>
      </c>
      <c r="H333" s="76">
        <v>4810949013605</v>
      </c>
      <c r="I333" s="88">
        <v>18.2</v>
      </c>
      <c r="J333" s="86" t="s">
        <v>2336</v>
      </c>
      <c r="K333" s="87" t="s">
        <v>3464</v>
      </c>
      <c r="L333" s="77">
        <f t="shared" si="5"/>
        <v>13605</v>
      </c>
    </row>
    <row r="334" spans="1:12" ht="15" customHeight="1" x14ac:dyDescent="0.25">
      <c r="A334" s="85" t="s">
        <v>2391</v>
      </c>
      <c r="B334" s="86" t="s">
        <v>2392</v>
      </c>
      <c r="C334" s="87" t="s">
        <v>3451</v>
      </c>
      <c r="D334" s="87" t="s">
        <v>3461</v>
      </c>
      <c r="E334" s="87" t="s">
        <v>3453</v>
      </c>
      <c r="F334" s="87" t="s">
        <v>4015</v>
      </c>
      <c r="G334" s="87" t="s">
        <v>3780</v>
      </c>
      <c r="H334" s="76">
        <v>4810949013612</v>
      </c>
      <c r="I334" s="88">
        <v>52.8</v>
      </c>
      <c r="J334" s="86" t="s">
        <v>2336</v>
      </c>
      <c r="K334" s="87" t="s">
        <v>3464</v>
      </c>
      <c r="L334" s="77">
        <f t="shared" si="5"/>
        <v>13612</v>
      </c>
    </row>
    <row r="335" spans="1:12" ht="15" customHeight="1" x14ac:dyDescent="0.25">
      <c r="A335" s="85" t="s">
        <v>2389</v>
      </c>
      <c r="B335" s="86" t="s">
        <v>2390</v>
      </c>
      <c r="C335" s="87" t="s">
        <v>3451</v>
      </c>
      <c r="D335" s="87" t="s">
        <v>3452</v>
      </c>
      <c r="E335" s="87" t="s">
        <v>3453</v>
      </c>
      <c r="F335" s="87" t="s">
        <v>4015</v>
      </c>
      <c r="G335" s="87" t="s">
        <v>3635</v>
      </c>
      <c r="H335" s="76">
        <v>4810949013629</v>
      </c>
      <c r="I335" s="88">
        <v>197.1</v>
      </c>
      <c r="J335" s="86" t="s">
        <v>2336</v>
      </c>
      <c r="K335" s="87" t="s">
        <v>3464</v>
      </c>
      <c r="L335" s="77">
        <f t="shared" si="5"/>
        <v>13629</v>
      </c>
    </row>
    <row r="336" spans="1:12" ht="15" customHeight="1" x14ac:dyDescent="0.25">
      <c r="A336" s="85" t="s">
        <v>2419</v>
      </c>
      <c r="B336" s="86" t="s">
        <v>2420</v>
      </c>
      <c r="C336" s="87" t="s">
        <v>3451</v>
      </c>
      <c r="D336" s="87" t="s">
        <v>3492</v>
      </c>
      <c r="E336" s="87" t="s">
        <v>3453</v>
      </c>
      <c r="F336" s="87" t="s">
        <v>4030</v>
      </c>
      <c r="G336" s="87" t="s">
        <v>4033</v>
      </c>
      <c r="H336" s="76">
        <v>4810949013667</v>
      </c>
      <c r="I336" s="88">
        <v>18.3</v>
      </c>
      <c r="J336" s="86" t="s">
        <v>2416</v>
      </c>
      <c r="K336" s="87" t="s">
        <v>3464</v>
      </c>
      <c r="L336" s="77">
        <f t="shared" si="5"/>
        <v>13667</v>
      </c>
    </row>
    <row r="337" spans="1:12" ht="15" customHeight="1" x14ac:dyDescent="0.25">
      <c r="A337" s="85" t="s">
        <v>2417</v>
      </c>
      <c r="B337" s="86" t="s">
        <v>2418</v>
      </c>
      <c r="C337" s="87" t="s">
        <v>3451</v>
      </c>
      <c r="D337" s="87" t="s">
        <v>3461</v>
      </c>
      <c r="E337" s="87" t="s">
        <v>3453</v>
      </c>
      <c r="F337" s="87" t="s">
        <v>4030</v>
      </c>
      <c r="G337" s="87" t="s">
        <v>4032</v>
      </c>
      <c r="H337" s="76">
        <v>4810949013674</v>
      </c>
      <c r="I337" s="88">
        <v>55.2</v>
      </c>
      <c r="J337" s="86" t="s">
        <v>2416</v>
      </c>
      <c r="K337" s="87" t="s">
        <v>3464</v>
      </c>
      <c r="L337" s="77">
        <f t="shared" si="5"/>
        <v>13674</v>
      </c>
    </row>
    <row r="338" spans="1:12" ht="15" customHeight="1" x14ac:dyDescent="0.25">
      <c r="A338" s="85" t="s">
        <v>2414</v>
      </c>
      <c r="B338" s="86" t="s">
        <v>2415</v>
      </c>
      <c r="C338" s="87" t="s">
        <v>3451</v>
      </c>
      <c r="D338" s="87" t="s">
        <v>3452</v>
      </c>
      <c r="E338" s="87" t="s">
        <v>3453</v>
      </c>
      <c r="F338" s="87" t="s">
        <v>4030</v>
      </c>
      <c r="G338" s="87" t="s">
        <v>4031</v>
      </c>
      <c r="H338" s="76">
        <v>4810949013681</v>
      </c>
      <c r="I338" s="88">
        <v>196.4</v>
      </c>
      <c r="J338" s="86" t="s">
        <v>2416</v>
      </c>
      <c r="K338" s="87" t="s">
        <v>3464</v>
      </c>
      <c r="L338" s="77">
        <f t="shared" si="5"/>
        <v>13681</v>
      </c>
    </row>
    <row r="339" spans="1:12" ht="15" customHeight="1" x14ac:dyDescent="0.25">
      <c r="A339" s="85" t="s">
        <v>2425</v>
      </c>
      <c r="B339" s="86" t="s">
        <v>2426</v>
      </c>
      <c r="C339" s="87" t="s">
        <v>3451</v>
      </c>
      <c r="D339" s="87" t="s">
        <v>3492</v>
      </c>
      <c r="E339" s="87" t="s">
        <v>3453</v>
      </c>
      <c r="F339" s="87" t="s">
        <v>4030</v>
      </c>
      <c r="G339" s="87" t="s">
        <v>4033</v>
      </c>
      <c r="H339" s="76">
        <v>4810949013728</v>
      </c>
      <c r="I339" s="88">
        <v>18.3</v>
      </c>
      <c r="J339" s="86" t="s">
        <v>2416</v>
      </c>
      <c r="K339" s="87" t="s">
        <v>3464</v>
      </c>
      <c r="L339" s="77">
        <f t="shared" si="5"/>
        <v>13728</v>
      </c>
    </row>
    <row r="340" spans="1:12" ht="15" customHeight="1" x14ac:dyDescent="0.25">
      <c r="A340" s="85" t="s">
        <v>2423</v>
      </c>
      <c r="B340" s="86" t="s">
        <v>2424</v>
      </c>
      <c r="C340" s="87" t="s">
        <v>3451</v>
      </c>
      <c r="D340" s="87" t="s">
        <v>3461</v>
      </c>
      <c r="E340" s="87" t="s">
        <v>3453</v>
      </c>
      <c r="F340" s="87" t="s">
        <v>4030</v>
      </c>
      <c r="G340" s="87" t="s">
        <v>4032</v>
      </c>
      <c r="H340" s="76">
        <v>4810949013735</v>
      </c>
      <c r="I340" s="88">
        <v>55.2</v>
      </c>
      <c r="J340" s="86" t="s">
        <v>2416</v>
      </c>
      <c r="K340" s="87" t="s">
        <v>3464</v>
      </c>
      <c r="L340" s="77">
        <f t="shared" si="5"/>
        <v>13735</v>
      </c>
    </row>
    <row r="341" spans="1:12" ht="15" customHeight="1" x14ac:dyDescent="0.25">
      <c r="A341" s="85" t="s">
        <v>2421</v>
      </c>
      <c r="B341" s="86" t="s">
        <v>2422</v>
      </c>
      <c r="C341" s="87" t="s">
        <v>3451</v>
      </c>
      <c r="D341" s="87" t="s">
        <v>3452</v>
      </c>
      <c r="E341" s="87" t="s">
        <v>3453</v>
      </c>
      <c r="F341" s="87" t="s">
        <v>4030</v>
      </c>
      <c r="G341" s="87" t="s">
        <v>4031</v>
      </c>
      <c r="H341" s="76">
        <v>4810949013742</v>
      </c>
      <c r="I341" s="88">
        <v>196.4</v>
      </c>
      <c r="J341" s="86" t="s">
        <v>2416</v>
      </c>
      <c r="K341" s="87" t="s">
        <v>3464</v>
      </c>
      <c r="L341" s="77">
        <f t="shared" si="5"/>
        <v>13742</v>
      </c>
    </row>
    <row r="342" spans="1:12" ht="15" customHeight="1" x14ac:dyDescent="0.25">
      <c r="A342" s="85" t="s">
        <v>2400</v>
      </c>
      <c r="B342" s="86" t="s">
        <v>2401</v>
      </c>
      <c r="C342" s="87" t="s">
        <v>3451</v>
      </c>
      <c r="D342" s="87" t="s">
        <v>3492</v>
      </c>
      <c r="E342" s="87" t="s">
        <v>3453</v>
      </c>
      <c r="F342" s="87" t="s">
        <v>4030</v>
      </c>
      <c r="G342" s="87" t="s">
        <v>4033</v>
      </c>
      <c r="H342" s="76">
        <v>4810949013780</v>
      </c>
      <c r="I342" s="88">
        <v>19.5</v>
      </c>
      <c r="J342" s="86" t="s">
        <v>2397</v>
      </c>
      <c r="K342" s="87" t="s">
        <v>3464</v>
      </c>
      <c r="L342" s="77">
        <f t="shared" si="5"/>
        <v>13780</v>
      </c>
    </row>
    <row r="343" spans="1:12" ht="15" customHeight="1" x14ac:dyDescent="0.25">
      <c r="A343" s="85" t="s">
        <v>2398</v>
      </c>
      <c r="B343" s="86" t="s">
        <v>2399</v>
      </c>
      <c r="C343" s="87" t="s">
        <v>3451</v>
      </c>
      <c r="D343" s="87" t="s">
        <v>3461</v>
      </c>
      <c r="E343" s="87" t="s">
        <v>3453</v>
      </c>
      <c r="F343" s="87" t="s">
        <v>4030</v>
      </c>
      <c r="G343" s="87" t="s">
        <v>4032</v>
      </c>
      <c r="H343" s="76">
        <v>4810949013797</v>
      </c>
      <c r="I343" s="88">
        <v>58.9</v>
      </c>
      <c r="J343" s="86" t="s">
        <v>2397</v>
      </c>
      <c r="K343" s="87" t="s">
        <v>3464</v>
      </c>
      <c r="L343" s="77">
        <f t="shared" si="5"/>
        <v>13797</v>
      </c>
    </row>
    <row r="344" spans="1:12" ht="15" customHeight="1" x14ac:dyDescent="0.25">
      <c r="A344" s="85" t="s">
        <v>2395</v>
      </c>
      <c r="B344" s="86" t="s">
        <v>2396</v>
      </c>
      <c r="C344" s="87" t="s">
        <v>3451</v>
      </c>
      <c r="D344" s="87" t="s">
        <v>3452</v>
      </c>
      <c r="E344" s="87" t="s">
        <v>3453</v>
      </c>
      <c r="F344" s="87" t="s">
        <v>4030</v>
      </c>
      <c r="G344" s="87" t="s">
        <v>4031</v>
      </c>
      <c r="H344" s="76">
        <v>4810949013803</v>
      </c>
      <c r="I344" s="88">
        <v>208.7</v>
      </c>
      <c r="J344" s="86" t="s">
        <v>2397</v>
      </c>
      <c r="K344" s="87" t="s">
        <v>3464</v>
      </c>
      <c r="L344" s="77">
        <f t="shared" si="5"/>
        <v>13803</v>
      </c>
    </row>
    <row r="345" spans="1:12" ht="15" customHeight="1" x14ac:dyDescent="0.25">
      <c r="A345" s="85" t="s">
        <v>2406</v>
      </c>
      <c r="B345" s="86" t="s">
        <v>2407</v>
      </c>
      <c r="C345" s="87" t="s">
        <v>3451</v>
      </c>
      <c r="D345" s="87" t="s">
        <v>3492</v>
      </c>
      <c r="E345" s="87" t="s">
        <v>3453</v>
      </c>
      <c r="F345" s="87" t="s">
        <v>4030</v>
      </c>
      <c r="G345" s="87" t="s">
        <v>4033</v>
      </c>
      <c r="H345" s="76">
        <v>4810949013841</v>
      </c>
      <c r="I345" s="88">
        <v>19.5</v>
      </c>
      <c r="J345" s="86" t="s">
        <v>2397</v>
      </c>
      <c r="K345" s="87" t="s">
        <v>3464</v>
      </c>
      <c r="L345" s="77">
        <f t="shared" si="5"/>
        <v>13841</v>
      </c>
    </row>
    <row r="346" spans="1:12" ht="15" customHeight="1" x14ac:dyDescent="0.25">
      <c r="A346" s="85" t="s">
        <v>2404</v>
      </c>
      <c r="B346" s="86" t="s">
        <v>2405</v>
      </c>
      <c r="C346" s="87" t="s">
        <v>3451</v>
      </c>
      <c r="D346" s="87" t="s">
        <v>3461</v>
      </c>
      <c r="E346" s="87" t="s">
        <v>3453</v>
      </c>
      <c r="F346" s="87" t="s">
        <v>4030</v>
      </c>
      <c r="G346" s="87" t="s">
        <v>4032</v>
      </c>
      <c r="H346" s="76">
        <v>4810949013858</v>
      </c>
      <c r="I346" s="88">
        <v>58.9</v>
      </c>
      <c r="J346" s="86" t="s">
        <v>2397</v>
      </c>
      <c r="K346" s="87" t="s">
        <v>3464</v>
      </c>
      <c r="L346" s="77">
        <f t="shared" si="5"/>
        <v>13858</v>
      </c>
    </row>
    <row r="347" spans="1:12" ht="15" customHeight="1" x14ac:dyDescent="0.25">
      <c r="A347" s="85" t="s">
        <v>2402</v>
      </c>
      <c r="B347" s="86" t="s">
        <v>2403</v>
      </c>
      <c r="C347" s="87" t="s">
        <v>3451</v>
      </c>
      <c r="D347" s="87" t="s">
        <v>3452</v>
      </c>
      <c r="E347" s="87" t="s">
        <v>3453</v>
      </c>
      <c r="F347" s="87" t="s">
        <v>4030</v>
      </c>
      <c r="G347" s="87" t="s">
        <v>4031</v>
      </c>
      <c r="H347" s="76">
        <v>4810949013865</v>
      </c>
      <c r="I347" s="88">
        <v>208.7</v>
      </c>
      <c r="J347" s="86" t="s">
        <v>2397</v>
      </c>
      <c r="K347" s="87" t="s">
        <v>3464</v>
      </c>
      <c r="L347" s="77">
        <f t="shared" si="5"/>
        <v>13865</v>
      </c>
    </row>
    <row r="348" spans="1:12" ht="15" customHeight="1" x14ac:dyDescent="0.25">
      <c r="A348" s="85" t="s">
        <v>2438</v>
      </c>
      <c r="B348" s="86" t="s">
        <v>2439</v>
      </c>
      <c r="C348" s="87" t="s">
        <v>3451</v>
      </c>
      <c r="D348" s="87" t="s">
        <v>3492</v>
      </c>
      <c r="E348" s="87" t="s">
        <v>3453</v>
      </c>
      <c r="F348" s="87" t="s">
        <v>3466</v>
      </c>
      <c r="G348" s="87" t="s">
        <v>3686</v>
      </c>
      <c r="H348" s="76">
        <v>4810949013902</v>
      </c>
      <c r="I348" s="88">
        <v>12.1</v>
      </c>
      <c r="J348" s="86" t="s">
        <v>2435</v>
      </c>
      <c r="K348" s="87" t="s">
        <v>4007</v>
      </c>
      <c r="L348" s="77">
        <f t="shared" si="5"/>
        <v>13902</v>
      </c>
    </row>
    <row r="349" spans="1:12" ht="15" customHeight="1" x14ac:dyDescent="0.25">
      <c r="A349" s="85" t="s">
        <v>2436</v>
      </c>
      <c r="B349" s="86" t="s">
        <v>2437</v>
      </c>
      <c r="C349" s="87" t="s">
        <v>3451</v>
      </c>
      <c r="D349" s="87" t="s">
        <v>3461</v>
      </c>
      <c r="E349" s="87" t="s">
        <v>3453</v>
      </c>
      <c r="F349" s="87" t="s">
        <v>3466</v>
      </c>
      <c r="G349" s="87" t="s">
        <v>3643</v>
      </c>
      <c r="H349" s="76">
        <v>4810949013919</v>
      </c>
      <c r="I349" s="88">
        <v>35.799999999999997</v>
      </c>
      <c r="J349" s="86" t="s">
        <v>2435</v>
      </c>
      <c r="K349" s="87" t="s">
        <v>4007</v>
      </c>
      <c r="L349" s="77">
        <f t="shared" si="5"/>
        <v>13919</v>
      </c>
    </row>
    <row r="350" spans="1:12" ht="15" customHeight="1" x14ac:dyDescent="0.25">
      <c r="A350" s="85" t="s">
        <v>2433</v>
      </c>
      <c r="B350" s="86" t="s">
        <v>2434</v>
      </c>
      <c r="C350" s="87" t="s">
        <v>3451</v>
      </c>
      <c r="D350" s="87" t="s">
        <v>3452</v>
      </c>
      <c r="E350" s="87" t="s">
        <v>3453</v>
      </c>
      <c r="F350" s="87" t="s">
        <v>3466</v>
      </c>
      <c r="G350" s="87" t="s">
        <v>3472</v>
      </c>
      <c r="H350" s="76">
        <v>4810949013926</v>
      </c>
      <c r="I350" s="88">
        <v>131.19999999999999</v>
      </c>
      <c r="J350" s="86" t="s">
        <v>2435</v>
      </c>
      <c r="K350" s="87" t="s">
        <v>4007</v>
      </c>
      <c r="L350" s="77">
        <f t="shared" si="5"/>
        <v>13926</v>
      </c>
    </row>
    <row r="351" spans="1:12" ht="15" customHeight="1" x14ac:dyDescent="0.25">
      <c r="A351" s="85" t="s">
        <v>2450</v>
      </c>
      <c r="B351" s="86" t="s">
        <v>2451</v>
      </c>
      <c r="C351" s="87" t="s">
        <v>3451</v>
      </c>
      <c r="D351" s="87" t="s">
        <v>3492</v>
      </c>
      <c r="E351" s="87" t="s">
        <v>3453</v>
      </c>
      <c r="F351" s="87" t="s">
        <v>3879</v>
      </c>
      <c r="G351" s="87" t="s">
        <v>4013</v>
      </c>
      <c r="H351" s="76">
        <v>4810949013995</v>
      </c>
      <c r="I351" s="88">
        <v>12.1</v>
      </c>
      <c r="J351" s="86" t="s">
        <v>2435</v>
      </c>
      <c r="K351" s="87" t="s">
        <v>4007</v>
      </c>
      <c r="L351" s="77">
        <f t="shared" si="5"/>
        <v>13995</v>
      </c>
    </row>
    <row r="352" spans="1:12" ht="15" customHeight="1" x14ac:dyDescent="0.25">
      <c r="A352" s="78">
        <v>865866</v>
      </c>
      <c r="B352" s="79" t="s">
        <v>2165</v>
      </c>
      <c r="H352" s="76">
        <v>8711595014007</v>
      </c>
      <c r="I352" s="79">
        <v>347.3</v>
      </c>
      <c r="L352" s="77">
        <f t="shared" si="5"/>
        <v>14007</v>
      </c>
    </row>
    <row r="353" spans="1:12" ht="15" customHeight="1" x14ac:dyDescent="0.25">
      <c r="A353" s="85" t="s">
        <v>2448</v>
      </c>
      <c r="B353" s="86" t="s">
        <v>2449</v>
      </c>
      <c r="C353" s="87" t="s">
        <v>3451</v>
      </c>
      <c r="D353" s="87" t="s">
        <v>3461</v>
      </c>
      <c r="E353" s="87" t="s">
        <v>3453</v>
      </c>
      <c r="F353" s="87" t="s">
        <v>3879</v>
      </c>
      <c r="G353" s="87" t="s">
        <v>4012</v>
      </c>
      <c r="H353" s="76">
        <v>4810949014008</v>
      </c>
      <c r="I353" s="88">
        <v>35.799999999999997</v>
      </c>
      <c r="J353" s="86" t="s">
        <v>2435</v>
      </c>
      <c r="K353" s="87" t="s">
        <v>4007</v>
      </c>
      <c r="L353" s="77">
        <f t="shared" si="5"/>
        <v>14008</v>
      </c>
    </row>
    <row r="354" spans="1:12" ht="15" customHeight="1" x14ac:dyDescent="0.25">
      <c r="A354" s="85" t="s">
        <v>2446</v>
      </c>
      <c r="B354" s="86" t="s">
        <v>2447</v>
      </c>
      <c r="C354" s="87" t="s">
        <v>3451</v>
      </c>
      <c r="D354" s="87" t="s">
        <v>3452</v>
      </c>
      <c r="E354" s="87" t="s">
        <v>3453</v>
      </c>
      <c r="F354" s="87" t="s">
        <v>3879</v>
      </c>
      <c r="G354" s="87" t="s">
        <v>4011</v>
      </c>
      <c r="H354" s="76">
        <v>4810949014015</v>
      </c>
      <c r="I354" s="88">
        <v>131.19999999999999</v>
      </c>
      <c r="J354" s="86" t="s">
        <v>2435</v>
      </c>
      <c r="K354" s="87" t="s">
        <v>4007</v>
      </c>
      <c r="L354" s="77">
        <f t="shared" si="5"/>
        <v>14015</v>
      </c>
    </row>
    <row r="355" spans="1:12" ht="15" customHeight="1" x14ac:dyDescent="0.25">
      <c r="A355" s="85" t="s">
        <v>2456</v>
      </c>
      <c r="B355" s="86" t="s">
        <v>2457</v>
      </c>
      <c r="C355" s="87" t="s">
        <v>3451</v>
      </c>
      <c r="D355" s="87" t="s">
        <v>3492</v>
      </c>
      <c r="E355" s="87" t="s">
        <v>3453</v>
      </c>
      <c r="F355" s="87" t="s">
        <v>3879</v>
      </c>
      <c r="G355" s="87" t="s">
        <v>4013</v>
      </c>
      <c r="H355" s="76">
        <v>4810949014053</v>
      </c>
      <c r="I355" s="88">
        <v>12.1</v>
      </c>
      <c r="J355" s="86" t="s">
        <v>2435</v>
      </c>
      <c r="K355" s="87" t="s">
        <v>4007</v>
      </c>
      <c r="L355" s="77">
        <f t="shared" si="5"/>
        <v>14053</v>
      </c>
    </row>
    <row r="356" spans="1:12" ht="15" customHeight="1" x14ac:dyDescent="0.25">
      <c r="A356" s="85" t="s">
        <v>2454</v>
      </c>
      <c r="B356" s="86" t="s">
        <v>2455</v>
      </c>
      <c r="C356" s="87" t="s">
        <v>3451</v>
      </c>
      <c r="D356" s="87" t="s">
        <v>3461</v>
      </c>
      <c r="E356" s="87" t="s">
        <v>3453</v>
      </c>
      <c r="F356" s="87" t="s">
        <v>3879</v>
      </c>
      <c r="G356" s="87" t="s">
        <v>4012</v>
      </c>
      <c r="H356" s="76">
        <v>4810949014060</v>
      </c>
      <c r="I356" s="88">
        <v>35.799999999999997</v>
      </c>
      <c r="J356" s="86" t="s">
        <v>2435</v>
      </c>
      <c r="K356" s="87" t="s">
        <v>4007</v>
      </c>
      <c r="L356" s="77">
        <f t="shared" si="5"/>
        <v>14060</v>
      </c>
    </row>
    <row r="357" spans="1:12" ht="15" customHeight="1" x14ac:dyDescent="0.25">
      <c r="A357" s="85" t="s">
        <v>2452</v>
      </c>
      <c r="B357" s="86" t="s">
        <v>2453</v>
      </c>
      <c r="C357" s="87" t="s">
        <v>3451</v>
      </c>
      <c r="D357" s="87" t="s">
        <v>3452</v>
      </c>
      <c r="E357" s="87" t="s">
        <v>3453</v>
      </c>
      <c r="F357" s="87" t="s">
        <v>3879</v>
      </c>
      <c r="G357" s="87" t="s">
        <v>4011</v>
      </c>
      <c r="H357" s="76">
        <v>4810949014077</v>
      </c>
      <c r="I357" s="88">
        <v>131.19999999999999</v>
      </c>
      <c r="J357" s="86" t="s">
        <v>2435</v>
      </c>
      <c r="K357" s="87" t="s">
        <v>4007</v>
      </c>
      <c r="L357" s="77">
        <f t="shared" si="5"/>
        <v>14077</v>
      </c>
    </row>
    <row r="358" spans="1:12" ht="15" customHeight="1" x14ac:dyDescent="0.25">
      <c r="A358" s="85" t="s">
        <v>2462</v>
      </c>
      <c r="B358" s="86" t="s">
        <v>2463</v>
      </c>
      <c r="C358" s="87" t="s">
        <v>3451</v>
      </c>
      <c r="D358" s="87" t="s">
        <v>3492</v>
      </c>
      <c r="E358" s="87" t="s">
        <v>3453</v>
      </c>
      <c r="F358" s="87" t="s">
        <v>3879</v>
      </c>
      <c r="G358" s="87" t="s">
        <v>4013</v>
      </c>
      <c r="H358" s="76">
        <v>4810949014114</v>
      </c>
      <c r="I358" s="88">
        <v>12.1</v>
      </c>
      <c r="J358" s="86" t="s">
        <v>2435</v>
      </c>
      <c r="K358" s="87" t="s">
        <v>4007</v>
      </c>
      <c r="L358" s="77">
        <f t="shared" si="5"/>
        <v>14114</v>
      </c>
    </row>
    <row r="359" spans="1:12" ht="15" customHeight="1" x14ac:dyDescent="0.25">
      <c r="A359" s="85" t="s">
        <v>2460</v>
      </c>
      <c r="B359" s="86" t="s">
        <v>2461</v>
      </c>
      <c r="C359" s="87" t="s">
        <v>3451</v>
      </c>
      <c r="D359" s="87" t="s">
        <v>3461</v>
      </c>
      <c r="E359" s="87" t="s">
        <v>3453</v>
      </c>
      <c r="F359" s="87" t="s">
        <v>3879</v>
      </c>
      <c r="G359" s="87" t="s">
        <v>4012</v>
      </c>
      <c r="H359" s="76">
        <v>4810949014121</v>
      </c>
      <c r="I359" s="88">
        <v>35.799999999999997</v>
      </c>
      <c r="J359" s="86" t="s">
        <v>2435</v>
      </c>
      <c r="K359" s="87" t="s">
        <v>4007</v>
      </c>
      <c r="L359" s="77">
        <f t="shared" si="5"/>
        <v>14121</v>
      </c>
    </row>
    <row r="360" spans="1:12" ht="15" customHeight="1" x14ac:dyDescent="0.25">
      <c r="A360" s="85" t="s">
        <v>2458</v>
      </c>
      <c r="B360" s="86" t="s">
        <v>2459</v>
      </c>
      <c r="C360" s="87" t="s">
        <v>3451</v>
      </c>
      <c r="D360" s="87" t="s">
        <v>3452</v>
      </c>
      <c r="E360" s="87" t="s">
        <v>3453</v>
      </c>
      <c r="F360" s="87" t="s">
        <v>3879</v>
      </c>
      <c r="G360" s="87" t="s">
        <v>4011</v>
      </c>
      <c r="H360" s="76">
        <v>4810949014138</v>
      </c>
      <c r="I360" s="88">
        <v>131.19999999999999</v>
      </c>
      <c r="J360" s="86" t="s">
        <v>2435</v>
      </c>
      <c r="K360" s="87" t="s">
        <v>4007</v>
      </c>
      <c r="L360" s="77">
        <f t="shared" si="5"/>
        <v>14138</v>
      </c>
    </row>
    <row r="361" spans="1:12" ht="15" customHeight="1" x14ac:dyDescent="0.25">
      <c r="A361" s="85" t="s">
        <v>2468</v>
      </c>
      <c r="B361" s="86" t="s">
        <v>2469</v>
      </c>
      <c r="C361" s="87" t="s">
        <v>3451</v>
      </c>
      <c r="D361" s="87" t="s">
        <v>3492</v>
      </c>
      <c r="E361" s="87" t="s">
        <v>3453</v>
      </c>
      <c r="F361" s="87" t="s">
        <v>3879</v>
      </c>
      <c r="G361" s="87" t="s">
        <v>4013</v>
      </c>
      <c r="H361" s="76">
        <v>4810949014176</v>
      </c>
      <c r="I361" s="88">
        <v>12.1</v>
      </c>
      <c r="J361" s="86" t="s">
        <v>2435</v>
      </c>
      <c r="K361" s="87" t="s">
        <v>4007</v>
      </c>
      <c r="L361" s="77">
        <f t="shared" si="5"/>
        <v>14176</v>
      </c>
    </row>
    <row r="362" spans="1:12" ht="15" customHeight="1" x14ac:dyDescent="0.25">
      <c r="A362" s="85" t="s">
        <v>2466</v>
      </c>
      <c r="B362" s="86" t="s">
        <v>2467</v>
      </c>
      <c r="C362" s="87" t="s">
        <v>3451</v>
      </c>
      <c r="D362" s="87" t="s">
        <v>3461</v>
      </c>
      <c r="E362" s="87" t="s">
        <v>3453</v>
      </c>
      <c r="F362" s="87" t="s">
        <v>3879</v>
      </c>
      <c r="G362" s="87" t="s">
        <v>4012</v>
      </c>
      <c r="H362" s="76">
        <v>4810949014183</v>
      </c>
      <c r="I362" s="88">
        <v>35.799999999999997</v>
      </c>
      <c r="J362" s="86" t="s">
        <v>2435</v>
      </c>
      <c r="K362" s="87" t="s">
        <v>4007</v>
      </c>
      <c r="L362" s="77">
        <f t="shared" si="5"/>
        <v>14183</v>
      </c>
    </row>
    <row r="363" spans="1:12" ht="15" customHeight="1" x14ac:dyDescent="0.25">
      <c r="A363" s="85" t="s">
        <v>2464</v>
      </c>
      <c r="B363" s="86" t="s">
        <v>2465</v>
      </c>
      <c r="C363" s="87" t="s">
        <v>3451</v>
      </c>
      <c r="D363" s="87" t="s">
        <v>3452</v>
      </c>
      <c r="E363" s="87" t="s">
        <v>3453</v>
      </c>
      <c r="F363" s="87" t="s">
        <v>3879</v>
      </c>
      <c r="G363" s="87" t="s">
        <v>4011</v>
      </c>
      <c r="H363" s="76">
        <v>4810949014190</v>
      </c>
      <c r="I363" s="88">
        <v>131.19999999999999</v>
      </c>
      <c r="J363" s="86" t="s">
        <v>2435</v>
      </c>
      <c r="K363" s="87" t="s">
        <v>4007</v>
      </c>
      <c r="L363" s="77">
        <f t="shared" si="5"/>
        <v>14190</v>
      </c>
    </row>
    <row r="364" spans="1:12" ht="15" customHeight="1" x14ac:dyDescent="0.25">
      <c r="A364" s="85" t="s">
        <v>2474</v>
      </c>
      <c r="B364" s="86" t="s">
        <v>2475</v>
      </c>
      <c r="C364" s="87" t="s">
        <v>3451</v>
      </c>
      <c r="D364" s="87" t="s">
        <v>3492</v>
      </c>
      <c r="E364" s="87" t="s">
        <v>3453</v>
      </c>
      <c r="F364" s="87" t="s">
        <v>3879</v>
      </c>
      <c r="G364" s="87" t="s">
        <v>4013</v>
      </c>
      <c r="H364" s="76">
        <v>4810949014237</v>
      </c>
      <c r="I364" s="88">
        <v>12.1</v>
      </c>
      <c r="J364" s="86" t="s">
        <v>2435</v>
      </c>
      <c r="K364" s="87" t="s">
        <v>4007</v>
      </c>
      <c r="L364" s="77">
        <f t="shared" si="5"/>
        <v>14237</v>
      </c>
    </row>
    <row r="365" spans="1:12" ht="15" customHeight="1" x14ac:dyDescent="0.25">
      <c r="A365" s="85" t="s">
        <v>2472</v>
      </c>
      <c r="B365" s="86" t="s">
        <v>2473</v>
      </c>
      <c r="C365" s="87" t="s">
        <v>3451</v>
      </c>
      <c r="D365" s="87" t="s">
        <v>3461</v>
      </c>
      <c r="E365" s="87" t="s">
        <v>3453</v>
      </c>
      <c r="F365" s="87" t="s">
        <v>3879</v>
      </c>
      <c r="G365" s="87" t="s">
        <v>4012</v>
      </c>
      <c r="H365" s="76">
        <v>4810949014244</v>
      </c>
      <c r="I365" s="88">
        <v>35.799999999999997</v>
      </c>
      <c r="J365" s="86" t="s">
        <v>2435</v>
      </c>
      <c r="K365" s="87" t="s">
        <v>4007</v>
      </c>
      <c r="L365" s="77">
        <f t="shared" si="5"/>
        <v>14244</v>
      </c>
    </row>
    <row r="366" spans="1:12" ht="15" customHeight="1" x14ac:dyDescent="0.25">
      <c r="A366" s="85" t="s">
        <v>2470</v>
      </c>
      <c r="B366" s="86" t="s">
        <v>2471</v>
      </c>
      <c r="C366" s="87" t="s">
        <v>3451</v>
      </c>
      <c r="D366" s="87" t="s">
        <v>3452</v>
      </c>
      <c r="E366" s="87" t="s">
        <v>3453</v>
      </c>
      <c r="F366" s="87" t="s">
        <v>3879</v>
      </c>
      <c r="G366" s="87" t="s">
        <v>4011</v>
      </c>
      <c r="H366" s="76">
        <v>4810949014251</v>
      </c>
      <c r="I366" s="88">
        <v>131.19999999999999</v>
      </c>
      <c r="J366" s="86" t="s">
        <v>2435</v>
      </c>
      <c r="K366" s="87" t="s">
        <v>4007</v>
      </c>
      <c r="L366" s="77">
        <f t="shared" si="5"/>
        <v>14251</v>
      </c>
    </row>
    <row r="367" spans="1:12" ht="15" customHeight="1" x14ac:dyDescent="0.25">
      <c r="A367" s="85" t="s">
        <v>2480</v>
      </c>
      <c r="B367" s="86" t="s">
        <v>2481</v>
      </c>
      <c r="C367" s="87" t="s">
        <v>3451</v>
      </c>
      <c r="D367" s="87" t="s">
        <v>3492</v>
      </c>
      <c r="E367" s="87" t="s">
        <v>3453</v>
      </c>
      <c r="F367" s="87" t="s">
        <v>3879</v>
      </c>
      <c r="G367" s="87" t="s">
        <v>4013</v>
      </c>
      <c r="H367" s="76">
        <v>4810949014299</v>
      </c>
      <c r="I367" s="88">
        <v>12.1</v>
      </c>
      <c r="J367" s="86" t="s">
        <v>2435</v>
      </c>
      <c r="K367" s="87" t="s">
        <v>4007</v>
      </c>
      <c r="L367" s="77">
        <f t="shared" si="5"/>
        <v>14299</v>
      </c>
    </row>
    <row r="368" spans="1:12" ht="15" customHeight="1" x14ac:dyDescent="0.25">
      <c r="A368" s="85" t="s">
        <v>2478</v>
      </c>
      <c r="B368" s="86" t="s">
        <v>2479</v>
      </c>
      <c r="C368" s="87" t="s">
        <v>3451</v>
      </c>
      <c r="D368" s="87" t="s">
        <v>3461</v>
      </c>
      <c r="E368" s="87" t="s">
        <v>3453</v>
      </c>
      <c r="F368" s="87" t="s">
        <v>3879</v>
      </c>
      <c r="G368" s="87" t="s">
        <v>4012</v>
      </c>
      <c r="H368" s="76">
        <v>4810949014305</v>
      </c>
      <c r="I368" s="88">
        <v>35.799999999999997</v>
      </c>
      <c r="J368" s="86" t="s">
        <v>2435</v>
      </c>
      <c r="K368" s="87" t="s">
        <v>4007</v>
      </c>
      <c r="L368" s="77">
        <f t="shared" si="5"/>
        <v>14305</v>
      </c>
    </row>
    <row r="369" spans="1:12" ht="15" customHeight="1" x14ac:dyDescent="0.25">
      <c r="A369" s="85" t="s">
        <v>2476</v>
      </c>
      <c r="B369" s="86" t="s">
        <v>2477</v>
      </c>
      <c r="C369" s="87" t="s">
        <v>3451</v>
      </c>
      <c r="D369" s="87" t="s">
        <v>3452</v>
      </c>
      <c r="E369" s="87" t="s">
        <v>3453</v>
      </c>
      <c r="F369" s="87" t="s">
        <v>3879</v>
      </c>
      <c r="G369" s="87" t="s">
        <v>4011</v>
      </c>
      <c r="H369" s="76">
        <v>4810949014312</v>
      </c>
      <c r="I369" s="88">
        <v>131.19999999999999</v>
      </c>
      <c r="J369" s="86" t="s">
        <v>2435</v>
      </c>
      <c r="K369" s="87" t="s">
        <v>4007</v>
      </c>
      <c r="L369" s="77">
        <f t="shared" si="5"/>
        <v>14312</v>
      </c>
    </row>
    <row r="370" spans="1:12" ht="15" customHeight="1" x14ac:dyDescent="0.25">
      <c r="A370" s="85" t="s">
        <v>2486</v>
      </c>
      <c r="B370" s="86" t="s">
        <v>2487</v>
      </c>
      <c r="C370" s="87" t="s">
        <v>3451</v>
      </c>
      <c r="D370" s="87" t="s">
        <v>3492</v>
      </c>
      <c r="E370" s="87" t="s">
        <v>3453</v>
      </c>
      <c r="F370" s="87" t="s">
        <v>3879</v>
      </c>
      <c r="G370" s="87" t="s">
        <v>4013</v>
      </c>
      <c r="H370" s="76">
        <v>4810949014350</v>
      </c>
      <c r="I370" s="88">
        <v>12.1</v>
      </c>
      <c r="J370" s="86" t="s">
        <v>2435</v>
      </c>
      <c r="K370" s="87" t="s">
        <v>4007</v>
      </c>
      <c r="L370" s="77">
        <f t="shared" si="5"/>
        <v>14350</v>
      </c>
    </row>
    <row r="371" spans="1:12" ht="15" customHeight="1" x14ac:dyDescent="0.25">
      <c r="A371" s="85" t="s">
        <v>2484</v>
      </c>
      <c r="B371" s="86" t="s">
        <v>2485</v>
      </c>
      <c r="C371" s="87" t="s">
        <v>3451</v>
      </c>
      <c r="D371" s="87" t="s">
        <v>3461</v>
      </c>
      <c r="E371" s="87" t="s">
        <v>3453</v>
      </c>
      <c r="F371" s="87" t="s">
        <v>3879</v>
      </c>
      <c r="G371" s="87" t="s">
        <v>4012</v>
      </c>
      <c r="H371" s="76">
        <v>4810949014367</v>
      </c>
      <c r="I371" s="88">
        <v>35.799999999999997</v>
      </c>
      <c r="J371" s="86" t="s">
        <v>2435</v>
      </c>
      <c r="K371" s="87" t="s">
        <v>4007</v>
      </c>
      <c r="L371" s="77">
        <f t="shared" si="5"/>
        <v>14367</v>
      </c>
    </row>
    <row r="372" spans="1:12" ht="15" customHeight="1" x14ac:dyDescent="0.25">
      <c r="A372" s="85" t="s">
        <v>2482</v>
      </c>
      <c r="B372" s="86" t="s">
        <v>2483</v>
      </c>
      <c r="C372" s="87" t="s">
        <v>3451</v>
      </c>
      <c r="D372" s="87" t="s">
        <v>3452</v>
      </c>
      <c r="E372" s="87" t="s">
        <v>3453</v>
      </c>
      <c r="F372" s="87" t="s">
        <v>3879</v>
      </c>
      <c r="G372" s="87" t="s">
        <v>4011</v>
      </c>
      <c r="H372" s="76">
        <v>4810949014374</v>
      </c>
      <c r="I372" s="88">
        <v>131.19999999999999</v>
      </c>
      <c r="J372" s="86" t="s">
        <v>2435</v>
      </c>
      <c r="K372" s="87" t="s">
        <v>4007</v>
      </c>
      <c r="L372" s="77">
        <f t="shared" si="5"/>
        <v>14374</v>
      </c>
    </row>
    <row r="373" spans="1:12" ht="15" customHeight="1" x14ac:dyDescent="0.25">
      <c r="A373" s="85" t="s">
        <v>2492</v>
      </c>
      <c r="B373" s="86" t="s">
        <v>2493</v>
      </c>
      <c r="C373" s="87" t="s">
        <v>3451</v>
      </c>
      <c r="D373" s="87" t="s">
        <v>3492</v>
      </c>
      <c r="E373" s="87" t="s">
        <v>3453</v>
      </c>
      <c r="F373" s="87" t="s">
        <v>3879</v>
      </c>
      <c r="G373" s="87" t="s">
        <v>4013</v>
      </c>
      <c r="H373" s="76">
        <v>4810949014411</v>
      </c>
      <c r="I373" s="88">
        <v>12.1</v>
      </c>
      <c r="J373" s="86" t="s">
        <v>2435</v>
      </c>
      <c r="K373" s="87" t="s">
        <v>4007</v>
      </c>
      <c r="L373" s="77">
        <f t="shared" si="5"/>
        <v>14411</v>
      </c>
    </row>
    <row r="374" spans="1:12" ht="15" customHeight="1" x14ac:dyDescent="0.25">
      <c r="A374" s="85" t="s">
        <v>2490</v>
      </c>
      <c r="B374" s="86" t="s">
        <v>2491</v>
      </c>
      <c r="C374" s="87" t="s">
        <v>3451</v>
      </c>
      <c r="D374" s="87" t="s">
        <v>3461</v>
      </c>
      <c r="E374" s="87" t="s">
        <v>3453</v>
      </c>
      <c r="F374" s="87" t="s">
        <v>3879</v>
      </c>
      <c r="G374" s="87" t="s">
        <v>4012</v>
      </c>
      <c r="H374" s="76">
        <v>4810949014428</v>
      </c>
      <c r="I374" s="88">
        <v>35.799999999999997</v>
      </c>
      <c r="J374" s="86" t="s">
        <v>2435</v>
      </c>
      <c r="K374" s="87" t="s">
        <v>4007</v>
      </c>
      <c r="L374" s="77">
        <f t="shared" si="5"/>
        <v>14428</v>
      </c>
    </row>
    <row r="375" spans="1:12" ht="15" customHeight="1" x14ac:dyDescent="0.25">
      <c r="A375" s="85" t="s">
        <v>2488</v>
      </c>
      <c r="B375" s="86" t="s">
        <v>2489</v>
      </c>
      <c r="C375" s="87" t="s">
        <v>3451</v>
      </c>
      <c r="D375" s="87" t="s">
        <v>3452</v>
      </c>
      <c r="E375" s="87" t="s">
        <v>3453</v>
      </c>
      <c r="F375" s="87" t="s">
        <v>3879</v>
      </c>
      <c r="G375" s="87" t="s">
        <v>4011</v>
      </c>
      <c r="H375" s="76">
        <v>4810949014435</v>
      </c>
      <c r="I375" s="88">
        <v>131.19999999999999</v>
      </c>
      <c r="J375" s="86" t="s">
        <v>2435</v>
      </c>
      <c r="K375" s="87" t="s">
        <v>4007</v>
      </c>
      <c r="L375" s="77">
        <f t="shared" si="5"/>
        <v>14435</v>
      </c>
    </row>
    <row r="376" spans="1:12" ht="15" customHeight="1" x14ac:dyDescent="0.25">
      <c r="A376" s="85" t="s">
        <v>2291</v>
      </c>
      <c r="B376" s="86" t="s">
        <v>2292</v>
      </c>
      <c r="C376" s="87" t="s">
        <v>3451</v>
      </c>
      <c r="D376" s="87" t="s">
        <v>3492</v>
      </c>
      <c r="E376" s="87" t="s">
        <v>3453</v>
      </c>
      <c r="F376" s="87" t="s">
        <v>3466</v>
      </c>
      <c r="G376" s="87" t="s">
        <v>3686</v>
      </c>
      <c r="H376" s="76">
        <v>4810949014473</v>
      </c>
      <c r="I376" s="88">
        <v>14.4</v>
      </c>
      <c r="J376" s="86" t="s">
        <v>884</v>
      </c>
      <c r="K376" s="87" t="s">
        <v>4007</v>
      </c>
      <c r="L376" s="77">
        <f t="shared" si="5"/>
        <v>14473</v>
      </c>
    </row>
    <row r="377" spans="1:12" ht="15" customHeight="1" x14ac:dyDescent="0.25">
      <c r="A377" s="85" t="s">
        <v>2289</v>
      </c>
      <c r="B377" s="86" t="s">
        <v>2290</v>
      </c>
      <c r="C377" s="87" t="s">
        <v>3451</v>
      </c>
      <c r="D377" s="87" t="s">
        <v>3461</v>
      </c>
      <c r="E377" s="87" t="s">
        <v>3453</v>
      </c>
      <c r="F377" s="87" t="s">
        <v>3466</v>
      </c>
      <c r="G377" s="87" t="s">
        <v>3643</v>
      </c>
      <c r="H377" s="76">
        <v>4810949014480</v>
      </c>
      <c r="I377" s="88">
        <v>46</v>
      </c>
      <c r="J377" s="86" t="s">
        <v>884</v>
      </c>
      <c r="K377" s="87" t="s">
        <v>4007</v>
      </c>
      <c r="L377" s="77">
        <f t="shared" si="5"/>
        <v>14480</v>
      </c>
    </row>
    <row r="378" spans="1:12" ht="15" customHeight="1" x14ac:dyDescent="0.25">
      <c r="A378" s="85" t="s">
        <v>2287</v>
      </c>
      <c r="B378" s="86" t="s">
        <v>2288</v>
      </c>
      <c r="C378" s="87" t="s">
        <v>3451</v>
      </c>
      <c r="D378" s="87" t="s">
        <v>3452</v>
      </c>
      <c r="E378" s="87" t="s">
        <v>3453</v>
      </c>
      <c r="F378" s="87" t="s">
        <v>3466</v>
      </c>
      <c r="G378" s="87" t="s">
        <v>3472</v>
      </c>
      <c r="H378" s="76">
        <v>4810949014497</v>
      </c>
      <c r="I378" s="88">
        <v>169.8</v>
      </c>
      <c r="J378" s="86" t="s">
        <v>884</v>
      </c>
      <c r="K378" s="87" t="s">
        <v>4007</v>
      </c>
      <c r="L378" s="77">
        <f t="shared" si="5"/>
        <v>14497</v>
      </c>
    </row>
    <row r="379" spans="1:12" ht="15" customHeight="1" x14ac:dyDescent="0.25">
      <c r="A379" s="85" t="s">
        <v>2245</v>
      </c>
      <c r="B379" s="86" t="s">
        <v>2246</v>
      </c>
      <c r="C379" s="87" t="s">
        <v>3451</v>
      </c>
      <c r="D379" s="87" t="s">
        <v>3452</v>
      </c>
      <c r="E379" s="87" t="s">
        <v>3453</v>
      </c>
      <c r="F379" s="87" t="s">
        <v>3544</v>
      </c>
      <c r="G379" s="87" t="s">
        <v>3552</v>
      </c>
      <c r="H379" s="76">
        <v>4810949014534</v>
      </c>
      <c r="I379" s="88">
        <v>264.89999999999998</v>
      </c>
      <c r="J379" s="86" t="s">
        <v>49</v>
      </c>
      <c r="K379" s="87" t="s">
        <v>3455</v>
      </c>
      <c r="L379" s="77">
        <f t="shared" si="5"/>
        <v>14534</v>
      </c>
    </row>
    <row r="380" spans="1:12" ht="15" customHeight="1" x14ac:dyDescent="0.25">
      <c r="A380" s="85" t="s">
        <v>2247</v>
      </c>
      <c r="B380" s="86" t="s">
        <v>2248</v>
      </c>
      <c r="C380" s="87" t="s">
        <v>3451</v>
      </c>
      <c r="D380" s="87" t="s">
        <v>3512</v>
      </c>
      <c r="E380" s="87" t="s">
        <v>3453</v>
      </c>
      <c r="F380" s="87" t="s">
        <v>3522</v>
      </c>
      <c r="G380" s="87" t="s">
        <v>3509</v>
      </c>
      <c r="H380" s="76">
        <v>4810949014558</v>
      </c>
      <c r="I380" s="88">
        <v>203.9</v>
      </c>
      <c r="J380" s="86" t="s">
        <v>49</v>
      </c>
      <c r="K380" s="87" t="s">
        <v>3455</v>
      </c>
      <c r="L380" s="77">
        <f t="shared" si="5"/>
        <v>14558</v>
      </c>
    </row>
    <row r="381" spans="1:12" ht="15" customHeight="1" x14ac:dyDescent="0.25">
      <c r="A381" s="85" t="s">
        <v>2444</v>
      </c>
      <c r="B381" s="86" t="s">
        <v>2445</v>
      </c>
      <c r="C381" s="87" t="s">
        <v>3451</v>
      </c>
      <c r="D381" s="87" t="s">
        <v>3492</v>
      </c>
      <c r="E381" s="87" t="s">
        <v>3453</v>
      </c>
      <c r="F381" s="87" t="s">
        <v>3692</v>
      </c>
      <c r="G381" s="87" t="s">
        <v>4022</v>
      </c>
      <c r="H381" s="76">
        <v>4810949014640</v>
      </c>
      <c r="I381" s="88">
        <v>12.1</v>
      </c>
      <c r="J381" s="86" t="s">
        <v>2435</v>
      </c>
      <c r="K381" s="87" t="s">
        <v>4007</v>
      </c>
      <c r="L381" s="77">
        <f t="shared" si="5"/>
        <v>14640</v>
      </c>
    </row>
    <row r="382" spans="1:12" ht="15" customHeight="1" x14ac:dyDescent="0.25">
      <c r="A382" s="85" t="s">
        <v>2442</v>
      </c>
      <c r="B382" s="86" t="s">
        <v>2443</v>
      </c>
      <c r="C382" s="87" t="s">
        <v>3451</v>
      </c>
      <c r="D382" s="87" t="s">
        <v>3461</v>
      </c>
      <c r="E382" s="87" t="s">
        <v>3453</v>
      </c>
      <c r="F382" s="87" t="s">
        <v>3692</v>
      </c>
      <c r="G382" s="87" t="s">
        <v>3814</v>
      </c>
      <c r="H382" s="76">
        <v>4810949014657</v>
      </c>
      <c r="I382" s="88">
        <v>35.799999999999997</v>
      </c>
      <c r="J382" s="86" t="s">
        <v>2435</v>
      </c>
      <c r="K382" s="87" t="s">
        <v>4007</v>
      </c>
      <c r="L382" s="77">
        <f t="shared" si="5"/>
        <v>14657</v>
      </c>
    </row>
    <row r="383" spans="1:12" ht="15" customHeight="1" x14ac:dyDescent="0.25">
      <c r="A383" s="85" t="s">
        <v>2440</v>
      </c>
      <c r="B383" s="86" t="s">
        <v>2441</v>
      </c>
      <c r="C383" s="87" t="s">
        <v>3451</v>
      </c>
      <c r="D383" s="87" t="s">
        <v>3452</v>
      </c>
      <c r="E383" s="87" t="s">
        <v>3453</v>
      </c>
      <c r="F383" s="87" t="s">
        <v>3692</v>
      </c>
      <c r="G383" s="87" t="s">
        <v>3637</v>
      </c>
      <c r="H383" s="76">
        <v>4810949014664</v>
      </c>
      <c r="I383" s="88">
        <v>131.19999999999999</v>
      </c>
      <c r="J383" s="86" t="s">
        <v>2435</v>
      </c>
      <c r="K383" s="87" t="s">
        <v>4007</v>
      </c>
      <c r="L383" s="77">
        <f t="shared" si="5"/>
        <v>14664</v>
      </c>
    </row>
    <row r="384" spans="1:12" ht="15" customHeight="1" x14ac:dyDescent="0.25">
      <c r="A384" s="85" t="s">
        <v>2345</v>
      </c>
      <c r="B384" s="86" t="s">
        <v>2346</v>
      </c>
      <c r="C384" s="87" t="s">
        <v>3451</v>
      </c>
      <c r="D384" s="87" t="s">
        <v>3492</v>
      </c>
      <c r="E384" s="87" t="s">
        <v>3453</v>
      </c>
      <c r="F384" s="87" t="s">
        <v>3883</v>
      </c>
      <c r="G384" s="87" t="s">
        <v>3892</v>
      </c>
      <c r="H384" s="76">
        <v>4810949014671</v>
      </c>
      <c r="I384" s="88">
        <v>18.2</v>
      </c>
      <c r="J384" s="86" t="s">
        <v>2336</v>
      </c>
      <c r="K384" s="87" t="s">
        <v>3464</v>
      </c>
      <c r="L384" s="77">
        <f t="shared" si="5"/>
        <v>14671</v>
      </c>
    </row>
    <row r="385" spans="1:12" ht="15" customHeight="1" x14ac:dyDescent="0.25">
      <c r="A385" s="85" t="s">
        <v>2343</v>
      </c>
      <c r="B385" s="86" t="s">
        <v>2344</v>
      </c>
      <c r="C385" s="87" t="s">
        <v>3451</v>
      </c>
      <c r="D385" s="87" t="s">
        <v>3461</v>
      </c>
      <c r="E385" s="87" t="s">
        <v>3453</v>
      </c>
      <c r="F385" s="87" t="s">
        <v>3883</v>
      </c>
      <c r="G385" s="87" t="s">
        <v>4014</v>
      </c>
      <c r="H385" s="76">
        <v>4810949014688</v>
      </c>
      <c r="I385" s="88">
        <v>52.8</v>
      </c>
      <c r="J385" s="86" t="s">
        <v>2336</v>
      </c>
      <c r="K385" s="87" t="s">
        <v>3464</v>
      </c>
      <c r="L385" s="77">
        <f t="shared" si="5"/>
        <v>14688</v>
      </c>
    </row>
    <row r="386" spans="1:12" ht="15" customHeight="1" x14ac:dyDescent="0.25">
      <c r="A386" s="85" t="s">
        <v>2341</v>
      </c>
      <c r="B386" s="86" t="s">
        <v>2342</v>
      </c>
      <c r="C386" s="87" t="s">
        <v>3451</v>
      </c>
      <c r="D386" s="87" t="s">
        <v>3452</v>
      </c>
      <c r="E386" s="87" t="s">
        <v>3453</v>
      </c>
      <c r="F386" s="87" t="s">
        <v>3883</v>
      </c>
      <c r="G386" s="87" t="s">
        <v>3636</v>
      </c>
      <c r="H386" s="76">
        <v>4810949014695</v>
      </c>
      <c r="I386" s="88">
        <v>197.1</v>
      </c>
      <c r="J386" s="86" t="s">
        <v>2336</v>
      </c>
      <c r="K386" s="87" t="s">
        <v>3464</v>
      </c>
      <c r="L386" s="77">
        <f t="shared" si="5"/>
        <v>14695</v>
      </c>
    </row>
    <row r="387" spans="1:12" ht="15" customHeight="1" x14ac:dyDescent="0.25">
      <c r="A387" s="85" t="s">
        <v>3147</v>
      </c>
      <c r="B387" s="86" t="s">
        <v>3148</v>
      </c>
      <c r="C387" s="87" t="s">
        <v>3451</v>
      </c>
      <c r="D387" s="87" t="s">
        <v>3556</v>
      </c>
      <c r="E387" s="87" t="s">
        <v>3453</v>
      </c>
      <c r="F387" s="87" t="s">
        <v>3531</v>
      </c>
      <c r="G387" s="87" t="s">
        <v>3708</v>
      </c>
      <c r="H387" s="76">
        <v>4810949014701</v>
      </c>
      <c r="I387" s="93"/>
      <c r="J387" s="86" t="s">
        <v>537</v>
      </c>
      <c r="K387" s="87" t="s">
        <v>3455</v>
      </c>
      <c r="L387" s="77">
        <f t="shared" ref="L387:L450" si="6">IFERROR(VALUE(RIGHT(H387,6)),"")</f>
        <v>14701</v>
      </c>
    </row>
    <row r="388" spans="1:12" ht="15" customHeight="1" x14ac:dyDescent="0.25">
      <c r="A388" s="85" t="s">
        <v>3149</v>
      </c>
      <c r="B388" s="86" t="s">
        <v>3150</v>
      </c>
      <c r="C388" s="87" t="s">
        <v>3451</v>
      </c>
      <c r="D388" s="87" t="s">
        <v>3711</v>
      </c>
      <c r="E388" s="87" t="s">
        <v>3453</v>
      </c>
      <c r="F388" s="87" t="s">
        <v>3704</v>
      </c>
      <c r="G388" s="87" t="s">
        <v>3712</v>
      </c>
      <c r="H388" s="76">
        <v>4810949014718</v>
      </c>
      <c r="I388" s="93"/>
      <c r="J388" s="86" t="s">
        <v>8</v>
      </c>
      <c r="K388" s="87" t="s">
        <v>3455</v>
      </c>
      <c r="L388" s="77">
        <f t="shared" si="6"/>
        <v>14718</v>
      </c>
    </row>
    <row r="389" spans="1:12" ht="15" customHeight="1" x14ac:dyDescent="0.25">
      <c r="A389" s="85" t="s">
        <v>3263</v>
      </c>
      <c r="B389" s="86" t="s">
        <v>3264</v>
      </c>
      <c r="C389" s="87" t="s">
        <v>3465</v>
      </c>
      <c r="D389" s="87" t="s">
        <v>3470</v>
      </c>
      <c r="E389" s="87" t="s">
        <v>3471</v>
      </c>
      <c r="F389" s="87"/>
      <c r="G389" s="87" t="s">
        <v>3470</v>
      </c>
      <c r="H389" s="76">
        <v>4810949014725</v>
      </c>
      <c r="I389" s="88">
        <v>184.5</v>
      </c>
      <c r="J389" s="86" t="s">
        <v>3265</v>
      </c>
      <c r="K389" s="87" t="s">
        <v>3455</v>
      </c>
      <c r="L389" s="77">
        <f t="shared" si="6"/>
        <v>14725</v>
      </c>
    </row>
    <row r="390" spans="1:12" ht="15" customHeight="1" x14ac:dyDescent="0.25">
      <c r="A390" s="85" t="s">
        <v>3303</v>
      </c>
      <c r="B390" s="86" t="s">
        <v>3304</v>
      </c>
      <c r="C390" s="87" t="s">
        <v>3451</v>
      </c>
      <c r="D390" s="87" t="s">
        <v>3470</v>
      </c>
      <c r="E390" s="87" t="s">
        <v>3471</v>
      </c>
      <c r="F390" s="87"/>
      <c r="G390" s="87" t="s">
        <v>3470</v>
      </c>
      <c r="H390" s="76">
        <v>4810949014749</v>
      </c>
      <c r="I390" s="88">
        <v>20.3</v>
      </c>
      <c r="J390" s="86" t="s">
        <v>1774</v>
      </c>
      <c r="K390" s="87" t="s">
        <v>3496</v>
      </c>
      <c r="L390" s="77">
        <f t="shared" si="6"/>
        <v>14749</v>
      </c>
    </row>
    <row r="391" spans="1:12" ht="15" customHeight="1" x14ac:dyDescent="0.25">
      <c r="A391" s="85" t="s">
        <v>3238</v>
      </c>
      <c r="B391" s="86" t="s">
        <v>3239</v>
      </c>
      <c r="C391" s="87" t="s">
        <v>3451</v>
      </c>
      <c r="D391" s="87" t="s">
        <v>3492</v>
      </c>
      <c r="E391" s="87" t="s">
        <v>3453</v>
      </c>
      <c r="F391" s="87" t="s">
        <v>4120</v>
      </c>
      <c r="G391" s="87" t="s">
        <v>4121</v>
      </c>
      <c r="H391" s="76">
        <v>4810949014756</v>
      </c>
      <c r="I391" s="88">
        <v>11.9</v>
      </c>
      <c r="J391" s="86" t="s">
        <v>3240</v>
      </c>
      <c r="K391" s="87" t="s">
        <v>4007</v>
      </c>
      <c r="L391" s="77">
        <f t="shared" si="6"/>
        <v>14756</v>
      </c>
    </row>
    <row r="392" spans="1:12" ht="15" customHeight="1" x14ac:dyDescent="0.25">
      <c r="A392" s="90" t="s">
        <v>2703</v>
      </c>
      <c r="B392" s="91" t="s">
        <v>2704</v>
      </c>
      <c r="C392" s="87" t="s">
        <v>3475</v>
      </c>
      <c r="D392" s="87" t="s">
        <v>3603</v>
      </c>
      <c r="E392" s="87" t="s">
        <v>3471</v>
      </c>
      <c r="F392" s="87" t="s">
        <v>3463</v>
      </c>
      <c r="G392" s="87" t="s">
        <v>3603</v>
      </c>
      <c r="H392" s="76">
        <v>4002382014763</v>
      </c>
      <c r="I392" s="88">
        <v>340.8</v>
      </c>
      <c r="J392" s="91" t="s">
        <v>1807</v>
      </c>
      <c r="K392" s="87" t="s">
        <v>3496</v>
      </c>
      <c r="L392" s="77">
        <f t="shared" si="6"/>
        <v>14763</v>
      </c>
    </row>
    <row r="393" spans="1:12" ht="15" customHeight="1" x14ac:dyDescent="0.25">
      <c r="A393" s="85" t="s">
        <v>2598</v>
      </c>
      <c r="B393" s="86" t="s">
        <v>2599</v>
      </c>
      <c r="C393" s="87" t="s">
        <v>3475</v>
      </c>
      <c r="D393" s="87" t="s">
        <v>3470</v>
      </c>
      <c r="E393" s="87" t="s">
        <v>3471</v>
      </c>
      <c r="F393" s="87"/>
      <c r="G393" s="87" t="s">
        <v>3470</v>
      </c>
      <c r="H393" s="76">
        <v>4002382014923</v>
      </c>
      <c r="I393" s="88">
        <v>427.6</v>
      </c>
      <c r="J393" s="86" t="s">
        <v>1206</v>
      </c>
      <c r="K393" s="87" t="s">
        <v>3455</v>
      </c>
      <c r="L393" s="77">
        <f t="shared" si="6"/>
        <v>14923</v>
      </c>
    </row>
    <row r="394" spans="1:12" ht="15" customHeight="1" x14ac:dyDescent="0.25">
      <c r="A394" s="85" t="s">
        <v>1229</v>
      </c>
      <c r="B394" s="86" t="s">
        <v>1230</v>
      </c>
      <c r="C394" s="87" t="s">
        <v>3475</v>
      </c>
      <c r="D394" s="87" t="s">
        <v>3470</v>
      </c>
      <c r="E394" s="87" t="s">
        <v>3471</v>
      </c>
      <c r="F394" s="87"/>
      <c r="G394" s="87" t="s">
        <v>3470</v>
      </c>
      <c r="H394" s="76">
        <v>9002639014923</v>
      </c>
      <c r="I394" s="88">
        <v>337.9</v>
      </c>
      <c r="J394" s="86" t="s">
        <v>1206</v>
      </c>
      <c r="K394" s="87" t="s">
        <v>3455</v>
      </c>
      <c r="L394" s="77">
        <f t="shared" si="6"/>
        <v>14923</v>
      </c>
    </row>
    <row r="395" spans="1:12" ht="15" customHeight="1" x14ac:dyDescent="0.25">
      <c r="A395" s="85" t="s">
        <v>2600</v>
      </c>
      <c r="B395" s="86" t="s">
        <v>2601</v>
      </c>
      <c r="C395" s="87" t="s">
        <v>3475</v>
      </c>
      <c r="D395" s="87" t="s">
        <v>3470</v>
      </c>
      <c r="E395" s="87" t="s">
        <v>3471</v>
      </c>
      <c r="F395" s="87"/>
      <c r="G395" s="87" t="s">
        <v>3470</v>
      </c>
      <c r="H395" s="76">
        <v>4002382014930</v>
      </c>
      <c r="I395" s="88">
        <v>427.6</v>
      </c>
      <c r="J395" s="86" t="s">
        <v>1206</v>
      </c>
      <c r="K395" s="87" t="s">
        <v>3455</v>
      </c>
      <c r="L395" s="77">
        <f t="shared" si="6"/>
        <v>14930</v>
      </c>
    </row>
    <row r="396" spans="1:12" ht="15" customHeight="1" x14ac:dyDescent="0.25">
      <c r="A396" s="85" t="s">
        <v>2602</v>
      </c>
      <c r="B396" s="86" t="s">
        <v>2603</v>
      </c>
      <c r="C396" s="87" t="s">
        <v>3475</v>
      </c>
      <c r="D396" s="87" t="s">
        <v>3470</v>
      </c>
      <c r="E396" s="87" t="s">
        <v>3471</v>
      </c>
      <c r="F396" s="87"/>
      <c r="G396" s="87" t="s">
        <v>3470</v>
      </c>
      <c r="H396" s="76">
        <v>4002382014947</v>
      </c>
      <c r="I396" s="88">
        <v>427.6</v>
      </c>
      <c r="J396" s="86" t="s">
        <v>1206</v>
      </c>
      <c r="K396" s="87" t="s">
        <v>3455</v>
      </c>
      <c r="L396" s="77">
        <f t="shared" si="6"/>
        <v>14947</v>
      </c>
    </row>
    <row r="397" spans="1:12" ht="15" customHeight="1" x14ac:dyDescent="0.25">
      <c r="A397" s="85" t="s">
        <v>2604</v>
      </c>
      <c r="B397" s="86" t="s">
        <v>2605</v>
      </c>
      <c r="C397" s="87" t="s">
        <v>3475</v>
      </c>
      <c r="D397" s="87" t="s">
        <v>3470</v>
      </c>
      <c r="E397" s="87" t="s">
        <v>3471</v>
      </c>
      <c r="F397" s="87"/>
      <c r="G397" s="87" t="s">
        <v>3470</v>
      </c>
      <c r="H397" s="76">
        <v>4002382014954</v>
      </c>
      <c r="I397" s="88">
        <v>427.6</v>
      </c>
      <c r="J397" s="86" t="s">
        <v>1206</v>
      </c>
      <c r="K397" s="87" t="s">
        <v>3455</v>
      </c>
      <c r="L397" s="77">
        <f t="shared" si="6"/>
        <v>14954</v>
      </c>
    </row>
    <row r="398" spans="1:12" ht="15" customHeight="1" x14ac:dyDescent="0.25">
      <c r="A398" s="85" t="s">
        <v>2606</v>
      </c>
      <c r="B398" s="86" t="s">
        <v>2607</v>
      </c>
      <c r="C398" s="87" t="s">
        <v>3475</v>
      </c>
      <c r="D398" s="87" t="s">
        <v>3470</v>
      </c>
      <c r="E398" s="87" t="s">
        <v>3471</v>
      </c>
      <c r="F398" s="87"/>
      <c r="G398" s="87" t="s">
        <v>3470</v>
      </c>
      <c r="H398" s="76">
        <v>4002382014961</v>
      </c>
      <c r="I398" s="88">
        <v>427.6</v>
      </c>
      <c r="J398" s="86" t="s">
        <v>1206</v>
      </c>
      <c r="K398" s="87" t="s">
        <v>3455</v>
      </c>
      <c r="L398" s="77">
        <f t="shared" si="6"/>
        <v>14961</v>
      </c>
    </row>
    <row r="399" spans="1:12" ht="15" customHeight="1" x14ac:dyDescent="0.25">
      <c r="A399" s="85" t="s">
        <v>2608</v>
      </c>
      <c r="B399" s="86" t="s">
        <v>2609</v>
      </c>
      <c r="C399" s="87" t="s">
        <v>3475</v>
      </c>
      <c r="D399" s="87" t="s">
        <v>3470</v>
      </c>
      <c r="E399" s="87" t="s">
        <v>3471</v>
      </c>
      <c r="F399" s="87"/>
      <c r="G399" s="87" t="s">
        <v>3470</v>
      </c>
      <c r="H399" s="76">
        <v>4002382014978</v>
      </c>
      <c r="I399" s="88">
        <v>427.6</v>
      </c>
      <c r="J399" s="86" t="s">
        <v>1206</v>
      </c>
      <c r="K399" s="87" t="s">
        <v>3455</v>
      </c>
      <c r="L399" s="77">
        <f t="shared" si="6"/>
        <v>14978</v>
      </c>
    </row>
    <row r="400" spans="1:12" ht="15" customHeight="1" x14ac:dyDescent="0.25">
      <c r="A400" s="85" t="s">
        <v>2610</v>
      </c>
      <c r="B400" s="86" t="s">
        <v>2611</v>
      </c>
      <c r="C400" s="87" t="s">
        <v>3475</v>
      </c>
      <c r="D400" s="87" t="s">
        <v>3470</v>
      </c>
      <c r="E400" s="87" t="s">
        <v>3471</v>
      </c>
      <c r="F400" s="87"/>
      <c r="G400" s="87" t="s">
        <v>3470</v>
      </c>
      <c r="H400" s="76">
        <v>4002382014985</v>
      </c>
      <c r="I400" s="88">
        <v>427.6</v>
      </c>
      <c r="J400" s="86" t="s">
        <v>1206</v>
      </c>
      <c r="K400" s="87" t="s">
        <v>3455</v>
      </c>
      <c r="L400" s="77">
        <f t="shared" si="6"/>
        <v>14985</v>
      </c>
    </row>
    <row r="401" spans="1:12" ht="15" customHeight="1" x14ac:dyDescent="0.25">
      <c r="A401" s="85" t="s">
        <v>2612</v>
      </c>
      <c r="B401" s="86" t="s">
        <v>2613</v>
      </c>
      <c r="C401" s="87" t="s">
        <v>3475</v>
      </c>
      <c r="D401" s="87" t="s">
        <v>3470</v>
      </c>
      <c r="E401" s="87" t="s">
        <v>3471</v>
      </c>
      <c r="F401" s="87"/>
      <c r="G401" s="87" t="s">
        <v>3470</v>
      </c>
      <c r="H401" s="76">
        <v>4002382014992</v>
      </c>
      <c r="I401" s="88">
        <v>427.6</v>
      </c>
      <c r="J401" s="86" t="s">
        <v>1206</v>
      </c>
      <c r="K401" s="87" t="s">
        <v>3455</v>
      </c>
      <c r="L401" s="77">
        <f t="shared" si="6"/>
        <v>14992</v>
      </c>
    </row>
    <row r="402" spans="1:12" ht="15" customHeight="1" x14ac:dyDescent="0.25">
      <c r="A402" s="85" t="s">
        <v>2614</v>
      </c>
      <c r="B402" s="86" t="s">
        <v>2615</v>
      </c>
      <c r="C402" s="87" t="s">
        <v>3475</v>
      </c>
      <c r="D402" s="87" t="s">
        <v>3470</v>
      </c>
      <c r="E402" s="87" t="s">
        <v>3471</v>
      </c>
      <c r="F402" s="87"/>
      <c r="G402" s="87" t="s">
        <v>3470</v>
      </c>
      <c r="H402" s="76">
        <v>4002382015005</v>
      </c>
      <c r="I402" s="88">
        <v>427.6</v>
      </c>
      <c r="J402" s="86" t="s">
        <v>1206</v>
      </c>
      <c r="K402" s="87" t="s">
        <v>3455</v>
      </c>
      <c r="L402" s="77">
        <f t="shared" si="6"/>
        <v>15005</v>
      </c>
    </row>
    <row r="403" spans="1:12" ht="15" customHeight="1" x14ac:dyDescent="0.25">
      <c r="A403" s="85" t="s">
        <v>3162</v>
      </c>
      <c r="B403" s="86" t="s">
        <v>3163</v>
      </c>
      <c r="C403" s="87" t="s">
        <v>3451</v>
      </c>
      <c r="D403" s="87" t="s">
        <v>3452</v>
      </c>
      <c r="E403" s="87" t="s">
        <v>3453</v>
      </c>
      <c r="F403" s="87" t="s">
        <v>3544</v>
      </c>
      <c r="G403" s="87" t="s">
        <v>3552</v>
      </c>
      <c r="H403" s="76">
        <v>4810949015050</v>
      </c>
      <c r="I403" s="88">
        <v>240.1</v>
      </c>
      <c r="J403" s="86" t="s">
        <v>587</v>
      </c>
      <c r="K403" s="87" t="s">
        <v>3455</v>
      </c>
      <c r="L403" s="77">
        <f t="shared" si="6"/>
        <v>15050</v>
      </c>
    </row>
    <row r="404" spans="1:12" ht="15" customHeight="1" x14ac:dyDescent="0.25">
      <c r="A404" s="85" t="s">
        <v>3164</v>
      </c>
      <c r="B404" s="86" t="s">
        <v>3165</v>
      </c>
      <c r="C404" s="87" t="s">
        <v>3451</v>
      </c>
      <c r="D404" s="87" t="s">
        <v>3461</v>
      </c>
      <c r="E404" s="87" t="s">
        <v>3453</v>
      </c>
      <c r="F404" s="87" t="s">
        <v>3544</v>
      </c>
      <c r="G404" s="87" t="s">
        <v>3563</v>
      </c>
      <c r="H404" s="76">
        <v>4810949015067</v>
      </c>
      <c r="I404" s="88">
        <v>74.3</v>
      </c>
      <c r="J404" s="86" t="s">
        <v>587</v>
      </c>
      <c r="K404" s="87" t="s">
        <v>3455</v>
      </c>
      <c r="L404" s="77">
        <f t="shared" si="6"/>
        <v>15067</v>
      </c>
    </row>
    <row r="405" spans="1:12" ht="15" customHeight="1" x14ac:dyDescent="0.25">
      <c r="A405" s="85" t="s">
        <v>3166</v>
      </c>
      <c r="B405" s="86" t="s">
        <v>3167</v>
      </c>
      <c r="C405" s="87" t="s">
        <v>3451</v>
      </c>
      <c r="D405" s="87" t="s">
        <v>3512</v>
      </c>
      <c r="E405" s="87" t="s">
        <v>3453</v>
      </c>
      <c r="F405" s="87" t="s">
        <v>3522</v>
      </c>
      <c r="G405" s="87" t="s">
        <v>3509</v>
      </c>
      <c r="H405" s="76">
        <v>4810949015074</v>
      </c>
      <c r="I405" s="88">
        <v>187.7</v>
      </c>
      <c r="J405" s="86" t="s">
        <v>587</v>
      </c>
      <c r="K405" s="87" t="s">
        <v>3455</v>
      </c>
      <c r="L405" s="77">
        <f t="shared" si="6"/>
        <v>15074</v>
      </c>
    </row>
    <row r="406" spans="1:12" ht="15" customHeight="1" x14ac:dyDescent="0.25">
      <c r="A406" s="85" t="s">
        <v>3168</v>
      </c>
      <c r="B406" s="86" t="s">
        <v>3169</v>
      </c>
      <c r="C406" s="87" t="s">
        <v>3451</v>
      </c>
      <c r="D406" s="87" t="s">
        <v>3515</v>
      </c>
      <c r="E406" s="87" t="s">
        <v>3453</v>
      </c>
      <c r="F406" s="87" t="s">
        <v>3522</v>
      </c>
      <c r="G406" s="87" t="s">
        <v>3717</v>
      </c>
      <c r="H406" s="76">
        <v>4810949015081</v>
      </c>
      <c r="I406" s="88">
        <v>65.7</v>
      </c>
      <c r="J406" s="86" t="s">
        <v>587</v>
      </c>
      <c r="K406" s="87" t="s">
        <v>3455</v>
      </c>
      <c r="L406" s="77">
        <f t="shared" si="6"/>
        <v>15081</v>
      </c>
    </row>
    <row r="407" spans="1:12" ht="15" customHeight="1" x14ac:dyDescent="0.25">
      <c r="A407" s="85" t="s">
        <v>3151</v>
      </c>
      <c r="B407" s="86" t="s">
        <v>3152</v>
      </c>
      <c r="C407" s="87" t="s">
        <v>3451</v>
      </c>
      <c r="D407" s="87" t="s">
        <v>3452</v>
      </c>
      <c r="E407" s="87" t="s">
        <v>3453</v>
      </c>
      <c r="F407" s="87" t="s">
        <v>3936</v>
      </c>
      <c r="G407" s="87" t="s">
        <v>3937</v>
      </c>
      <c r="H407" s="76">
        <v>4810949015098</v>
      </c>
      <c r="I407" s="88">
        <v>171.3</v>
      </c>
      <c r="J407" s="86" t="s">
        <v>3153</v>
      </c>
      <c r="K407" s="87" t="s">
        <v>3455</v>
      </c>
      <c r="L407" s="77">
        <f t="shared" si="6"/>
        <v>15098</v>
      </c>
    </row>
    <row r="408" spans="1:12" ht="15" customHeight="1" x14ac:dyDescent="0.25">
      <c r="A408" s="85" t="s">
        <v>3154</v>
      </c>
      <c r="B408" s="86" t="s">
        <v>3155</v>
      </c>
      <c r="C408" s="87" t="s">
        <v>3451</v>
      </c>
      <c r="D408" s="87" t="s">
        <v>3461</v>
      </c>
      <c r="E408" s="87" t="s">
        <v>3453</v>
      </c>
      <c r="F408" s="87" t="s">
        <v>3936</v>
      </c>
      <c r="G408" s="87" t="s">
        <v>3938</v>
      </c>
      <c r="H408" s="76">
        <v>4810949015104</v>
      </c>
      <c r="I408" s="88">
        <v>44.7</v>
      </c>
      <c r="J408" s="86" t="s">
        <v>3153</v>
      </c>
      <c r="K408" s="87" t="s">
        <v>3455</v>
      </c>
      <c r="L408" s="77">
        <f t="shared" si="6"/>
        <v>15104</v>
      </c>
    </row>
    <row r="409" spans="1:12" ht="15" customHeight="1" x14ac:dyDescent="0.25">
      <c r="A409" s="85" t="s">
        <v>3235</v>
      </c>
      <c r="B409" s="86" t="s">
        <v>3236</v>
      </c>
      <c r="C409" s="87" t="s">
        <v>3475</v>
      </c>
      <c r="D409" s="87" t="s">
        <v>3490</v>
      </c>
      <c r="E409" s="87" t="s">
        <v>3593</v>
      </c>
      <c r="F409" s="87" t="s">
        <v>3879</v>
      </c>
      <c r="G409" s="87" t="s">
        <v>4029</v>
      </c>
      <c r="H409" s="76">
        <v>4810949015111</v>
      </c>
      <c r="I409" s="88">
        <v>23</v>
      </c>
      <c r="J409" s="86" t="s">
        <v>2435</v>
      </c>
      <c r="K409" s="87" t="s">
        <v>4007</v>
      </c>
      <c r="L409" s="77">
        <f t="shared" si="6"/>
        <v>15111</v>
      </c>
    </row>
    <row r="410" spans="1:12" ht="15" customHeight="1" x14ac:dyDescent="0.25">
      <c r="A410" s="85" t="s">
        <v>3233</v>
      </c>
      <c r="B410" s="86" t="s">
        <v>3234</v>
      </c>
      <c r="C410" s="87" t="s">
        <v>3475</v>
      </c>
      <c r="D410" s="87" t="s">
        <v>3490</v>
      </c>
      <c r="E410" s="87" t="s">
        <v>3593</v>
      </c>
      <c r="F410" s="87" t="s">
        <v>3879</v>
      </c>
      <c r="G410" s="87" t="s">
        <v>4028</v>
      </c>
      <c r="H410" s="76">
        <v>4810949015128</v>
      </c>
      <c r="I410" s="88">
        <v>68.099999999999994</v>
      </c>
      <c r="J410" s="86" t="s">
        <v>2435</v>
      </c>
      <c r="K410" s="87" t="s">
        <v>4007</v>
      </c>
      <c r="L410" s="77">
        <f t="shared" si="6"/>
        <v>15128</v>
      </c>
    </row>
    <row r="411" spans="1:12" ht="15" customHeight="1" x14ac:dyDescent="0.25">
      <c r="A411" s="85" t="s">
        <v>2169</v>
      </c>
      <c r="B411" s="86" t="s">
        <v>2170</v>
      </c>
      <c r="C411" s="87" t="s">
        <v>3475</v>
      </c>
      <c r="D411" s="87" t="s">
        <v>3490</v>
      </c>
      <c r="E411" s="87" t="s">
        <v>3593</v>
      </c>
      <c r="F411" s="87"/>
      <c r="G411" s="87" t="s">
        <v>3855</v>
      </c>
      <c r="H411" s="76">
        <v>4002822015138</v>
      </c>
      <c r="I411" s="88">
        <v>1.8</v>
      </c>
      <c r="J411" s="86"/>
      <c r="K411" s="87" t="s">
        <v>3595</v>
      </c>
      <c r="L411" s="77">
        <f t="shared" si="6"/>
        <v>15138</v>
      </c>
    </row>
    <row r="412" spans="1:12" ht="15" customHeight="1" x14ac:dyDescent="0.25">
      <c r="A412" s="85" t="s">
        <v>3228</v>
      </c>
      <c r="B412" s="86" t="s">
        <v>3229</v>
      </c>
      <c r="C412" s="87" t="s">
        <v>3475</v>
      </c>
      <c r="D412" s="87" t="s">
        <v>3490</v>
      </c>
      <c r="E412" s="87" t="s">
        <v>3593</v>
      </c>
      <c r="F412" s="87" t="s">
        <v>3879</v>
      </c>
      <c r="G412" s="87" t="s">
        <v>4029</v>
      </c>
      <c r="H412" s="76">
        <v>4810949015159</v>
      </c>
      <c r="I412" s="88">
        <v>23</v>
      </c>
      <c r="J412" s="86" t="s">
        <v>2435</v>
      </c>
      <c r="K412" s="87" t="s">
        <v>4007</v>
      </c>
      <c r="L412" s="77">
        <f t="shared" si="6"/>
        <v>15159</v>
      </c>
    </row>
    <row r="413" spans="1:12" ht="15" customHeight="1" x14ac:dyDescent="0.25">
      <c r="A413" s="85" t="s">
        <v>3222</v>
      </c>
      <c r="B413" s="86" t="s">
        <v>3223</v>
      </c>
      <c r="C413" s="87" t="s">
        <v>3475</v>
      </c>
      <c r="D413" s="87" t="s">
        <v>3490</v>
      </c>
      <c r="E413" s="87" t="s">
        <v>3593</v>
      </c>
      <c r="F413" s="87" t="s">
        <v>3879</v>
      </c>
      <c r="G413" s="87" t="s">
        <v>4029</v>
      </c>
      <c r="H413" s="76">
        <v>4810949015173</v>
      </c>
      <c r="I413" s="88">
        <v>23</v>
      </c>
      <c r="J413" s="86" t="s">
        <v>2435</v>
      </c>
      <c r="K413" s="87" t="s">
        <v>4007</v>
      </c>
      <c r="L413" s="77">
        <f t="shared" si="6"/>
        <v>15173</v>
      </c>
    </row>
    <row r="414" spans="1:12" ht="15" customHeight="1" x14ac:dyDescent="0.25">
      <c r="A414" s="85" t="s">
        <v>3220</v>
      </c>
      <c r="B414" s="86" t="s">
        <v>3221</v>
      </c>
      <c r="C414" s="87" t="s">
        <v>3475</v>
      </c>
      <c r="D414" s="87" t="s">
        <v>3490</v>
      </c>
      <c r="E414" s="87" t="s">
        <v>3593</v>
      </c>
      <c r="F414" s="87" t="s">
        <v>3879</v>
      </c>
      <c r="G414" s="87" t="s">
        <v>4028</v>
      </c>
      <c r="H414" s="76">
        <v>4810949015180</v>
      </c>
      <c r="I414" s="88">
        <v>68.099999999999994</v>
      </c>
      <c r="J414" s="86" t="s">
        <v>2435</v>
      </c>
      <c r="K414" s="87" t="s">
        <v>4007</v>
      </c>
      <c r="L414" s="77">
        <f t="shared" si="6"/>
        <v>15180</v>
      </c>
    </row>
    <row r="415" spans="1:12" ht="15" customHeight="1" x14ac:dyDescent="0.25">
      <c r="A415" s="85" t="s">
        <v>3224</v>
      </c>
      <c r="B415" s="86" t="s">
        <v>3225</v>
      </c>
      <c r="C415" s="87" t="s">
        <v>3475</v>
      </c>
      <c r="D415" s="87" t="s">
        <v>3490</v>
      </c>
      <c r="E415" s="87" t="s">
        <v>3593</v>
      </c>
      <c r="F415" s="87" t="s">
        <v>3879</v>
      </c>
      <c r="G415" s="87" t="s">
        <v>4028</v>
      </c>
      <c r="H415" s="76">
        <v>4810949015227</v>
      </c>
      <c r="I415" s="88">
        <v>68.099999999999994</v>
      </c>
      <c r="J415" s="86" t="s">
        <v>2435</v>
      </c>
      <c r="K415" s="87" t="s">
        <v>4007</v>
      </c>
      <c r="L415" s="77">
        <f t="shared" si="6"/>
        <v>15227</v>
      </c>
    </row>
    <row r="416" spans="1:12" ht="15" customHeight="1" x14ac:dyDescent="0.25">
      <c r="A416" s="85" t="s">
        <v>4024</v>
      </c>
      <c r="B416" s="86" t="s">
        <v>4025</v>
      </c>
      <c r="C416" s="87" t="s">
        <v>3475</v>
      </c>
      <c r="D416" s="87" t="s">
        <v>3490</v>
      </c>
      <c r="E416" s="87" t="s">
        <v>3593</v>
      </c>
      <c r="F416" s="87"/>
      <c r="G416" s="87" t="s">
        <v>4026</v>
      </c>
      <c r="H416" s="76">
        <v>4810949015234</v>
      </c>
      <c r="I416" s="88">
        <v>23</v>
      </c>
      <c r="J416" s="86" t="s">
        <v>4027</v>
      </c>
      <c r="K416" s="87" t="s">
        <v>4007</v>
      </c>
      <c r="L416" s="77">
        <f t="shared" si="6"/>
        <v>15234</v>
      </c>
    </row>
    <row r="417" spans="1:12" ht="15" customHeight="1" x14ac:dyDescent="0.25">
      <c r="A417" s="85" t="s">
        <v>3218</v>
      </c>
      <c r="B417" s="86" t="s">
        <v>3219</v>
      </c>
      <c r="C417" s="87" t="s">
        <v>3475</v>
      </c>
      <c r="D417" s="87" t="s">
        <v>3490</v>
      </c>
      <c r="E417" s="87" t="s">
        <v>3593</v>
      </c>
      <c r="F417" s="87" t="s">
        <v>3879</v>
      </c>
      <c r="G417" s="87" t="s">
        <v>4023</v>
      </c>
      <c r="H417" s="76">
        <v>4810949015241</v>
      </c>
      <c r="I417" s="88">
        <v>68.099999999999994</v>
      </c>
      <c r="J417" s="86" t="s">
        <v>2435</v>
      </c>
      <c r="K417" s="87" t="s">
        <v>4007</v>
      </c>
      <c r="L417" s="77">
        <f t="shared" si="6"/>
        <v>15241</v>
      </c>
    </row>
    <row r="418" spans="1:12" ht="15" customHeight="1" x14ac:dyDescent="0.25">
      <c r="A418" s="78">
        <v>948104135</v>
      </c>
      <c r="B418" s="79" t="s">
        <v>3232</v>
      </c>
      <c r="H418" s="76">
        <v>4810949015258</v>
      </c>
      <c r="I418" s="79">
        <v>26.3</v>
      </c>
      <c r="L418" s="77">
        <f t="shared" si="6"/>
        <v>15258</v>
      </c>
    </row>
    <row r="419" spans="1:12" ht="15" customHeight="1" x14ac:dyDescent="0.25">
      <c r="A419" s="85" t="s">
        <v>3230</v>
      </c>
      <c r="B419" s="86" t="s">
        <v>3231</v>
      </c>
      <c r="C419" s="87" t="s">
        <v>3475</v>
      </c>
      <c r="D419" s="87" t="s">
        <v>3490</v>
      </c>
      <c r="E419" s="87" t="s">
        <v>3593</v>
      </c>
      <c r="F419" s="87" t="s">
        <v>3879</v>
      </c>
      <c r="G419" s="87" t="s">
        <v>4028</v>
      </c>
      <c r="H419" s="76">
        <v>4810949015265</v>
      </c>
      <c r="I419" s="88">
        <v>68.099999999999994</v>
      </c>
      <c r="J419" s="86" t="s">
        <v>2435</v>
      </c>
      <c r="K419" s="87" t="s">
        <v>4007</v>
      </c>
      <c r="L419" s="77">
        <f t="shared" si="6"/>
        <v>15265</v>
      </c>
    </row>
    <row r="420" spans="1:12" ht="15" customHeight="1" x14ac:dyDescent="0.25">
      <c r="A420" s="85" t="s">
        <v>3226</v>
      </c>
      <c r="B420" s="86" t="s">
        <v>3227</v>
      </c>
      <c r="C420" s="87" t="s">
        <v>3475</v>
      </c>
      <c r="D420" s="87" t="s">
        <v>3490</v>
      </c>
      <c r="E420" s="87" t="s">
        <v>3593</v>
      </c>
      <c r="F420" s="87" t="s">
        <v>3879</v>
      </c>
      <c r="G420" s="87" t="s">
        <v>4029</v>
      </c>
      <c r="H420" s="76">
        <v>4810949015289</v>
      </c>
      <c r="I420" s="88">
        <v>23</v>
      </c>
      <c r="J420" s="86" t="s">
        <v>2435</v>
      </c>
      <c r="K420" s="87" t="s">
        <v>4007</v>
      </c>
      <c r="L420" s="77">
        <f t="shared" si="6"/>
        <v>15289</v>
      </c>
    </row>
    <row r="421" spans="1:12" ht="15" customHeight="1" x14ac:dyDescent="0.25">
      <c r="A421" s="85" t="s">
        <v>4020</v>
      </c>
      <c r="B421" s="86" t="s">
        <v>4021</v>
      </c>
      <c r="C421" s="87" t="s">
        <v>3475</v>
      </c>
      <c r="D421" s="87" t="s">
        <v>3490</v>
      </c>
      <c r="E421" s="87" t="s">
        <v>3593</v>
      </c>
      <c r="F421" s="87"/>
      <c r="G421" s="87" t="s">
        <v>3666</v>
      </c>
      <c r="H421" s="76">
        <v>4810949015319</v>
      </c>
      <c r="I421" s="88">
        <v>35.1</v>
      </c>
      <c r="J421" s="86" t="s">
        <v>4017</v>
      </c>
      <c r="K421" s="87" t="s">
        <v>3464</v>
      </c>
      <c r="L421" s="77">
        <f t="shared" si="6"/>
        <v>15319</v>
      </c>
    </row>
    <row r="422" spans="1:12" ht="15" customHeight="1" x14ac:dyDescent="0.25">
      <c r="A422" s="85" t="s">
        <v>3214</v>
      </c>
      <c r="B422" s="86" t="s">
        <v>3215</v>
      </c>
      <c r="C422" s="87" t="s">
        <v>3475</v>
      </c>
      <c r="D422" s="87" t="s">
        <v>3490</v>
      </c>
      <c r="E422" s="87" t="s">
        <v>3593</v>
      </c>
      <c r="F422" s="87" t="s">
        <v>4015</v>
      </c>
      <c r="G422" s="87" t="s">
        <v>3619</v>
      </c>
      <c r="H422" s="76">
        <v>4810949015326</v>
      </c>
      <c r="I422" s="88">
        <v>101.6</v>
      </c>
      <c r="J422" s="86" t="s">
        <v>4017</v>
      </c>
      <c r="K422" s="87" t="s">
        <v>3464</v>
      </c>
      <c r="L422" s="77">
        <f t="shared" si="6"/>
        <v>15326</v>
      </c>
    </row>
    <row r="423" spans="1:12" ht="15" customHeight="1" x14ac:dyDescent="0.25">
      <c r="A423" s="85" t="s">
        <v>3210</v>
      </c>
      <c r="B423" s="86" t="s">
        <v>3211</v>
      </c>
      <c r="C423" s="87" t="s">
        <v>3475</v>
      </c>
      <c r="D423" s="87" t="s">
        <v>3490</v>
      </c>
      <c r="E423" s="87" t="s">
        <v>3593</v>
      </c>
      <c r="F423" s="87" t="s">
        <v>4015</v>
      </c>
      <c r="G423" s="87" t="s">
        <v>3666</v>
      </c>
      <c r="H423" s="76">
        <v>4810949015333</v>
      </c>
      <c r="I423" s="88">
        <v>35.1</v>
      </c>
      <c r="J423" s="86" t="s">
        <v>4017</v>
      </c>
      <c r="K423" s="87" t="s">
        <v>3464</v>
      </c>
      <c r="L423" s="77">
        <f t="shared" si="6"/>
        <v>15333</v>
      </c>
    </row>
    <row r="424" spans="1:12" ht="15" customHeight="1" x14ac:dyDescent="0.25">
      <c r="A424" s="85" t="s">
        <v>4018</v>
      </c>
      <c r="B424" s="86" t="s">
        <v>4019</v>
      </c>
      <c r="C424" s="87" t="s">
        <v>3475</v>
      </c>
      <c r="D424" s="87" t="s">
        <v>3490</v>
      </c>
      <c r="E424" s="87" t="s">
        <v>3593</v>
      </c>
      <c r="F424" s="87"/>
      <c r="G424" s="87" t="s">
        <v>3666</v>
      </c>
      <c r="H424" s="76">
        <v>4810949015357</v>
      </c>
      <c r="I424" s="88">
        <v>35.1</v>
      </c>
      <c r="J424" s="86" t="s">
        <v>4017</v>
      </c>
      <c r="K424" s="87" t="s">
        <v>3464</v>
      </c>
      <c r="L424" s="77">
        <f t="shared" si="6"/>
        <v>15357</v>
      </c>
    </row>
    <row r="425" spans="1:12" ht="15" customHeight="1" x14ac:dyDescent="0.25">
      <c r="A425" s="85" t="s">
        <v>3206</v>
      </c>
      <c r="B425" s="86" t="s">
        <v>3207</v>
      </c>
      <c r="C425" s="87" t="s">
        <v>3475</v>
      </c>
      <c r="D425" s="87" t="s">
        <v>3490</v>
      </c>
      <c r="E425" s="87" t="s">
        <v>3593</v>
      </c>
      <c r="F425" s="87" t="s">
        <v>4015</v>
      </c>
      <c r="G425" s="87" t="s">
        <v>3666</v>
      </c>
      <c r="H425" s="76">
        <v>4810949015371</v>
      </c>
      <c r="I425" s="88">
        <v>35.1</v>
      </c>
      <c r="J425" s="86" t="s">
        <v>4017</v>
      </c>
      <c r="K425" s="87" t="s">
        <v>3464</v>
      </c>
      <c r="L425" s="77">
        <f t="shared" si="6"/>
        <v>15371</v>
      </c>
    </row>
    <row r="426" spans="1:12" ht="15" customHeight="1" x14ac:dyDescent="0.25">
      <c r="A426" s="85" t="s">
        <v>3208</v>
      </c>
      <c r="B426" s="86" t="s">
        <v>3209</v>
      </c>
      <c r="C426" s="87" t="s">
        <v>3475</v>
      </c>
      <c r="D426" s="87" t="s">
        <v>3490</v>
      </c>
      <c r="E426" s="87" t="s">
        <v>3593</v>
      </c>
      <c r="F426" s="87" t="s">
        <v>4015</v>
      </c>
      <c r="G426" s="87" t="s">
        <v>3619</v>
      </c>
      <c r="H426" s="76">
        <v>4810949015425</v>
      </c>
      <c r="I426" s="88">
        <v>101.6</v>
      </c>
      <c r="J426" s="86" t="s">
        <v>4017</v>
      </c>
      <c r="K426" s="87" t="s">
        <v>3464</v>
      </c>
      <c r="L426" s="77">
        <f t="shared" si="6"/>
        <v>15425</v>
      </c>
    </row>
    <row r="427" spans="1:12" ht="15" customHeight="1" x14ac:dyDescent="0.25">
      <c r="A427" s="85" t="s">
        <v>3212</v>
      </c>
      <c r="B427" s="86" t="s">
        <v>3213</v>
      </c>
      <c r="C427" s="87" t="s">
        <v>3475</v>
      </c>
      <c r="D427" s="87" t="s">
        <v>3490</v>
      </c>
      <c r="E427" s="87" t="s">
        <v>3593</v>
      </c>
      <c r="F427" s="87" t="s">
        <v>4015</v>
      </c>
      <c r="G427" s="87" t="s">
        <v>3619</v>
      </c>
      <c r="H427" s="76">
        <v>4810949015463</v>
      </c>
      <c r="I427" s="88">
        <v>101.6</v>
      </c>
      <c r="J427" s="86" t="s">
        <v>4017</v>
      </c>
      <c r="K427" s="87" t="s">
        <v>3464</v>
      </c>
      <c r="L427" s="77">
        <f t="shared" si="6"/>
        <v>15463</v>
      </c>
    </row>
    <row r="428" spans="1:12" ht="15" customHeight="1" x14ac:dyDescent="0.25">
      <c r="A428" s="85" t="s">
        <v>3309</v>
      </c>
      <c r="B428" s="86" t="s">
        <v>2683</v>
      </c>
      <c r="C428" s="87" t="s">
        <v>3451</v>
      </c>
      <c r="D428" s="87" t="s">
        <v>3452</v>
      </c>
      <c r="E428" s="87" t="s">
        <v>3471</v>
      </c>
      <c r="F428" s="87" t="s">
        <v>3477</v>
      </c>
      <c r="G428" s="87" t="s">
        <v>3452</v>
      </c>
      <c r="H428" s="76">
        <v>4002382015470</v>
      </c>
      <c r="I428" s="88">
        <v>463.7</v>
      </c>
      <c r="J428" s="86" t="s">
        <v>1808</v>
      </c>
      <c r="K428" s="87" t="s">
        <v>3455</v>
      </c>
      <c r="L428" s="77">
        <f t="shared" si="6"/>
        <v>15470</v>
      </c>
    </row>
    <row r="429" spans="1:12" ht="15" customHeight="1" x14ac:dyDescent="0.25">
      <c r="A429" s="85" t="s">
        <v>3244</v>
      </c>
      <c r="B429" s="86" t="s">
        <v>3245</v>
      </c>
      <c r="C429" s="87" t="s">
        <v>3475</v>
      </c>
      <c r="D429" s="87" t="s">
        <v>3490</v>
      </c>
      <c r="E429" s="87" t="s">
        <v>3453</v>
      </c>
      <c r="F429" s="87" t="s">
        <v>4117</v>
      </c>
      <c r="G429" s="87" t="s">
        <v>3655</v>
      </c>
      <c r="H429" s="76">
        <v>4810949015517</v>
      </c>
      <c r="I429" s="88">
        <v>34.6</v>
      </c>
      <c r="J429" s="86" t="s">
        <v>2562</v>
      </c>
      <c r="K429" s="87" t="s">
        <v>3464</v>
      </c>
      <c r="L429" s="77">
        <f t="shared" si="6"/>
        <v>15517</v>
      </c>
    </row>
    <row r="430" spans="1:12" ht="15" customHeight="1" x14ac:dyDescent="0.25">
      <c r="A430" s="85" t="s">
        <v>3216</v>
      </c>
      <c r="B430" s="86" t="s">
        <v>3217</v>
      </c>
      <c r="C430" s="87" t="s">
        <v>3475</v>
      </c>
      <c r="D430" s="87" t="s">
        <v>3490</v>
      </c>
      <c r="E430" s="87" t="s">
        <v>3593</v>
      </c>
      <c r="F430" s="87" t="s">
        <v>4030</v>
      </c>
      <c r="G430" s="87" t="s">
        <v>4130</v>
      </c>
      <c r="H430" s="76">
        <v>4810949015531</v>
      </c>
      <c r="I430" s="88">
        <v>34.9</v>
      </c>
      <c r="J430" s="86" t="s">
        <v>2416</v>
      </c>
      <c r="K430" s="87" t="s">
        <v>3464</v>
      </c>
      <c r="L430" s="77">
        <f t="shared" si="6"/>
        <v>15531</v>
      </c>
    </row>
    <row r="431" spans="1:12" ht="15" customHeight="1" x14ac:dyDescent="0.25">
      <c r="A431" s="85" t="s">
        <v>3301</v>
      </c>
      <c r="B431" s="86" t="s">
        <v>3302</v>
      </c>
      <c r="C431" s="87" t="s">
        <v>3451</v>
      </c>
      <c r="D431" s="87" t="s">
        <v>3470</v>
      </c>
      <c r="E431" s="87" t="s">
        <v>3471</v>
      </c>
      <c r="F431" s="87"/>
      <c r="G431" s="87" t="s">
        <v>3470</v>
      </c>
      <c r="H431" s="76">
        <v>4810949015579</v>
      </c>
      <c r="I431" s="88">
        <v>16.3</v>
      </c>
      <c r="J431" s="86" t="s">
        <v>1772</v>
      </c>
      <c r="K431" s="87" t="s">
        <v>3496</v>
      </c>
      <c r="L431" s="77">
        <f t="shared" si="6"/>
        <v>15579</v>
      </c>
    </row>
    <row r="432" spans="1:12" ht="15" customHeight="1" x14ac:dyDescent="0.25">
      <c r="A432" s="85" t="s">
        <v>3242</v>
      </c>
      <c r="B432" s="86" t="s">
        <v>3243</v>
      </c>
      <c r="C432" s="87" t="s">
        <v>3475</v>
      </c>
      <c r="D432" s="87" t="s">
        <v>3490</v>
      </c>
      <c r="E432" s="87" t="s">
        <v>3593</v>
      </c>
      <c r="F432" s="87" t="s">
        <v>4042</v>
      </c>
      <c r="G432" s="87" t="s">
        <v>4063</v>
      </c>
      <c r="H432" s="76">
        <v>4810949015586</v>
      </c>
      <c r="I432" s="88">
        <v>34.6</v>
      </c>
      <c r="J432" s="86" t="s">
        <v>2562</v>
      </c>
      <c r="K432" s="87" t="s">
        <v>3464</v>
      </c>
      <c r="L432" s="77">
        <f t="shared" si="6"/>
        <v>15586</v>
      </c>
    </row>
    <row r="433" spans="1:12" ht="15" customHeight="1" x14ac:dyDescent="0.25">
      <c r="A433" s="85" t="s">
        <v>2109</v>
      </c>
      <c r="B433" s="86" t="s">
        <v>2110</v>
      </c>
      <c r="C433" s="87" t="s">
        <v>3475</v>
      </c>
      <c r="D433" s="87" t="s">
        <v>3490</v>
      </c>
      <c r="E433" s="87" t="s">
        <v>3593</v>
      </c>
      <c r="F433" s="87"/>
      <c r="G433" s="87" t="s">
        <v>3860</v>
      </c>
      <c r="H433" s="76">
        <v>4001438015624</v>
      </c>
      <c r="I433" s="88">
        <v>27.3</v>
      </c>
      <c r="J433" s="86" t="s">
        <v>2111</v>
      </c>
      <c r="K433" s="87" t="s">
        <v>3595</v>
      </c>
      <c r="L433" s="77">
        <f t="shared" si="6"/>
        <v>15624</v>
      </c>
    </row>
    <row r="434" spans="1:12" ht="15" customHeight="1" x14ac:dyDescent="0.25">
      <c r="A434" s="85" t="s">
        <v>3202</v>
      </c>
      <c r="B434" s="86" t="s">
        <v>3203</v>
      </c>
      <c r="C434" s="87" t="s">
        <v>3465</v>
      </c>
      <c r="D434" s="87" t="s">
        <v>3490</v>
      </c>
      <c r="E434" s="87" t="s">
        <v>3453</v>
      </c>
      <c r="F434" s="87" t="s">
        <v>3927</v>
      </c>
      <c r="G434" s="87" t="s">
        <v>3660</v>
      </c>
      <c r="H434" s="76">
        <v>4810949015647</v>
      </c>
      <c r="I434" s="88">
        <v>16.100000000000001</v>
      </c>
      <c r="J434" s="86" t="s">
        <v>3199</v>
      </c>
      <c r="K434" s="87" t="s">
        <v>3464</v>
      </c>
      <c r="L434" s="77">
        <f t="shared" si="6"/>
        <v>15647</v>
      </c>
    </row>
    <row r="435" spans="1:12" ht="15" customHeight="1" x14ac:dyDescent="0.25">
      <c r="A435" s="85" t="s">
        <v>3200</v>
      </c>
      <c r="B435" s="86" t="s">
        <v>3201</v>
      </c>
      <c r="C435" s="87" t="s">
        <v>3475</v>
      </c>
      <c r="D435" s="87" t="s">
        <v>3461</v>
      </c>
      <c r="E435" s="87" t="s">
        <v>3453</v>
      </c>
      <c r="F435" s="87" t="s">
        <v>3927</v>
      </c>
      <c r="G435" s="87" t="s">
        <v>3929</v>
      </c>
      <c r="H435" s="76">
        <v>4810949015654</v>
      </c>
      <c r="I435" s="88">
        <v>47.2</v>
      </c>
      <c r="J435" s="86" t="s">
        <v>3199</v>
      </c>
      <c r="K435" s="87" t="s">
        <v>3464</v>
      </c>
      <c r="L435" s="77">
        <f t="shared" si="6"/>
        <v>15654</v>
      </c>
    </row>
    <row r="436" spans="1:12" ht="15" customHeight="1" x14ac:dyDescent="0.25">
      <c r="A436" s="85" t="s">
        <v>3204</v>
      </c>
      <c r="B436" s="86" t="s">
        <v>3205</v>
      </c>
      <c r="C436" s="87" t="s">
        <v>3465</v>
      </c>
      <c r="D436" s="87" t="s">
        <v>3806</v>
      </c>
      <c r="E436" s="87" t="s">
        <v>3453</v>
      </c>
      <c r="F436" s="87" t="s">
        <v>3927</v>
      </c>
      <c r="G436" s="87" t="s">
        <v>3930</v>
      </c>
      <c r="H436" s="76">
        <v>4810949015661</v>
      </c>
      <c r="I436" s="88">
        <v>3.1</v>
      </c>
      <c r="J436" s="86" t="s">
        <v>3199</v>
      </c>
      <c r="K436" s="87" t="s">
        <v>3464</v>
      </c>
      <c r="L436" s="77">
        <f t="shared" si="6"/>
        <v>15661</v>
      </c>
    </row>
    <row r="437" spans="1:12" ht="15" customHeight="1" x14ac:dyDescent="0.25">
      <c r="A437" s="85" t="s">
        <v>3197</v>
      </c>
      <c r="B437" s="86" t="s">
        <v>3198</v>
      </c>
      <c r="C437" s="87" t="s">
        <v>3475</v>
      </c>
      <c r="D437" s="87" t="s">
        <v>3479</v>
      </c>
      <c r="E437" s="87" t="s">
        <v>3453</v>
      </c>
      <c r="F437" s="87" t="s">
        <v>3927</v>
      </c>
      <c r="G437" s="87" t="s">
        <v>3928</v>
      </c>
      <c r="H437" s="76">
        <v>4810949015678</v>
      </c>
      <c r="I437" s="88">
        <v>73.7</v>
      </c>
      <c r="J437" s="86" t="s">
        <v>3199</v>
      </c>
      <c r="K437" s="87" t="s">
        <v>3464</v>
      </c>
      <c r="L437" s="77">
        <f t="shared" si="6"/>
        <v>15678</v>
      </c>
    </row>
    <row r="438" spans="1:12" ht="15" customHeight="1" x14ac:dyDescent="0.25">
      <c r="A438" s="85" t="s">
        <v>4061</v>
      </c>
      <c r="B438" s="86" t="s">
        <v>4062</v>
      </c>
      <c r="C438" s="87" t="s">
        <v>3475</v>
      </c>
      <c r="D438" s="87" t="s">
        <v>3490</v>
      </c>
      <c r="E438" s="87" t="s">
        <v>3593</v>
      </c>
      <c r="F438" s="87" t="s">
        <v>4042</v>
      </c>
      <c r="G438" s="87" t="s">
        <v>4063</v>
      </c>
      <c r="H438" s="76">
        <v>4810949015685</v>
      </c>
      <c r="I438" s="88">
        <v>42.1</v>
      </c>
      <c r="J438" s="86" t="s">
        <v>4064</v>
      </c>
      <c r="K438" s="87" t="s">
        <v>3464</v>
      </c>
      <c r="L438" s="77">
        <f t="shared" si="6"/>
        <v>15685</v>
      </c>
    </row>
    <row r="439" spans="1:12" ht="15" customHeight="1" x14ac:dyDescent="0.25">
      <c r="A439" s="85" t="s">
        <v>4065</v>
      </c>
      <c r="B439" s="86" t="s">
        <v>4066</v>
      </c>
      <c r="C439" s="87" t="s">
        <v>3475</v>
      </c>
      <c r="D439" s="87" t="s">
        <v>3490</v>
      </c>
      <c r="E439" s="87" t="s">
        <v>3593</v>
      </c>
      <c r="F439" s="87" t="s">
        <v>3459</v>
      </c>
      <c r="G439" s="87" t="s">
        <v>4067</v>
      </c>
      <c r="H439" s="76">
        <v>4810949015692</v>
      </c>
      <c r="I439" s="88">
        <v>42.1</v>
      </c>
      <c r="J439" s="86" t="s">
        <v>4064</v>
      </c>
      <c r="K439" s="87" t="s">
        <v>3464</v>
      </c>
      <c r="L439" s="77">
        <f t="shared" si="6"/>
        <v>15692</v>
      </c>
    </row>
    <row r="440" spans="1:12" ht="15" customHeight="1" x14ac:dyDescent="0.25">
      <c r="A440" s="85" t="s">
        <v>4068</v>
      </c>
      <c r="B440" s="86" t="s">
        <v>4069</v>
      </c>
      <c r="C440" s="87" t="s">
        <v>3475</v>
      </c>
      <c r="D440" s="87" t="s">
        <v>3490</v>
      </c>
      <c r="E440" s="87" t="s">
        <v>3593</v>
      </c>
      <c r="F440" s="87" t="s">
        <v>3811</v>
      </c>
      <c r="G440" s="87" t="s">
        <v>3669</v>
      </c>
      <c r="H440" s="76">
        <v>4810949015708</v>
      </c>
      <c r="I440" s="88">
        <v>42.1</v>
      </c>
      <c r="J440" s="86" t="s">
        <v>4064</v>
      </c>
      <c r="K440" s="87" t="s">
        <v>3464</v>
      </c>
      <c r="L440" s="77">
        <f t="shared" si="6"/>
        <v>15708</v>
      </c>
    </row>
    <row r="441" spans="1:12" ht="15" customHeight="1" x14ac:dyDescent="0.25">
      <c r="A441" s="85" t="s">
        <v>4070</v>
      </c>
      <c r="B441" s="86" t="s">
        <v>4071</v>
      </c>
      <c r="C441" s="87" t="s">
        <v>3475</v>
      </c>
      <c r="D441" s="87" t="s">
        <v>3490</v>
      </c>
      <c r="E441" s="87" t="s">
        <v>3593</v>
      </c>
      <c r="F441" s="87" t="s">
        <v>3459</v>
      </c>
      <c r="G441" s="87" t="s">
        <v>4067</v>
      </c>
      <c r="H441" s="76">
        <v>4810949015715</v>
      </c>
      <c r="I441" s="88">
        <v>42.1</v>
      </c>
      <c r="J441" s="86" t="s">
        <v>4064</v>
      </c>
      <c r="K441" s="87" t="s">
        <v>3464</v>
      </c>
      <c r="L441" s="77">
        <f t="shared" si="6"/>
        <v>15715</v>
      </c>
    </row>
    <row r="442" spans="1:12" ht="15" customHeight="1" x14ac:dyDescent="0.25">
      <c r="A442" s="85" t="s">
        <v>4072</v>
      </c>
      <c r="B442" s="86" t="s">
        <v>4073</v>
      </c>
      <c r="C442" s="87" t="s">
        <v>3475</v>
      </c>
      <c r="D442" s="87" t="s">
        <v>3490</v>
      </c>
      <c r="E442" s="87" t="s">
        <v>3593</v>
      </c>
      <c r="F442" s="87" t="s">
        <v>3992</v>
      </c>
      <c r="G442" s="87" t="s">
        <v>4067</v>
      </c>
      <c r="H442" s="76">
        <v>4810949015722</v>
      </c>
      <c r="I442" s="88">
        <v>42.1</v>
      </c>
      <c r="J442" s="86" t="s">
        <v>4064</v>
      </c>
      <c r="K442" s="87" t="s">
        <v>3464</v>
      </c>
      <c r="L442" s="77">
        <f t="shared" si="6"/>
        <v>15722</v>
      </c>
    </row>
    <row r="443" spans="1:12" ht="15" customHeight="1" x14ac:dyDescent="0.25">
      <c r="A443" s="85" t="s">
        <v>4085</v>
      </c>
      <c r="B443" s="86" t="s">
        <v>4086</v>
      </c>
      <c r="C443" s="87" t="s">
        <v>3475</v>
      </c>
      <c r="D443" s="87" t="s">
        <v>3490</v>
      </c>
      <c r="E443" s="87" t="s">
        <v>3593</v>
      </c>
      <c r="F443" s="87" t="s">
        <v>4055</v>
      </c>
      <c r="G443" s="87" t="s">
        <v>4087</v>
      </c>
      <c r="H443" s="76">
        <v>4810949015739</v>
      </c>
      <c r="I443" s="88">
        <v>34.5</v>
      </c>
      <c r="J443" s="86" t="s">
        <v>4088</v>
      </c>
      <c r="K443" s="87" t="s">
        <v>3464</v>
      </c>
      <c r="L443" s="77">
        <f t="shared" si="6"/>
        <v>15739</v>
      </c>
    </row>
    <row r="444" spans="1:12" ht="15" customHeight="1" x14ac:dyDescent="0.25">
      <c r="A444" s="85" t="s">
        <v>4089</v>
      </c>
      <c r="B444" s="86" t="s">
        <v>4090</v>
      </c>
      <c r="C444" s="87" t="s">
        <v>3475</v>
      </c>
      <c r="D444" s="87" t="s">
        <v>3490</v>
      </c>
      <c r="E444" s="87" t="s">
        <v>3593</v>
      </c>
      <c r="F444" s="87" t="s">
        <v>4082</v>
      </c>
      <c r="G444" s="87" t="s">
        <v>3751</v>
      </c>
      <c r="H444" s="76">
        <v>4810949015746</v>
      </c>
      <c r="I444" s="88">
        <v>34.5</v>
      </c>
      <c r="J444" s="86" t="s">
        <v>4088</v>
      </c>
      <c r="K444" s="87" t="s">
        <v>3464</v>
      </c>
      <c r="L444" s="77">
        <f t="shared" si="6"/>
        <v>15746</v>
      </c>
    </row>
    <row r="445" spans="1:12" ht="15" customHeight="1" x14ac:dyDescent="0.25">
      <c r="A445" s="85" t="s">
        <v>4122</v>
      </c>
      <c r="B445" s="86" t="s">
        <v>4123</v>
      </c>
      <c r="C445" s="87" t="s">
        <v>3475</v>
      </c>
      <c r="D445" s="87" t="s">
        <v>3490</v>
      </c>
      <c r="E445" s="87" t="s">
        <v>3593</v>
      </c>
      <c r="F445" s="87" t="s">
        <v>4120</v>
      </c>
      <c r="G445" s="87" t="s">
        <v>3664</v>
      </c>
      <c r="H445" s="76">
        <v>4810949015753</v>
      </c>
      <c r="I445" s="88">
        <v>22.6</v>
      </c>
      <c r="J445" s="86" t="s">
        <v>4124</v>
      </c>
      <c r="K445" s="87" t="s">
        <v>4007</v>
      </c>
      <c r="L445" s="77">
        <f t="shared" si="6"/>
        <v>15753</v>
      </c>
    </row>
    <row r="446" spans="1:12" ht="15" customHeight="1" x14ac:dyDescent="0.25">
      <c r="A446" s="85" t="s">
        <v>4131</v>
      </c>
      <c r="B446" s="86" t="s">
        <v>4132</v>
      </c>
      <c r="C446" s="87" t="s">
        <v>3451</v>
      </c>
      <c r="D446" s="87" t="s">
        <v>3452</v>
      </c>
      <c r="E446" s="87" t="s">
        <v>3453</v>
      </c>
      <c r="F446" s="87" t="s">
        <v>3560</v>
      </c>
      <c r="G446" s="87" t="s">
        <v>3556</v>
      </c>
      <c r="H446" s="76">
        <v>4810949015760</v>
      </c>
      <c r="I446" s="88">
        <v>57.4</v>
      </c>
      <c r="J446" s="86"/>
      <c r="K446" s="87"/>
      <c r="L446" s="77">
        <f t="shared" si="6"/>
        <v>15760</v>
      </c>
    </row>
    <row r="447" spans="1:12" ht="15" customHeight="1" x14ac:dyDescent="0.25">
      <c r="A447" s="85" t="s">
        <v>4133</v>
      </c>
      <c r="B447" s="86" t="s">
        <v>4134</v>
      </c>
      <c r="C447" s="87" t="s">
        <v>3451</v>
      </c>
      <c r="D447" s="87" t="s">
        <v>3461</v>
      </c>
      <c r="E447" s="87" t="s">
        <v>3453</v>
      </c>
      <c r="F447" s="87" t="s">
        <v>3560</v>
      </c>
      <c r="G447" s="87" t="s">
        <v>3754</v>
      </c>
      <c r="H447" s="76">
        <v>4810949015777</v>
      </c>
      <c r="I447" s="88">
        <v>16.2</v>
      </c>
      <c r="J447" s="86"/>
      <c r="K447" s="87"/>
      <c r="L447" s="77">
        <f t="shared" si="6"/>
        <v>15777</v>
      </c>
    </row>
    <row r="448" spans="1:12" ht="15" customHeight="1" x14ac:dyDescent="0.25">
      <c r="A448" s="85" t="s">
        <v>2146</v>
      </c>
      <c r="B448" s="86" t="s">
        <v>2147</v>
      </c>
      <c r="C448" s="87" t="s">
        <v>3475</v>
      </c>
      <c r="D448" s="87" t="s">
        <v>3490</v>
      </c>
      <c r="E448" s="87" t="s">
        <v>3593</v>
      </c>
      <c r="F448" s="87"/>
      <c r="G448" s="87" t="s">
        <v>3865</v>
      </c>
      <c r="H448" s="76">
        <v>4045644016440</v>
      </c>
      <c r="I448" s="88">
        <v>20</v>
      </c>
      <c r="J448" s="86" t="s">
        <v>2148</v>
      </c>
      <c r="K448" s="87" t="s">
        <v>3595</v>
      </c>
      <c r="L448" s="77">
        <f t="shared" si="6"/>
        <v>16440</v>
      </c>
    </row>
    <row r="449" spans="1:12" ht="15" customHeight="1" x14ac:dyDescent="0.25">
      <c r="A449" s="85" t="s">
        <v>2149</v>
      </c>
      <c r="B449" s="86" t="s">
        <v>2150</v>
      </c>
      <c r="C449" s="87" t="s">
        <v>3475</v>
      </c>
      <c r="D449" s="87" t="s">
        <v>3490</v>
      </c>
      <c r="E449" s="87" t="s">
        <v>3593</v>
      </c>
      <c r="F449" s="87"/>
      <c r="G449" s="87" t="s">
        <v>3866</v>
      </c>
      <c r="H449" s="76">
        <v>4045644016570</v>
      </c>
      <c r="I449" s="88">
        <v>11.9</v>
      </c>
      <c r="J449" s="86" t="s">
        <v>2151</v>
      </c>
      <c r="K449" s="87" t="s">
        <v>3595</v>
      </c>
      <c r="L449" s="77">
        <f t="shared" si="6"/>
        <v>16570</v>
      </c>
    </row>
    <row r="450" spans="1:12" ht="15" customHeight="1" x14ac:dyDescent="0.25">
      <c r="A450" s="85" t="s">
        <v>2644</v>
      </c>
      <c r="B450" s="86" t="s">
        <v>3640</v>
      </c>
      <c r="C450" s="87" t="s">
        <v>3451</v>
      </c>
      <c r="D450" s="87" t="s">
        <v>3641</v>
      </c>
      <c r="E450" s="87" t="s">
        <v>3633</v>
      </c>
      <c r="F450" s="87"/>
      <c r="G450" s="87" t="s">
        <v>3642</v>
      </c>
      <c r="H450" s="76">
        <v>4002382016675</v>
      </c>
      <c r="I450" s="88">
        <v>46.7</v>
      </c>
      <c r="J450" s="86" t="s">
        <v>2645</v>
      </c>
      <c r="K450" s="87" t="s">
        <v>3595</v>
      </c>
      <c r="L450" s="77">
        <f t="shared" si="6"/>
        <v>16675</v>
      </c>
    </row>
    <row r="451" spans="1:12" ht="15" customHeight="1" x14ac:dyDescent="0.25">
      <c r="A451" s="85" t="s">
        <v>3117</v>
      </c>
      <c r="B451" s="86" t="s">
        <v>3118</v>
      </c>
      <c r="C451" s="87" t="s">
        <v>3475</v>
      </c>
      <c r="D451" s="87" t="s">
        <v>3492</v>
      </c>
      <c r="E451" s="87" t="s">
        <v>3453</v>
      </c>
      <c r="F451" s="87" t="s">
        <v>3800</v>
      </c>
      <c r="G451" s="87" t="s">
        <v>4186</v>
      </c>
      <c r="H451" s="76">
        <v>4002382016781</v>
      </c>
      <c r="I451" s="88">
        <v>38.700000000000003</v>
      </c>
      <c r="J451" s="86" t="s">
        <v>495</v>
      </c>
      <c r="K451" s="87" t="s">
        <v>3455</v>
      </c>
      <c r="L451" s="77">
        <f t="shared" ref="L451:L514" si="7">IFERROR(VALUE(RIGHT(H451,6)),"")</f>
        <v>16781</v>
      </c>
    </row>
    <row r="452" spans="1:12" ht="15" customHeight="1" x14ac:dyDescent="0.25">
      <c r="A452" s="85" t="s">
        <v>3119</v>
      </c>
      <c r="B452" s="86" t="s">
        <v>3120</v>
      </c>
      <c r="C452" s="87" t="s">
        <v>3475</v>
      </c>
      <c r="D452" s="87" t="s">
        <v>3492</v>
      </c>
      <c r="E452" s="87" t="s">
        <v>3453</v>
      </c>
      <c r="F452" s="87" t="s">
        <v>3800</v>
      </c>
      <c r="G452" s="87" t="s">
        <v>4187</v>
      </c>
      <c r="H452" s="76">
        <v>4002382016804</v>
      </c>
      <c r="I452" s="88">
        <v>38.700000000000003</v>
      </c>
      <c r="J452" s="86" t="s">
        <v>495</v>
      </c>
      <c r="K452" s="87" t="s">
        <v>3455</v>
      </c>
      <c r="L452" s="77">
        <f t="shared" si="7"/>
        <v>16804</v>
      </c>
    </row>
    <row r="453" spans="1:12" ht="15" customHeight="1" x14ac:dyDescent="0.25">
      <c r="A453" s="85" t="s">
        <v>1966</v>
      </c>
      <c r="B453" s="86" t="s">
        <v>1967</v>
      </c>
      <c r="C453" s="87" t="s">
        <v>3475</v>
      </c>
      <c r="D453" s="87" t="s">
        <v>3490</v>
      </c>
      <c r="E453" s="87" t="s">
        <v>3593</v>
      </c>
      <c r="F453" s="87"/>
      <c r="G453" s="87" t="s">
        <v>3684</v>
      </c>
      <c r="H453" s="76">
        <v>4002353017137</v>
      </c>
      <c r="I453" s="88">
        <v>37.9</v>
      </c>
      <c r="J453" s="86" t="s">
        <v>1968</v>
      </c>
      <c r="K453" s="87" t="s">
        <v>3595</v>
      </c>
      <c r="L453" s="77">
        <f t="shared" si="7"/>
        <v>17137</v>
      </c>
    </row>
    <row r="454" spans="1:12" ht="15" customHeight="1" x14ac:dyDescent="0.25">
      <c r="A454" s="85" t="s">
        <v>2143</v>
      </c>
      <c r="B454" s="86" t="s">
        <v>2144</v>
      </c>
      <c r="C454" s="87" t="s">
        <v>3465</v>
      </c>
      <c r="D454" s="87" t="s">
        <v>3490</v>
      </c>
      <c r="E454" s="87" t="s">
        <v>3593</v>
      </c>
      <c r="F454" s="87"/>
      <c r="G454" s="87" t="s">
        <v>3684</v>
      </c>
      <c r="H454" s="76">
        <v>4045644017188</v>
      </c>
      <c r="I454" s="88">
        <v>32.299999999999997</v>
      </c>
      <c r="J454" s="86" t="s">
        <v>2145</v>
      </c>
      <c r="K454" s="87" t="s">
        <v>3595</v>
      </c>
      <c r="L454" s="77">
        <f t="shared" si="7"/>
        <v>17188</v>
      </c>
    </row>
    <row r="455" spans="1:12" ht="15" customHeight="1" x14ac:dyDescent="0.25">
      <c r="A455" s="90" t="s">
        <v>3319</v>
      </c>
      <c r="B455" s="91" t="s">
        <v>3320</v>
      </c>
      <c r="C455" s="87" t="s">
        <v>3475</v>
      </c>
      <c r="D455" s="87" t="s">
        <v>3948</v>
      </c>
      <c r="E455" s="87" t="s">
        <v>3471</v>
      </c>
      <c r="F455" s="87" t="s">
        <v>3560</v>
      </c>
      <c r="G455" s="87" t="s">
        <v>3948</v>
      </c>
      <c r="H455" s="76">
        <v>4002382017443</v>
      </c>
      <c r="I455" s="88">
        <v>746.2</v>
      </c>
      <c r="J455" s="91" t="s">
        <v>3318</v>
      </c>
      <c r="K455" s="87" t="s">
        <v>3455</v>
      </c>
      <c r="L455" s="77">
        <f t="shared" si="7"/>
        <v>17443</v>
      </c>
    </row>
    <row r="456" spans="1:12" ht="15" customHeight="1" x14ac:dyDescent="0.25">
      <c r="A456" s="90" t="s">
        <v>3316</v>
      </c>
      <c r="B456" s="91" t="s">
        <v>3317</v>
      </c>
      <c r="C456" s="87" t="s">
        <v>3475</v>
      </c>
      <c r="D456" s="87" t="s">
        <v>3948</v>
      </c>
      <c r="E456" s="87" t="s">
        <v>3471</v>
      </c>
      <c r="F456" s="87" t="s">
        <v>3560</v>
      </c>
      <c r="G456" s="87" t="s">
        <v>3948</v>
      </c>
      <c r="H456" s="76">
        <v>4002382017450</v>
      </c>
      <c r="I456" s="88">
        <v>746.2</v>
      </c>
      <c r="J456" s="91" t="s">
        <v>3318</v>
      </c>
      <c r="K456" s="87" t="s">
        <v>3455</v>
      </c>
      <c r="L456" s="77">
        <f t="shared" si="7"/>
        <v>17450</v>
      </c>
    </row>
    <row r="457" spans="1:12" ht="15" customHeight="1" x14ac:dyDescent="0.25">
      <c r="A457" s="90" t="s">
        <v>3321</v>
      </c>
      <c r="B457" s="91" t="s">
        <v>3322</v>
      </c>
      <c r="C457" s="87" t="s">
        <v>3475</v>
      </c>
      <c r="D457" s="87" t="s">
        <v>3948</v>
      </c>
      <c r="E457" s="87" t="s">
        <v>3471</v>
      </c>
      <c r="F457" s="87" t="s">
        <v>3560</v>
      </c>
      <c r="G457" s="87" t="s">
        <v>3948</v>
      </c>
      <c r="H457" s="76">
        <v>4002382017467</v>
      </c>
      <c r="I457" s="88">
        <v>746.2</v>
      </c>
      <c r="J457" s="91" t="s">
        <v>3318</v>
      </c>
      <c r="K457" s="87" t="s">
        <v>3455</v>
      </c>
      <c r="L457" s="77">
        <f t="shared" si="7"/>
        <v>17467</v>
      </c>
    </row>
    <row r="458" spans="1:12" ht="15" customHeight="1" x14ac:dyDescent="0.25">
      <c r="A458" s="85" t="s">
        <v>1969</v>
      </c>
      <c r="B458" s="86" t="s">
        <v>1970</v>
      </c>
      <c r="C458" s="87" t="s">
        <v>3475</v>
      </c>
      <c r="D458" s="87" t="s">
        <v>3490</v>
      </c>
      <c r="E458" s="87" t="s">
        <v>3593</v>
      </c>
      <c r="F458" s="87"/>
      <c r="G458" s="87" t="s">
        <v>3684</v>
      </c>
      <c r="H458" s="76">
        <v>4002353017526</v>
      </c>
      <c r="I458" s="88">
        <v>43.8</v>
      </c>
      <c r="J458" s="86" t="s">
        <v>1971</v>
      </c>
      <c r="K458" s="87" t="s">
        <v>3595</v>
      </c>
      <c r="L458" s="77">
        <f t="shared" si="7"/>
        <v>17526</v>
      </c>
    </row>
    <row r="459" spans="1:12" ht="15" customHeight="1" x14ac:dyDescent="0.25">
      <c r="A459" s="85" t="s">
        <v>1972</v>
      </c>
      <c r="B459" s="86" t="s">
        <v>1973</v>
      </c>
      <c r="C459" s="87" t="s">
        <v>3475</v>
      </c>
      <c r="D459" s="87" t="s">
        <v>3490</v>
      </c>
      <c r="E459" s="87" t="s">
        <v>3593</v>
      </c>
      <c r="F459" s="87"/>
      <c r="G459" s="87" t="s">
        <v>3684</v>
      </c>
      <c r="H459" s="76">
        <v>4002353017533</v>
      </c>
      <c r="I459" s="88">
        <v>50.1</v>
      </c>
      <c r="J459" s="86" t="s">
        <v>1974</v>
      </c>
      <c r="K459" s="87" t="s">
        <v>3595</v>
      </c>
      <c r="L459" s="77">
        <f t="shared" si="7"/>
        <v>17533</v>
      </c>
    </row>
    <row r="460" spans="1:12" ht="15" customHeight="1" x14ac:dyDescent="0.25">
      <c r="A460" s="90" t="s">
        <v>3323</v>
      </c>
      <c r="B460" s="91" t="s">
        <v>3324</v>
      </c>
      <c r="C460" s="87" t="s">
        <v>3475</v>
      </c>
      <c r="D460" s="87" t="s">
        <v>3948</v>
      </c>
      <c r="E460" s="87" t="s">
        <v>3471</v>
      </c>
      <c r="F460" s="87" t="s">
        <v>3560</v>
      </c>
      <c r="G460" s="87" t="s">
        <v>3948</v>
      </c>
      <c r="H460" s="76">
        <v>4002382017542</v>
      </c>
      <c r="I460" s="88">
        <v>746.2</v>
      </c>
      <c r="J460" s="91" t="s">
        <v>3318</v>
      </c>
      <c r="K460" s="87" t="s">
        <v>3455</v>
      </c>
      <c r="L460" s="77">
        <f t="shared" si="7"/>
        <v>17542</v>
      </c>
    </row>
    <row r="461" spans="1:12" ht="15" customHeight="1" x14ac:dyDescent="0.25">
      <c r="A461" s="85" t="s">
        <v>3327</v>
      </c>
      <c r="B461" s="86" t="s">
        <v>3328</v>
      </c>
      <c r="C461" s="87" t="s">
        <v>3475</v>
      </c>
      <c r="D461" s="87" t="s">
        <v>3631</v>
      </c>
      <c r="E461" s="87" t="s">
        <v>3471</v>
      </c>
      <c r="F461" s="87" t="s">
        <v>3560</v>
      </c>
      <c r="G461" s="87" t="s">
        <v>3631</v>
      </c>
      <c r="H461" s="76">
        <v>4002382017597</v>
      </c>
      <c r="I461" s="88">
        <v>319.7</v>
      </c>
      <c r="J461" s="86" t="s">
        <v>3329</v>
      </c>
      <c r="K461" s="87" t="s">
        <v>3455</v>
      </c>
      <c r="L461" s="77">
        <f t="shared" si="7"/>
        <v>17597</v>
      </c>
    </row>
    <row r="462" spans="1:12" ht="15" customHeight="1" x14ac:dyDescent="0.25">
      <c r="A462" s="90" t="s">
        <v>3325</v>
      </c>
      <c r="B462" s="91" t="s">
        <v>3326</v>
      </c>
      <c r="C462" s="87" t="s">
        <v>3475</v>
      </c>
      <c r="D462" s="87" t="s">
        <v>3948</v>
      </c>
      <c r="E462" s="87" t="s">
        <v>3471</v>
      </c>
      <c r="F462" s="87" t="s">
        <v>3560</v>
      </c>
      <c r="G462" s="87" t="s">
        <v>3948</v>
      </c>
      <c r="H462" s="76">
        <v>4002382017603</v>
      </c>
      <c r="I462" s="89">
        <v>1119.5999999999999</v>
      </c>
      <c r="J462" s="91" t="s">
        <v>3318</v>
      </c>
      <c r="K462" s="87" t="s">
        <v>3455</v>
      </c>
      <c r="L462" s="77">
        <f t="shared" si="7"/>
        <v>17603</v>
      </c>
    </row>
    <row r="463" spans="1:12" ht="15" customHeight="1" x14ac:dyDescent="0.25">
      <c r="A463" s="85" t="s">
        <v>3035</v>
      </c>
      <c r="B463" s="86" t="s">
        <v>3036</v>
      </c>
      <c r="C463" s="87" t="s">
        <v>3465</v>
      </c>
      <c r="D463" s="87" t="s">
        <v>3452</v>
      </c>
      <c r="E463" s="87" t="s">
        <v>3453</v>
      </c>
      <c r="F463" s="87" t="s">
        <v>3522</v>
      </c>
      <c r="G463" s="87" t="s">
        <v>3523</v>
      </c>
      <c r="H463" s="76">
        <v>4002382018051</v>
      </c>
      <c r="I463" s="88">
        <v>412.7</v>
      </c>
      <c r="J463" s="86" t="s">
        <v>3037</v>
      </c>
      <c r="K463" s="87" t="s">
        <v>3455</v>
      </c>
      <c r="L463" s="77">
        <f t="shared" si="7"/>
        <v>18051</v>
      </c>
    </row>
    <row r="464" spans="1:12" ht="15" customHeight="1" x14ac:dyDescent="0.25">
      <c r="A464" s="85" t="s">
        <v>3038</v>
      </c>
      <c r="B464" s="86" t="s">
        <v>3039</v>
      </c>
      <c r="C464" s="87" t="s">
        <v>3465</v>
      </c>
      <c r="D464" s="87" t="s">
        <v>3512</v>
      </c>
      <c r="E464" s="87" t="s">
        <v>3453</v>
      </c>
      <c r="F464" s="87" t="s">
        <v>3522</v>
      </c>
      <c r="G464" s="87" t="s">
        <v>3524</v>
      </c>
      <c r="H464" s="76">
        <v>4002382018068</v>
      </c>
      <c r="I464" s="88">
        <v>351.6</v>
      </c>
      <c r="J464" s="86" t="s">
        <v>3037</v>
      </c>
      <c r="K464" s="87" t="s">
        <v>3455</v>
      </c>
      <c r="L464" s="77">
        <f t="shared" si="7"/>
        <v>18068</v>
      </c>
    </row>
    <row r="465" spans="1:12" ht="15" customHeight="1" x14ac:dyDescent="0.25">
      <c r="A465" s="85" t="s">
        <v>2714</v>
      </c>
      <c r="B465" s="86" t="s">
        <v>2715</v>
      </c>
      <c r="C465" s="87" t="s">
        <v>3475</v>
      </c>
      <c r="D465" s="87" t="s">
        <v>3556</v>
      </c>
      <c r="E465" s="87" t="s">
        <v>3471</v>
      </c>
      <c r="F465" s="87" t="s">
        <v>3499</v>
      </c>
      <c r="G465" s="87" t="s">
        <v>3556</v>
      </c>
      <c r="H465" s="76">
        <v>4002382019829</v>
      </c>
      <c r="I465" s="88">
        <v>773.1</v>
      </c>
      <c r="J465" s="86" t="s">
        <v>1808</v>
      </c>
      <c r="K465" s="87" t="s">
        <v>3455</v>
      </c>
      <c r="L465" s="77">
        <f t="shared" si="7"/>
        <v>19829</v>
      </c>
    </row>
    <row r="466" spans="1:12" ht="15" customHeight="1" x14ac:dyDescent="0.25">
      <c r="A466" s="85" t="s">
        <v>2712</v>
      </c>
      <c r="B466" s="86" t="s">
        <v>2713</v>
      </c>
      <c r="C466" s="87" t="s">
        <v>3475</v>
      </c>
      <c r="D466" s="87" t="s">
        <v>3556</v>
      </c>
      <c r="E466" s="87" t="s">
        <v>3471</v>
      </c>
      <c r="F466" s="87" t="s">
        <v>3499</v>
      </c>
      <c r="G466" s="87" t="s">
        <v>3556</v>
      </c>
      <c r="H466" s="76">
        <v>4002382019843</v>
      </c>
      <c r="I466" s="88">
        <v>767.9</v>
      </c>
      <c r="J466" s="86" t="s">
        <v>1808</v>
      </c>
      <c r="K466" s="87" t="s">
        <v>3455</v>
      </c>
      <c r="L466" s="77">
        <f t="shared" si="7"/>
        <v>19843</v>
      </c>
    </row>
    <row r="467" spans="1:12" ht="15" customHeight="1" x14ac:dyDescent="0.25">
      <c r="A467" s="85" t="s">
        <v>2716</v>
      </c>
      <c r="B467" s="86" t="s">
        <v>2717</v>
      </c>
      <c r="C467" s="87" t="s">
        <v>3475</v>
      </c>
      <c r="D467" s="87" t="s">
        <v>3556</v>
      </c>
      <c r="E467" s="87" t="s">
        <v>3471</v>
      </c>
      <c r="F467" s="87" t="s">
        <v>3499</v>
      </c>
      <c r="G467" s="87" t="s">
        <v>3556</v>
      </c>
      <c r="H467" s="76">
        <v>4002382019874</v>
      </c>
      <c r="I467" s="89">
        <v>1123.0999999999999</v>
      </c>
      <c r="J467" s="86" t="s">
        <v>1808</v>
      </c>
      <c r="K467" s="87" t="s">
        <v>3455</v>
      </c>
      <c r="L467" s="77">
        <f t="shared" si="7"/>
        <v>19874</v>
      </c>
    </row>
    <row r="468" spans="1:12" ht="15" customHeight="1" x14ac:dyDescent="0.25">
      <c r="A468" s="85" t="s">
        <v>2152</v>
      </c>
      <c r="B468" s="86" t="s">
        <v>2153</v>
      </c>
      <c r="C468" s="87" t="s">
        <v>3475</v>
      </c>
      <c r="D468" s="87" t="s">
        <v>3490</v>
      </c>
      <c r="E468" s="87" t="s">
        <v>3593</v>
      </c>
      <c r="F468" s="87"/>
      <c r="G468" s="87" t="s">
        <v>3867</v>
      </c>
      <c r="H468" s="76">
        <v>4045644019922</v>
      </c>
      <c r="I468" s="89">
        <v>1801.2</v>
      </c>
      <c r="J468" s="86"/>
      <c r="K468" s="87" t="s">
        <v>3595</v>
      </c>
      <c r="L468" s="77">
        <f t="shared" si="7"/>
        <v>19922</v>
      </c>
    </row>
    <row r="469" spans="1:12" ht="15" customHeight="1" x14ac:dyDescent="0.25">
      <c r="A469" s="85" t="s">
        <v>2678</v>
      </c>
      <c r="B469" s="86" t="s">
        <v>2679</v>
      </c>
      <c r="C469" s="87" t="s">
        <v>3475</v>
      </c>
      <c r="D469" s="87" t="s">
        <v>3452</v>
      </c>
      <c r="E469" s="87" t="s">
        <v>3471</v>
      </c>
      <c r="F469" s="87"/>
      <c r="G469" s="87" t="s">
        <v>3452</v>
      </c>
      <c r="H469" s="76">
        <v>4002382020054</v>
      </c>
      <c r="I469" s="88">
        <v>447.4</v>
      </c>
      <c r="J469" s="86" t="s">
        <v>1806</v>
      </c>
      <c r="K469" s="87" t="s">
        <v>3496</v>
      </c>
      <c r="L469" s="77">
        <f t="shared" si="7"/>
        <v>20054</v>
      </c>
    </row>
    <row r="470" spans="1:12" ht="15" customHeight="1" x14ac:dyDescent="0.25">
      <c r="A470" s="85" t="s">
        <v>2680</v>
      </c>
      <c r="B470" s="86" t="s">
        <v>2681</v>
      </c>
      <c r="C470" s="87" t="s">
        <v>3475</v>
      </c>
      <c r="D470" s="87" t="s">
        <v>3479</v>
      </c>
      <c r="E470" s="87" t="s">
        <v>3471</v>
      </c>
      <c r="F470" s="87"/>
      <c r="G470" s="87" t="s">
        <v>3479</v>
      </c>
      <c r="H470" s="76">
        <v>4002382020078</v>
      </c>
      <c r="I470" s="88">
        <v>247.5</v>
      </c>
      <c r="J470" s="86" t="s">
        <v>1806</v>
      </c>
      <c r="K470" s="87" t="s">
        <v>3496</v>
      </c>
      <c r="L470" s="77">
        <f t="shared" si="7"/>
        <v>20078</v>
      </c>
    </row>
    <row r="471" spans="1:12" ht="15" customHeight="1" x14ac:dyDescent="0.25">
      <c r="A471" s="85" t="s">
        <v>2686</v>
      </c>
      <c r="B471" s="86" t="s">
        <v>2687</v>
      </c>
      <c r="C471" s="87" t="s">
        <v>3475</v>
      </c>
      <c r="D471" s="87" t="s">
        <v>3490</v>
      </c>
      <c r="E471" s="87" t="s">
        <v>3453</v>
      </c>
      <c r="F471" s="87"/>
      <c r="G471" s="87" t="s">
        <v>3490</v>
      </c>
      <c r="H471" s="76">
        <v>4002382020511</v>
      </c>
      <c r="I471" s="88">
        <v>194.5</v>
      </c>
      <c r="J471" s="86" t="s">
        <v>1812</v>
      </c>
      <c r="K471" s="87" t="s">
        <v>3496</v>
      </c>
      <c r="L471" s="77">
        <f t="shared" si="7"/>
        <v>20511</v>
      </c>
    </row>
    <row r="472" spans="1:12" ht="15" customHeight="1" x14ac:dyDescent="0.25">
      <c r="A472" s="85" t="s">
        <v>2684</v>
      </c>
      <c r="B472" s="86" t="s">
        <v>2685</v>
      </c>
      <c r="C472" s="87" t="s">
        <v>3475</v>
      </c>
      <c r="D472" s="87" t="s">
        <v>3479</v>
      </c>
      <c r="E472" s="87" t="s">
        <v>3453</v>
      </c>
      <c r="F472" s="87"/>
      <c r="G472" s="87" t="s">
        <v>3479</v>
      </c>
      <c r="H472" s="76">
        <v>4002382020528</v>
      </c>
      <c r="I472" s="88">
        <v>958.6</v>
      </c>
      <c r="J472" s="86" t="s">
        <v>1812</v>
      </c>
      <c r="K472" s="87" t="s">
        <v>3496</v>
      </c>
      <c r="L472" s="77">
        <f t="shared" si="7"/>
        <v>20528</v>
      </c>
    </row>
    <row r="473" spans="1:12" ht="15" customHeight="1" x14ac:dyDescent="0.25">
      <c r="A473" s="85" t="s">
        <v>3098</v>
      </c>
      <c r="B473" s="86" t="s">
        <v>3099</v>
      </c>
      <c r="C473" s="87" t="s">
        <v>3465</v>
      </c>
      <c r="D473" s="87" t="s">
        <v>3813</v>
      </c>
      <c r="E473" s="87" t="s">
        <v>3471</v>
      </c>
      <c r="F473" s="87"/>
      <c r="G473" s="87" t="s">
        <v>3813</v>
      </c>
      <c r="H473" s="76">
        <v>4002382020603</v>
      </c>
      <c r="I473" s="88">
        <v>66.7</v>
      </c>
      <c r="J473" s="86"/>
      <c r="K473" s="87" t="s">
        <v>3595</v>
      </c>
      <c r="L473" s="77">
        <f t="shared" si="7"/>
        <v>20603</v>
      </c>
    </row>
    <row r="474" spans="1:12" ht="15" customHeight="1" x14ac:dyDescent="0.25">
      <c r="A474" s="85" t="s">
        <v>2098</v>
      </c>
      <c r="B474" s="86" t="s">
        <v>2099</v>
      </c>
      <c r="C474" s="87" t="s">
        <v>3475</v>
      </c>
      <c r="D474" s="87" t="s">
        <v>3490</v>
      </c>
      <c r="E474" s="87" t="s">
        <v>3593</v>
      </c>
      <c r="F474" s="87"/>
      <c r="G474" s="87" t="s">
        <v>3830</v>
      </c>
      <c r="H474" s="76">
        <v>4045644020614</v>
      </c>
      <c r="I474" s="88">
        <v>54.1</v>
      </c>
      <c r="J474" s="86" t="s">
        <v>2100</v>
      </c>
      <c r="K474" s="87" t="s">
        <v>3595</v>
      </c>
      <c r="L474" s="77">
        <f t="shared" si="7"/>
        <v>20614</v>
      </c>
    </row>
    <row r="475" spans="1:12" ht="15" customHeight="1" x14ac:dyDescent="0.25">
      <c r="A475" s="85" t="s">
        <v>2002</v>
      </c>
      <c r="B475" s="86" t="s">
        <v>2003</v>
      </c>
      <c r="C475" s="87" t="s">
        <v>3475</v>
      </c>
      <c r="D475" s="87" t="s">
        <v>3490</v>
      </c>
      <c r="E475" s="87" t="s">
        <v>3593</v>
      </c>
      <c r="F475" s="87"/>
      <c r="G475" s="87" t="s">
        <v>3835</v>
      </c>
      <c r="H475" s="76">
        <v>4001438021724</v>
      </c>
      <c r="I475" s="88">
        <v>382.2</v>
      </c>
      <c r="J475" s="86" t="s">
        <v>2004</v>
      </c>
      <c r="K475" s="87" t="s">
        <v>3595</v>
      </c>
      <c r="L475" s="77">
        <f t="shared" si="7"/>
        <v>21724</v>
      </c>
    </row>
    <row r="476" spans="1:12" ht="15" customHeight="1" x14ac:dyDescent="0.25">
      <c r="A476" s="85" t="s">
        <v>2655</v>
      </c>
      <c r="B476" s="86" t="s">
        <v>2656</v>
      </c>
      <c r="C476" s="87" t="s">
        <v>3475</v>
      </c>
      <c r="D476" s="87" t="s">
        <v>3482</v>
      </c>
      <c r="E476" s="87" t="s">
        <v>3453</v>
      </c>
      <c r="F476" s="87" t="s">
        <v>3731</v>
      </c>
      <c r="G476" s="87" t="s">
        <v>4136</v>
      </c>
      <c r="H476" s="76">
        <v>4002382022058</v>
      </c>
      <c r="I476" s="88">
        <v>428.1</v>
      </c>
      <c r="J476" s="86" t="s">
        <v>1802</v>
      </c>
      <c r="K476" s="87" t="s">
        <v>3455</v>
      </c>
      <c r="L476" s="77">
        <f t="shared" si="7"/>
        <v>22058</v>
      </c>
    </row>
    <row r="477" spans="1:12" ht="15" customHeight="1" x14ac:dyDescent="0.25">
      <c r="A477" s="78">
        <v>862254</v>
      </c>
      <c r="B477" s="79" t="s">
        <v>2015</v>
      </c>
      <c r="H477" s="76">
        <v>4001438022257</v>
      </c>
      <c r="I477" s="79">
        <v>62.7</v>
      </c>
      <c r="L477" s="77">
        <f t="shared" si="7"/>
        <v>22257</v>
      </c>
    </row>
    <row r="478" spans="1:12" ht="15" customHeight="1" x14ac:dyDescent="0.25">
      <c r="A478" s="85" t="s">
        <v>2016</v>
      </c>
      <c r="B478" s="86" t="s">
        <v>2017</v>
      </c>
      <c r="C478" s="87" t="s">
        <v>3475</v>
      </c>
      <c r="D478" s="87" t="s">
        <v>3490</v>
      </c>
      <c r="E478" s="87" t="s">
        <v>3593</v>
      </c>
      <c r="F478" s="87"/>
      <c r="G478" s="87" t="s">
        <v>3838</v>
      </c>
      <c r="H478" s="76">
        <v>4001438022264</v>
      </c>
      <c r="I478" s="88">
        <v>74.5</v>
      </c>
      <c r="J478" s="86" t="s">
        <v>2018</v>
      </c>
      <c r="K478" s="87" t="s">
        <v>3595</v>
      </c>
      <c r="L478" s="77">
        <f t="shared" si="7"/>
        <v>22264</v>
      </c>
    </row>
    <row r="479" spans="1:12" ht="15" customHeight="1" x14ac:dyDescent="0.25">
      <c r="A479" s="78">
        <v>862256</v>
      </c>
      <c r="B479" s="79" t="s">
        <v>2019</v>
      </c>
      <c r="H479" s="76">
        <v>4001438022271</v>
      </c>
      <c r="I479" s="79">
        <v>62.7</v>
      </c>
      <c r="L479" s="77">
        <f t="shared" si="7"/>
        <v>22271</v>
      </c>
    </row>
    <row r="480" spans="1:12" ht="15" customHeight="1" x14ac:dyDescent="0.25">
      <c r="A480" s="85" t="s">
        <v>2020</v>
      </c>
      <c r="B480" s="86" t="s">
        <v>2021</v>
      </c>
      <c r="C480" s="87" t="s">
        <v>3475</v>
      </c>
      <c r="D480" s="87" t="s">
        <v>3490</v>
      </c>
      <c r="E480" s="87" t="s">
        <v>3593</v>
      </c>
      <c r="F480" s="87"/>
      <c r="G480" s="87" t="s">
        <v>3839</v>
      </c>
      <c r="H480" s="76">
        <v>4001438022288</v>
      </c>
      <c r="I480" s="88">
        <v>74.5</v>
      </c>
      <c r="J480" s="86" t="s">
        <v>2022</v>
      </c>
      <c r="K480" s="87" t="s">
        <v>3595</v>
      </c>
      <c r="L480" s="77">
        <f t="shared" si="7"/>
        <v>22288</v>
      </c>
    </row>
    <row r="481" spans="1:12" ht="15" customHeight="1" x14ac:dyDescent="0.25">
      <c r="A481" s="85" t="s">
        <v>2023</v>
      </c>
      <c r="B481" s="86" t="s">
        <v>2024</v>
      </c>
      <c r="C481" s="87" t="s">
        <v>3475</v>
      </c>
      <c r="D481" s="87" t="s">
        <v>3490</v>
      </c>
      <c r="E481" s="87" t="s">
        <v>3593</v>
      </c>
      <c r="F481" s="87"/>
      <c r="G481" s="87" t="s">
        <v>3840</v>
      </c>
      <c r="H481" s="76">
        <v>4001438022295</v>
      </c>
      <c r="I481" s="88">
        <v>74.5</v>
      </c>
      <c r="J481" s="86" t="s">
        <v>2025</v>
      </c>
      <c r="K481" s="87" t="s">
        <v>3595</v>
      </c>
      <c r="L481" s="77">
        <f t="shared" si="7"/>
        <v>22295</v>
      </c>
    </row>
    <row r="482" spans="1:12" ht="15" customHeight="1" x14ac:dyDescent="0.25">
      <c r="A482" s="85" t="s">
        <v>2026</v>
      </c>
      <c r="B482" s="86" t="s">
        <v>2027</v>
      </c>
      <c r="C482" s="87" t="s">
        <v>3475</v>
      </c>
      <c r="D482" s="87" t="s">
        <v>3490</v>
      </c>
      <c r="E482" s="87" t="s">
        <v>3593</v>
      </c>
      <c r="F482" s="87"/>
      <c r="G482" s="87" t="s">
        <v>3841</v>
      </c>
      <c r="H482" s="76">
        <v>4001438022301</v>
      </c>
      <c r="I482" s="88">
        <v>74.5</v>
      </c>
      <c r="J482" s="86" t="s">
        <v>2028</v>
      </c>
      <c r="K482" s="87" t="s">
        <v>3595</v>
      </c>
      <c r="L482" s="77">
        <f t="shared" si="7"/>
        <v>22301</v>
      </c>
    </row>
    <row r="483" spans="1:12" ht="15" customHeight="1" x14ac:dyDescent="0.25">
      <c r="A483" s="85" t="s">
        <v>1990</v>
      </c>
      <c r="B483" s="86" t="s">
        <v>1991</v>
      </c>
      <c r="C483" s="87" t="s">
        <v>3475</v>
      </c>
      <c r="D483" s="87" t="s">
        <v>3490</v>
      </c>
      <c r="E483" s="87" t="s">
        <v>3593</v>
      </c>
      <c r="F483" s="87"/>
      <c r="G483" s="87" t="s">
        <v>3832</v>
      </c>
      <c r="H483" s="76">
        <v>4001438022479</v>
      </c>
      <c r="I483" s="88">
        <v>9.9</v>
      </c>
      <c r="J483" s="86" t="s">
        <v>1992</v>
      </c>
      <c r="K483" s="87" t="s">
        <v>3595</v>
      </c>
      <c r="L483" s="77">
        <f t="shared" si="7"/>
        <v>22479</v>
      </c>
    </row>
    <row r="484" spans="1:12" ht="15" customHeight="1" x14ac:dyDescent="0.25">
      <c r="A484" s="85" t="s">
        <v>2661</v>
      </c>
      <c r="B484" s="86" t="s">
        <v>2662</v>
      </c>
      <c r="C484" s="87" t="s">
        <v>3475</v>
      </c>
      <c r="D484" s="87" t="s">
        <v>3482</v>
      </c>
      <c r="E484" s="87" t="s">
        <v>3453</v>
      </c>
      <c r="F484" s="87" t="s">
        <v>3731</v>
      </c>
      <c r="G484" s="87" t="s">
        <v>4136</v>
      </c>
      <c r="H484" s="76">
        <v>4002382022737</v>
      </c>
      <c r="I484" s="88">
        <v>402.5</v>
      </c>
      <c r="J484" s="86" t="s">
        <v>1802</v>
      </c>
      <c r="K484" s="87" t="s">
        <v>3455</v>
      </c>
      <c r="L484" s="77">
        <f t="shared" si="7"/>
        <v>22737</v>
      </c>
    </row>
    <row r="485" spans="1:12" ht="15" customHeight="1" x14ac:dyDescent="0.25">
      <c r="A485" s="85" t="s">
        <v>2667</v>
      </c>
      <c r="B485" s="86" t="s">
        <v>2668</v>
      </c>
      <c r="C485" s="87" t="s">
        <v>3475</v>
      </c>
      <c r="D485" s="87" t="s">
        <v>3722</v>
      </c>
      <c r="E485" s="87" t="s">
        <v>3453</v>
      </c>
      <c r="F485" s="87" t="s">
        <v>3731</v>
      </c>
      <c r="G485" s="87" t="s">
        <v>4136</v>
      </c>
      <c r="H485" s="76">
        <v>4002382022836</v>
      </c>
      <c r="I485" s="88">
        <v>340.4</v>
      </c>
      <c r="J485" s="86" t="s">
        <v>1802</v>
      </c>
      <c r="K485" s="87" t="s">
        <v>3455</v>
      </c>
      <c r="L485" s="77">
        <f t="shared" si="7"/>
        <v>22836</v>
      </c>
    </row>
    <row r="486" spans="1:12" ht="15" customHeight="1" x14ac:dyDescent="0.25">
      <c r="A486" s="85" t="s">
        <v>2657</v>
      </c>
      <c r="B486" s="86" t="s">
        <v>2658</v>
      </c>
      <c r="C486" s="87" t="s">
        <v>3475</v>
      </c>
      <c r="D486" s="87" t="s">
        <v>3461</v>
      </c>
      <c r="E486" s="87" t="s">
        <v>3453</v>
      </c>
      <c r="F486" s="87" t="s">
        <v>3731</v>
      </c>
      <c r="G486" s="87" t="s">
        <v>4004</v>
      </c>
      <c r="H486" s="76">
        <v>4002382022935</v>
      </c>
      <c r="I486" s="88">
        <v>261.5</v>
      </c>
      <c r="J486" s="86" t="s">
        <v>1802</v>
      </c>
      <c r="K486" s="87" t="s">
        <v>3455</v>
      </c>
      <c r="L486" s="77">
        <f t="shared" si="7"/>
        <v>22935</v>
      </c>
    </row>
    <row r="487" spans="1:12" ht="15" customHeight="1" x14ac:dyDescent="0.25">
      <c r="A487" s="85" t="s">
        <v>2663</v>
      </c>
      <c r="B487" s="86" t="s">
        <v>2664</v>
      </c>
      <c r="C487" s="87" t="s">
        <v>3475</v>
      </c>
      <c r="D487" s="87" t="s">
        <v>3461</v>
      </c>
      <c r="E487" s="87" t="s">
        <v>3453</v>
      </c>
      <c r="F487" s="87" t="s">
        <v>3731</v>
      </c>
      <c r="G487" s="87" t="s">
        <v>4004</v>
      </c>
      <c r="H487" s="76">
        <v>4002382022942</v>
      </c>
      <c r="I487" s="88">
        <v>251.8</v>
      </c>
      <c r="J487" s="86" t="s">
        <v>1802</v>
      </c>
      <c r="K487" s="87" t="s">
        <v>3455</v>
      </c>
      <c r="L487" s="77">
        <f t="shared" si="7"/>
        <v>22942</v>
      </c>
    </row>
    <row r="488" spans="1:12" ht="15" customHeight="1" x14ac:dyDescent="0.25">
      <c r="A488" s="85" t="s">
        <v>2669</v>
      </c>
      <c r="B488" s="86" t="s">
        <v>2670</v>
      </c>
      <c r="C488" s="87" t="s">
        <v>3475</v>
      </c>
      <c r="D488" s="87" t="s">
        <v>3515</v>
      </c>
      <c r="E488" s="87" t="s">
        <v>3453</v>
      </c>
      <c r="F488" s="87" t="s">
        <v>3731</v>
      </c>
      <c r="G488" s="87" t="s">
        <v>4137</v>
      </c>
      <c r="H488" s="76">
        <v>4002382022959</v>
      </c>
      <c r="I488" s="88">
        <v>217.6</v>
      </c>
      <c r="J488" s="86" t="s">
        <v>1802</v>
      </c>
      <c r="K488" s="87" t="s">
        <v>3455</v>
      </c>
      <c r="L488" s="77">
        <f t="shared" si="7"/>
        <v>22959</v>
      </c>
    </row>
    <row r="489" spans="1:12" ht="15" customHeight="1" x14ac:dyDescent="0.25">
      <c r="A489" s="85" t="s">
        <v>2659</v>
      </c>
      <c r="B489" s="86" t="s">
        <v>2660</v>
      </c>
      <c r="C489" s="87" t="s">
        <v>3475</v>
      </c>
      <c r="D489" s="87" t="s">
        <v>3461</v>
      </c>
      <c r="E489" s="87" t="s">
        <v>3453</v>
      </c>
      <c r="F489" s="87" t="s">
        <v>3731</v>
      </c>
      <c r="G489" s="87" t="s">
        <v>4004</v>
      </c>
      <c r="H489" s="76">
        <v>4002382022966</v>
      </c>
      <c r="I489" s="88">
        <v>100.9</v>
      </c>
      <c r="J489" s="86" t="s">
        <v>1802</v>
      </c>
      <c r="K489" s="87" t="s">
        <v>3455</v>
      </c>
      <c r="L489" s="77">
        <f t="shared" si="7"/>
        <v>22966</v>
      </c>
    </row>
    <row r="490" spans="1:12" ht="15" customHeight="1" x14ac:dyDescent="0.25">
      <c r="A490" s="85" t="s">
        <v>2665</v>
      </c>
      <c r="B490" s="86" t="s">
        <v>2666</v>
      </c>
      <c r="C490" s="87" t="s">
        <v>3475</v>
      </c>
      <c r="D490" s="87" t="s">
        <v>3461</v>
      </c>
      <c r="E490" s="87" t="s">
        <v>3453</v>
      </c>
      <c r="F490" s="87" t="s">
        <v>3731</v>
      </c>
      <c r="G490" s="87" t="s">
        <v>4004</v>
      </c>
      <c r="H490" s="76">
        <v>4002382022973</v>
      </c>
      <c r="I490" s="88">
        <v>98.5</v>
      </c>
      <c r="J490" s="86" t="s">
        <v>1802</v>
      </c>
      <c r="K490" s="87" t="s">
        <v>3455</v>
      </c>
      <c r="L490" s="77">
        <f t="shared" si="7"/>
        <v>22973</v>
      </c>
    </row>
    <row r="491" spans="1:12" ht="15" customHeight="1" x14ac:dyDescent="0.25">
      <c r="A491" s="85" t="s">
        <v>2671</v>
      </c>
      <c r="B491" s="86" t="s">
        <v>2672</v>
      </c>
      <c r="C491" s="87" t="s">
        <v>3475</v>
      </c>
      <c r="D491" s="87" t="s">
        <v>3515</v>
      </c>
      <c r="E491" s="87" t="s">
        <v>3453</v>
      </c>
      <c r="F491" s="87" t="s">
        <v>3731</v>
      </c>
      <c r="G491" s="87" t="s">
        <v>4137</v>
      </c>
      <c r="H491" s="76">
        <v>4002382022980</v>
      </c>
      <c r="I491" s="88">
        <v>85</v>
      </c>
      <c r="J491" s="86" t="s">
        <v>1802</v>
      </c>
      <c r="K491" s="87" t="s">
        <v>3455</v>
      </c>
      <c r="L491" s="77">
        <f t="shared" si="7"/>
        <v>22980</v>
      </c>
    </row>
    <row r="492" spans="1:12" ht="15" customHeight="1" x14ac:dyDescent="0.25">
      <c r="A492" s="78">
        <v>450593</v>
      </c>
      <c r="B492" s="79" t="s">
        <v>2073</v>
      </c>
      <c r="H492" s="76">
        <v>4045644023080</v>
      </c>
      <c r="I492" s="79">
        <v>476.3</v>
      </c>
      <c r="L492" s="77">
        <f t="shared" si="7"/>
        <v>23080</v>
      </c>
    </row>
    <row r="493" spans="1:12" ht="15" customHeight="1" x14ac:dyDescent="0.25">
      <c r="A493" s="85" t="s">
        <v>2828</v>
      </c>
      <c r="B493" s="86" t="s">
        <v>2829</v>
      </c>
      <c r="C493" s="87" t="s">
        <v>3451</v>
      </c>
      <c r="D493" s="87" t="s">
        <v>3490</v>
      </c>
      <c r="E493" s="87" t="s">
        <v>3453</v>
      </c>
      <c r="F493" s="87" t="s">
        <v>3576</v>
      </c>
      <c r="G493" s="87" t="s">
        <v>3507</v>
      </c>
      <c r="H493" s="76">
        <v>4002382025134</v>
      </c>
      <c r="I493" s="88">
        <v>862.2</v>
      </c>
      <c r="J493" s="86" t="s">
        <v>1906</v>
      </c>
      <c r="K493" s="87" t="s">
        <v>3455</v>
      </c>
      <c r="L493" s="77">
        <f t="shared" si="7"/>
        <v>25134</v>
      </c>
    </row>
    <row r="494" spans="1:12" ht="15" customHeight="1" x14ac:dyDescent="0.25">
      <c r="A494" s="85" t="s">
        <v>2826</v>
      </c>
      <c r="B494" s="86" t="s">
        <v>2827</v>
      </c>
      <c r="C494" s="87" t="s">
        <v>3451</v>
      </c>
      <c r="D494" s="87" t="s">
        <v>3490</v>
      </c>
      <c r="E494" s="87" t="s">
        <v>3453</v>
      </c>
      <c r="F494" s="87" t="s">
        <v>3589</v>
      </c>
      <c r="G494" s="87" t="s">
        <v>4176</v>
      </c>
      <c r="H494" s="76">
        <v>4002382025196</v>
      </c>
      <c r="I494" s="88">
        <v>713.6</v>
      </c>
      <c r="J494" s="86" t="s">
        <v>1906</v>
      </c>
      <c r="K494" s="87" t="s">
        <v>3455</v>
      </c>
      <c r="L494" s="77">
        <f t="shared" si="7"/>
        <v>25196</v>
      </c>
    </row>
    <row r="495" spans="1:12" ht="15" customHeight="1" x14ac:dyDescent="0.25">
      <c r="A495" s="85" t="s">
        <v>2824</v>
      </c>
      <c r="B495" s="86" t="s">
        <v>2825</v>
      </c>
      <c r="C495" s="87" t="s">
        <v>3451</v>
      </c>
      <c r="D495" s="87" t="s">
        <v>3490</v>
      </c>
      <c r="E495" s="87" t="s">
        <v>3453</v>
      </c>
      <c r="F495" s="87" t="s">
        <v>4174</v>
      </c>
      <c r="G495" s="87" t="s">
        <v>4175</v>
      </c>
      <c r="H495" s="76">
        <v>4002382025219</v>
      </c>
      <c r="I495" s="88">
        <v>862.2</v>
      </c>
      <c r="J495" s="86" t="s">
        <v>1906</v>
      </c>
      <c r="K495" s="87" t="s">
        <v>3455</v>
      </c>
      <c r="L495" s="77">
        <f t="shared" si="7"/>
        <v>25219</v>
      </c>
    </row>
    <row r="496" spans="1:12" ht="15" customHeight="1" x14ac:dyDescent="0.25">
      <c r="A496" s="85" t="s">
        <v>2822</v>
      </c>
      <c r="B496" s="86" t="s">
        <v>2823</v>
      </c>
      <c r="C496" s="87" t="s">
        <v>3451</v>
      </c>
      <c r="D496" s="87" t="s">
        <v>3490</v>
      </c>
      <c r="E496" s="87" t="s">
        <v>3453</v>
      </c>
      <c r="F496" s="87" t="s">
        <v>4042</v>
      </c>
      <c r="G496" s="87" t="s">
        <v>4173</v>
      </c>
      <c r="H496" s="76">
        <v>4002382025240</v>
      </c>
      <c r="I496" s="88">
        <v>193.2</v>
      </c>
      <c r="J496" s="86" t="s">
        <v>1906</v>
      </c>
      <c r="K496" s="87" t="s">
        <v>3455</v>
      </c>
      <c r="L496" s="77">
        <f t="shared" si="7"/>
        <v>25240</v>
      </c>
    </row>
    <row r="497" spans="1:12" ht="15" customHeight="1" x14ac:dyDescent="0.25">
      <c r="A497" s="85" t="s">
        <v>2818</v>
      </c>
      <c r="B497" s="86" t="s">
        <v>2819</v>
      </c>
      <c r="C497" s="87" t="s">
        <v>3451</v>
      </c>
      <c r="D497" s="87" t="s">
        <v>3490</v>
      </c>
      <c r="E497" s="87" t="s">
        <v>3453</v>
      </c>
      <c r="F497" s="87" t="s">
        <v>3576</v>
      </c>
      <c r="G497" s="87" t="s">
        <v>3507</v>
      </c>
      <c r="H497" s="76">
        <v>4002382025264</v>
      </c>
      <c r="I497" s="88">
        <v>683.7</v>
      </c>
      <c r="J497" s="86" t="s">
        <v>1906</v>
      </c>
      <c r="K497" s="87" t="s">
        <v>3455</v>
      </c>
      <c r="L497" s="77">
        <f t="shared" si="7"/>
        <v>25264</v>
      </c>
    </row>
    <row r="498" spans="1:12" ht="15" customHeight="1" x14ac:dyDescent="0.25">
      <c r="A498" s="85" t="s">
        <v>2816</v>
      </c>
      <c r="B498" s="86" t="s">
        <v>2817</v>
      </c>
      <c r="C498" s="87" t="s">
        <v>3451</v>
      </c>
      <c r="D498" s="87" t="s">
        <v>3490</v>
      </c>
      <c r="E498" s="87" t="s">
        <v>3453</v>
      </c>
      <c r="F498" s="87" t="s">
        <v>4169</v>
      </c>
      <c r="G498" s="87" t="s">
        <v>4170</v>
      </c>
      <c r="H498" s="76">
        <v>4002382025295</v>
      </c>
      <c r="I498" s="88">
        <v>520.29999999999995</v>
      </c>
      <c r="J498" s="86" t="s">
        <v>1906</v>
      </c>
      <c r="K498" s="87" t="s">
        <v>3455</v>
      </c>
      <c r="L498" s="77">
        <f t="shared" si="7"/>
        <v>25295</v>
      </c>
    </row>
    <row r="499" spans="1:12" ht="15" customHeight="1" x14ac:dyDescent="0.25">
      <c r="A499" s="85" t="s">
        <v>2814</v>
      </c>
      <c r="B499" s="86" t="s">
        <v>2815</v>
      </c>
      <c r="C499" s="87" t="s">
        <v>3451</v>
      </c>
      <c r="D499" s="87" t="s">
        <v>3490</v>
      </c>
      <c r="E499" s="87" t="s">
        <v>3453</v>
      </c>
      <c r="F499" s="87" t="s">
        <v>3720</v>
      </c>
      <c r="G499" s="87" t="s">
        <v>4130</v>
      </c>
      <c r="H499" s="76">
        <v>4002382025318</v>
      </c>
      <c r="I499" s="88">
        <v>535</v>
      </c>
      <c r="J499" s="86" t="s">
        <v>1906</v>
      </c>
      <c r="K499" s="87" t="s">
        <v>3455</v>
      </c>
      <c r="L499" s="77">
        <f t="shared" si="7"/>
        <v>25318</v>
      </c>
    </row>
    <row r="500" spans="1:12" ht="15" customHeight="1" x14ac:dyDescent="0.25">
      <c r="A500" s="85" t="s">
        <v>2808</v>
      </c>
      <c r="B500" s="86" t="s">
        <v>2809</v>
      </c>
      <c r="C500" s="87" t="s">
        <v>3451</v>
      </c>
      <c r="D500" s="87" t="s">
        <v>3490</v>
      </c>
      <c r="E500" s="87" t="s">
        <v>3453</v>
      </c>
      <c r="F500" s="87" t="s">
        <v>4168</v>
      </c>
      <c r="G500" s="87" t="s">
        <v>3887</v>
      </c>
      <c r="H500" s="76">
        <v>4002382025332</v>
      </c>
      <c r="I500" s="88">
        <v>148.5</v>
      </c>
      <c r="J500" s="86" t="s">
        <v>1906</v>
      </c>
      <c r="K500" s="87" t="s">
        <v>3455</v>
      </c>
      <c r="L500" s="77">
        <f t="shared" si="7"/>
        <v>25332</v>
      </c>
    </row>
    <row r="501" spans="1:12" ht="15" customHeight="1" x14ac:dyDescent="0.25">
      <c r="A501" s="85" t="s">
        <v>2806</v>
      </c>
      <c r="B501" s="86" t="s">
        <v>2807</v>
      </c>
      <c r="C501" s="87" t="s">
        <v>3451</v>
      </c>
      <c r="D501" s="87" t="s">
        <v>3490</v>
      </c>
      <c r="E501" s="87" t="s">
        <v>3453</v>
      </c>
      <c r="F501" s="87" t="s">
        <v>4166</v>
      </c>
      <c r="G501" s="87" t="s">
        <v>4167</v>
      </c>
      <c r="H501" s="76">
        <v>4002382025356</v>
      </c>
      <c r="I501" s="88">
        <v>148.6</v>
      </c>
      <c r="J501" s="86" t="s">
        <v>1906</v>
      </c>
      <c r="K501" s="87" t="s">
        <v>3455</v>
      </c>
      <c r="L501" s="77">
        <f t="shared" si="7"/>
        <v>25356</v>
      </c>
    </row>
    <row r="502" spans="1:12" ht="15" customHeight="1" x14ac:dyDescent="0.25">
      <c r="A502" s="85" t="s">
        <v>2802</v>
      </c>
      <c r="B502" s="86" t="s">
        <v>2803</v>
      </c>
      <c r="C502" s="87" t="s">
        <v>3451</v>
      </c>
      <c r="D502" s="87" t="s">
        <v>3490</v>
      </c>
      <c r="E502" s="87" t="s">
        <v>3453</v>
      </c>
      <c r="F502" s="87" t="s">
        <v>3941</v>
      </c>
      <c r="G502" s="87" t="s">
        <v>4165</v>
      </c>
      <c r="H502" s="76">
        <v>4002382025370</v>
      </c>
      <c r="I502" s="88">
        <v>208</v>
      </c>
      <c r="J502" s="86" t="s">
        <v>1906</v>
      </c>
      <c r="K502" s="87" t="s">
        <v>3455</v>
      </c>
      <c r="L502" s="77">
        <f t="shared" si="7"/>
        <v>25370</v>
      </c>
    </row>
    <row r="503" spans="1:12" ht="15" customHeight="1" x14ac:dyDescent="0.25">
      <c r="A503" s="85" t="s">
        <v>2800</v>
      </c>
      <c r="B503" s="86" t="s">
        <v>2801</v>
      </c>
      <c r="C503" s="87" t="s">
        <v>3451</v>
      </c>
      <c r="D503" s="87" t="s">
        <v>3490</v>
      </c>
      <c r="E503" s="87" t="s">
        <v>3453</v>
      </c>
      <c r="F503" s="87" t="s">
        <v>4163</v>
      </c>
      <c r="G503" s="87" t="s">
        <v>4164</v>
      </c>
      <c r="H503" s="76">
        <v>4002382025394</v>
      </c>
      <c r="I503" s="88">
        <v>89.1</v>
      </c>
      <c r="J503" s="86" t="s">
        <v>1906</v>
      </c>
      <c r="K503" s="87" t="s">
        <v>3455</v>
      </c>
      <c r="L503" s="77">
        <f t="shared" si="7"/>
        <v>25394</v>
      </c>
    </row>
    <row r="504" spans="1:12" ht="15" customHeight="1" x14ac:dyDescent="0.25">
      <c r="A504" s="85" t="s">
        <v>2798</v>
      </c>
      <c r="B504" s="86" t="s">
        <v>2799</v>
      </c>
      <c r="C504" s="87" t="s">
        <v>3451</v>
      </c>
      <c r="D504" s="87" t="s">
        <v>3490</v>
      </c>
      <c r="E504" s="87" t="s">
        <v>3453</v>
      </c>
      <c r="F504" s="87" t="s">
        <v>4162</v>
      </c>
      <c r="G504" s="87" t="s">
        <v>4012</v>
      </c>
      <c r="H504" s="76">
        <v>4002382025417</v>
      </c>
      <c r="I504" s="88">
        <v>148.6</v>
      </c>
      <c r="J504" s="86" t="s">
        <v>1906</v>
      </c>
      <c r="K504" s="87" t="s">
        <v>3455</v>
      </c>
      <c r="L504" s="77">
        <f t="shared" si="7"/>
        <v>25417</v>
      </c>
    </row>
    <row r="505" spans="1:12" ht="15" customHeight="1" x14ac:dyDescent="0.25">
      <c r="A505" s="85" t="s">
        <v>2796</v>
      </c>
      <c r="B505" s="86" t="s">
        <v>2797</v>
      </c>
      <c r="C505" s="87" t="s">
        <v>3451</v>
      </c>
      <c r="D505" s="87" t="s">
        <v>3490</v>
      </c>
      <c r="E505" s="87" t="s">
        <v>3453</v>
      </c>
      <c r="F505" s="87" t="s">
        <v>3935</v>
      </c>
      <c r="G505" s="87" t="s">
        <v>4161</v>
      </c>
      <c r="H505" s="76">
        <v>4002382025431</v>
      </c>
      <c r="I505" s="88">
        <v>103.9</v>
      </c>
      <c r="J505" s="86" t="s">
        <v>1906</v>
      </c>
      <c r="K505" s="87" t="s">
        <v>3455</v>
      </c>
      <c r="L505" s="77">
        <f t="shared" si="7"/>
        <v>25431</v>
      </c>
    </row>
    <row r="506" spans="1:12" ht="15" customHeight="1" x14ac:dyDescent="0.25">
      <c r="A506" s="85" t="s">
        <v>2794</v>
      </c>
      <c r="B506" s="86" t="s">
        <v>2795</v>
      </c>
      <c r="C506" s="87" t="s">
        <v>3451</v>
      </c>
      <c r="D506" s="87" t="s">
        <v>3490</v>
      </c>
      <c r="E506" s="87" t="s">
        <v>3453</v>
      </c>
      <c r="F506" s="87" t="s">
        <v>4159</v>
      </c>
      <c r="G506" s="87" t="s">
        <v>4160</v>
      </c>
      <c r="H506" s="76">
        <v>4002382025448</v>
      </c>
      <c r="I506" s="88">
        <v>133.6</v>
      </c>
      <c r="J506" s="86" t="s">
        <v>1906</v>
      </c>
      <c r="K506" s="87" t="s">
        <v>3455</v>
      </c>
      <c r="L506" s="77">
        <f t="shared" si="7"/>
        <v>25448</v>
      </c>
    </row>
    <row r="507" spans="1:12" ht="15" customHeight="1" x14ac:dyDescent="0.25">
      <c r="A507" s="85" t="s">
        <v>2854</v>
      </c>
      <c r="B507" s="86" t="s">
        <v>2855</v>
      </c>
      <c r="C507" s="87" t="s">
        <v>3451</v>
      </c>
      <c r="D507" s="87" t="s">
        <v>3490</v>
      </c>
      <c r="E507" s="87" t="s">
        <v>3453</v>
      </c>
      <c r="F507" s="87" t="s">
        <v>3941</v>
      </c>
      <c r="G507" s="87" t="s">
        <v>4165</v>
      </c>
      <c r="H507" s="76">
        <v>4002382025462</v>
      </c>
      <c r="I507" s="88">
        <v>262.39999999999998</v>
      </c>
      <c r="J507" s="86" t="s">
        <v>2175</v>
      </c>
      <c r="K507" s="87" t="s">
        <v>3455</v>
      </c>
      <c r="L507" s="77">
        <f t="shared" si="7"/>
        <v>25462</v>
      </c>
    </row>
    <row r="508" spans="1:12" ht="15" customHeight="1" x14ac:dyDescent="0.25">
      <c r="A508" s="85" t="s">
        <v>2852</v>
      </c>
      <c r="B508" s="86" t="s">
        <v>2853</v>
      </c>
      <c r="C508" s="87" t="s">
        <v>3451</v>
      </c>
      <c r="D508" s="87" t="s">
        <v>3490</v>
      </c>
      <c r="E508" s="87" t="s">
        <v>3453</v>
      </c>
      <c r="F508" s="87" t="s">
        <v>3508</v>
      </c>
      <c r="G508" s="87" t="s">
        <v>4026</v>
      </c>
      <c r="H508" s="76">
        <v>4002382025479</v>
      </c>
      <c r="I508" s="88">
        <v>193.2</v>
      </c>
      <c r="J508" s="86" t="s">
        <v>2175</v>
      </c>
      <c r="K508" s="87" t="s">
        <v>3455</v>
      </c>
      <c r="L508" s="77">
        <f t="shared" si="7"/>
        <v>25479</v>
      </c>
    </row>
    <row r="509" spans="1:12" ht="15" customHeight="1" x14ac:dyDescent="0.25">
      <c r="A509" s="85" t="s">
        <v>2820</v>
      </c>
      <c r="B509" s="86" t="s">
        <v>2821</v>
      </c>
      <c r="C509" s="87" t="s">
        <v>3451</v>
      </c>
      <c r="D509" s="87" t="s">
        <v>3490</v>
      </c>
      <c r="E509" s="87" t="s">
        <v>3453</v>
      </c>
      <c r="F509" s="87" t="s">
        <v>4171</v>
      </c>
      <c r="G509" s="87" t="s">
        <v>4172</v>
      </c>
      <c r="H509" s="76">
        <v>4002382025509</v>
      </c>
      <c r="I509" s="88">
        <v>252.6</v>
      </c>
      <c r="J509" s="86" t="s">
        <v>1906</v>
      </c>
      <c r="K509" s="87" t="s">
        <v>3455</v>
      </c>
      <c r="L509" s="77">
        <f t="shared" si="7"/>
        <v>25509</v>
      </c>
    </row>
    <row r="510" spans="1:12" ht="15" customHeight="1" x14ac:dyDescent="0.25">
      <c r="A510" s="85" t="s">
        <v>2812</v>
      </c>
      <c r="B510" s="86" t="s">
        <v>2813</v>
      </c>
      <c r="C510" s="87" t="s">
        <v>3451</v>
      </c>
      <c r="D510" s="87" t="s">
        <v>3490</v>
      </c>
      <c r="E510" s="87" t="s">
        <v>3453</v>
      </c>
      <c r="F510" s="87" t="s">
        <v>4169</v>
      </c>
      <c r="G510" s="87" t="s">
        <v>4170</v>
      </c>
      <c r="H510" s="76">
        <v>4002382025530</v>
      </c>
      <c r="I510" s="88">
        <v>743.3</v>
      </c>
      <c r="J510" s="86" t="s">
        <v>1906</v>
      </c>
      <c r="K510" s="87" t="s">
        <v>3455</v>
      </c>
      <c r="L510" s="77">
        <f t="shared" si="7"/>
        <v>25530</v>
      </c>
    </row>
    <row r="511" spans="1:12" ht="15" customHeight="1" x14ac:dyDescent="0.25">
      <c r="A511" s="85" t="s">
        <v>2810</v>
      </c>
      <c r="B511" s="86" t="s">
        <v>2811</v>
      </c>
      <c r="C511" s="87" t="s">
        <v>3451</v>
      </c>
      <c r="D511" s="87" t="s">
        <v>3490</v>
      </c>
      <c r="E511" s="87" t="s">
        <v>3453</v>
      </c>
      <c r="F511" s="87" t="s">
        <v>4082</v>
      </c>
      <c r="G511" s="87" t="s">
        <v>3664</v>
      </c>
      <c r="H511" s="76">
        <v>4002382025554</v>
      </c>
      <c r="I511" s="88">
        <v>371.6</v>
      </c>
      <c r="J511" s="86" t="s">
        <v>1906</v>
      </c>
      <c r="K511" s="87" t="s">
        <v>3455</v>
      </c>
      <c r="L511" s="77">
        <f t="shared" si="7"/>
        <v>25554</v>
      </c>
    </row>
    <row r="512" spans="1:12" ht="15" customHeight="1" x14ac:dyDescent="0.25">
      <c r="A512" s="85" t="s">
        <v>2804</v>
      </c>
      <c r="B512" s="86" t="s">
        <v>2805</v>
      </c>
      <c r="C512" s="87" t="s">
        <v>3451</v>
      </c>
      <c r="D512" s="87" t="s">
        <v>3490</v>
      </c>
      <c r="E512" s="87" t="s">
        <v>3453</v>
      </c>
      <c r="F512" s="87" t="s">
        <v>3463</v>
      </c>
      <c r="G512" s="87" t="s">
        <v>4036</v>
      </c>
      <c r="H512" s="76">
        <v>4002382025578</v>
      </c>
      <c r="I512" s="88">
        <v>341.9</v>
      </c>
      <c r="J512" s="86" t="s">
        <v>1906</v>
      </c>
      <c r="K512" s="87" t="s">
        <v>3455</v>
      </c>
      <c r="L512" s="77">
        <f t="shared" si="7"/>
        <v>25578</v>
      </c>
    </row>
    <row r="513" spans="1:12" ht="15" customHeight="1" x14ac:dyDescent="0.25">
      <c r="A513" s="85" t="s">
        <v>2832</v>
      </c>
      <c r="B513" s="86" t="s">
        <v>2833</v>
      </c>
      <c r="C513" s="87" t="s">
        <v>3465</v>
      </c>
      <c r="D513" s="87" t="s">
        <v>3490</v>
      </c>
      <c r="E513" s="87" t="s">
        <v>3453</v>
      </c>
      <c r="F513" s="87" t="s">
        <v>3925</v>
      </c>
      <c r="G513" s="87" t="s">
        <v>3716</v>
      </c>
      <c r="H513" s="76">
        <v>4002382025691</v>
      </c>
      <c r="I513" s="88">
        <v>119.3</v>
      </c>
      <c r="J513" s="86" t="s">
        <v>1907</v>
      </c>
      <c r="K513" s="87" t="s">
        <v>3496</v>
      </c>
      <c r="L513" s="77">
        <f t="shared" si="7"/>
        <v>25691</v>
      </c>
    </row>
    <row r="514" spans="1:12" ht="15" customHeight="1" x14ac:dyDescent="0.25">
      <c r="A514" s="85" t="s">
        <v>2856</v>
      </c>
      <c r="B514" s="86" t="s">
        <v>2857</v>
      </c>
      <c r="C514" s="87" t="s">
        <v>3475</v>
      </c>
      <c r="D514" s="87" t="s">
        <v>3490</v>
      </c>
      <c r="E514" s="87" t="s">
        <v>3453</v>
      </c>
      <c r="F514" s="87" t="s">
        <v>3699</v>
      </c>
      <c r="G514" s="87" t="s">
        <v>4179</v>
      </c>
      <c r="H514" s="76">
        <v>4002382025707</v>
      </c>
      <c r="I514" s="88">
        <v>320.7</v>
      </c>
      <c r="J514" s="86" t="s">
        <v>1907</v>
      </c>
      <c r="K514" s="87" t="s">
        <v>3496</v>
      </c>
      <c r="L514" s="77">
        <f t="shared" si="7"/>
        <v>25707</v>
      </c>
    </row>
    <row r="515" spans="1:12" ht="15" customHeight="1" x14ac:dyDescent="0.25">
      <c r="A515" s="85" t="s">
        <v>2830</v>
      </c>
      <c r="B515" s="86" t="s">
        <v>2831</v>
      </c>
      <c r="C515" s="87" t="s">
        <v>3451</v>
      </c>
      <c r="D515" s="87" t="s">
        <v>3490</v>
      </c>
      <c r="E515" s="87" t="s">
        <v>3453</v>
      </c>
      <c r="F515" s="87" t="s">
        <v>4177</v>
      </c>
      <c r="G515" s="87" t="s">
        <v>4178</v>
      </c>
      <c r="H515" s="76">
        <v>4002382025714</v>
      </c>
      <c r="I515" s="88">
        <v>119.3</v>
      </c>
      <c r="J515" s="86" t="s">
        <v>1907</v>
      </c>
      <c r="K515" s="87" t="s">
        <v>3496</v>
      </c>
      <c r="L515" s="77">
        <f t="shared" ref="L515:L578" si="8">IFERROR(VALUE(RIGHT(H515,6)),"")</f>
        <v>25714</v>
      </c>
    </row>
    <row r="516" spans="1:12" ht="15" customHeight="1" x14ac:dyDescent="0.25">
      <c r="A516" s="85" t="s">
        <v>2834</v>
      </c>
      <c r="B516" s="86" t="s">
        <v>2835</v>
      </c>
      <c r="C516" s="87" t="s">
        <v>3475</v>
      </c>
      <c r="D516" s="87" t="s">
        <v>3490</v>
      </c>
      <c r="E516" s="87" t="s">
        <v>3453</v>
      </c>
      <c r="F516" s="87" t="s">
        <v>3920</v>
      </c>
      <c r="G516" s="87" t="s">
        <v>3716</v>
      </c>
      <c r="H516" s="76">
        <v>4002382025721</v>
      </c>
      <c r="I516" s="88">
        <v>262.39999999999998</v>
      </c>
      <c r="J516" s="86" t="s">
        <v>1907</v>
      </c>
      <c r="K516" s="87" t="s">
        <v>3496</v>
      </c>
      <c r="L516" s="77">
        <f t="shared" si="8"/>
        <v>25721</v>
      </c>
    </row>
    <row r="517" spans="1:12" ht="15" customHeight="1" x14ac:dyDescent="0.25">
      <c r="A517" s="85" t="s">
        <v>2836</v>
      </c>
      <c r="B517" s="86" t="s">
        <v>2837</v>
      </c>
      <c r="C517" s="87" t="s">
        <v>3475</v>
      </c>
      <c r="D517" s="87" t="s">
        <v>3490</v>
      </c>
      <c r="E517" s="87" t="s">
        <v>3453</v>
      </c>
      <c r="F517" s="87" t="s">
        <v>3692</v>
      </c>
      <c r="G517" s="87" t="s">
        <v>4118</v>
      </c>
      <c r="H517" s="76">
        <v>4002382025738</v>
      </c>
      <c r="I517" s="88">
        <v>175</v>
      </c>
      <c r="J517" s="86" t="s">
        <v>1907</v>
      </c>
      <c r="K517" s="87" t="s">
        <v>3496</v>
      </c>
      <c r="L517" s="77">
        <f t="shared" si="8"/>
        <v>25738</v>
      </c>
    </row>
    <row r="518" spans="1:12" ht="15" customHeight="1" x14ac:dyDescent="0.25">
      <c r="A518" s="85" t="s">
        <v>2838</v>
      </c>
      <c r="B518" s="86" t="s">
        <v>2839</v>
      </c>
      <c r="C518" s="87" t="s">
        <v>3475</v>
      </c>
      <c r="D518" s="87" t="s">
        <v>3490</v>
      </c>
      <c r="E518" s="87" t="s">
        <v>3453</v>
      </c>
      <c r="F518" s="87" t="s">
        <v>4038</v>
      </c>
      <c r="G518" s="87" t="s">
        <v>4180</v>
      </c>
      <c r="H518" s="76">
        <v>4002382025745</v>
      </c>
      <c r="I518" s="88">
        <v>133.6</v>
      </c>
      <c r="J518" s="86" t="s">
        <v>1907</v>
      </c>
      <c r="K518" s="87" t="s">
        <v>3496</v>
      </c>
      <c r="L518" s="77">
        <f t="shared" si="8"/>
        <v>25745</v>
      </c>
    </row>
    <row r="519" spans="1:12" ht="15" customHeight="1" x14ac:dyDescent="0.25">
      <c r="A519" s="85" t="s">
        <v>2840</v>
      </c>
      <c r="B519" s="86" t="s">
        <v>2841</v>
      </c>
      <c r="C519" s="87" t="s">
        <v>3475</v>
      </c>
      <c r="D519" s="87" t="s">
        <v>3490</v>
      </c>
      <c r="E519" s="87" t="s">
        <v>3453</v>
      </c>
      <c r="F519" s="87" t="s">
        <v>3459</v>
      </c>
      <c r="G519" s="87" t="s">
        <v>4181</v>
      </c>
      <c r="H519" s="76">
        <v>4002382025752</v>
      </c>
      <c r="I519" s="88">
        <v>145.69999999999999</v>
      </c>
      <c r="J519" s="86" t="s">
        <v>1907</v>
      </c>
      <c r="K519" s="87" t="s">
        <v>3496</v>
      </c>
      <c r="L519" s="77">
        <f t="shared" si="8"/>
        <v>25752</v>
      </c>
    </row>
    <row r="520" spans="1:12" ht="15" customHeight="1" x14ac:dyDescent="0.25">
      <c r="A520" s="85" t="s">
        <v>2842</v>
      </c>
      <c r="B520" s="86" t="s">
        <v>2843</v>
      </c>
      <c r="C520" s="87" t="s">
        <v>3465</v>
      </c>
      <c r="D520" s="87" t="s">
        <v>3490</v>
      </c>
      <c r="E520" s="87" t="s">
        <v>3453</v>
      </c>
      <c r="F520" s="87" t="s">
        <v>3968</v>
      </c>
      <c r="G520" s="87" t="s">
        <v>4182</v>
      </c>
      <c r="H520" s="76">
        <v>4002382025769</v>
      </c>
      <c r="I520" s="88">
        <v>87.4</v>
      </c>
      <c r="J520" s="86" t="s">
        <v>1907</v>
      </c>
      <c r="K520" s="87" t="s">
        <v>3496</v>
      </c>
      <c r="L520" s="77">
        <f t="shared" si="8"/>
        <v>25769</v>
      </c>
    </row>
    <row r="521" spans="1:12" ht="15" customHeight="1" x14ac:dyDescent="0.25">
      <c r="A521" s="85" t="s">
        <v>2844</v>
      </c>
      <c r="B521" s="86" t="s">
        <v>2845</v>
      </c>
      <c r="C521" s="87" t="s">
        <v>3475</v>
      </c>
      <c r="D521" s="87" t="s">
        <v>3490</v>
      </c>
      <c r="E521" s="87" t="s">
        <v>3453</v>
      </c>
      <c r="F521" s="87" t="s">
        <v>3731</v>
      </c>
      <c r="G521" s="87" t="s">
        <v>3718</v>
      </c>
      <c r="H521" s="76">
        <v>4002382025776</v>
      </c>
      <c r="I521" s="88">
        <v>119.3</v>
      </c>
      <c r="J521" s="86" t="s">
        <v>1907</v>
      </c>
      <c r="K521" s="87" t="s">
        <v>3496</v>
      </c>
      <c r="L521" s="77">
        <f t="shared" si="8"/>
        <v>25776</v>
      </c>
    </row>
    <row r="522" spans="1:12" ht="15" customHeight="1" x14ac:dyDescent="0.25">
      <c r="A522" s="85" t="s">
        <v>2846</v>
      </c>
      <c r="B522" s="86" t="s">
        <v>2847</v>
      </c>
      <c r="C522" s="87" t="s">
        <v>3465</v>
      </c>
      <c r="D522" s="87" t="s">
        <v>3490</v>
      </c>
      <c r="E522" s="87" t="s">
        <v>3453</v>
      </c>
      <c r="F522" s="87" t="s">
        <v>4183</v>
      </c>
      <c r="G522" s="87" t="s">
        <v>3716</v>
      </c>
      <c r="H522" s="76">
        <v>4002382025783</v>
      </c>
      <c r="I522" s="88">
        <v>119.3</v>
      </c>
      <c r="J522" s="86" t="s">
        <v>1907</v>
      </c>
      <c r="K522" s="87" t="s">
        <v>3496</v>
      </c>
      <c r="L522" s="77">
        <f t="shared" si="8"/>
        <v>25783</v>
      </c>
    </row>
    <row r="523" spans="1:12" ht="15" customHeight="1" x14ac:dyDescent="0.25">
      <c r="A523" s="85" t="s">
        <v>2848</v>
      </c>
      <c r="B523" s="86" t="s">
        <v>2849</v>
      </c>
      <c r="C523" s="87" t="s">
        <v>3475</v>
      </c>
      <c r="D523" s="87" t="s">
        <v>3490</v>
      </c>
      <c r="E523" s="87" t="s">
        <v>3453</v>
      </c>
      <c r="F523" s="87" t="s">
        <v>3503</v>
      </c>
      <c r="G523" s="87" t="s">
        <v>4184</v>
      </c>
      <c r="H523" s="76">
        <v>4002382025790</v>
      </c>
      <c r="I523" s="88">
        <v>481.1</v>
      </c>
      <c r="J523" s="86" t="s">
        <v>1907</v>
      </c>
      <c r="K523" s="87" t="s">
        <v>3496</v>
      </c>
      <c r="L523" s="77">
        <f t="shared" si="8"/>
        <v>25790</v>
      </c>
    </row>
    <row r="524" spans="1:12" ht="15" customHeight="1" x14ac:dyDescent="0.25">
      <c r="A524" s="85" t="s">
        <v>2850</v>
      </c>
      <c r="B524" s="86" t="s">
        <v>2851</v>
      </c>
      <c r="C524" s="87" t="s">
        <v>3475</v>
      </c>
      <c r="D524" s="87" t="s">
        <v>3490</v>
      </c>
      <c r="E524" s="87" t="s">
        <v>3453</v>
      </c>
      <c r="F524" s="87" t="s">
        <v>4183</v>
      </c>
      <c r="G524" s="87" t="s">
        <v>4118</v>
      </c>
      <c r="H524" s="76">
        <v>4002382025806</v>
      </c>
      <c r="I524" s="88">
        <v>175</v>
      </c>
      <c r="J524" s="86" t="s">
        <v>1907</v>
      </c>
      <c r="K524" s="87" t="s">
        <v>3496</v>
      </c>
      <c r="L524" s="77">
        <f t="shared" si="8"/>
        <v>25806</v>
      </c>
    </row>
    <row r="525" spans="1:12" ht="15" customHeight="1" x14ac:dyDescent="0.25">
      <c r="A525" s="85" t="s">
        <v>2257</v>
      </c>
      <c r="B525" s="86" t="s">
        <v>3559</v>
      </c>
      <c r="C525" s="87" t="s">
        <v>3451</v>
      </c>
      <c r="D525" s="87" t="s">
        <v>3452</v>
      </c>
      <c r="E525" s="87" t="s">
        <v>3453</v>
      </c>
      <c r="F525" s="87" t="s">
        <v>3560</v>
      </c>
      <c r="G525" s="87" t="s">
        <v>3561</v>
      </c>
      <c r="H525" s="76">
        <v>4002382026025</v>
      </c>
      <c r="I525" s="88">
        <v>286.10000000000002</v>
      </c>
      <c r="J525" s="86" t="s">
        <v>50</v>
      </c>
      <c r="K525" s="87" t="s">
        <v>3496</v>
      </c>
      <c r="L525" s="77">
        <f t="shared" si="8"/>
        <v>26025</v>
      </c>
    </row>
    <row r="526" spans="1:12" ht="15" customHeight="1" x14ac:dyDescent="0.25">
      <c r="A526" s="85" t="s">
        <v>3061</v>
      </c>
      <c r="B526" s="86" t="s">
        <v>3564</v>
      </c>
      <c r="C526" s="87" t="s">
        <v>3451</v>
      </c>
      <c r="D526" s="87" t="s">
        <v>3512</v>
      </c>
      <c r="E526" s="87" t="s">
        <v>3453</v>
      </c>
      <c r="F526" s="87" t="s">
        <v>3560</v>
      </c>
      <c r="G526" s="87" t="s">
        <v>3565</v>
      </c>
      <c r="H526" s="76">
        <v>4002382026094</v>
      </c>
      <c r="I526" s="88">
        <v>226.8</v>
      </c>
      <c r="J526" s="86" t="s">
        <v>50</v>
      </c>
      <c r="K526" s="87" t="s">
        <v>3496</v>
      </c>
      <c r="L526" s="77">
        <f t="shared" si="8"/>
        <v>26094</v>
      </c>
    </row>
    <row r="527" spans="1:12" ht="15" customHeight="1" x14ac:dyDescent="0.25">
      <c r="A527" s="85" t="s">
        <v>3062</v>
      </c>
      <c r="B527" s="86" t="s">
        <v>3566</v>
      </c>
      <c r="C527" s="87" t="s">
        <v>3475</v>
      </c>
      <c r="D527" s="87" t="s">
        <v>3515</v>
      </c>
      <c r="E527" s="87" t="s">
        <v>3453</v>
      </c>
      <c r="F527" s="87" t="s">
        <v>3560</v>
      </c>
      <c r="G527" s="87" t="s">
        <v>3567</v>
      </c>
      <c r="H527" s="76">
        <v>4002382026100</v>
      </c>
      <c r="I527" s="88">
        <v>73.3</v>
      </c>
      <c r="J527" s="86" t="s">
        <v>50</v>
      </c>
      <c r="K527" s="87" t="s">
        <v>3496</v>
      </c>
      <c r="L527" s="77">
        <f t="shared" si="8"/>
        <v>26100</v>
      </c>
    </row>
    <row r="528" spans="1:12" ht="15" customHeight="1" x14ac:dyDescent="0.25">
      <c r="A528" s="85" t="s">
        <v>2249</v>
      </c>
      <c r="B528" s="86" t="s">
        <v>2250</v>
      </c>
      <c r="C528" s="87" t="s">
        <v>3451</v>
      </c>
      <c r="D528" s="87" t="s">
        <v>3452</v>
      </c>
      <c r="E528" s="87" t="s">
        <v>3453</v>
      </c>
      <c r="F528" s="87" t="s">
        <v>3536</v>
      </c>
      <c r="G528" s="87" t="s">
        <v>3537</v>
      </c>
      <c r="H528" s="76">
        <v>4002382026148</v>
      </c>
      <c r="I528" s="88">
        <v>355.2</v>
      </c>
      <c r="J528" s="86" t="s">
        <v>48</v>
      </c>
      <c r="K528" s="87" t="s">
        <v>3455</v>
      </c>
      <c r="L528" s="77">
        <f t="shared" si="8"/>
        <v>26148</v>
      </c>
    </row>
    <row r="529" spans="1:12" ht="15" customHeight="1" x14ac:dyDescent="0.25">
      <c r="A529" s="85" t="s">
        <v>2251</v>
      </c>
      <c r="B529" s="86" t="s">
        <v>2252</v>
      </c>
      <c r="C529" s="87" t="s">
        <v>3475</v>
      </c>
      <c r="D529" s="87" t="s">
        <v>3461</v>
      </c>
      <c r="E529" s="87" t="s">
        <v>3453</v>
      </c>
      <c r="F529" s="87" t="s">
        <v>3536</v>
      </c>
      <c r="G529" s="87" t="s">
        <v>3542</v>
      </c>
      <c r="H529" s="76">
        <v>4002382026162</v>
      </c>
      <c r="I529" s="88">
        <v>100.5</v>
      </c>
      <c r="J529" s="86" t="s">
        <v>48</v>
      </c>
      <c r="K529" s="87" t="s">
        <v>3455</v>
      </c>
      <c r="L529" s="77">
        <f t="shared" si="8"/>
        <v>26162</v>
      </c>
    </row>
    <row r="530" spans="1:12" ht="15" customHeight="1" x14ac:dyDescent="0.25">
      <c r="A530" s="85" t="s">
        <v>2253</v>
      </c>
      <c r="B530" s="86" t="s">
        <v>2254</v>
      </c>
      <c r="C530" s="87" t="s">
        <v>3451</v>
      </c>
      <c r="D530" s="87" t="s">
        <v>3512</v>
      </c>
      <c r="E530" s="87" t="s">
        <v>3453</v>
      </c>
      <c r="F530" s="87" t="s">
        <v>3536</v>
      </c>
      <c r="G530" s="87" t="s">
        <v>3543</v>
      </c>
      <c r="H530" s="76">
        <v>4002382026179</v>
      </c>
      <c r="I530" s="88">
        <v>263.89999999999998</v>
      </c>
      <c r="J530" s="86" t="s">
        <v>48</v>
      </c>
      <c r="K530" s="87" t="s">
        <v>3455</v>
      </c>
      <c r="L530" s="77">
        <f t="shared" si="8"/>
        <v>26179</v>
      </c>
    </row>
    <row r="531" spans="1:12" ht="15" customHeight="1" x14ac:dyDescent="0.25">
      <c r="A531" s="85" t="s">
        <v>2255</v>
      </c>
      <c r="B531" s="86" t="s">
        <v>2256</v>
      </c>
      <c r="C531" s="87" t="s">
        <v>3475</v>
      </c>
      <c r="D531" s="87" t="s">
        <v>3515</v>
      </c>
      <c r="E531" s="87" t="s">
        <v>3453</v>
      </c>
      <c r="F531" s="87" t="s">
        <v>3536</v>
      </c>
      <c r="G531" s="87" t="s">
        <v>3546</v>
      </c>
      <c r="H531" s="76">
        <v>4002382026193</v>
      </c>
      <c r="I531" s="88">
        <v>73.599999999999994</v>
      </c>
      <c r="J531" s="86" t="s">
        <v>48</v>
      </c>
      <c r="K531" s="87" t="s">
        <v>3455</v>
      </c>
      <c r="L531" s="77">
        <f t="shared" si="8"/>
        <v>26193</v>
      </c>
    </row>
    <row r="532" spans="1:12" ht="15" customHeight="1" x14ac:dyDescent="0.25">
      <c r="A532" s="85" t="s">
        <v>894</v>
      </c>
      <c r="B532" s="86" t="s">
        <v>895</v>
      </c>
      <c r="C532" s="87" t="s">
        <v>3465</v>
      </c>
      <c r="D532" s="87" t="s">
        <v>3461</v>
      </c>
      <c r="E532" s="87" t="s">
        <v>3453</v>
      </c>
      <c r="F532" s="87" t="s">
        <v>3916</v>
      </c>
      <c r="G532" s="87" t="s">
        <v>3814</v>
      </c>
      <c r="H532" s="76">
        <v>4002381026361</v>
      </c>
      <c r="I532" s="88">
        <v>139.4</v>
      </c>
      <c r="J532" s="86" t="s">
        <v>891</v>
      </c>
      <c r="K532" s="87" t="s">
        <v>3464</v>
      </c>
      <c r="L532" s="77">
        <f t="shared" si="8"/>
        <v>26361</v>
      </c>
    </row>
    <row r="533" spans="1:12" ht="15" customHeight="1" x14ac:dyDescent="0.25">
      <c r="A533" s="85" t="s">
        <v>896</v>
      </c>
      <c r="B533" s="86" t="s">
        <v>897</v>
      </c>
      <c r="C533" s="87" t="s">
        <v>3465</v>
      </c>
      <c r="D533" s="87" t="s">
        <v>3492</v>
      </c>
      <c r="E533" s="87" t="s">
        <v>3453</v>
      </c>
      <c r="F533" s="87" t="s">
        <v>3916</v>
      </c>
      <c r="G533" s="87" t="s">
        <v>3914</v>
      </c>
      <c r="H533" s="76">
        <v>4002381026385</v>
      </c>
      <c r="I533" s="88">
        <v>51.8</v>
      </c>
      <c r="J533" s="86" t="s">
        <v>891</v>
      </c>
      <c r="K533" s="87" t="s">
        <v>3464</v>
      </c>
      <c r="L533" s="77">
        <f t="shared" si="8"/>
        <v>26385</v>
      </c>
    </row>
    <row r="534" spans="1:12" ht="15" customHeight="1" x14ac:dyDescent="0.25">
      <c r="A534" s="78">
        <v>865863</v>
      </c>
      <c r="B534" s="79" t="s">
        <v>2005</v>
      </c>
      <c r="H534" s="76">
        <v>4001438026507</v>
      </c>
      <c r="I534" s="79">
        <v>575.70000000000005</v>
      </c>
      <c r="L534" s="77">
        <f t="shared" si="8"/>
        <v>26507</v>
      </c>
    </row>
    <row r="535" spans="1:12" ht="15" customHeight="1" x14ac:dyDescent="0.25">
      <c r="A535" s="85" t="s">
        <v>3274</v>
      </c>
      <c r="B535" s="86" t="s">
        <v>3275</v>
      </c>
      <c r="C535" s="87" t="s">
        <v>3451</v>
      </c>
      <c r="D535" s="87" t="s">
        <v>3641</v>
      </c>
      <c r="E535" s="87" t="s">
        <v>3633</v>
      </c>
      <c r="F535" s="87"/>
      <c r="G535" s="87" t="s">
        <v>3645</v>
      </c>
      <c r="H535" s="76">
        <v>4002382026568</v>
      </c>
      <c r="I535" s="88">
        <v>25.6</v>
      </c>
      <c r="J535" s="86" t="s">
        <v>1676</v>
      </c>
      <c r="K535" s="87" t="s">
        <v>3595</v>
      </c>
      <c r="L535" s="77">
        <f t="shared" si="8"/>
        <v>26568</v>
      </c>
    </row>
    <row r="536" spans="1:12" ht="15" customHeight="1" x14ac:dyDescent="0.25">
      <c r="A536" s="85" t="s">
        <v>3014</v>
      </c>
      <c r="B536" s="86" t="s">
        <v>3015</v>
      </c>
      <c r="C536" s="87" t="s">
        <v>3451</v>
      </c>
      <c r="D536" s="87" t="s">
        <v>3452</v>
      </c>
      <c r="E536" s="87" t="s">
        <v>3453</v>
      </c>
      <c r="F536" s="87" t="s">
        <v>3456</v>
      </c>
      <c r="G536" s="87" t="s">
        <v>3457</v>
      </c>
      <c r="H536" s="76">
        <v>4002382026810</v>
      </c>
      <c r="I536" s="88">
        <v>140.69999999999999</v>
      </c>
      <c r="J536" s="86" t="s">
        <v>17</v>
      </c>
      <c r="K536" s="87" t="s">
        <v>3455</v>
      </c>
      <c r="L536" s="77">
        <f t="shared" si="8"/>
        <v>26810</v>
      </c>
    </row>
    <row r="537" spans="1:12" ht="15" customHeight="1" x14ac:dyDescent="0.25">
      <c r="A537" s="85" t="s">
        <v>3016</v>
      </c>
      <c r="B537" s="86" t="s">
        <v>3017</v>
      </c>
      <c r="C537" s="87" t="s">
        <v>3451</v>
      </c>
      <c r="D537" s="87" t="s">
        <v>3452</v>
      </c>
      <c r="E537" s="87" t="s">
        <v>3453</v>
      </c>
      <c r="F537" s="87" t="s">
        <v>3456</v>
      </c>
      <c r="G537" s="87" t="s">
        <v>3458</v>
      </c>
      <c r="H537" s="76">
        <v>4002382026834</v>
      </c>
      <c r="I537" s="88">
        <v>52.9</v>
      </c>
      <c r="J537" s="86" t="s">
        <v>17</v>
      </c>
      <c r="K537" s="87" t="s">
        <v>3455</v>
      </c>
      <c r="L537" s="77">
        <f t="shared" si="8"/>
        <v>26834</v>
      </c>
    </row>
    <row r="538" spans="1:12" ht="15" customHeight="1" x14ac:dyDescent="0.25">
      <c r="A538" s="85" t="s">
        <v>3022</v>
      </c>
      <c r="B538" s="86" t="s">
        <v>3023</v>
      </c>
      <c r="C538" s="87" t="s">
        <v>3465</v>
      </c>
      <c r="D538" s="87" t="s">
        <v>3452</v>
      </c>
      <c r="E538" s="87" t="s">
        <v>3453</v>
      </c>
      <c r="F538" s="87" t="s">
        <v>3468</v>
      </c>
      <c r="G538" s="87" t="s">
        <v>3469</v>
      </c>
      <c r="H538" s="76">
        <v>4002382026858</v>
      </c>
      <c r="I538" s="88">
        <v>456.7</v>
      </c>
      <c r="J538" s="86" t="s">
        <v>25</v>
      </c>
      <c r="K538" s="87" t="s">
        <v>3455</v>
      </c>
      <c r="L538" s="77">
        <f t="shared" si="8"/>
        <v>26858</v>
      </c>
    </row>
    <row r="539" spans="1:12" ht="15" customHeight="1" x14ac:dyDescent="0.25">
      <c r="A539" s="78">
        <v>959042</v>
      </c>
      <c r="B539" s="79" t="s">
        <v>3024</v>
      </c>
      <c r="H539" s="76">
        <v>4002382026872</v>
      </c>
      <c r="I539" s="79">
        <v>132.19999999999999</v>
      </c>
      <c r="L539" s="77">
        <f t="shared" si="8"/>
        <v>26872</v>
      </c>
    </row>
    <row r="540" spans="1:12" ht="15" customHeight="1" x14ac:dyDescent="0.25">
      <c r="A540" s="85" t="s">
        <v>1984</v>
      </c>
      <c r="B540" s="86" t="s">
        <v>1985</v>
      </c>
      <c r="C540" s="87" t="s">
        <v>3475</v>
      </c>
      <c r="D540" s="87" t="s">
        <v>3490</v>
      </c>
      <c r="E540" s="87" t="s">
        <v>3593</v>
      </c>
      <c r="F540" s="87"/>
      <c r="G540" s="87" t="s">
        <v>3830</v>
      </c>
      <c r="H540" s="76">
        <v>4001438027214</v>
      </c>
      <c r="I540" s="88">
        <v>17.100000000000001</v>
      </c>
      <c r="J540" s="86" t="s">
        <v>1986</v>
      </c>
      <c r="K540" s="87" t="s">
        <v>3595</v>
      </c>
      <c r="L540" s="77">
        <f t="shared" si="8"/>
        <v>27214</v>
      </c>
    </row>
    <row r="541" spans="1:12" ht="15" customHeight="1" x14ac:dyDescent="0.25">
      <c r="A541" s="85" t="s">
        <v>3018</v>
      </c>
      <c r="B541" s="86" t="s">
        <v>3019</v>
      </c>
      <c r="C541" s="87" t="s">
        <v>3451</v>
      </c>
      <c r="D541" s="87" t="s">
        <v>3452</v>
      </c>
      <c r="E541" s="87" t="s">
        <v>3453</v>
      </c>
      <c r="F541" s="87" t="s">
        <v>3459</v>
      </c>
      <c r="G541" s="87" t="s">
        <v>3452</v>
      </c>
      <c r="H541" s="76">
        <v>4002382027763</v>
      </c>
      <c r="I541" s="88">
        <v>126.7</v>
      </c>
      <c r="J541" s="86" t="s">
        <v>20</v>
      </c>
      <c r="K541" s="87" t="s">
        <v>3455</v>
      </c>
      <c r="L541" s="77">
        <f t="shared" si="8"/>
        <v>27763</v>
      </c>
    </row>
    <row r="542" spans="1:12" ht="15" customHeight="1" x14ac:dyDescent="0.25">
      <c r="A542" s="85" t="s">
        <v>3020</v>
      </c>
      <c r="B542" s="86" t="s">
        <v>3021</v>
      </c>
      <c r="C542" s="87" t="s">
        <v>3451</v>
      </c>
      <c r="D542" s="87" t="s">
        <v>3461</v>
      </c>
      <c r="E542" s="87" t="s">
        <v>3453</v>
      </c>
      <c r="F542" s="87" t="s">
        <v>3459</v>
      </c>
      <c r="G542" s="87" t="s">
        <v>3462</v>
      </c>
      <c r="H542" s="76">
        <v>4002382027770</v>
      </c>
      <c r="I542" s="88">
        <v>47.4</v>
      </c>
      <c r="J542" s="86" t="s">
        <v>20</v>
      </c>
      <c r="K542" s="87" t="s">
        <v>3455</v>
      </c>
      <c r="L542" s="77">
        <f t="shared" si="8"/>
        <v>27770</v>
      </c>
    </row>
    <row r="543" spans="1:12" ht="15" customHeight="1" x14ac:dyDescent="0.25">
      <c r="A543" s="85" t="s">
        <v>3029</v>
      </c>
      <c r="B543" s="86" t="s">
        <v>3030</v>
      </c>
      <c r="C543" s="87" t="s">
        <v>3465</v>
      </c>
      <c r="D543" s="87" t="s">
        <v>3482</v>
      </c>
      <c r="E543" s="87" t="s">
        <v>3453</v>
      </c>
      <c r="F543" s="87" t="s">
        <v>3483</v>
      </c>
      <c r="G543" s="87" t="s">
        <v>3484</v>
      </c>
      <c r="H543" s="76">
        <v>4002382027879</v>
      </c>
      <c r="I543" s="88">
        <v>233.5</v>
      </c>
      <c r="J543" s="86" t="s">
        <v>3031</v>
      </c>
      <c r="K543" s="87" t="s">
        <v>3455</v>
      </c>
      <c r="L543" s="77">
        <f t="shared" si="8"/>
        <v>27879</v>
      </c>
    </row>
    <row r="544" spans="1:12" ht="15" customHeight="1" x14ac:dyDescent="0.25">
      <c r="A544" s="85" t="s">
        <v>3033</v>
      </c>
      <c r="B544" s="86" t="s">
        <v>3034</v>
      </c>
      <c r="C544" s="87" t="s">
        <v>3465</v>
      </c>
      <c r="D544" s="87" t="s">
        <v>3479</v>
      </c>
      <c r="E544" s="87" t="s">
        <v>3453</v>
      </c>
      <c r="F544" s="87" t="s">
        <v>3483</v>
      </c>
      <c r="G544" s="87" t="s">
        <v>3485</v>
      </c>
      <c r="H544" s="76">
        <v>4002382027886</v>
      </c>
      <c r="I544" s="88">
        <v>113.2</v>
      </c>
      <c r="J544" s="86" t="s">
        <v>3031</v>
      </c>
      <c r="K544" s="87" t="s">
        <v>3455</v>
      </c>
      <c r="L544" s="77">
        <f t="shared" si="8"/>
        <v>27886</v>
      </c>
    </row>
    <row r="545" spans="1:12" ht="15" customHeight="1" x14ac:dyDescent="0.25">
      <c r="A545" s="78">
        <v>959737</v>
      </c>
      <c r="B545" s="79" t="s">
        <v>3032</v>
      </c>
      <c r="H545" s="76">
        <v>4002382027893</v>
      </c>
      <c r="I545" s="79">
        <v>399.5</v>
      </c>
      <c r="L545" s="77">
        <f t="shared" si="8"/>
        <v>27893</v>
      </c>
    </row>
    <row r="546" spans="1:12" ht="15" customHeight="1" x14ac:dyDescent="0.25">
      <c r="A546" s="85" t="s">
        <v>3102</v>
      </c>
      <c r="B546" s="86" t="s">
        <v>3103</v>
      </c>
      <c r="C546" s="87" t="s">
        <v>3451</v>
      </c>
      <c r="D546" s="87" t="s">
        <v>3486</v>
      </c>
      <c r="E546" s="87" t="s">
        <v>3471</v>
      </c>
      <c r="F546" s="87" t="s">
        <v>3454</v>
      </c>
      <c r="G546" s="87" t="s">
        <v>3486</v>
      </c>
      <c r="H546" s="76">
        <v>4002382028005</v>
      </c>
      <c r="I546" s="88">
        <v>351.7</v>
      </c>
      <c r="J546" s="86" t="s">
        <v>215</v>
      </c>
      <c r="K546" s="87" t="s">
        <v>3455</v>
      </c>
      <c r="L546" s="77">
        <f t="shared" si="8"/>
        <v>28005</v>
      </c>
    </row>
    <row r="547" spans="1:12" ht="15" customHeight="1" x14ac:dyDescent="0.25">
      <c r="A547" s="85" t="s">
        <v>3104</v>
      </c>
      <c r="B547" s="86" t="s">
        <v>3105</v>
      </c>
      <c r="C547" s="87" t="s">
        <v>3451</v>
      </c>
      <c r="D547" s="87" t="s">
        <v>3472</v>
      </c>
      <c r="E547" s="87" t="s">
        <v>3471</v>
      </c>
      <c r="F547" s="87" t="s">
        <v>3454</v>
      </c>
      <c r="G547" s="87" t="s">
        <v>3472</v>
      </c>
      <c r="H547" s="76">
        <v>4002382028012</v>
      </c>
      <c r="I547" s="88">
        <v>167</v>
      </c>
      <c r="J547" s="86" t="s">
        <v>215</v>
      </c>
      <c r="K547" s="87" t="s">
        <v>3455</v>
      </c>
      <c r="L547" s="77">
        <f t="shared" si="8"/>
        <v>28012</v>
      </c>
    </row>
    <row r="548" spans="1:12" ht="15" customHeight="1" x14ac:dyDescent="0.25">
      <c r="A548" s="85" t="s">
        <v>892</v>
      </c>
      <c r="B548" s="86" t="s">
        <v>893</v>
      </c>
      <c r="C548" s="87" t="s">
        <v>3465</v>
      </c>
      <c r="D548" s="87" t="s">
        <v>3492</v>
      </c>
      <c r="E548" s="87" t="s">
        <v>3453</v>
      </c>
      <c r="F548" s="87" t="s">
        <v>3916</v>
      </c>
      <c r="G548" s="87" t="s">
        <v>3918</v>
      </c>
      <c r="H548" s="76">
        <v>4002381028396</v>
      </c>
      <c r="I548" s="88">
        <v>51.8</v>
      </c>
      <c r="J548" s="86" t="s">
        <v>891</v>
      </c>
      <c r="K548" s="87" t="s">
        <v>3464</v>
      </c>
      <c r="L548" s="77">
        <f t="shared" si="8"/>
        <v>28396</v>
      </c>
    </row>
    <row r="549" spans="1:12" ht="15" customHeight="1" x14ac:dyDescent="0.25">
      <c r="A549" s="85" t="s">
        <v>2007</v>
      </c>
      <c r="B549" s="86" t="s">
        <v>2008</v>
      </c>
      <c r="C549" s="87" t="s">
        <v>3475</v>
      </c>
      <c r="D549" s="87" t="s">
        <v>3490</v>
      </c>
      <c r="E549" s="87" t="s">
        <v>3593</v>
      </c>
      <c r="F549" s="87"/>
      <c r="G549" s="87" t="s">
        <v>3836</v>
      </c>
      <c r="H549" s="76">
        <v>4001438029300</v>
      </c>
      <c r="I549" s="88">
        <v>74.5</v>
      </c>
      <c r="J549" s="86" t="s">
        <v>2009</v>
      </c>
      <c r="K549" s="87" t="s">
        <v>3595</v>
      </c>
      <c r="L549" s="77">
        <f t="shared" si="8"/>
        <v>29300</v>
      </c>
    </row>
    <row r="550" spans="1:12" ht="15" customHeight="1" x14ac:dyDescent="0.25">
      <c r="A550" s="85" t="s">
        <v>889</v>
      </c>
      <c r="B550" s="86" t="s">
        <v>890</v>
      </c>
      <c r="C550" s="87" t="s">
        <v>3465</v>
      </c>
      <c r="D550" s="87" t="s">
        <v>3461</v>
      </c>
      <c r="E550" s="87" t="s">
        <v>3453</v>
      </c>
      <c r="F550" s="87" t="s">
        <v>3916</v>
      </c>
      <c r="G550" s="87" t="s">
        <v>3917</v>
      </c>
      <c r="H550" s="76">
        <v>4002381031198</v>
      </c>
      <c r="I550" s="88">
        <v>139.4</v>
      </c>
      <c r="J550" s="86" t="s">
        <v>891</v>
      </c>
      <c r="K550" s="87" t="s">
        <v>3464</v>
      </c>
      <c r="L550" s="77">
        <f t="shared" si="8"/>
        <v>31198</v>
      </c>
    </row>
    <row r="551" spans="1:12" ht="15" customHeight="1" x14ac:dyDescent="0.25">
      <c r="A551" s="85" t="s">
        <v>3306</v>
      </c>
      <c r="B551" s="86" t="s">
        <v>3307</v>
      </c>
      <c r="C551" s="87" t="s">
        <v>3451</v>
      </c>
      <c r="D551" s="87" t="s">
        <v>3452</v>
      </c>
      <c r="E551" s="87" t="s">
        <v>3471</v>
      </c>
      <c r="F551" s="87" t="s">
        <v>3477</v>
      </c>
      <c r="G551" s="87" t="s">
        <v>3452</v>
      </c>
      <c r="H551" s="76">
        <v>4002382031449</v>
      </c>
      <c r="I551" s="88">
        <v>484.4</v>
      </c>
      <c r="J551" s="86" t="s">
        <v>1808</v>
      </c>
      <c r="K551" s="87" t="s">
        <v>3455</v>
      </c>
      <c r="L551" s="77">
        <f t="shared" si="8"/>
        <v>31449</v>
      </c>
    </row>
    <row r="552" spans="1:12" ht="15" customHeight="1" x14ac:dyDescent="0.25">
      <c r="A552" s="85" t="s">
        <v>1987</v>
      </c>
      <c r="B552" s="86" t="s">
        <v>1988</v>
      </c>
      <c r="C552" s="87" t="s">
        <v>3475</v>
      </c>
      <c r="D552" s="87" t="s">
        <v>3490</v>
      </c>
      <c r="E552" s="87" t="s">
        <v>3593</v>
      </c>
      <c r="F552" s="87"/>
      <c r="G552" s="87" t="s">
        <v>3831</v>
      </c>
      <c r="H552" s="76">
        <v>4002353031461</v>
      </c>
      <c r="I552" s="88">
        <v>6</v>
      </c>
      <c r="J552" s="86" t="s">
        <v>1989</v>
      </c>
      <c r="K552" s="87" t="s">
        <v>3595</v>
      </c>
      <c r="L552" s="77">
        <f t="shared" si="8"/>
        <v>31461</v>
      </c>
    </row>
    <row r="553" spans="1:12" ht="15" customHeight="1" x14ac:dyDescent="0.25">
      <c r="A553" s="85" t="s">
        <v>1363</v>
      </c>
      <c r="B553" s="86" t="s">
        <v>1364</v>
      </c>
      <c r="C553" s="87" t="s">
        <v>3475</v>
      </c>
      <c r="D553" s="87" t="s">
        <v>3598</v>
      </c>
      <c r="E553" s="87" t="s">
        <v>3601</v>
      </c>
      <c r="F553" s="87"/>
      <c r="G553" s="87" t="s">
        <v>3605</v>
      </c>
      <c r="H553" s="76">
        <v>4002383031974</v>
      </c>
      <c r="I553" s="88">
        <v>477.9</v>
      </c>
      <c r="J553" s="86" t="s">
        <v>1365</v>
      </c>
      <c r="K553" s="87" t="s">
        <v>3595</v>
      </c>
      <c r="L553" s="77">
        <f t="shared" si="8"/>
        <v>31974</v>
      </c>
    </row>
    <row r="554" spans="1:12" ht="15" customHeight="1" x14ac:dyDescent="0.25">
      <c r="A554" s="85" t="s">
        <v>1360</v>
      </c>
      <c r="B554" s="86" t="s">
        <v>1361</v>
      </c>
      <c r="C554" s="87" t="s">
        <v>3475</v>
      </c>
      <c r="D554" s="87" t="s">
        <v>3598</v>
      </c>
      <c r="E554" s="87" t="s">
        <v>3601</v>
      </c>
      <c r="F554" s="87"/>
      <c r="G554" s="87" t="s">
        <v>3605</v>
      </c>
      <c r="H554" s="76">
        <v>4002383031981</v>
      </c>
      <c r="I554" s="88">
        <v>477.9</v>
      </c>
      <c r="J554" s="86" t="s">
        <v>1362</v>
      </c>
      <c r="K554" s="87" t="s">
        <v>3595</v>
      </c>
      <c r="L554" s="77">
        <f t="shared" si="8"/>
        <v>31981</v>
      </c>
    </row>
    <row r="555" spans="1:12" ht="15" customHeight="1" x14ac:dyDescent="0.25">
      <c r="A555" s="85" t="s">
        <v>1366</v>
      </c>
      <c r="B555" s="86" t="s">
        <v>1367</v>
      </c>
      <c r="C555" s="87" t="s">
        <v>3475</v>
      </c>
      <c r="D555" s="87" t="s">
        <v>3598</v>
      </c>
      <c r="E555" s="87" t="s">
        <v>3601</v>
      </c>
      <c r="F555" s="87"/>
      <c r="G555" s="87" t="s">
        <v>3605</v>
      </c>
      <c r="H555" s="76">
        <v>4002383031998</v>
      </c>
      <c r="I555" s="88">
        <v>477.9</v>
      </c>
      <c r="J555" s="86" t="s">
        <v>1368</v>
      </c>
      <c r="K555" s="87" t="s">
        <v>3595</v>
      </c>
      <c r="L555" s="77">
        <f t="shared" si="8"/>
        <v>31998</v>
      </c>
    </row>
    <row r="556" spans="1:12" ht="15" customHeight="1" x14ac:dyDescent="0.25">
      <c r="A556" s="85" t="s">
        <v>1354</v>
      </c>
      <c r="B556" s="86" t="s">
        <v>1355</v>
      </c>
      <c r="C556" s="87" t="s">
        <v>3475</v>
      </c>
      <c r="D556" s="87" t="s">
        <v>3598</v>
      </c>
      <c r="E556" s="87" t="s">
        <v>3599</v>
      </c>
      <c r="F556" s="87"/>
      <c r="G556" s="87" t="s">
        <v>3604</v>
      </c>
      <c r="H556" s="76">
        <v>4002383032100</v>
      </c>
      <c r="I556" s="88">
        <v>477.9</v>
      </c>
      <c r="J556" s="86" t="s">
        <v>1356</v>
      </c>
      <c r="K556" s="87" t="s">
        <v>3595</v>
      </c>
      <c r="L556" s="77">
        <f t="shared" si="8"/>
        <v>32100</v>
      </c>
    </row>
    <row r="557" spans="1:12" ht="15" customHeight="1" x14ac:dyDescent="0.25">
      <c r="A557" s="85" t="s">
        <v>1351</v>
      </c>
      <c r="B557" s="86" t="s">
        <v>1352</v>
      </c>
      <c r="C557" s="87" t="s">
        <v>3475</v>
      </c>
      <c r="D557" s="87" t="s">
        <v>3598</v>
      </c>
      <c r="E557" s="87" t="s">
        <v>3599</v>
      </c>
      <c r="F557" s="87"/>
      <c r="G557" s="87" t="s">
        <v>3604</v>
      </c>
      <c r="H557" s="76">
        <v>4002383032117</v>
      </c>
      <c r="I557" s="88">
        <v>477.9</v>
      </c>
      <c r="J557" s="86" t="s">
        <v>1353</v>
      </c>
      <c r="K557" s="87" t="s">
        <v>3595</v>
      </c>
      <c r="L557" s="77">
        <f t="shared" si="8"/>
        <v>32117</v>
      </c>
    </row>
    <row r="558" spans="1:12" ht="15" customHeight="1" x14ac:dyDescent="0.25">
      <c r="A558" s="85" t="s">
        <v>1357</v>
      </c>
      <c r="B558" s="86" t="s">
        <v>1358</v>
      </c>
      <c r="C558" s="87" t="s">
        <v>3475</v>
      </c>
      <c r="D558" s="87" t="s">
        <v>3598</v>
      </c>
      <c r="E558" s="87" t="s">
        <v>3599</v>
      </c>
      <c r="F558" s="87"/>
      <c r="G558" s="87" t="s">
        <v>3577</v>
      </c>
      <c r="H558" s="76">
        <v>4002383032124</v>
      </c>
      <c r="I558" s="88">
        <v>477.9</v>
      </c>
      <c r="J558" s="86" t="s">
        <v>1359</v>
      </c>
      <c r="K558" s="87" t="s">
        <v>3595</v>
      </c>
      <c r="L558" s="77">
        <f t="shared" si="8"/>
        <v>32124</v>
      </c>
    </row>
    <row r="559" spans="1:12" ht="15" customHeight="1" x14ac:dyDescent="0.25">
      <c r="A559" s="78">
        <v>862248</v>
      </c>
      <c r="B559" s="79" t="s">
        <v>2006</v>
      </c>
      <c r="H559" s="76">
        <v>4001438032430</v>
      </c>
      <c r="I559" s="79">
        <v>62.7</v>
      </c>
      <c r="L559" s="77">
        <f t="shared" si="8"/>
        <v>32430</v>
      </c>
    </row>
    <row r="560" spans="1:12" ht="15" customHeight="1" x14ac:dyDescent="0.25">
      <c r="A560" s="85" t="s">
        <v>3330</v>
      </c>
      <c r="B560" s="86" t="s">
        <v>3331</v>
      </c>
      <c r="C560" s="87" t="s">
        <v>3475</v>
      </c>
      <c r="D560" s="87" t="s">
        <v>3631</v>
      </c>
      <c r="E560" s="87" t="s">
        <v>3471</v>
      </c>
      <c r="F560" s="87" t="s">
        <v>3560</v>
      </c>
      <c r="G560" s="87" t="s">
        <v>3631</v>
      </c>
      <c r="H560" s="76">
        <v>4002382033726</v>
      </c>
      <c r="I560" s="88">
        <v>489.6</v>
      </c>
      <c r="J560" s="86" t="s">
        <v>3329</v>
      </c>
      <c r="K560" s="87" t="s">
        <v>3455</v>
      </c>
      <c r="L560" s="77">
        <f t="shared" si="8"/>
        <v>33726</v>
      </c>
    </row>
    <row r="561" spans="1:12" ht="15" customHeight="1" x14ac:dyDescent="0.25">
      <c r="A561" s="85" t="s">
        <v>3332</v>
      </c>
      <c r="B561" s="86" t="s">
        <v>3333</v>
      </c>
      <c r="C561" s="87" t="s">
        <v>3475</v>
      </c>
      <c r="D561" s="87" t="s">
        <v>3631</v>
      </c>
      <c r="E561" s="87" t="s">
        <v>3471</v>
      </c>
      <c r="F561" s="87" t="s">
        <v>3560</v>
      </c>
      <c r="G561" s="87" t="s">
        <v>3631</v>
      </c>
      <c r="H561" s="76">
        <v>4002382033740</v>
      </c>
      <c r="I561" s="88">
        <v>322.60000000000002</v>
      </c>
      <c r="J561" s="86" t="s">
        <v>3329</v>
      </c>
      <c r="K561" s="87" t="s">
        <v>3455</v>
      </c>
      <c r="L561" s="77">
        <f t="shared" si="8"/>
        <v>33740</v>
      </c>
    </row>
    <row r="562" spans="1:12" ht="15" customHeight="1" x14ac:dyDescent="0.25">
      <c r="A562" s="85" t="s">
        <v>308</v>
      </c>
      <c r="B562" s="86" t="s">
        <v>309</v>
      </c>
      <c r="C562" s="87" t="s">
        <v>3475</v>
      </c>
      <c r="D562" s="87" t="s">
        <v>3479</v>
      </c>
      <c r="E562" s="87" t="s">
        <v>3471</v>
      </c>
      <c r="F562" s="87"/>
      <c r="G562" s="87" t="s">
        <v>3479</v>
      </c>
      <c r="H562" s="76">
        <v>4002381034441</v>
      </c>
      <c r="I562" s="88">
        <v>343.6</v>
      </c>
      <c r="J562" s="86" t="s">
        <v>285</v>
      </c>
      <c r="K562" s="87" t="s">
        <v>3595</v>
      </c>
      <c r="L562" s="77">
        <f t="shared" si="8"/>
        <v>34441</v>
      </c>
    </row>
    <row r="563" spans="1:12" ht="15" customHeight="1" x14ac:dyDescent="0.25">
      <c r="A563" s="85" t="s">
        <v>302</v>
      </c>
      <c r="B563" s="86" t="s">
        <v>303</v>
      </c>
      <c r="C563" s="87" t="s">
        <v>3475</v>
      </c>
      <c r="D563" s="87" t="s">
        <v>3479</v>
      </c>
      <c r="E563" s="87" t="s">
        <v>3471</v>
      </c>
      <c r="F563" s="87"/>
      <c r="G563" s="87" t="s">
        <v>3479</v>
      </c>
      <c r="H563" s="76">
        <v>4002381034489</v>
      </c>
      <c r="I563" s="88">
        <v>343.6</v>
      </c>
      <c r="J563" s="86" t="s">
        <v>285</v>
      </c>
      <c r="K563" s="87" t="s">
        <v>3595</v>
      </c>
      <c r="L563" s="77">
        <f t="shared" si="8"/>
        <v>34489</v>
      </c>
    </row>
    <row r="564" spans="1:12" ht="15" customHeight="1" x14ac:dyDescent="0.25">
      <c r="A564" s="78">
        <v>62391</v>
      </c>
      <c r="B564" s="79" t="s">
        <v>2711</v>
      </c>
      <c r="H564" s="76">
        <v>4002380034961</v>
      </c>
      <c r="I564" s="79">
        <v>342</v>
      </c>
      <c r="L564" s="77">
        <f t="shared" si="8"/>
        <v>34961</v>
      </c>
    </row>
    <row r="565" spans="1:12" ht="15" customHeight="1" x14ac:dyDescent="0.25">
      <c r="A565" s="85" t="s">
        <v>2116</v>
      </c>
      <c r="B565" s="86" t="s">
        <v>2117</v>
      </c>
      <c r="C565" s="87" t="s">
        <v>3475</v>
      </c>
      <c r="D565" s="87" t="s">
        <v>3490</v>
      </c>
      <c r="E565" s="87" t="s">
        <v>3593</v>
      </c>
      <c r="F565" s="87"/>
      <c r="G565" s="87" t="s">
        <v>3861</v>
      </c>
      <c r="H565" s="76">
        <v>4001438038555</v>
      </c>
      <c r="I565" s="88">
        <v>6.4</v>
      </c>
      <c r="J565" s="86" t="s">
        <v>2118</v>
      </c>
      <c r="K565" s="87" t="s">
        <v>3595</v>
      </c>
      <c r="L565" s="77">
        <f t="shared" si="8"/>
        <v>38555</v>
      </c>
    </row>
    <row r="566" spans="1:12" ht="15" customHeight="1" x14ac:dyDescent="0.25">
      <c r="A566" s="85" t="s">
        <v>3596</v>
      </c>
      <c r="B566" s="86" t="s">
        <v>3597</v>
      </c>
      <c r="C566" s="87" t="s">
        <v>3475</v>
      </c>
      <c r="D566" s="87" t="s">
        <v>3470</v>
      </c>
      <c r="E566" s="87" t="s">
        <v>3471</v>
      </c>
      <c r="F566" s="87"/>
      <c r="G566" s="87" t="s">
        <v>3470</v>
      </c>
      <c r="H566" s="76">
        <v>4002382039810</v>
      </c>
      <c r="I566" s="88">
        <v>83.4</v>
      </c>
      <c r="J566" s="86" t="s">
        <v>1320</v>
      </c>
      <c r="K566" s="87" t="s">
        <v>3496</v>
      </c>
      <c r="L566" s="77">
        <f t="shared" si="8"/>
        <v>39810</v>
      </c>
    </row>
    <row r="567" spans="1:12" ht="15" customHeight="1" x14ac:dyDescent="0.25">
      <c r="A567" s="85" t="s">
        <v>1396</v>
      </c>
      <c r="B567" s="86" t="s">
        <v>1397</v>
      </c>
      <c r="C567" s="87" t="s">
        <v>3475</v>
      </c>
      <c r="D567" s="87" t="s">
        <v>3598</v>
      </c>
      <c r="E567" s="87" t="s">
        <v>3599</v>
      </c>
      <c r="F567" s="87"/>
      <c r="G567" s="87" t="s">
        <v>3556</v>
      </c>
      <c r="H567" s="76">
        <v>4002383039826</v>
      </c>
      <c r="I567" s="88">
        <v>477.9</v>
      </c>
      <c r="J567" s="86" t="s">
        <v>1398</v>
      </c>
      <c r="K567" s="87" t="s">
        <v>3595</v>
      </c>
      <c r="L567" s="77">
        <f t="shared" si="8"/>
        <v>39826</v>
      </c>
    </row>
    <row r="568" spans="1:12" ht="15" customHeight="1" x14ac:dyDescent="0.25">
      <c r="A568" s="85" t="s">
        <v>1442</v>
      </c>
      <c r="B568" s="86" t="s">
        <v>1443</v>
      </c>
      <c r="C568" s="87" t="s">
        <v>3475</v>
      </c>
      <c r="D568" s="87" t="s">
        <v>3598</v>
      </c>
      <c r="E568" s="87" t="s">
        <v>3601</v>
      </c>
      <c r="F568" s="87"/>
      <c r="G568" s="87" t="s">
        <v>3608</v>
      </c>
      <c r="H568" s="76">
        <v>4002383039840</v>
      </c>
      <c r="I568" s="88">
        <v>477.9</v>
      </c>
      <c r="J568" s="86" t="s">
        <v>1444</v>
      </c>
      <c r="K568" s="87" t="s">
        <v>3595</v>
      </c>
      <c r="L568" s="77">
        <f t="shared" si="8"/>
        <v>39840</v>
      </c>
    </row>
    <row r="569" spans="1:12" ht="15" customHeight="1" x14ac:dyDescent="0.25">
      <c r="A569" s="85" t="s">
        <v>1484</v>
      </c>
      <c r="B569" s="86" t="s">
        <v>1485</v>
      </c>
      <c r="C569" s="87" t="s">
        <v>3475</v>
      </c>
      <c r="D569" s="87" t="s">
        <v>3598</v>
      </c>
      <c r="E569" s="87" t="s">
        <v>3601</v>
      </c>
      <c r="F569" s="87"/>
      <c r="G569" s="87" t="s">
        <v>3610</v>
      </c>
      <c r="H569" s="76">
        <v>4002383039864</v>
      </c>
      <c r="I569" s="88">
        <v>477.9</v>
      </c>
      <c r="J569" s="86" t="s">
        <v>1486</v>
      </c>
      <c r="K569" s="87" t="s">
        <v>3595</v>
      </c>
      <c r="L569" s="77">
        <f t="shared" si="8"/>
        <v>39864</v>
      </c>
    </row>
    <row r="570" spans="1:12" ht="15" customHeight="1" x14ac:dyDescent="0.25">
      <c r="A570" s="85" t="s">
        <v>3952</v>
      </c>
      <c r="B570" s="86" t="s">
        <v>3953</v>
      </c>
      <c r="C570" s="87" t="s">
        <v>3451</v>
      </c>
      <c r="D570" s="87" t="s">
        <v>3479</v>
      </c>
      <c r="E570" s="87" t="s">
        <v>3453</v>
      </c>
      <c r="F570" s="87" t="s">
        <v>3908</v>
      </c>
      <c r="G570" s="87" t="s">
        <v>3954</v>
      </c>
      <c r="H570" s="76">
        <v>4002382039957</v>
      </c>
      <c r="I570" s="88">
        <v>159.80000000000001</v>
      </c>
      <c r="J570" s="86" t="s">
        <v>589</v>
      </c>
      <c r="K570" s="87" t="s">
        <v>3455</v>
      </c>
      <c r="L570" s="77">
        <f t="shared" si="8"/>
        <v>39957</v>
      </c>
    </row>
    <row r="571" spans="1:12" ht="15" customHeight="1" x14ac:dyDescent="0.25">
      <c r="A571" s="85" t="s">
        <v>3955</v>
      </c>
      <c r="B571" s="86" t="s">
        <v>3956</v>
      </c>
      <c r="C571" s="87" t="s">
        <v>3451</v>
      </c>
      <c r="D571" s="87" t="s">
        <v>3461</v>
      </c>
      <c r="E571" s="87" t="s">
        <v>3453</v>
      </c>
      <c r="F571" s="87" t="s">
        <v>3908</v>
      </c>
      <c r="G571" s="87" t="s">
        <v>3957</v>
      </c>
      <c r="H571" s="76">
        <v>4002382039964</v>
      </c>
      <c r="I571" s="88">
        <v>90</v>
      </c>
      <c r="J571" s="86" t="s">
        <v>589</v>
      </c>
      <c r="K571" s="87" t="s">
        <v>3455</v>
      </c>
      <c r="L571" s="77">
        <f t="shared" si="8"/>
        <v>39964</v>
      </c>
    </row>
    <row r="572" spans="1:12" ht="15" customHeight="1" x14ac:dyDescent="0.25">
      <c r="A572" s="85" t="s">
        <v>3949</v>
      </c>
      <c r="B572" s="86" t="s">
        <v>3950</v>
      </c>
      <c r="C572" s="87" t="s">
        <v>3451</v>
      </c>
      <c r="D572" s="87" t="s">
        <v>3452</v>
      </c>
      <c r="E572" s="87" t="s">
        <v>3453</v>
      </c>
      <c r="F572" s="87" t="s">
        <v>3908</v>
      </c>
      <c r="G572" s="87" t="s">
        <v>3951</v>
      </c>
      <c r="H572" s="76">
        <v>4002382039971</v>
      </c>
      <c r="I572" s="88">
        <v>279.60000000000002</v>
      </c>
      <c r="J572" s="86" t="s">
        <v>589</v>
      </c>
      <c r="K572" s="87" t="s">
        <v>3455</v>
      </c>
      <c r="L572" s="77">
        <f t="shared" si="8"/>
        <v>39971</v>
      </c>
    </row>
    <row r="573" spans="1:12" ht="15" customHeight="1" x14ac:dyDescent="0.25">
      <c r="A573" s="85" t="s">
        <v>3958</v>
      </c>
      <c r="B573" s="86" t="s">
        <v>3959</v>
      </c>
      <c r="C573" s="87" t="s">
        <v>3451</v>
      </c>
      <c r="D573" s="87" t="s">
        <v>3512</v>
      </c>
      <c r="E573" s="87" t="s">
        <v>3453</v>
      </c>
      <c r="F573" s="87" t="s">
        <v>3936</v>
      </c>
      <c r="G573" s="87" t="s">
        <v>3960</v>
      </c>
      <c r="H573" s="76">
        <v>4002382039988</v>
      </c>
      <c r="I573" s="88">
        <v>259.7</v>
      </c>
      <c r="J573" s="86" t="s">
        <v>589</v>
      </c>
      <c r="K573" s="87" t="s">
        <v>3455</v>
      </c>
      <c r="L573" s="77">
        <f t="shared" si="8"/>
        <v>39988</v>
      </c>
    </row>
    <row r="574" spans="1:12" ht="15" customHeight="1" x14ac:dyDescent="0.25">
      <c r="A574" s="85" t="s">
        <v>3961</v>
      </c>
      <c r="B574" s="86" t="s">
        <v>3962</v>
      </c>
      <c r="C574" s="87" t="s">
        <v>3451</v>
      </c>
      <c r="D574" s="87" t="s">
        <v>3515</v>
      </c>
      <c r="E574" s="87" t="s">
        <v>3453</v>
      </c>
      <c r="F574" s="87" t="s">
        <v>3936</v>
      </c>
      <c r="G574" s="87" t="s">
        <v>3963</v>
      </c>
      <c r="H574" s="76">
        <v>4002382039995</v>
      </c>
      <c r="I574" s="88">
        <v>79.900000000000006</v>
      </c>
      <c r="J574" s="86" t="s">
        <v>589</v>
      </c>
      <c r="K574" s="87" t="s">
        <v>3455</v>
      </c>
      <c r="L574" s="77">
        <f t="shared" si="8"/>
        <v>39995</v>
      </c>
    </row>
    <row r="575" spans="1:12" ht="15" customHeight="1" x14ac:dyDescent="0.25">
      <c r="A575" s="85" t="s">
        <v>1619</v>
      </c>
      <c r="B575" s="86" t="s">
        <v>1620</v>
      </c>
      <c r="C575" s="87" t="s">
        <v>3475</v>
      </c>
      <c r="D575" s="87" t="s">
        <v>3598</v>
      </c>
      <c r="E575" s="87" t="s">
        <v>3601</v>
      </c>
      <c r="F575" s="87"/>
      <c r="G575" s="87" t="s">
        <v>3627</v>
      </c>
      <c r="H575" s="76">
        <v>4002383043144</v>
      </c>
      <c r="I575" s="88">
        <v>477.9</v>
      </c>
      <c r="J575" s="86" t="s">
        <v>1621</v>
      </c>
      <c r="K575" s="87" t="s">
        <v>3595</v>
      </c>
      <c r="L575" s="77">
        <f t="shared" si="8"/>
        <v>43144</v>
      </c>
    </row>
    <row r="576" spans="1:12" ht="15" customHeight="1" x14ac:dyDescent="0.25">
      <c r="A576" s="85" t="s">
        <v>1613</v>
      </c>
      <c r="B576" s="86" t="s">
        <v>1614</v>
      </c>
      <c r="C576" s="87" t="s">
        <v>3475</v>
      </c>
      <c r="D576" s="87" t="s">
        <v>3598</v>
      </c>
      <c r="E576" s="87" t="s">
        <v>3601</v>
      </c>
      <c r="F576" s="87"/>
      <c r="G576" s="87" t="s">
        <v>3627</v>
      </c>
      <c r="H576" s="76">
        <v>4002383043151</v>
      </c>
      <c r="I576" s="88">
        <v>477.9</v>
      </c>
      <c r="J576" s="86" t="s">
        <v>1615</v>
      </c>
      <c r="K576" s="87" t="s">
        <v>3595</v>
      </c>
      <c r="L576" s="77">
        <f t="shared" si="8"/>
        <v>43151</v>
      </c>
    </row>
    <row r="577" spans="1:12" ht="15" customHeight="1" x14ac:dyDescent="0.25">
      <c r="A577" s="85" t="s">
        <v>1598</v>
      </c>
      <c r="B577" s="86" t="s">
        <v>1599</v>
      </c>
      <c r="C577" s="87" t="s">
        <v>3475</v>
      </c>
      <c r="D577" s="87" t="s">
        <v>3598</v>
      </c>
      <c r="E577" s="87" t="s">
        <v>3601</v>
      </c>
      <c r="F577" s="87"/>
      <c r="G577" s="87" t="s">
        <v>3627</v>
      </c>
      <c r="H577" s="76">
        <v>4002383043168</v>
      </c>
      <c r="I577" s="88">
        <v>477.9</v>
      </c>
      <c r="J577" s="86" t="s">
        <v>1600</v>
      </c>
      <c r="K577" s="87" t="s">
        <v>3595</v>
      </c>
      <c r="L577" s="77">
        <f t="shared" si="8"/>
        <v>43168</v>
      </c>
    </row>
    <row r="578" spans="1:12" ht="15" customHeight="1" x14ac:dyDescent="0.25">
      <c r="A578" s="85" t="s">
        <v>1595</v>
      </c>
      <c r="B578" s="86" t="s">
        <v>1596</v>
      </c>
      <c r="C578" s="87" t="s">
        <v>3475</v>
      </c>
      <c r="D578" s="87" t="s">
        <v>3598</v>
      </c>
      <c r="E578" s="87" t="s">
        <v>3601</v>
      </c>
      <c r="F578" s="87"/>
      <c r="G578" s="87" t="s">
        <v>3626</v>
      </c>
      <c r="H578" s="76">
        <v>4002383043175</v>
      </c>
      <c r="I578" s="88">
        <v>477.9</v>
      </c>
      <c r="J578" s="86" t="s">
        <v>1597</v>
      </c>
      <c r="K578" s="87" t="s">
        <v>3595</v>
      </c>
      <c r="L578" s="77">
        <f t="shared" si="8"/>
        <v>43175</v>
      </c>
    </row>
    <row r="579" spans="1:12" ht="15" customHeight="1" x14ac:dyDescent="0.25">
      <c r="A579" s="85" t="s">
        <v>1601</v>
      </c>
      <c r="B579" s="86" t="s">
        <v>1602</v>
      </c>
      <c r="C579" s="87" t="s">
        <v>3475</v>
      </c>
      <c r="D579" s="87" t="s">
        <v>3598</v>
      </c>
      <c r="E579" s="87" t="s">
        <v>3601</v>
      </c>
      <c r="F579" s="87"/>
      <c r="G579" s="87" t="s">
        <v>3628</v>
      </c>
      <c r="H579" s="76">
        <v>4002383043182</v>
      </c>
      <c r="I579" s="88">
        <v>477.9</v>
      </c>
      <c r="J579" s="86" t="s">
        <v>1603</v>
      </c>
      <c r="K579" s="87" t="s">
        <v>3595</v>
      </c>
      <c r="L579" s="77">
        <f t="shared" ref="L579:L642" si="9">IFERROR(VALUE(RIGHT(H579,6)),"")</f>
        <v>43182</v>
      </c>
    </row>
    <row r="580" spans="1:12" ht="15" customHeight="1" x14ac:dyDescent="0.25">
      <c r="A580" s="85" t="s">
        <v>1592</v>
      </c>
      <c r="B580" s="86" t="s">
        <v>1593</v>
      </c>
      <c r="C580" s="87" t="s">
        <v>3475</v>
      </c>
      <c r="D580" s="87" t="s">
        <v>3598</v>
      </c>
      <c r="E580" s="87" t="s">
        <v>3601</v>
      </c>
      <c r="F580" s="87"/>
      <c r="G580" s="87" t="s">
        <v>3625</v>
      </c>
      <c r="H580" s="76">
        <v>4002383043205</v>
      </c>
      <c r="I580" s="88">
        <v>477.9</v>
      </c>
      <c r="J580" s="86" t="s">
        <v>1594</v>
      </c>
      <c r="K580" s="87" t="s">
        <v>3595</v>
      </c>
      <c r="L580" s="77">
        <f t="shared" si="9"/>
        <v>43205</v>
      </c>
    </row>
    <row r="581" spans="1:12" ht="15" customHeight="1" x14ac:dyDescent="0.25">
      <c r="A581" s="85" t="s">
        <v>1610</v>
      </c>
      <c r="B581" s="86" t="s">
        <v>1611</v>
      </c>
      <c r="C581" s="87" t="s">
        <v>3475</v>
      </c>
      <c r="D581" s="87" t="s">
        <v>3598</v>
      </c>
      <c r="E581" s="87" t="s">
        <v>3601</v>
      </c>
      <c r="F581" s="87"/>
      <c r="G581" s="87" t="s">
        <v>3625</v>
      </c>
      <c r="H581" s="76">
        <v>4002383043229</v>
      </c>
      <c r="I581" s="88">
        <v>477.9</v>
      </c>
      <c r="J581" s="86" t="s">
        <v>1612</v>
      </c>
      <c r="K581" s="87" t="s">
        <v>3595</v>
      </c>
      <c r="L581" s="77">
        <f t="shared" si="9"/>
        <v>43229</v>
      </c>
    </row>
    <row r="582" spans="1:12" ht="15" customHeight="1" x14ac:dyDescent="0.25">
      <c r="A582" s="85" t="s">
        <v>1574</v>
      </c>
      <c r="B582" s="86" t="s">
        <v>1575</v>
      </c>
      <c r="C582" s="87" t="s">
        <v>3475</v>
      </c>
      <c r="D582" s="87" t="s">
        <v>3598</v>
      </c>
      <c r="E582" s="87" t="s">
        <v>3601</v>
      </c>
      <c r="F582" s="87"/>
      <c r="G582" s="87" t="s">
        <v>3622</v>
      </c>
      <c r="H582" s="76">
        <v>4002383043236</v>
      </c>
      <c r="I582" s="88">
        <v>477.9</v>
      </c>
      <c r="J582" s="86" t="s">
        <v>1576</v>
      </c>
      <c r="K582" s="87" t="s">
        <v>3595</v>
      </c>
      <c r="L582" s="77">
        <f t="shared" si="9"/>
        <v>43236</v>
      </c>
    </row>
    <row r="583" spans="1:12" ht="15" customHeight="1" x14ac:dyDescent="0.25">
      <c r="A583" s="85" t="s">
        <v>1568</v>
      </c>
      <c r="B583" s="86" t="s">
        <v>1569</v>
      </c>
      <c r="C583" s="87" t="s">
        <v>3475</v>
      </c>
      <c r="D583" s="87" t="s">
        <v>3598</v>
      </c>
      <c r="E583" s="87" t="s">
        <v>3601</v>
      </c>
      <c r="F583" s="87"/>
      <c r="G583" s="87" t="s">
        <v>3621</v>
      </c>
      <c r="H583" s="76">
        <v>4002383043243</v>
      </c>
      <c r="I583" s="88">
        <v>477.9</v>
      </c>
      <c r="J583" s="86" t="s">
        <v>1570</v>
      </c>
      <c r="K583" s="87" t="s">
        <v>3595</v>
      </c>
      <c r="L583" s="77">
        <f t="shared" si="9"/>
        <v>43243</v>
      </c>
    </row>
    <row r="584" spans="1:12" ht="15" customHeight="1" x14ac:dyDescent="0.25">
      <c r="A584" s="85" t="s">
        <v>1553</v>
      </c>
      <c r="B584" s="86" t="s">
        <v>1554</v>
      </c>
      <c r="C584" s="87" t="s">
        <v>3475</v>
      </c>
      <c r="D584" s="87" t="s">
        <v>3598</v>
      </c>
      <c r="E584" s="87" t="s">
        <v>3601</v>
      </c>
      <c r="F584" s="87"/>
      <c r="G584" s="87" t="s">
        <v>3620</v>
      </c>
      <c r="H584" s="76">
        <v>4002383043250</v>
      </c>
      <c r="I584" s="88">
        <v>477.9</v>
      </c>
      <c r="J584" s="86" t="s">
        <v>1555</v>
      </c>
      <c r="K584" s="87" t="s">
        <v>3595</v>
      </c>
      <c r="L584" s="77">
        <f t="shared" si="9"/>
        <v>43250</v>
      </c>
    </row>
    <row r="585" spans="1:12" ht="15" customHeight="1" x14ac:dyDescent="0.25">
      <c r="A585" s="85" t="s">
        <v>1550</v>
      </c>
      <c r="B585" s="86" t="s">
        <v>1551</v>
      </c>
      <c r="C585" s="87" t="s">
        <v>3475</v>
      </c>
      <c r="D585" s="87" t="s">
        <v>3598</v>
      </c>
      <c r="E585" s="87" t="s">
        <v>3601</v>
      </c>
      <c r="F585" s="87"/>
      <c r="G585" s="87" t="s">
        <v>3619</v>
      </c>
      <c r="H585" s="76">
        <v>4002383043267</v>
      </c>
      <c r="I585" s="88">
        <v>477.9</v>
      </c>
      <c r="J585" s="86" t="s">
        <v>1552</v>
      </c>
      <c r="K585" s="87" t="s">
        <v>3595</v>
      </c>
      <c r="L585" s="77">
        <f t="shared" si="9"/>
        <v>43267</v>
      </c>
    </row>
    <row r="586" spans="1:12" ht="15" customHeight="1" x14ac:dyDescent="0.25">
      <c r="A586" s="85" t="s">
        <v>1556</v>
      </c>
      <c r="B586" s="86" t="s">
        <v>1557</v>
      </c>
      <c r="C586" s="87" t="s">
        <v>3475</v>
      </c>
      <c r="D586" s="87" t="s">
        <v>3598</v>
      </c>
      <c r="E586" s="87" t="s">
        <v>3601</v>
      </c>
      <c r="F586" s="87"/>
      <c r="G586" s="87" t="s">
        <v>3621</v>
      </c>
      <c r="H586" s="76">
        <v>4002383043274</v>
      </c>
      <c r="I586" s="88">
        <v>477.9</v>
      </c>
      <c r="J586" s="86" t="s">
        <v>1558</v>
      </c>
      <c r="K586" s="87" t="s">
        <v>3595</v>
      </c>
      <c r="L586" s="77">
        <f t="shared" si="9"/>
        <v>43274</v>
      </c>
    </row>
    <row r="587" spans="1:12" ht="15" customHeight="1" x14ac:dyDescent="0.25">
      <c r="A587" s="85" t="s">
        <v>1547</v>
      </c>
      <c r="B587" s="86" t="s">
        <v>1548</v>
      </c>
      <c r="C587" s="87" t="s">
        <v>3475</v>
      </c>
      <c r="D587" s="87" t="s">
        <v>3598</v>
      </c>
      <c r="E587" s="87" t="s">
        <v>3601</v>
      </c>
      <c r="F587" s="87"/>
      <c r="G587" s="87" t="s">
        <v>3618</v>
      </c>
      <c r="H587" s="76">
        <v>4002383043298</v>
      </c>
      <c r="I587" s="88">
        <v>477.9</v>
      </c>
      <c r="J587" s="86" t="s">
        <v>1549</v>
      </c>
      <c r="K587" s="87" t="s">
        <v>3595</v>
      </c>
      <c r="L587" s="77">
        <f t="shared" si="9"/>
        <v>43298</v>
      </c>
    </row>
    <row r="588" spans="1:12" ht="15" customHeight="1" x14ac:dyDescent="0.25">
      <c r="A588" s="85" t="s">
        <v>1565</v>
      </c>
      <c r="B588" s="86" t="s">
        <v>1566</v>
      </c>
      <c r="C588" s="87" t="s">
        <v>3475</v>
      </c>
      <c r="D588" s="87" t="s">
        <v>3598</v>
      </c>
      <c r="E588" s="87" t="s">
        <v>3601</v>
      </c>
      <c r="F588" s="87"/>
      <c r="G588" s="87" t="s">
        <v>3618</v>
      </c>
      <c r="H588" s="76">
        <v>4002383043311</v>
      </c>
      <c r="I588" s="88">
        <v>477.9</v>
      </c>
      <c r="J588" s="86" t="s">
        <v>1567</v>
      </c>
      <c r="K588" s="87" t="s">
        <v>3595</v>
      </c>
      <c r="L588" s="77">
        <f t="shared" si="9"/>
        <v>43311</v>
      </c>
    </row>
    <row r="589" spans="1:12" ht="15" customHeight="1" x14ac:dyDescent="0.25">
      <c r="A589" s="85" t="s">
        <v>1529</v>
      </c>
      <c r="B589" s="86" t="s">
        <v>1530</v>
      </c>
      <c r="C589" s="87" t="s">
        <v>3475</v>
      </c>
      <c r="D589" s="87" t="s">
        <v>3598</v>
      </c>
      <c r="E589" s="87" t="s">
        <v>3599</v>
      </c>
      <c r="F589" s="87"/>
      <c r="G589" s="87" t="s">
        <v>3617</v>
      </c>
      <c r="H589" s="76">
        <v>4002383043328</v>
      </c>
      <c r="I589" s="88">
        <v>477.9</v>
      </c>
      <c r="J589" s="86" t="s">
        <v>1531</v>
      </c>
      <c r="K589" s="87" t="s">
        <v>3595</v>
      </c>
      <c r="L589" s="77">
        <f t="shared" si="9"/>
        <v>43328</v>
      </c>
    </row>
    <row r="590" spans="1:12" ht="15" customHeight="1" x14ac:dyDescent="0.25">
      <c r="A590" s="85" t="s">
        <v>1523</v>
      </c>
      <c r="B590" s="86" t="s">
        <v>1524</v>
      </c>
      <c r="C590" s="87" t="s">
        <v>3475</v>
      </c>
      <c r="D590" s="87" t="s">
        <v>3598</v>
      </c>
      <c r="E590" s="87" t="s">
        <v>3599</v>
      </c>
      <c r="F590" s="87"/>
      <c r="G590" s="87" t="s">
        <v>3528</v>
      </c>
      <c r="H590" s="76">
        <v>4002383043335</v>
      </c>
      <c r="I590" s="88">
        <v>477.9</v>
      </c>
      <c r="J590" s="86" t="s">
        <v>1525</v>
      </c>
      <c r="K590" s="87" t="s">
        <v>3595</v>
      </c>
      <c r="L590" s="77">
        <f t="shared" si="9"/>
        <v>43335</v>
      </c>
    </row>
    <row r="591" spans="1:12" ht="15" customHeight="1" x14ac:dyDescent="0.25">
      <c r="A591" s="85" t="s">
        <v>1508</v>
      </c>
      <c r="B591" s="86" t="s">
        <v>1509</v>
      </c>
      <c r="C591" s="87" t="s">
        <v>3475</v>
      </c>
      <c r="D591" s="87" t="s">
        <v>3598</v>
      </c>
      <c r="E591" s="87" t="s">
        <v>3599</v>
      </c>
      <c r="F591" s="87"/>
      <c r="G591" s="87" t="s">
        <v>3614</v>
      </c>
      <c r="H591" s="76">
        <v>4002383043342</v>
      </c>
      <c r="I591" s="88">
        <v>477.9</v>
      </c>
      <c r="J591" s="86" t="s">
        <v>1510</v>
      </c>
      <c r="K591" s="87" t="s">
        <v>3595</v>
      </c>
      <c r="L591" s="77">
        <f t="shared" si="9"/>
        <v>43342</v>
      </c>
    </row>
    <row r="592" spans="1:12" ht="15" customHeight="1" x14ac:dyDescent="0.25">
      <c r="A592" s="85" t="s">
        <v>1505</v>
      </c>
      <c r="B592" s="86" t="s">
        <v>1506</v>
      </c>
      <c r="C592" s="87" t="s">
        <v>3475</v>
      </c>
      <c r="D592" s="87" t="s">
        <v>3598</v>
      </c>
      <c r="E592" s="87" t="s">
        <v>3599</v>
      </c>
      <c r="F592" s="87"/>
      <c r="G592" s="87" t="s">
        <v>3552</v>
      </c>
      <c r="H592" s="76">
        <v>4002383043359</v>
      </c>
      <c r="I592" s="88">
        <v>477.9</v>
      </c>
      <c r="J592" s="86" t="s">
        <v>1507</v>
      </c>
      <c r="K592" s="87" t="s">
        <v>3595</v>
      </c>
      <c r="L592" s="77">
        <f t="shared" si="9"/>
        <v>43359</v>
      </c>
    </row>
    <row r="593" spans="1:12" ht="15" customHeight="1" x14ac:dyDescent="0.25">
      <c r="A593" s="85" t="s">
        <v>1511</v>
      </c>
      <c r="B593" s="86" t="s">
        <v>1512</v>
      </c>
      <c r="C593" s="87" t="s">
        <v>3475</v>
      </c>
      <c r="D593" s="87" t="s">
        <v>3598</v>
      </c>
      <c r="E593" s="87" t="s">
        <v>3599</v>
      </c>
      <c r="F593" s="87"/>
      <c r="G593" s="87" t="s">
        <v>3615</v>
      </c>
      <c r="H593" s="76">
        <v>4002383043366</v>
      </c>
      <c r="I593" s="88">
        <v>477.9</v>
      </c>
      <c r="J593" s="86" t="s">
        <v>1513</v>
      </c>
      <c r="K593" s="87" t="s">
        <v>3595</v>
      </c>
      <c r="L593" s="77">
        <f t="shared" si="9"/>
        <v>43366</v>
      </c>
    </row>
    <row r="594" spans="1:12" ht="15" customHeight="1" x14ac:dyDescent="0.25">
      <c r="A594" s="85" t="s">
        <v>1502</v>
      </c>
      <c r="B594" s="86" t="s">
        <v>1503</v>
      </c>
      <c r="C594" s="87" t="s">
        <v>3475</v>
      </c>
      <c r="D594" s="87" t="s">
        <v>3598</v>
      </c>
      <c r="E594" s="87" t="s">
        <v>3599</v>
      </c>
      <c r="F594" s="87"/>
      <c r="G594" s="87" t="s">
        <v>3526</v>
      </c>
      <c r="H594" s="76">
        <v>4002383043380</v>
      </c>
      <c r="I594" s="88">
        <v>477.9</v>
      </c>
      <c r="J594" s="86" t="s">
        <v>1504</v>
      </c>
      <c r="K594" s="87" t="s">
        <v>3595</v>
      </c>
      <c r="L594" s="77">
        <f t="shared" si="9"/>
        <v>43380</v>
      </c>
    </row>
    <row r="595" spans="1:12" ht="15" customHeight="1" x14ac:dyDescent="0.25">
      <c r="A595" s="85" t="s">
        <v>1520</v>
      </c>
      <c r="B595" s="86" t="s">
        <v>1521</v>
      </c>
      <c r="C595" s="87" t="s">
        <v>3475</v>
      </c>
      <c r="D595" s="87" t="s">
        <v>3598</v>
      </c>
      <c r="E595" s="87" t="s">
        <v>3599</v>
      </c>
      <c r="F595" s="87"/>
      <c r="G595" s="87" t="s">
        <v>3616</v>
      </c>
      <c r="H595" s="76">
        <v>4002383043403</v>
      </c>
      <c r="I595" s="88">
        <v>477.9</v>
      </c>
      <c r="J595" s="86" t="s">
        <v>1522</v>
      </c>
      <c r="K595" s="87" t="s">
        <v>3595</v>
      </c>
      <c r="L595" s="77">
        <f t="shared" si="9"/>
        <v>43403</v>
      </c>
    </row>
    <row r="596" spans="1:12" ht="15" customHeight="1" x14ac:dyDescent="0.25">
      <c r="A596" s="85" t="s">
        <v>2090</v>
      </c>
      <c r="B596" s="86" t="s">
        <v>2091</v>
      </c>
      <c r="C596" s="87" t="s">
        <v>3475</v>
      </c>
      <c r="D596" s="87" t="s">
        <v>3490</v>
      </c>
      <c r="E596" s="87" t="s">
        <v>3593</v>
      </c>
      <c r="F596" s="87"/>
      <c r="G596" s="87" t="s">
        <v>3663</v>
      </c>
      <c r="H596" s="76">
        <v>4038715043438</v>
      </c>
      <c r="I596" s="88">
        <v>837.6</v>
      </c>
      <c r="J596" s="86" t="s">
        <v>2092</v>
      </c>
      <c r="K596" s="87" t="s">
        <v>3595</v>
      </c>
      <c r="L596" s="77">
        <f t="shared" si="9"/>
        <v>43438</v>
      </c>
    </row>
    <row r="597" spans="1:12" ht="15" customHeight="1" x14ac:dyDescent="0.25">
      <c r="A597" s="78">
        <v>450603</v>
      </c>
      <c r="B597" s="79" t="s">
        <v>2086</v>
      </c>
      <c r="H597" s="76">
        <v>4045644046058</v>
      </c>
      <c r="I597" s="79">
        <v>126.9</v>
      </c>
      <c r="L597" s="77">
        <f t="shared" si="9"/>
        <v>46058</v>
      </c>
    </row>
    <row r="598" spans="1:12" ht="15" customHeight="1" x14ac:dyDescent="0.25">
      <c r="A598" s="78">
        <v>450606</v>
      </c>
      <c r="B598" s="79" t="s">
        <v>2096</v>
      </c>
      <c r="H598" s="76">
        <v>4045644046065</v>
      </c>
      <c r="I598" s="79">
        <v>126.9</v>
      </c>
      <c r="L598" s="77">
        <f t="shared" si="9"/>
        <v>46065</v>
      </c>
    </row>
    <row r="599" spans="1:12" ht="15" customHeight="1" x14ac:dyDescent="0.25">
      <c r="A599" s="78">
        <v>450607</v>
      </c>
      <c r="B599" s="79" t="s">
        <v>2097</v>
      </c>
      <c r="H599" s="76">
        <v>4045644046072</v>
      </c>
      <c r="I599" s="79">
        <v>126.9</v>
      </c>
      <c r="L599" s="77">
        <f t="shared" si="9"/>
        <v>46072</v>
      </c>
    </row>
    <row r="600" spans="1:12" ht="15" customHeight="1" x14ac:dyDescent="0.25">
      <c r="A600" s="85" t="s">
        <v>2038</v>
      </c>
      <c r="B600" s="86" t="s">
        <v>2039</v>
      </c>
      <c r="C600" s="87" t="s">
        <v>3475</v>
      </c>
      <c r="D600" s="87" t="s">
        <v>3490</v>
      </c>
      <c r="E600" s="87" t="s">
        <v>3593</v>
      </c>
      <c r="F600" s="87"/>
      <c r="G600" s="87" t="s">
        <v>3844</v>
      </c>
      <c r="H600" s="76">
        <v>4045644053131</v>
      </c>
      <c r="I600" s="88">
        <v>355.7</v>
      </c>
      <c r="J600" s="86" t="s">
        <v>2037</v>
      </c>
      <c r="K600" s="87" t="s">
        <v>3595</v>
      </c>
      <c r="L600" s="77">
        <f t="shared" si="9"/>
        <v>53131</v>
      </c>
    </row>
    <row r="601" spans="1:12" ht="15" customHeight="1" x14ac:dyDescent="0.25">
      <c r="A601" s="85" t="s">
        <v>2035</v>
      </c>
      <c r="B601" s="86" t="s">
        <v>2036</v>
      </c>
      <c r="C601" s="87" t="s">
        <v>3475</v>
      </c>
      <c r="D601" s="87" t="s">
        <v>3490</v>
      </c>
      <c r="E601" s="87" t="s">
        <v>3593</v>
      </c>
      <c r="F601" s="87"/>
      <c r="G601" s="87" t="s">
        <v>3843</v>
      </c>
      <c r="H601" s="76">
        <v>4045644053148</v>
      </c>
      <c r="I601" s="88">
        <v>341.8</v>
      </c>
      <c r="J601" s="86" t="s">
        <v>2037</v>
      </c>
      <c r="K601" s="87" t="s">
        <v>3595</v>
      </c>
      <c r="L601" s="77">
        <f t="shared" si="9"/>
        <v>53148</v>
      </c>
    </row>
    <row r="602" spans="1:12" ht="15" customHeight="1" x14ac:dyDescent="0.25">
      <c r="A602" s="85" t="s">
        <v>2040</v>
      </c>
      <c r="B602" s="86" t="s">
        <v>2041</v>
      </c>
      <c r="C602" s="87" t="s">
        <v>3475</v>
      </c>
      <c r="D602" s="87" t="s">
        <v>3490</v>
      </c>
      <c r="E602" s="87" t="s">
        <v>3593</v>
      </c>
      <c r="F602" s="87"/>
      <c r="G602" s="87" t="s">
        <v>3845</v>
      </c>
      <c r="H602" s="76">
        <v>4045644053155</v>
      </c>
      <c r="I602" s="88">
        <v>358.1</v>
      </c>
      <c r="J602" s="86" t="s">
        <v>2037</v>
      </c>
      <c r="K602" s="87" t="s">
        <v>3595</v>
      </c>
      <c r="L602" s="77">
        <f t="shared" si="9"/>
        <v>53155</v>
      </c>
    </row>
    <row r="603" spans="1:12" ht="15" customHeight="1" x14ac:dyDescent="0.25">
      <c r="A603" s="85" t="s">
        <v>877</v>
      </c>
      <c r="B603" s="86" t="s">
        <v>878</v>
      </c>
      <c r="C603" s="87" t="s">
        <v>3465</v>
      </c>
      <c r="D603" s="87" t="s">
        <v>3461</v>
      </c>
      <c r="E603" s="87" t="s">
        <v>3453</v>
      </c>
      <c r="F603" s="87" t="s">
        <v>3494</v>
      </c>
      <c r="G603" s="87" t="s">
        <v>3911</v>
      </c>
      <c r="H603" s="76">
        <v>4002381056795</v>
      </c>
      <c r="I603" s="88">
        <v>177.8</v>
      </c>
      <c r="J603" s="86" t="s">
        <v>879</v>
      </c>
      <c r="K603" s="87" t="s">
        <v>3455</v>
      </c>
      <c r="L603" s="77">
        <f t="shared" si="9"/>
        <v>56795</v>
      </c>
    </row>
    <row r="604" spans="1:12" ht="15" customHeight="1" x14ac:dyDescent="0.25">
      <c r="A604" s="85" t="s">
        <v>880</v>
      </c>
      <c r="B604" s="86" t="s">
        <v>881</v>
      </c>
      <c r="C604" s="87" t="s">
        <v>3465</v>
      </c>
      <c r="D604" s="87" t="s">
        <v>3492</v>
      </c>
      <c r="E604" s="87" t="s">
        <v>3453</v>
      </c>
      <c r="F604" s="87" t="s">
        <v>3494</v>
      </c>
      <c r="G604" s="87" t="s">
        <v>3912</v>
      </c>
      <c r="H604" s="76">
        <v>4002381056832</v>
      </c>
      <c r="I604" s="88">
        <v>59.2</v>
      </c>
      <c r="J604" s="86" t="s">
        <v>879</v>
      </c>
      <c r="K604" s="87" t="s">
        <v>3455</v>
      </c>
      <c r="L604" s="77">
        <f t="shared" si="9"/>
        <v>56832</v>
      </c>
    </row>
    <row r="605" spans="1:12" ht="15" customHeight="1" x14ac:dyDescent="0.25">
      <c r="A605" s="85" t="s">
        <v>1981</v>
      </c>
      <c r="B605" s="86" t="s">
        <v>1982</v>
      </c>
      <c r="C605" s="87" t="s">
        <v>3475</v>
      </c>
      <c r="D605" s="87" t="s">
        <v>3490</v>
      </c>
      <c r="E605" s="87" t="s">
        <v>3593</v>
      </c>
      <c r="F605" s="87"/>
      <c r="G605" s="87" t="s">
        <v>3829</v>
      </c>
      <c r="H605" s="76">
        <v>4001438059215</v>
      </c>
      <c r="I605" s="88">
        <v>11.2</v>
      </c>
      <c r="J605" s="86" t="s">
        <v>1983</v>
      </c>
      <c r="K605" s="87" t="s">
        <v>3595</v>
      </c>
      <c r="L605" s="77">
        <f t="shared" si="9"/>
        <v>59215</v>
      </c>
    </row>
    <row r="606" spans="1:12" ht="15" customHeight="1" x14ac:dyDescent="0.25">
      <c r="A606" s="85" t="s">
        <v>2106</v>
      </c>
      <c r="B606" s="86" t="s">
        <v>2107</v>
      </c>
      <c r="C606" s="87" t="s">
        <v>3475</v>
      </c>
      <c r="D606" s="87" t="s">
        <v>3490</v>
      </c>
      <c r="E606" s="87" t="s">
        <v>3593</v>
      </c>
      <c r="F606" s="87"/>
      <c r="G606" s="87" t="s">
        <v>3859</v>
      </c>
      <c r="H606" s="76">
        <v>4001438059253</v>
      </c>
      <c r="I606" s="88">
        <v>6</v>
      </c>
      <c r="J606" s="86" t="s">
        <v>2108</v>
      </c>
      <c r="K606" s="87" t="s">
        <v>3595</v>
      </c>
      <c r="L606" s="77">
        <f t="shared" si="9"/>
        <v>59253</v>
      </c>
    </row>
    <row r="607" spans="1:12" ht="15" customHeight="1" x14ac:dyDescent="0.25">
      <c r="A607" s="85" t="s">
        <v>320</v>
      </c>
      <c r="B607" s="86" t="s">
        <v>321</v>
      </c>
      <c r="C607" s="87" t="s">
        <v>3475</v>
      </c>
      <c r="D607" s="87" t="s">
        <v>3479</v>
      </c>
      <c r="E607" s="87" t="s">
        <v>3471</v>
      </c>
      <c r="F607" s="87"/>
      <c r="G607" s="87" t="s">
        <v>3479</v>
      </c>
      <c r="H607" s="76">
        <v>4002381063328</v>
      </c>
      <c r="I607" s="88">
        <v>343.6</v>
      </c>
      <c r="J607" s="86" t="s">
        <v>285</v>
      </c>
      <c r="K607" s="87" t="s">
        <v>3595</v>
      </c>
      <c r="L607" s="77">
        <f t="shared" si="9"/>
        <v>63328</v>
      </c>
    </row>
    <row r="608" spans="1:12" ht="15" customHeight="1" x14ac:dyDescent="0.25">
      <c r="A608" s="85" t="s">
        <v>913</v>
      </c>
      <c r="B608" s="86" t="s">
        <v>914</v>
      </c>
      <c r="C608" s="87" t="s">
        <v>3465</v>
      </c>
      <c r="D608" s="87" t="s">
        <v>3917</v>
      </c>
      <c r="E608" s="87" t="s">
        <v>3453</v>
      </c>
      <c r="F608" s="87" t="s">
        <v>3731</v>
      </c>
      <c r="G608" s="87" t="s">
        <v>3919</v>
      </c>
      <c r="H608" s="76">
        <v>4002381063878</v>
      </c>
      <c r="I608" s="88">
        <v>131.5</v>
      </c>
      <c r="J608" s="86" t="s">
        <v>912</v>
      </c>
      <c r="K608" s="87" t="s">
        <v>3464</v>
      </c>
      <c r="L608" s="77">
        <f t="shared" si="9"/>
        <v>63878</v>
      </c>
    </row>
    <row r="609" spans="1:12" ht="15" customHeight="1" x14ac:dyDescent="0.25">
      <c r="A609" s="78">
        <v>64608</v>
      </c>
      <c r="B609" s="79" t="s">
        <v>911</v>
      </c>
      <c r="H609" s="76">
        <v>4002381063885</v>
      </c>
      <c r="I609" s="79">
        <v>424.4</v>
      </c>
      <c r="L609" s="77">
        <f t="shared" si="9"/>
        <v>63885</v>
      </c>
    </row>
    <row r="610" spans="1:12" ht="15" customHeight="1" x14ac:dyDescent="0.25">
      <c r="A610" s="85" t="s">
        <v>1862</v>
      </c>
      <c r="B610" s="86" t="s">
        <v>2751</v>
      </c>
      <c r="C610" s="87" t="s">
        <v>3465</v>
      </c>
      <c r="D610" s="87" t="s">
        <v>3470</v>
      </c>
      <c r="E610" s="87" t="s">
        <v>3471</v>
      </c>
      <c r="F610" s="87"/>
      <c r="G610" s="87" t="s">
        <v>3470</v>
      </c>
      <c r="H610" s="76">
        <v>4002380071492</v>
      </c>
      <c r="I610" s="88">
        <v>49.6</v>
      </c>
      <c r="J610" s="86" t="s">
        <v>1863</v>
      </c>
      <c r="K610" s="87" t="s">
        <v>3595</v>
      </c>
      <c r="L610" s="77">
        <f t="shared" si="9"/>
        <v>71492</v>
      </c>
    </row>
    <row r="611" spans="1:12" ht="15" customHeight="1" x14ac:dyDescent="0.25">
      <c r="A611" s="85" t="s">
        <v>1864</v>
      </c>
      <c r="B611" s="86" t="s">
        <v>2752</v>
      </c>
      <c r="C611" s="87" t="s">
        <v>3475</v>
      </c>
      <c r="D611" s="87" t="s">
        <v>3470</v>
      </c>
      <c r="E611" s="87" t="s">
        <v>3471</v>
      </c>
      <c r="F611" s="87"/>
      <c r="G611" s="87" t="s">
        <v>3470</v>
      </c>
      <c r="H611" s="76">
        <v>4002380071508</v>
      </c>
      <c r="I611" s="88">
        <v>49.7</v>
      </c>
      <c r="J611" s="86" t="s">
        <v>1863</v>
      </c>
      <c r="K611" s="87" t="s">
        <v>3595</v>
      </c>
      <c r="L611" s="77">
        <f t="shared" si="9"/>
        <v>71508</v>
      </c>
    </row>
    <row r="612" spans="1:12" ht="15" customHeight="1" x14ac:dyDescent="0.25">
      <c r="A612" s="85" t="s">
        <v>1865</v>
      </c>
      <c r="B612" s="86" t="s">
        <v>2753</v>
      </c>
      <c r="C612" s="87" t="s">
        <v>3475</v>
      </c>
      <c r="D612" s="87" t="s">
        <v>3470</v>
      </c>
      <c r="E612" s="87" t="s">
        <v>3471</v>
      </c>
      <c r="F612" s="87"/>
      <c r="G612" s="87" t="s">
        <v>3470</v>
      </c>
      <c r="H612" s="76">
        <v>4002380071522</v>
      </c>
      <c r="I612" s="88">
        <v>49.7</v>
      </c>
      <c r="J612" s="86" t="s">
        <v>1863</v>
      </c>
      <c r="K612" s="87" t="s">
        <v>3595</v>
      </c>
      <c r="L612" s="77">
        <f t="shared" si="9"/>
        <v>71522</v>
      </c>
    </row>
    <row r="613" spans="1:12" ht="15" customHeight="1" x14ac:dyDescent="0.25">
      <c r="A613" s="85" t="s">
        <v>1640</v>
      </c>
      <c r="B613" s="86" t="s">
        <v>1641</v>
      </c>
      <c r="C613" s="87" t="s">
        <v>3475</v>
      </c>
      <c r="D613" s="87" t="s">
        <v>3470</v>
      </c>
      <c r="E613" s="87" t="s">
        <v>3471</v>
      </c>
      <c r="F613" s="87"/>
      <c r="G613" s="87" t="s">
        <v>3470</v>
      </c>
      <c r="H613" s="76">
        <v>4002383076760</v>
      </c>
      <c r="I613" s="88">
        <v>383.6</v>
      </c>
      <c r="J613" s="86" t="s">
        <v>1639</v>
      </c>
      <c r="K613" s="87" t="s">
        <v>3496</v>
      </c>
      <c r="L613" s="77">
        <f t="shared" si="9"/>
        <v>76760</v>
      </c>
    </row>
    <row r="614" spans="1:12" ht="15" customHeight="1" x14ac:dyDescent="0.25">
      <c r="A614" s="85" t="s">
        <v>1273</v>
      </c>
      <c r="B614" s="86" t="s">
        <v>1274</v>
      </c>
      <c r="C614" s="87" t="s">
        <v>3475</v>
      </c>
      <c r="D614" s="87" t="s">
        <v>3470</v>
      </c>
      <c r="E614" s="87" t="s">
        <v>3471</v>
      </c>
      <c r="F614" s="87"/>
      <c r="G614" s="87" t="s">
        <v>3470</v>
      </c>
      <c r="H614" s="76">
        <v>9002639082663</v>
      </c>
      <c r="I614" s="88">
        <v>502.4</v>
      </c>
      <c r="J614" s="86" t="s">
        <v>1272</v>
      </c>
      <c r="K614" s="87" t="s">
        <v>3455</v>
      </c>
      <c r="L614" s="77">
        <f t="shared" si="9"/>
        <v>82663</v>
      </c>
    </row>
    <row r="615" spans="1:12" ht="15" customHeight="1" x14ac:dyDescent="0.25">
      <c r="A615" s="85" t="s">
        <v>1270</v>
      </c>
      <c r="B615" s="86" t="s">
        <v>1271</v>
      </c>
      <c r="C615" s="87" t="s">
        <v>3475</v>
      </c>
      <c r="D615" s="87" t="s">
        <v>3470</v>
      </c>
      <c r="E615" s="87" t="s">
        <v>3471</v>
      </c>
      <c r="F615" s="87"/>
      <c r="G615" s="87" t="s">
        <v>3470</v>
      </c>
      <c r="H615" s="76">
        <v>9002639082670</v>
      </c>
      <c r="I615" s="88">
        <v>423.9</v>
      </c>
      <c r="J615" s="86" t="s">
        <v>1272</v>
      </c>
      <c r="K615" s="87" t="s">
        <v>3455</v>
      </c>
      <c r="L615" s="77">
        <f t="shared" si="9"/>
        <v>82670</v>
      </c>
    </row>
    <row r="616" spans="1:12" ht="15" customHeight="1" x14ac:dyDescent="0.25">
      <c r="A616" s="85" t="s">
        <v>1268</v>
      </c>
      <c r="B616" s="86" t="s">
        <v>1269</v>
      </c>
      <c r="C616" s="87" t="s">
        <v>3475</v>
      </c>
      <c r="D616" s="87" t="s">
        <v>3470</v>
      </c>
      <c r="E616" s="87" t="s">
        <v>3471</v>
      </c>
      <c r="F616" s="87"/>
      <c r="G616" s="87" t="s">
        <v>3470</v>
      </c>
      <c r="H616" s="76">
        <v>9002639082724</v>
      </c>
      <c r="I616" s="88">
        <v>502.4</v>
      </c>
      <c r="J616" s="86" t="s">
        <v>1267</v>
      </c>
      <c r="K616" s="87" t="s">
        <v>3455</v>
      </c>
      <c r="L616" s="77">
        <f t="shared" si="9"/>
        <v>82724</v>
      </c>
    </row>
    <row r="617" spans="1:12" ht="15" customHeight="1" x14ac:dyDescent="0.25">
      <c r="A617" s="85" t="s">
        <v>1265</v>
      </c>
      <c r="B617" s="86" t="s">
        <v>1266</v>
      </c>
      <c r="C617" s="87" t="s">
        <v>3475</v>
      </c>
      <c r="D617" s="87" t="s">
        <v>3470</v>
      </c>
      <c r="E617" s="87" t="s">
        <v>3471</v>
      </c>
      <c r="F617" s="87"/>
      <c r="G617" s="87" t="s">
        <v>3470</v>
      </c>
      <c r="H617" s="76">
        <v>9002639082731</v>
      </c>
      <c r="I617" s="88">
        <v>423.9</v>
      </c>
      <c r="J617" s="86" t="s">
        <v>1267</v>
      </c>
      <c r="K617" s="87" t="s">
        <v>3455</v>
      </c>
      <c r="L617" s="77">
        <f t="shared" si="9"/>
        <v>82731</v>
      </c>
    </row>
    <row r="618" spans="1:12" ht="15" customHeight="1" x14ac:dyDescent="0.25">
      <c r="A618" s="85" t="s">
        <v>1278</v>
      </c>
      <c r="B618" s="86" t="s">
        <v>1279</v>
      </c>
      <c r="C618" s="87" t="s">
        <v>3475</v>
      </c>
      <c r="D618" s="87" t="s">
        <v>3470</v>
      </c>
      <c r="E618" s="87" t="s">
        <v>3471</v>
      </c>
      <c r="F618" s="87"/>
      <c r="G618" s="87" t="s">
        <v>3470</v>
      </c>
      <c r="H618" s="76">
        <v>9002639083639</v>
      </c>
      <c r="I618" s="88">
        <v>502.4</v>
      </c>
      <c r="J618" s="86" t="s">
        <v>1277</v>
      </c>
      <c r="K618" s="87" t="s">
        <v>3455</v>
      </c>
      <c r="L618" s="77">
        <f t="shared" si="9"/>
        <v>83639</v>
      </c>
    </row>
    <row r="619" spans="1:12" ht="15" customHeight="1" x14ac:dyDescent="0.25">
      <c r="A619" s="85" t="s">
        <v>1275</v>
      </c>
      <c r="B619" s="86" t="s">
        <v>1276</v>
      </c>
      <c r="C619" s="87" t="s">
        <v>3475</v>
      </c>
      <c r="D619" s="87" t="s">
        <v>3470</v>
      </c>
      <c r="E619" s="87" t="s">
        <v>3471</v>
      </c>
      <c r="F619" s="87"/>
      <c r="G619" s="87" t="s">
        <v>3470</v>
      </c>
      <c r="H619" s="76">
        <v>9002639083646</v>
      </c>
      <c r="I619" s="88">
        <v>423.9</v>
      </c>
      <c r="J619" s="86" t="s">
        <v>1277</v>
      </c>
      <c r="K619" s="87" t="s">
        <v>3455</v>
      </c>
      <c r="L619" s="77">
        <f t="shared" si="9"/>
        <v>83646</v>
      </c>
    </row>
    <row r="620" spans="1:12" ht="15" customHeight="1" x14ac:dyDescent="0.25">
      <c r="A620" s="85" t="s">
        <v>1283</v>
      </c>
      <c r="B620" s="86" t="s">
        <v>1284</v>
      </c>
      <c r="C620" s="87" t="s">
        <v>3475</v>
      </c>
      <c r="D620" s="87" t="s">
        <v>3470</v>
      </c>
      <c r="E620" s="87" t="s">
        <v>3471</v>
      </c>
      <c r="F620" s="87"/>
      <c r="G620" s="87" t="s">
        <v>3470</v>
      </c>
      <c r="H620" s="76">
        <v>9002639083691</v>
      </c>
      <c r="I620" s="88">
        <v>502.4</v>
      </c>
      <c r="J620" s="86" t="s">
        <v>1282</v>
      </c>
      <c r="K620" s="87" t="s">
        <v>3455</v>
      </c>
      <c r="L620" s="77">
        <f t="shared" si="9"/>
        <v>83691</v>
      </c>
    </row>
    <row r="621" spans="1:12" ht="15" customHeight="1" x14ac:dyDescent="0.25">
      <c r="A621" s="85" t="s">
        <v>1280</v>
      </c>
      <c r="B621" s="86" t="s">
        <v>1281</v>
      </c>
      <c r="C621" s="87" t="s">
        <v>3475</v>
      </c>
      <c r="D621" s="87" t="s">
        <v>3470</v>
      </c>
      <c r="E621" s="87" t="s">
        <v>3471</v>
      </c>
      <c r="F621" s="87"/>
      <c r="G621" s="87" t="s">
        <v>3470</v>
      </c>
      <c r="H621" s="76">
        <v>9002639083707</v>
      </c>
      <c r="I621" s="88">
        <v>423.9</v>
      </c>
      <c r="J621" s="86" t="s">
        <v>1282</v>
      </c>
      <c r="K621" s="87" t="s">
        <v>3455</v>
      </c>
      <c r="L621" s="77">
        <f t="shared" si="9"/>
        <v>83707</v>
      </c>
    </row>
    <row r="622" spans="1:12" ht="15" customHeight="1" x14ac:dyDescent="0.25">
      <c r="A622" s="85" t="s">
        <v>1655</v>
      </c>
      <c r="B622" s="86" t="s">
        <v>1656</v>
      </c>
      <c r="C622" s="87" t="s">
        <v>3451</v>
      </c>
      <c r="D622" s="87" t="s">
        <v>3461</v>
      </c>
      <c r="E622" s="87" t="s">
        <v>3633</v>
      </c>
      <c r="F622" s="87"/>
      <c r="G622" s="87" t="s">
        <v>3687</v>
      </c>
      <c r="H622" s="76">
        <v>4002383087261</v>
      </c>
      <c r="I622" s="88">
        <v>6.8</v>
      </c>
      <c r="J622" s="86" t="s">
        <v>1657</v>
      </c>
      <c r="K622" s="87" t="s">
        <v>3595</v>
      </c>
      <c r="L622" s="77">
        <f t="shared" si="9"/>
        <v>87261</v>
      </c>
    </row>
    <row r="623" spans="1:12" ht="15" customHeight="1" x14ac:dyDescent="0.25">
      <c r="A623" s="85" t="s">
        <v>2166</v>
      </c>
      <c r="B623" s="86" t="s">
        <v>2167</v>
      </c>
      <c r="C623" s="87" t="s">
        <v>3475</v>
      </c>
      <c r="D623" s="87" t="s">
        <v>3490</v>
      </c>
      <c r="E623" s="87" t="s">
        <v>3593</v>
      </c>
      <c r="F623" s="87"/>
      <c r="G623" s="87" t="s">
        <v>3646</v>
      </c>
      <c r="H623" s="76">
        <v>4015000088138</v>
      </c>
      <c r="I623" s="88">
        <v>56.5</v>
      </c>
      <c r="J623" s="86" t="s">
        <v>2168</v>
      </c>
      <c r="K623" s="87" t="s">
        <v>3595</v>
      </c>
      <c r="L623" s="77">
        <f t="shared" si="9"/>
        <v>88138</v>
      </c>
    </row>
    <row r="624" spans="1:12" ht="15" customHeight="1" x14ac:dyDescent="0.25">
      <c r="A624" s="78">
        <v>863659</v>
      </c>
      <c r="B624" s="79" t="s">
        <v>2082</v>
      </c>
      <c r="H624" s="76">
        <v>4045644088430</v>
      </c>
      <c r="I624" s="79">
        <v>7.6</v>
      </c>
      <c r="L624" s="77">
        <f t="shared" si="9"/>
        <v>88430</v>
      </c>
    </row>
    <row r="625" spans="1:12" ht="15" customHeight="1" x14ac:dyDescent="0.25">
      <c r="A625" s="85" t="s">
        <v>326</v>
      </c>
      <c r="B625" s="86" t="s">
        <v>327</v>
      </c>
      <c r="C625" s="87" t="s">
        <v>3475</v>
      </c>
      <c r="D625" s="87" t="s">
        <v>3452</v>
      </c>
      <c r="E625" s="87" t="s">
        <v>3453</v>
      </c>
      <c r="F625" s="87" t="s">
        <v>3463</v>
      </c>
      <c r="G625" s="87" t="s">
        <v>3700</v>
      </c>
      <c r="H625" s="76">
        <v>4002381089533</v>
      </c>
      <c r="I625" s="88">
        <v>260.7</v>
      </c>
      <c r="J625" s="86" t="s">
        <v>328</v>
      </c>
      <c r="K625" s="87" t="s">
        <v>3595</v>
      </c>
      <c r="L625" s="77">
        <f t="shared" si="9"/>
        <v>89533</v>
      </c>
    </row>
    <row r="626" spans="1:12" ht="15" customHeight="1" x14ac:dyDescent="0.25">
      <c r="A626" s="85" t="s">
        <v>2093</v>
      </c>
      <c r="B626" s="86" t="s">
        <v>2094</v>
      </c>
      <c r="C626" s="87" t="s">
        <v>3475</v>
      </c>
      <c r="D626" s="87" t="s">
        <v>3490</v>
      </c>
      <c r="E626" s="87" t="s">
        <v>3593</v>
      </c>
      <c r="F626" s="87"/>
      <c r="G626" s="87" t="s">
        <v>3856</v>
      </c>
      <c r="H626" s="76">
        <v>4045644101771</v>
      </c>
      <c r="I626" s="88">
        <v>150.80000000000001</v>
      </c>
      <c r="J626" s="86" t="s">
        <v>2095</v>
      </c>
      <c r="K626" s="87" t="s">
        <v>3595</v>
      </c>
      <c r="L626" s="77">
        <f t="shared" si="9"/>
        <v>101771</v>
      </c>
    </row>
    <row r="627" spans="1:12" ht="15" customHeight="1" x14ac:dyDescent="0.25">
      <c r="A627" s="85" t="s">
        <v>2063</v>
      </c>
      <c r="B627" s="86" t="s">
        <v>2064</v>
      </c>
      <c r="C627" s="87" t="s">
        <v>3475</v>
      </c>
      <c r="D627" s="87" t="s">
        <v>3490</v>
      </c>
      <c r="E627" s="87" t="s">
        <v>3593</v>
      </c>
      <c r="F627" s="87"/>
      <c r="G627" s="87" t="s">
        <v>3852</v>
      </c>
      <c r="H627" s="76">
        <v>4021633101847</v>
      </c>
      <c r="I627" s="88">
        <v>37.200000000000003</v>
      </c>
      <c r="J627" s="86" t="s">
        <v>2065</v>
      </c>
      <c r="K627" s="87" t="s">
        <v>3595</v>
      </c>
      <c r="L627" s="77">
        <f t="shared" si="9"/>
        <v>101847</v>
      </c>
    </row>
    <row r="628" spans="1:12" ht="15" customHeight="1" x14ac:dyDescent="0.25">
      <c r="A628" s="85" t="s">
        <v>3090</v>
      </c>
      <c r="B628" s="86" t="s">
        <v>3091</v>
      </c>
      <c r="C628" s="87" t="s">
        <v>3475</v>
      </c>
      <c r="D628" s="87" t="s">
        <v>3461</v>
      </c>
      <c r="E628" s="87" t="s">
        <v>3453</v>
      </c>
      <c r="F628" s="87" t="s">
        <v>3560</v>
      </c>
      <c r="G628" s="87" t="s">
        <v>3754</v>
      </c>
      <c r="H628" s="76">
        <v>4002381105356</v>
      </c>
      <c r="I628" s="88">
        <v>134.1</v>
      </c>
      <c r="J628" s="86" t="s">
        <v>3092</v>
      </c>
      <c r="K628" s="87" t="s">
        <v>3455</v>
      </c>
      <c r="L628" s="77">
        <f t="shared" si="9"/>
        <v>105356</v>
      </c>
    </row>
    <row r="629" spans="1:12" ht="15" customHeight="1" x14ac:dyDescent="0.25">
      <c r="A629" s="85" t="s">
        <v>3112</v>
      </c>
      <c r="B629" s="86" t="s">
        <v>3113</v>
      </c>
      <c r="C629" s="87" t="s">
        <v>3475</v>
      </c>
      <c r="D629" s="87" t="s">
        <v>3490</v>
      </c>
      <c r="E629" s="87" t="s">
        <v>3453</v>
      </c>
      <c r="F629" s="87" t="s">
        <v>3931</v>
      </c>
      <c r="G629" s="87" t="s">
        <v>3574</v>
      </c>
      <c r="H629" s="76">
        <v>4002381108890</v>
      </c>
      <c r="I629" s="88">
        <v>58.5</v>
      </c>
      <c r="J629" s="86" t="s">
        <v>3114</v>
      </c>
      <c r="K629" s="87" t="s">
        <v>3595</v>
      </c>
      <c r="L629" s="77">
        <f t="shared" si="9"/>
        <v>108890</v>
      </c>
    </row>
    <row r="630" spans="1:12" ht="15" customHeight="1" x14ac:dyDescent="0.25">
      <c r="A630" s="85" t="s">
        <v>67</v>
      </c>
      <c r="B630" s="86" t="s">
        <v>68</v>
      </c>
      <c r="C630" s="87" t="s">
        <v>3475</v>
      </c>
      <c r="D630" s="87" t="s">
        <v>3452</v>
      </c>
      <c r="E630" s="87" t="s">
        <v>3471</v>
      </c>
      <c r="F630" s="87"/>
      <c r="G630" s="87" t="s">
        <v>3452</v>
      </c>
      <c r="H630" s="76">
        <v>4002381113443</v>
      </c>
      <c r="I630" s="88">
        <v>362</v>
      </c>
      <c r="J630" s="86" t="s">
        <v>66</v>
      </c>
      <c r="K630" s="87" t="s">
        <v>3455</v>
      </c>
      <c r="L630" s="77">
        <f t="shared" si="9"/>
        <v>113443</v>
      </c>
    </row>
    <row r="631" spans="1:12" ht="15" customHeight="1" x14ac:dyDescent="0.25">
      <c r="A631" s="85" t="s">
        <v>2083</v>
      </c>
      <c r="B631" s="86" t="s">
        <v>2084</v>
      </c>
      <c r="C631" s="87" t="s">
        <v>3475</v>
      </c>
      <c r="D631" s="87" t="s">
        <v>3490</v>
      </c>
      <c r="E631" s="87" t="s">
        <v>3593</v>
      </c>
      <c r="F631" s="87"/>
      <c r="G631" s="87" t="s">
        <v>3660</v>
      </c>
      <c r="H631" s="76">
        <v>4045644115143</v>
      </c>
      <c r="I631" s="88">
        <v>494.6</v>
      </c>
      <c r="J631" s="86" t="s">
        <v>2085</v>
      </c>
      <c r="K631" s="87" t="s">
        <v>3595</v>
      </c>
      <c r="L631" s="77">
        <f t="shared" si="9"/>
        <v>115143</v>
      </c>
    </row>
    <row r="632" spans="1:12" ht="15" customHeight="1" x14ac:dyDescent="0.25">
      <c r="A632" s="85" t="s">
        <v>3145</v>
      </c>
      <c r="B632" s="86" t="s">
        <v>3146</v>
      </c>
      <c r="C632" s="87" t="s">
        <v>3475</v>
      </c>
      <c r="D632" s="87" t="s">
        <v>3492</v>
      </c>
      <c r="E632" s="87" t="s">
        <v>3453</v>
      </c>
      <c r="F632" s="87" t="s">
        <v>3800</v>
      </c>
      <c r="G632" s="87" t="s">
        <v>3912</v>
      </c>
      <c r="H632" s="76">
        <v>4002381115454</v>
      </c>
      <c r="I632" s="88">
        <v>38.700000000000003</v>
      </c>
      <c r="J632" s="86" t="s">
        <v>495</v>
      </c>
      <c r="K632" s="87" t="s">
        <v>3455</v>
      </c>
      <c r="L632" s="77">
        <f t="shared" si="9"/>
        <v>115454</v>
      </c>
    </row>
    <row r="633" spans="1:12" ht="15" customHeight="1" x14ac:dyDescent="0.25">
      <c r="A633" s="85" t="s">
        <v>1666</v>
      </c>
      <c r="B633" s="86" t="s">
        <v>1667</v>
      </c>
      <c r="C633" s="87" t="s">
        <v>3465</v>
      </c>
      <c r="D633" s="87" t="s">
        <v>3591</v>
      </c>
      <c r="E633" s="87" t="s">
        <v>3633</v>
      </c>
      <c r="F633" s="87"/>
      <c r="G633" s="87" t="s">
        <v>3684</v>
      </c>
      <c r="H633" s="76">
        <v>4002383125345</v>
      </c>
      <c r="I633" s="88">
        <v>50</v>
      </c>
      <c r="J633" s="86" t="s">
        <v>1665</v>
      </c>
      <c r="K633" s="87" t="s">
        <v>3455</v>
      </c>
      <c r="L633" s="77">
        <f t="shared" si="9"/>
        <v>125345</v>
      </c>
    </row>
    <row r="634" spans="1:12" ht="15" customHeight="1" x14ac:dyDescent="0.25">
      <c r="A634" s="85" t="s">
        <v>1668</v>
      </c>
      <c r="B634" s="86" t="s">
        <v>1669</v>
      </c>
      <c r="C634" s="87" t="s">
        <v>3465</v>
      </c>
      <c r="D634" s="87" t="s">
        <v>3637</v>
      </c>
      <c r="E634" s="87" t="s">
        <v>3633</v>
      </c>
      <c r="F634" s="87"/>
      <c r="G634" s="87" t="s">
        <v>3685</v>
      </c>
      <c r="H634" s="76">
        <v>4002383125369</v>
      </c>
      <c r="I634" s="88">
        <v>42.6</v>
      </c>
      <c r="J634" s="86" t="s">
        <v>1670</v>
      </c>
      <c r="K634" s="87" t="s">
        <v>3455</v>
      </c>
      <c r="L634" s="77">
        <f t="shared" si="9"/>
        <v>125369</v>
      </c>
    </row>
    <row r="635" spans="1:12" ht="15" customHeight="1" x14ac:dyDescent="0.25">
      <c r="A635" s="85" t="s">
        <v>1685</v>
      </c>
      <c r="B635" s="86" t="s">
        <v>1686</v>
      </c>
      <c r="C635" s="87" t="s">
        <v>3475</v>
      </c>
      <c r="D635" s="87" t="s">
        <v>3654</v>
      </c>
      <c r="E635" s="87" t="s">
        <v>3593</v>
      </c>
      <c r="F635" s="87"/>
      <c r="G635" s="87" t="s">
        <v>3655</v>
      </c>
      <c r="H635" s="76">
        <v>4002383125420</v>
      </c>
      <c r="I635" s="88">
        <v>130.6</v>
      </c>
      <c r="J635" s="86" t="s">
        <v>1687</v>
      </c>
      <c r="K635" s="87" t="s">
        <v>3595</v>
      </c>
      <c r="L635" s="77">
        <f t="shared" si="9"/>
        <v>125420</v>
      </c>
    </row>
    <row r="636" spans="1:12" ht="15" customHeight="1" x14ac:dyDescent="0.25">
      <c r="A636" s="85" t="s">
        <v>1225</v>
      </c>
      <c r="B636" s="86" t="s">
        <v>1226</v>
      </c>
      <c r="C636" s="87" t="s">
        <v>3475</v>
      </c>
      <c r="D636" s="87" t="s">
        <v>3470</v>
      </c>
      <c r="E636" s="87" t="s">
        <v>3471</v>
      </c>
      <c r="F636" s="87"/>
      <c r="G636" s="87" t="s">
        <v>3470</v>
      </c>
      <c r="H636" s="76">
        <v>9002639131675</v>
      </c>
      <c r="I636" s="88">
        <v>337.9</v>
      </c>
      <c r="J636" s="86" t="s">
        <v>1206</v>
      </c>
      <c r="K636" s="87" t="s">
        <v>3455</v>
      </c>
      <c r="L636" s="77">
        <f t="shared" si="9"/>
        <v>131675</v>
      </c>
    </row>
    <row r="637" spans="1:12" ht="15" customHeight="1" x14ac:dyDescent="0.25">
      <c r="A637" s="85" t="s">
        <v>1223</v>
      </c>
      <c r="B637" s="86" t="s">
        <v>1224</v>
      </c>
      <c r="C637" s="87" t="s">
        <v>3475</v>
      </c>
      <c r="D637" s="87" t="s">
        <v>3470</v>
      </c>
      <c r="E637" s="87" t="s">
        <v>3471</v>
      </c>
      <c r="F637" s="87"/>
      <c r="G637" s="87" t="s">
        <v>3470</v>
      </c>
      <c r="H637" s="76">
        <v>9002639131682</v>
      </c>
      <c r="I637" s="88">
        <v>337.9</v>
      </c>
      <c r="J637" s="86" t="s">
        <v>1206</v>
      </c>
      <c r="K637" s="87" t="s">
        <v>3455</v>
      </c>
      <c r="L637" s="77">
        <f t="shared" si="9"/>
        <v>131682</v>
      </c>
    </row>
    <row r="638" spans="1:12" ht="15" customHeight="1" x14ac:dyDescent="0.25">
      <c r="A638" s="85" t="s">
        <v>1221</v>
      </c>
      <c r="B638" s="86" t="s">
        <v>1222</v>
      </c>
      <c r="C638" s="87" t="s">
        <v>3475</v>
      </c>
      <c r="D638" s="87" t="s">
        <v>3470</v>
      </c>
      <c r="E638" s="87" t="s">
        <v>3471</v>
      </c>
      <c r="F638" s="87"/>
      <c r="G638" s="87" t="s">
        <v>3470</v>
      </c>
      <c r="H638" s="76">
        <v>9002639131699</v>
      </c>
      <c r="I638" s="88">
        <v>337.9</v>
      </c>
      <c r="J638" s="86" t="s">
        <v>1206</v>
      </c>
      <c r="K638" s="87" t="s">
        <v>3455</v>
      </c>
      <c r="L638" s="77">
        <f t="shared" si="9"/>
        <v>131699</v>
      </c>
    </row>
    <row r="639" spans="1:12" ht="15" customHeight="1" x14ac:dyDescent="0.25">
      <c r="A639" s="85" t="s">
        <v>1219</v>
      </c>
      <c r="B639" s="86" t="s">
        <v>1220</v>
      </c>
      <c r="C639" s="87" t="s">
        <v>3475</v>
      </c>
      <c r="D639" s="87" t="s">
        <v>3470</v>
      </c>
      <c r="E639" s="87" t="s">
        <v>3471</v>
      </c>
      <c r="F639" s="87"/>
      <c r="G639" s="87" t="s">
        <v>3470</v>
      </c>
      <c r="H639" s="76">
        <v>9002639131705</v>
      </c>
      <c r="I639" s="88">
        <v>337.9</v>
      </c>
      <c r="J639" s="86" t="s">
        <v>1206</v>
      </c>
      <c r="K639" s="87" t="s">
        <v>3455</v>
      </c>
      <c r="L639" s="77">
        <f t="shared" si="9"/>
        <v>131705</v>
      </c>
    </row>
    <row r="640" spans="1:12" ht="15" customHeight="1" x14ac:dyDescent="0.25">
      <c r="A640" s="85" t="s">
        <v>1227</v>
      </c>
      <c r="B640" s="86" t="s">
        <v>1228</v>
      </c>
      <c r="C640" s="87" t="s">
        <v>3475</v>
      </c>
      <c r="D640" s="87" t="s">
        <v>3470</v>
      </c>
      <c r="E640" s="87" t="s">
        <v>3471</v>
      </c>
      <c r="F640" s="87"/>
      <c r="G640" s="87" t="s">
        <v>3470</v>
      </c>
      <c r="H640" s="76">
        <v>9002639131712</v>
      </c>
      <c r="I640" s="88">
        <v>337.9</v>
      </c>
      <c r="J640" s="86" t="s">
        <v>1206</v>
      </c>
      <c r="K640" s="87" t="s">
        <v>3455</v>
      </c>
      <c r="L640" s="77">
        <f t="shared" si="9"/>
        <v>131712</v>
      </c>
    </row>
    <row r="641" spans="1:12" ht="15" customHeight="1" x14ac:dyDescent="0.25">
      <c r="A641" s="85" t="s">
        <v>1217</v>
      </c>
      <c r="B641" s="86" t="s">
        <v>1218</v>
      </c>
      <c r="C641" s="87" t="s">
        <v>3475</v>
      </c>
      <c r="D641" s="87" t="s">
        <v>3470</v>
      </c>
      <c r="E641" s="87" t="s">
        <v>3471</v>
      </c>
      <c r="F641" s="87"/>
      <c r="G641" s="87" t="s">
        <v>3470</v>
      </c>
      <c r="H641" s="76">
        <v>9002639131736</v>
      </c>
      <c r="I641" s="88">
        <v>337.9</v>
      </c>
      <c r="J641" s="86" t="s">
        <v>1206</v>
      </c>
      <c r="K641" s="87" t="s">
        <v>3455</v>
      </c>
      <c r="L641" s="77">
        <f t="shared" si="9"/>
        <v>131736</v>
      </c>
    </row>
    <row r="642" spans="1:12" ht="15" customHeight="1" x14ac:dyDescent="0.25">
      <c r="A642" s="85" t="s">
        <v>1207</v>
      </c>
      <c r="B642" s="86" t="s">
        <v>1208</v>
      </c>
      <c r="C642" s="87" t="s">
        <v>3475</v>
      </c>
      <c r="D642" s="87" t="s">
        <v>3470</v>
      </c>
      <c r="E642" s="87" t="s">
        <v>3471</v>
      </c>
      <c r="F642" s="87"/>
      <c r="G642" s="87" t="s">
        <v>3470</v>
      </c>
      <c r="H642" s="76">
        <v>9002639131743</v>
      </c>
      <c r="I642" s="88">
        <v>337.9</v>
      </c>
      <c r="J642" s="86" t="s">
        <v>1206</v>
      </c>
      <c r="K642" s="87" t="s">
        <v>3455</v>
      </c>
      <c r="L642" s="77">
        <f t="shared" si="9"/>
        <v>131743</v>
      </c>
    </row>
    <row r="643" spans="1:12" ht="15" customHeight="1" x14ac:dyDescent="0.25">
      <c r="A643" s="85" t="s">
        <v>1209</v>
      </c>
      <c r="B643" s="86" t="s">
        <v>1210</v>
      </c>
      <c r="C643" s="87" t="s">
        <v>3475</v>
      </c>
      <c r="D643" s="87" t="s">
        <v>3470</v>
      </c>
      <c r="E643" s="87" t="s">
        <v>3471</v>
      </c>
      <c r="F643" s="87"/>
      <c r="G643" s="87" t="s">
        <v>3470</v>
      </c>
      <c r="H643" s="76">
        <v>9002639131750</v>
      </c>
      <c r="I643" s="88">
        <v>337.9</v>
      </c>
      <c r="J643" s="86" t="s">
        <v>1206</v>
      </c>
      <c r="K643" s="87" t="s">
        <v>3455</v>
      </c>
      <c r="L643" s="77">
        <f t="shared" ref="L643:L706" si="10">IFERROR(VALUE(RIGHT(H643,6)),"")</f>
        <v>131750</v>
      </c>
    </row>
    <row r="644" spans="1:12" ht="15" customHeight="1" x14ac:dyDescent="0.25">
      <c r="A644" s="85" t="s">
        <v>1213</v>
      </c>
      <c r="B644" s="86" t="s">
        <v>1214</v>
      </c>
      <c r="C644" s="87" t="s">
        <v>3475</v>
      </c>
      <c r="D644" s="87" t="s">
        <v>3470</v>
      </c>
      <c r="E644" s="87" t="s">
        <v>3471</v>
      </c>
      <c r="F644" s="87"/>
      <c r="G644" s="87" t="s">
        <v>3470</v>
      </c>
      <c r="H644" s="76">
        <v>9002639131767</v>
      </c>
      <c r="I644" s="88">
        <v>337.9</v>
      </c>
      <c r="J644" s="86" t="s">
        <v>1206</v>
      </c>
      <c r="K644" s="87" t="s">
        <v>3455</v>
      </c>
      <c r="L644" s="77">
        <f t="shared" si="10"/>
        <v>131767</v>
      </c>
    </row>
    <row r="645" spans="1:12" ht="15" customHeight="1" x14ac:dyDescent="0.25">
      <c r="A645" s="85" t="s">
        <v>1215</v>
      </c>
      <c r="B645" s="86" t="s">
        <v>1216</v>
      </c>
      <c r="C645" s="87" t="s">
        <v>3475</v>
      </c>
      <c r="D645" s="87" t="s">
        <v>3470</v>
      </c>
      <c r="E645" s="87" t="s">
        <v>3471</v>
      </c>
      <c r="F645" s="87"/>
      <c r="G645" s="87" t="s">
        <v>3470</v>
      </c>
      <c r="H645" s="76">
        <v>9002639131774</v>
      </c>
      <c r="I645" s="88">
        <v>337.9</v>
      </c>
      <c r="J645" s="86" t="s">
        <v>1206</v>
      </c>
      <c r="K645" s="87" t="s">
        <v>3455</v>
      </c>
      <c r="L645" s="77">
        <f t="shared" si="10"/>
        <v>131774</v>
      </c>
    </row>
    <row r="646" spans="1:12" ht="15" customHeight="1" x14ac:dyDescent="0.25">
      <c r="A646" s="85" t="s">
        <v>1211</v>
      </c>
      <c r="B646" s="86" t="s">
        <v>1212</v>
      </c>
      <c r="C646" s="87" t="s">
        <v>3475</v>
      </c>
      <c r="D646" s="87" t="s">
        <v>3470</v>
      </c>
      <c r="E646" s="87" t="s">
        <v>3471</v>
      </c>
      <c r="F646" s="87"/>
      <c r="G646" s="87" t="s">
        <v>3470</v>
      </c>
      <c r="H646" s="76">
        <v>9002639131781</v>
      </c>
      <c r="I646" s="88">
        <v>337.9</v>
      </c>
      <c r="J646" s="86" t="s">
        <v>1206</v>
      </c>
      <c r="K646" s="87" t="s">
        <v>3455</v>
      </c>
      <c r="L646" s="77">
        <f t="shared" si="10"/>
        <v>131781</v>
      </c>
    </row>
    <row r="647" spans="1:12" ht="15" customHeight="1" x14ac:dyDescent="0.25">
      <c r="A647" s="85" t="s">
        <v>1242</v>
      </c>
      <c r="B647" s="86" t="s">
        <v>1243</v>
      </c>
      <c r="C647" s="87" t="s">
        <v>3475</v>
      </c>
      <c r="D647" s="87" t="s">
        <v>3470</v>
      </c>
      <c r="E647" s="87" t="s">
        <v>3471</v>
      </c>
      <c r="F647" s="87"/>
      <c r="G647" s="87" t="s">
        <v>3470</v>
      </c>
      <c r="H647" s="76">
        <v>9002639133686</v>
      </c>
      <c r="I647" s="88">
        <v>355.8</v>
      </c>
      <c r="J647" s="86" t="s">
        <v>1244</v>
      </c>
      <c r="K647" s="87" t="s">
        <v>3496</v>
      </c>
      <c r="L647" s="77">
        <f t="shared" si="10"/>
        <v>133686</v>
      </c>
    </row>
    <row r="648" spans="1:12" ht="15" customHeight="1" x14ac:dyDescent="0.25">
      <c r="A648" s="85" t="s">
        <v>3131</v>
      </c>
      <c r="B648" s="86" t="s">
        <v>3132</v>
      </c>
      <c r="C648" s="87" t="s">
        <v>3475</v>
      </c>
      <c r="D648" s="87" t="s">
        <v>3492</v>
      </c>
      <c r="E648" s="87" t="s">
        <v>3453</v>
      </c>
      <c r="F648" s="87" t="s">
        <v>3800</v>
      </c>
      <c r="G648" s="87" t="s">
        <v>4185</v>
      </c>
      <c r="H648" s="76">
        <v>4002381137296</v>
      </c>
      <c r="I648" s="88">
        <v>38.700000000000003</v>
      </c>
      <c r="J648" s="86" t="s">
        <v>495</v>
      </c>
      <c r="K648" s="87" t="s">
        <v>3455</v>
      </c>
      <c r="L648" s="77">
        <f t="shared" si="10"/>
        <v>137296</v>
      </c>
    </row>
    <row r="649" spans="1:12" ht="15" customHeight="1" x14ac:dyDescent="0.25">
      <c r="A649" s="85" t="s">
        <v>3137</v>
      </c>
      <c r="B649" s="86" t="s">
        <v>3138</v>
      </c>
      <c r="C649" s="87" t="s">
        <v>3475</v>
      </c>
      <c r="D649" s="87" t="s">
        <v>3492</v>
      </c>
      <c r="E649" s="87" t="s">
        <v>3453</v>
      </c>
      <c r="F649" s="87" t="s">
        <v>3800</v>
      </c>
      <c r="G649" s="87" t="s">
        <v>3995</v>
      </c>
      <c r="H649" s="76">
        <v>4002381138385</v>
      </c>
      <c r="I649" s="88">
        <v>38.700000000000003</v>
      </c>
      <c r="J649" s="86" t="s">
        <v>495</v>
      </c>
      <c r="K649" s="87" t="s">
        <v>3455</v>
      </c>
      <c r="L649" s="77">
        <f t="shared" si="10"/>
        <v>138385</v>
      </c>
    </row>
    <row r="650" spans="1:12" ht="15" customHeight="1" x14ac:dyDescent="0.25">
      <c r="A650" s="85" t="s">
        <v>3141</v>
      </c>
      <c r="B650" s="86" t="s">
        <v>3142</v>
      </c>
      <c r="C650" s="87" t="s">
        <v>3475</v>
      </c>
      <c r="D650" s="87" t="s">
        <v>3492</v>
      </c>
      <c r="E650" s="87" t="s">
        <v>3453</v>
      </c>
      <c r="F650" s="87" t="s">
        <v>3800</v>
      </c>
      <c r="G650" s="87" t="s">
        <v>4193</v>
      </c>
      <c r="H650" s="76">
        <v>4002381139474</v>
      </c>
      <c r="I650" s="88">
        <v>38.700000000000003</v>
      </c>
      <c r="J650" s="86" t="s">
        <v>495</v>
      </c>
      <c r="K650" s="87" t="s">
        <v>3455</v>
      </c>
      <c r="L650" s="77">
        <f t="shared" si="10"/>
        <v>139474</v>
      </c>
    </row>
    <row r="651" spans="1:12" ht="15" customHeight="1" x14ac:dyDescent="0.25">
      <c r="A651" s="85" t="s">
        <v>3139</v>
      </c>
      <c r="B651" s="86" t="s">
        <v>3140</v>
      </c>
      <c r="C651" s="87" t="s">
        <v>3475</v>
      </c>
      <c r="D651" s="87" t="s">
        <v>3492</v>
      </c>
      <c r="E651" s="87" t="s">
        <v>3453</v>
      </c>
      <c r="F651" s="87" t="s">
        <v>3800</v>
      </c>
      <c r="G651" s="87" t="s">
        <v>4192</v>
      </c>
      <c r="H651" s="76">
        <v>4002381140487</v>
      </c>
      <c r="I651" s="88">
        <v>38.700000000000003</v>
      </c>
      <c r="J651" s="86" t="s">
        <v>495</v>
      </c>
      <c r="K651" s="87" t="s">
        <v>3455</v>
      </c>
      <c r="L651" s="77">
        <f t="shared" si="10"/>
        <v>140487</v>
      </c>
    </row>
    <row r="652" spans="1:12" ht="15" customHeight="1" x14ac:dyDescent="0.25">
      <c r="A652" s="85" t="s">
        <v>36</v>
      </c>
      <c r="B652" s="86" t="s">
        <v>37</v>
      </c>
      <c r="C652" s="87" t="s">
        <v>3475</v>
      </c>
      <c r="D652" s="87" t="s">
        <v>3470</v>
      </c>
      <c r="E652" s="87" t="s">
        <v>3471</v>
      </c>
      <c r="F652" s="87"/>
      <c r="G652" s="87" t="s">
        <v>3470</v>
      </c>
      <c r="H652" s="76">
        <v>4002381146168</v>
      </c>
      <c r="I652" s="88">
        <v>166.8</v>
      </c>
      <c r="J652" s="86" t="s">
        <v>38</v>
      </c>
      <c r="K652" s="87" t="s">
        <v>3455</v>
      </c>
      <c r="L652" s="77">
        <f t="shared" si="10"/>
        <v>146168</v>
      </c>
    </row>
    <row r="653" spans="1:12" ht="15" customHeight="1" x14ac:dyDescent="0.25">
      <c r="A653" s="85" t="s">
        <v>3143</v>
      </c>
      <c r="B653" s="86" t="s">
        <v>3144</v>
      </c>
      <c r="C653" s="87" t="s">
        <v>3475</v>
      </c>
      <c r="D653" s="87" t="s">
        <v>3492</v>
      </c>
      <c r="E653" s="87" t="s">
        <v>3453</v>
      </c>
      <c r="F653" s="87" t="s">
        <v>3800</v>
      </c>
      <c r="G653" s="87" t="s">
        <v>4185</v>
      </c>
      <c r="H653" s="76">
        <v>4002381149077</v>
      </c>
      <c r="I653" s="88">
        <v>38.700000000000003</v>
      </c>
      <c r="J653" s="86" t="s">
        <v>495</v>
      </c>
      <c r="K653" s="87" t="s">
        <v>3455</v>
      </c>
      <c r="L653" s="77">
        <f t="shared" si="10"/>
        <v>149077</v>
      </c>
    </row>
    <row r="654" spans="1:12" ht="15" customHeight="1" x14ac:dyDescent="0.25">
      <c r="A654" s="85" t="s">
        <v>341</v>
      </c>
      <c r="B654" s="86" t="s">
        <v>2280</v>
      </c>
      <c r="C654" s="87" t="s">
        <v>3451</v>
      </c>
      <c r="D654" s="87" t="s">
        <v>3479</v>
      </c>
      <c r="E654" s="87" t="s">
        <v>3453</v>
      </c>
      <c r="F654" s="87" t="s">
        <v>3811</v>
      </c>
      <c r="G654" s="87" t="s">
        <v>3812</v>
      </c>
      <c r="H654" s="76">
        <v>4002381160812</v>
      </c>
      <c r="I654" s="88">
        <v>238.2</v>
      </c>
      <c r="J654" s="86" t="s">
        <v>340</v>
      </c>
      <c r="K654" s="87" t="s">
        <v>3455</v>
      </c>
      <c r="L654" s="77">
        <f t="shared" si="10"/>
        <v>160812</v>
      </c>
    </row>
    <row r="655" spans="1:12" ht="15" customHeight="1" x14ac:dyDescent="0.25">
      <c r="A655" s="85" t="s">
        <v>344</v>
      </c>
      <c r="B655" s="86" t="s">
        <v>345</v>
      </c>
      <c r="C655" s="87" t="s">
        <v>3451</v>
      </c>
      <c r="D655" s="87" t="s">
        <v>3479</v>
      </c>
      <c r="E655" s="87" t="s">
        <v>3453</v>
      </c>
      <c r="F655" s="87" t="s">
        <v>3573</v>
      </c>
      <c r="G655" s="87" t="s">
        <v>3620</v>
      </c>
      <c r="H655" s="76">
        <v>4002381160836</v>
      </c>
      <c r="I655" s="88">
        <v>238.2</v>
      </c>
      <c r="J655" s="86" t="s">
        <v>346</v>
      </c>
      <c r="K655" s="87" t="s">
        <v>3455</v>
      </c>
      <c r="L655" s="77">
        <f t="shared" si="10"/>
        <v>160836</v>
      </c>
    </row>
    <row r="656" spans="1:12" ht="15" customHeight="1" x14ac:dyDescent="0.25">
      <c r="A656" s="85" t="s">
        <v>332</v>
      </c>
      <c r="B656" s="86" t="s">
        <v>333</v>
      </c>
      <c r="C656" s="87" t="s">
        <v>3475</v>
      </c>
      <c r="D656" s="87" t="s">
        <v>3490</v>
      </c>
      <c r="E656" s="87" t="s">
        <v>3593</v>
      </c>
      <c r="F656" s="87"/>
      <c r="G656" s="87" t="s">
        <v>3826</v>
      </c>
      <c r="H656" s="76">
        <v>4002381162564</v>
      </c>
      <c r="I656" s="89">
        <v>1194.7</v>
      </c>
      <c r="J656" s="86" t="s">
        <v>334</v>
      </c>
      <c r="K656" s="87" t="s">
        <v>3595</v>
      </c>
      <c r="L656" s="77">
        <f t="shared" si="10"/>
        <v>162564</v>
      </c>
    </row>
    <row r="657" spans="1:12" ht="15" customHeight="1" x14ac:dyDescent="0.25">
      <c r="A657" s="85" t="s">
        <v>487</v>
      </c>
      <c r="B657" s="86" t="s">
        <v>488</v>
      </c>
      <c r="C657" s="87" t="s">
        <v>3451</v>
      </c>
      <c r="D657" s="87" t="s">
        <v>3490</v>
      </c>
      <c r="E657" s="87" t="s">
        <v>3453</v>
      </c>
      <c r="F657" s="87" t="s">
        <v>3487</v>
      </c>
      <c r="G657" s="87" t="s">
        <v>3491</v>
      </c>
      <c r="H657" s="76">
        <v>4002381162908</v>
      </c>
      <c r="I657" s="88">
        <v>23.5</v>
      </c>
      <c r="J657" s="86" t="s">
        <v>484</v>
      </c>
      <c r="K657" s="87" t="s">
        <v>3488</v>
      </c>
      <c r="L657" s="77">
        <f t="shared" si="10"/>
        <v>162908</v>
      </c>
    </row>
    <row r="658" spans="1:12" ht="15" customHeight="1" x14ac:dyDescent="0.25">
      <c r="A658" s="85" t="s">
        <v>1644</v>
      </c>
      <c r="B658" s="86" t="s">
        <v>1645</v>
      </c>
      <c r="C658" s="87" t="s">
        <v>3451</v>
      </c>
      <c r="D658" s="87" t="s">
        <v>3632</v>
      </c>
      <c r="E658" s="87" t="s">
        <v>3633</v>
      </c>
      <c r="F658" s="87"/>
      <c r="G658" s="87" t="s">
        <v>3634</v>
      </c>
      <c r="H658" s="76">
        <v>4607139171166</v>
      </c>
      <c r="I658" s="88">
        <v>180.7</v>
      </c>
      <c r="J658" s="86" t="s">
        <v>2640</v>
      </c>
      <c r="K658" s="87" t="s">
        <v>3595</v>
      </c>
      <c r="L658" s="77">
        <f t="shared" si="10"/>
        <v>171166</v>
      </c>
    </row>
    <row r="659" spans="1:12" ht="15" customHeight="1" x14ac:dyDescent="0.25">
      <c r="A659" s="85" t="s">
        <v>1649</v>
      </c>
      <c r="B659" s="86" t="s">
        <v>1650</v>
      </c>
      <c r="C659" s="87" t="s">
        <v>3465</v>
      </c>
      <c r="D659" s="87" t="s">
        <v>3470</v>
      </c>
      <c r="E659" s="87" t="s">
        <v>3599</v>
      </c>
      <c r="F659" s="87"/>
      <c r="G659" s="87" t="s">
        <v>3637</v>
      </c>
      <c r="H659" s="76">
        <v>4002383172783</v>
      </c>
      <c r="I659" s="88">
        <v>256.7</v>
      </c>
      <c r="J659" s="86" t="s">
        <v>1651</v>
      </c>
      <c r="K659" s="87" t="s">
        <v>3595</v>
      </c>
      <c r="L659" s="77">
        <f t="shared" si="10"/>
        <v>172783</v>
      </c>
    </row>
    <row r="660" spans="1:12" ht="15" customHeight="1" x14ac:dyDescent="0.25">
      <c r="A660" s="85" t="s">
        <v>195</v>
      </c>
      <c r="B660" s="86" t="s">
        <v>196</v>
      </c>
      <c r="C660" s="87" t="s">
        <v>3451</v>
      </c>
      <c r="D660" s="87" t="s">
        <v>3470</v>
      </c>
      <c r="E660" s="87" t="s">
        <v>3471</v>
      </c>
      <c r="F660" s="87"/>
      <c r="G660" s="87" t="s">
        <v>3470</v>
      </c>
      <c r="H660" s="76">
        <v>4002381174734</v>
      </c>
      <c r="I660" s="88">
        <v>341.2</v>
      </c>
      <c r="J660" s="86" t="s">
        <v>197</v>
      </c>
      <c r="K660" s="87" t="s">
        <v>3455</v>
      </c>
      <c r="L660" s="77">
        <f t="shared" si="10"/>
        <v>174734</v>
      </c>
    </row>
    <row r="661" spans="1:12" ht="15" customHeight="1" x14ac:dyDescent="0.25">
      <c r="A661" s="85" t="s">
        <v>22</v>
      </c>
      <c r="B661" s="86" t="s">
        <v>23</v>
      </c>
      <c r="C661" s="87" t="s">
        <v>3465</v>
      </c>
      <c r="D661" s="87" t="s">
        <v>3452</v>
      </c>
      <c r="E661" s="87" t="s">
        <v>3453</v>
      </c>
      <c r="F661" s="87" t="s">
        <v>3466</v>
      </c>
      <c r="G661" s="87" t="s">
        <v>3467</v>
      </c>
      <c r="H661" s="76">
        <v>4002381174932</v>
      </c>
      <c r="I661" s="88">
        <v>283.5</v>
      </c>
      <c r="J661" s="86" t="s">
        <v>24</v>
      </c>
      <c r="K661" s="87" t="s">
        <v>3464</v>
      </c>
      <c r="L661" s="77">
        <f t="shared" si="10"/>
        <v>174932</v>
      </c>
    </row>
    <row r="662" spans="1:12" ht="15" customHeight="1" x14ac:dyDescent="0.25">
      <c r="A662" s="85" t="s">
        <v>1658</v>
      </c>
      <c r="B662" s="86" t="s">
        <v>1659</v>
      </c>
      <c r="C662" s="87" t="s">
        <v>3451</v>
      </c>
      <c r="D662" s="87" t="s">
        <v>3461</v>
      </c>
      <c r="E662" s="87" t="s">
        <v>3633</v>
      </c>
      <c r="F662" s="87"/>
      <c r="G662" s="87" t="s">
        <v>3688</v>
      </c>
      <c r="H662" s="76">
        <v>4002383182171</v>
      </c>
      <c r="I662" s="88">
        <v>7.6</v>
      </c>
      <c r="J662" s="86" t="s">
        <v>1657</v>
      </c>
      <c r="K662" s="87" t="s">
        <v>3595</v>
      </c>
      <c r="L662" s="77">
        <f t="shared" si="10"/>
        <v>182171</v>
      </c>
    </row>
    <row r="663" spans="1:12" ht="15" customHeight="1" x14ac:dyDescent="0.25">
      <c r="A663" s="85" t="s">
        <v>485</v>
      </c>
      <c r="B663" s="86" t="s">
        <v>486</v>
      </c>
      <c r="C663" s="87" t="s">
        <v>3465</v>
      </c>
      <c r="D663" s="87" t="s">
        <v>3479</v>
      </c>
      <c r="E663" s="87" t="s">
        <v>3453</v>
      </c>
      <c r="F663" s="87" t="s">
        <v>3487</v>
      </c>
      <c r="G663" s="87" t="s">
        <v>3489</v>
      </c>
      <c r="H663" s="76">
        <v>4002381184887</v>
      </c>
      <c r="I663" s="88">
        <v>64.7</v>
      </c>
      <c r="J663" s="86" t="s">
        <v>484</v>
      </c>
      <c r="K663" s="87" t="s">
        <v>3488</v>
      </c>
      <c r="L663" s="77">
        <f t="shared" si="10"/>
        <v>184887</v>
      </c>
    </row>
    <row r="664" spans="1:12" ht="15" customHeight="1" x14ac:dyDescent="0.25">
      <c r="A664" s="85" t="s">
        <v>3276</v>
      </c>
      <c r="B664" s="86" t="s">
        <v>3277</v>
      </c>
      <c r="C664" s="87" t="s">
        <v>3475</v>
      </c>
      <c r="D664" s="87" t="s">
        <v>3671</v>
      </c>
      <c r="E664" s="87" t="s">
        <v>3593</v>
      </c>
      <c r="F664" s="87"/>
      <c r="G664" s="87" t="s">
        <v>3672</v>
      </c>
      <c r="H664" s="76">
        <v>400238191240</v>
      </c>
      <c r="I664" s="88">
        <v>188.2</v>
      </c>
      <c r="J664" s="86" t="s">
        <v>3278</v>
      </c>
      <c r="K664" s="87" t="s">
        <v>3595</v>
      </c>
      <c r="L664" s="77">
        <f t="shared" si="10"/>
        <v>191240</v>
      </c>
    </row>
    <row r="665" spans="1:12" ht="15" customHeight="1" x14ac:dyDescent="0.25">
      <c r="A665" s="78">
        <v>15580817</v>
      </c>
      <c r="B665" s="79" t="s">
        <v>1010</v>
      </c>
      <c r="H665" s="76">
        <v>9002639223561</v>
      </c>
      <c r="I665" s="79">
        <v>26.4</v>
      </c>
      <c r="L665" s="77">
        <f t="shared" si="10"/>
        <v>223561</v>
      </c>
    </row>
    <row r="666" spans="1:12" ht="15" customHeight="1" x14ac:dyDescent="0.25">
      <c r="A666" s="78">
        <v>15580902</v>
      </c>
      <c r="B666" s="79" t="s">
        <v>1009</v>
      </c>
      <c r="H666" s="76">
        <v>9002639223578</v>
      </c>
      <c r="I666" s="79">
        <v>69.099999999999994</v>
      </c>
      <c r="L666" s="77">
        <f t="shared" si="10"/>
        <v>223578</v>
      </c>
    </row>
    <row r="667" spans="1:12" ht="15" customHeight="1" x14ac:dyDescent="0.25">
      <c r="A667" s="85" t="s">
        <v>1007</v>
      </c>
      <c r="B667" s="86" t="s">
        <v>1008</v>
      </c>
      <c r="C667" s="87" t="s">
        <v>3465</v>
      </c>
      <c r="D667" s="87" t="s">
        <v>3492</v>
      </c>
      <c r="E667" s="87" t="s">
        <v>3453</v>
      </c>
      <c r="F667" s="87" t="s">
        <v>3456</v>
      </c>
      <c r="G667" s="87" t="s">
        <v>4010</v>
      </c>
      <c r="H667" s="76">
        <v>9002639223714</v>
      </c>
      <c r="I667" s="88">
        <v>29</v>
      </c>
      <c r="J667" s="86" t="s">
        <v>848</v>
      </c>
      <c r="K667" s="87" t="s">
        <v>3455</v>
      </c>
      <c r="L667" s="77">
        <f t="shared" si="10"/>
        <v>223714</v>
      </c>
    </row>
    <row r="668" spans="1:12" ht="15" customHeight="1" x14ac:dyDescent="0.25">
      <c r="A668" s="78">
        <v>15630902</v>
      </c>
      <c r="B668" s="79" t="s">
        <v>1006</v>
      </c>
      <c r="H668" s="76">
        <v>9002639223721</v>
      </c>
      <c r="I668" s="79">
        <v>69.099999999999994</v>
      </c>
      <c r="L668" s="77">
        <f t="shared" si="10"/>
        <v>223721</v>
      </c>
    </row>
    <row r="669" spans="1:12" ht="15" customHeight="1" x14ac:dyDescent="0.25">
      <c r="A669" s="85" t="s">
        <v>1004</v>
      </c>
      <c r="B669" s="86" t="s">
        <v>1005</v>
      </c>
      <c r="C669" s="87" t="s">
        <v>3465</v>
      </c>
      <c r="D669" s="87" t="s">
        <v>3492</v>
      </c>
      <c r="E669" s="87" t="s">
        <v>3453</v>
      </c>
      <c r="F669" s="87" t="s">
        <v>3573</v>
      </c>
      <c r="G669" s="87" t="s">
        <v>4009</v>
      </c>
      <c r="H669" s="76">
        <v>9002639223745</v>
      </c>
      <c r="I669" s="88">
        <v>29</v>
      </c>
      <c r="J669" s="86" t="s">
        <v>848</v>
      </c>
      <c r="K669" s="87" t="s">
        <v>3455</v>
      </c>
      <c r="L669" s="77">
        <f t="shared" si="10"/>
        <v>223745</v>
      </c>
    </row>
    <row r="670" spans="1:12" ht="15" customHeight="1" x14ac:dyDescent="0.25">
      <c r="A670" s="85" t="s">
        <v>1002</v>
      </c>
      <c r="B670" s="86" t="s">
        <v>1003</v>
      </c>
      <c r="C670" s="87" t="s">
        <v>3465</v>
      </c>
      <c r="D670" s="87" t="s">
        <v>3461</v>
      </c>
      <c r="E670" s="87" t="s">
        <v>3453</v>
      </c>
      <c r="F670" s="87" t="s">
        <v>3573</v>
      </c>
      <c r="G670" s="87" t="s">
        <v>4008</v>
      </c>
      <c r="H670" s="76">
        <v>9002639223752</v>
      </c>
      <c r="I670" s="88">
        <v>76</v>
      </c>
      <c r="J670" s="86" t="s">
        <v>848</v>
      </c>
      <c r="K670" s="87" t="s">
        <v>3455</v>
      </c>
      <c r="L670" s="77">
        <f t="shared" si="10"/>
        <v>223752</v>
      </c>
    </row>
    <row r="671" spans="1:12" ht="15" customHeight="1" x14ac:dyDescent="0.25">
      <c r="A671" s="78">
        <v>15650817</v>
      </c>
      <c r="B671" s="79" t="s">
        <v>1001</v>
      </c>
      <c r="H671" s="76">
        <v>9002639223776</v>
      </c>
      <c r="I671" s="79">
        <v>24.2</v>
      </c>
      <c r="L671" s="77">
        <f t="shared" si="10"/>
        <v>223776</v>
      </c>
    </row>
    <row r="672" spans="1:12" ht="15" customHeight="1" x14ac:dyDescent="0.25">
      <c r="A672" s="78">
        <v>15650902</v>
      </c>
      <c r="B672" s="79" t="s">
        <v>1000</v>
      </c>
      <c r="H672" s="76">
        <v>9002639223783</v>
      </c>
      <c r="I672" s="79">
        <v>63.3</v>
      </c>
      <c r="L672" s="77">
        <f t="shared" si="10"/>
        <v>223783</v>
      </c>
    </row>
    <row r="673" spans="1:12" ht="15" customHeight="1" x14ac:dyDescent="0.25">
      <c r="A673" s="85" t="s">
        <v>996</v>
      </c>
      <c r="B673" s="86" t="s">
        <v>997</v>
      </c>
      <c r="C673" s="87" t="s">
        <v>3465</v>
      </c>
      <c r="D673" s="87" t="s">
        <v>3461</v>
      </c>
      <c r="E673" s="87" t="s">
        <v>3453</v>
      </c>
      <c r="F673" s="87" t="s">
        <v>3454</v>
      </c>
      <c r="G673" s="87" t="s">
        <v>3461</v>
      </c>
      <c r="H673" s="76">
        <v>9002639224162</v>
      </c>
      <c r="I673" s="88">
        <v>63.4</v>
      </c>
      <c r="J673" s="86" t="s">
        <v>876</v>
      </c>
      <c r="K673" s="87" t="s">
        <v>3455</v>
      </c>
      <c r="L673" s="77">
        <f t="shared" si="10"/>
        <v>224162</v>
      </c>
    </row>
    <row r="674" spans="1:12" ht="15" customHeight="1" x14ac:dyDescent="0.25">
      <c r="A674" s="85" t="s">
        <v>998</v>
      </c>
      <c r="B674" s="86" t="s">
        <v>999</v>
      </c>
      <c r="C674" s="87" t="s">
        <v>3465</v>
      </c>
      <c r="D674" s="87" t="s">
        <v>3492</v>
      </c>
      <c r="E674" s="87" t="s">
        <v>3453</v>
      </c>
      <c r="F674" s="87" t="s">
        <v>3454</v>
      </c>
      <c r="G674" s="87" t="s">
        <v>3492</v>
      </c>
      <c r="H674" s="76">
        <v>9002639224179</v>
      </c>
      <c r="I674" s="88">
        <v>25.2</v>
      </c>
      <c r="J674" s="86" t="s">
        <v>876</v>
      </c>
      <c r="K674" s="87" t="s">
        <v>3455</v>
      </c>
      <c r="L674" s="77">
        <f t="shared" si="10"/>
        <v>224179</v>
      </c>
    </row>
    <row r="675" spans="1:12" ht="15" customHeight="1" x14ac:dyDescent="0.25">
      <c r="A675" s="78">
        <v>450648</v>
      </c>
      <c r="B675" s="79" t="s">
        <v>2075</v>
      </c>
      <c r="H675" s="76">
        <v>4007535243304</v>
      </c>
      <c r="I675" s="79">
        <v>7.6</v>
      </c>
      <c r="L675" s="77">
        <f t="shared" si="10"/>
        <v>243304</v>
      </c>
    </row>
    <row r="676" spans="1:12" ht="15" customHeight="1" x14ac:dyDescent="0.25">
      <c r="A676" s="78">
        <v>450315</v>
      </c>
      <c r="B676" s="79" t="s">
        <v>2077</v>
      </c>
      <c r="H676" s="76">
        <v>4007535243342</v>
      </c>
      <c r="I676" s="79">
        <v>7.6</v>
      </c>
      <c r="L676" s="77">
        <f t="shared" si="10"/>
        <v>243342</v>
      </c>
    </row>
    <row r="677" spans="1:12" ht="15" customHeight="1" x14ac:dyDescent="0.25">
      <c r="A677" s="78">
        <v>450316</v>
      </c>
      <c r="B677" s="79" t="s">
        <v>2078</v>
      </c>
      <c r="H677" s="76">
        <v>4007535243359</v>
      </c>
      <c r="I677" s="79">
        <v>7.6</v>
      </c>
      <c r="L677" s="77">
        <f t="shared" si="10"/>
        <v>243359</v>
      </c>
    </row>
    <row r="678" spans="1:12" ht="15" customHeight="1" x14ac:dyDescent="0.25">
      <c r="A678" s="78">
        <v>961647</v>
      </c>
      <c r="B678" s="79" t="s">
        <v>3041</v>
      </c>
      <c r="H678" s="76">
        <v>9002639244412</v>
      </c>
      <c r="I678" s="79">
        <v>395.4</v>
      </c>
      <c r="L678" s="77">
        <f t="shared" si="10"/>
        <v>244412</v>
      </c>
    </row>
    <row r="679" spans="1:12" ht="15" customHeight="1" x14ac:dyDescent="0.25">
      <c r="A679" s="78">
        <v>961645</v>
      </c>
      <c r="B679" s="79" t="s">
        <v>3040</v>
      </c>
      <c r="H679" s="76">
        <v>9002639244429</v>
      </c>
      <c r="I679" s="79">
        <v>547.79999999999995</v>
      </c>
      <c r="L679" s="77">
        <f t="shared" si="10"/>
        <v>244429</v>
      </c>
    </row>
    <row r="680" spans="1:12" ht="15" customHeight="1" x14ac:dyDescent="0.25">
      <c r="A680" s="78">
        <v>1517</v>
      </c>
      <c r="B680" s="79" t="s">
        <v>35</v>
      </c>
      <c r="H680" s="76">
        <v>4002381245724</v>
      </c>
      <c r="I680" s="79">
        <v>471.6</v>
      </c>
      <c r="L680" s="77">
        <f t="shared" si="10"/>
        <v>245724</v>
      </c>
    </row>
    <row r="681" spans="1:12" ht="15" customHeight="1" x14ac:dyDescent="0.25">
      <c r="A681" s="85" t="s">
        <v>2079</v>
      </c>
      <c r="B681" s="86" t="s">
        <v>2080</v>
      </c>
      <c r="C681" s="87" t="s">
        <v>3475</v>
      </c>
      <c r="D681" s="87" t="s">
        <v>3490</v>
      </c>
      <c r="E681" s="87" t="s">
        <v>3593</v>
      </c>
      <c r="F681" s="87"/>
      <c r="G681" s="87" t="s">
        <v>3855</v>
      </c>
      <c r="H681" s="76">
        <v>4007535248705</v>
      </c>
      <c r="I681" s="88">
        <v>9.1</v>
      </c>
      <c r="J681" s="86" t="s">
        <v>2076</v>
      </c>
      <c r="K681" s="87" t="s">
        <v>3595</v>
      </c>
      <c r="L681" s="77">
        <f t="shared" si="10"/>
        <v>248705</v>
      </c>
    </row>
    <row r="682" spans="1:12" ht="15" customHeight="1" x14ac:dyDescent="0.25">
      <c r="A682" s="78">
        <v>863658</v>
      </c>
      <c r="B682" s="79" t="s">
        <v>2081</v>
      </c>
      <c r="H682" s="76">
        <v>4007535249009</v>
      </c>
      <c r="I682" s="79">
        <v>7.6</v>
      </c>
      <c r="L682" s="77">
        <f t="shared" si="10"/>
        <v>249009</v>
      </c>
    </row>
    <row r="683" spans="1:12" ht="15" customHeight="1" x14ac:dyDescent="0.25">
      <c r="A683" s="85" t="s">
        <v>2087</v>
      </c>
      <c r="B683" s="86" t="s">
        <v>2088</v>
      </c>
      <c r="C683" s="87" t="s">
        <v>3475</v>
      </c>
      <c r="D683" s="87" t="s">
        <v>3490</v>
      </c>
      <c r="E683" s="87" t="s">
        <v>3593</v>
      </c>
      <c r="F683" s="87"/>
      <c r="G683" s="87" t="s">
        <v>3856</v>
      </c>
      <c r="H683" s="76">
        <v>4045644278596</v>
      </c>
      <c r="I683" s="88">
        <v>223.2</v>
      </c>
      <c r="J683" s="86" t="s">
        <v>2089</v>
      </c>
      <c r="K683" s="87" t="s">
        <v>3595</v>
      </c>
      <c r="L683" s="77">
        <f t="shared" si="10"/>
        <v>278596</v>
      </c>
    </row>
    <row r="684" spans="1:12" ht="15" customHeight="1" x14ac:dyDescent="0.25">
      <c r="A684" s="85" t="s">
        <v>1369</v>
      </c>
      <c r="B684" s="86" t="s">
        <v>1370</v>
      </c>
      <c r="C684" s="87" t="s">
        <v>3475</v>
      </c>
      <c r="D684" s="87" t="s">
        <v>3598</v>
      </c>
      <c r="E684" s="87" t="s">
        <v>3599</v>
      </c>
      <c r="F684" s="87"/>
      <c r="G684" s="87" t="s">
        <v>3556</v>
      </c>
      <c r="H684" s="76">
        <v>4002383301756</v>
      </c>
      <c r="I684" s="88">
        <v>477.9</v>
      </c>
      <c r="J684" s="86" t="s">
        <v>1371</v>
      </c>
      <c r="K684" s="87" t="s">
        <v>3595</v>
      </c>
      <c r="L684" s="77">
        <f t="shared" si="10"/>
        <v>301756</v>
      </c>
    </row>
    <row r="685" spans="1:12" ht="15" customHeight="1" x14ac:dyDescent="0.25">
      <c r="A685" s="85" t="s">
        <v>1372</v>
      </c>
      <c r="B685" s="86" t="s">
        <v>1373</v>
      </c>
      <c r="C685" s="87" t="s">
        <v>3475</v>
      </c>
      <c r="D685" s="87" t="s">
        <v>3598</v>
      </c>
      <c r="E685" s="87" t="s">
        <v>3599</v>
      </c>
      <c r="F685" s="87"/>
      <c r="G685" s="87" t="s">
        <v>3556</v>
      </c>
      <c r="H685" s="76">
        <v>4002383301756</v>
      </c>
      <c r="I685" s="88">
        <v>477.9</v>
      </c>
      <c r="J685" s="86" t="s">
        <v>1374</v>
      </c>
      <c r="K685" s="87" t="s">
        <v>3595</v>
      </c>
      <c r="L685" s="77">
        <f t="shared" si="10"/>
        <v>301756</v>
      </c>
    </row>
    <row r="686" spans="1:12" ht="15" customHeight="1" x14ac:dyDescent="0.25">
      <c r="A686" s="85" t="s">
        <v>1393</v>
      </c>
      <c r="B686" s="86" t="s">
        <v>1394</v>
      </c>
      <c r="C686" s="87" t="s">
        <v>3475</v>
      </c>
      <c r="D686" s="87" t="s">
        <v>3598</v>
      </c>
      <c r="E686" s="87" t="s">
        <v>3599</v>
      </c>
      <c r="F686" s="87"/>
      <c r="G686" s="87" t="s">
        <v>3556</v>
      </c>
      <c r="H686" s="76">
        <v>4002383302166</v>
      </c>
      <c r="I686" s="88">
        <v>477.9</v>
      </c>
      <c r="J686" s="86" t="s">
        <v>1395</v>
      </c>
      <c r="K686" s="87" t="s">
        <v>3595</v>
      </c>
      <c r="L686" s="77">
        <f t="shared" si="10"/>
        <v>302166</v>
      </c>
    </row>
    <row r="687" spans="1:12" ht="15" customHeight="1" x14ac:dyDescent="0.25">
      <c r="A687" s="85" t="s">
        <v>1415</v>
      </c>
      <c r="B687" s="86" t="s">
        <v>1416</v>
      </c>
      <c r="C687" s="87" t="s">
        <v>3475</v>
      </c>
      <c r="D687" s="87" t="s">
        <v>3598</v>
      </c>
      <c r="E687" s="87" t="s">
        <v>3601</v>
      </c>
      <c r="F687" s="87"/>
      <c r="G687" s="87" t="s">
        <v>3608</v>
      </c>
      <c r="H687" s="76">
        <v>4002383303576</v>
      </c>
      <c r="I687" s="88">
        <v>477.9</v>
      </c>
      <c r="J687" s="86" t="s">
        <v>1417</v>
      </c>
      <c r="K687" s="87" t="s">
        <v>3595</v>
      </c>
      <c r="L687" s="77">
        <f t="shared" si="10"/>
        <v>303576</v>
      </c>
    </row>
    <row r="688" spans="1:12" ht="15" customHeight="1" x14ac:dyDescent="0.25">
      <c r="A688" s="85" t="s">
        <v>1418</v>
      </c>
      <c r="B688" s="86" t="s">
        <v>1419</v>
      </c>
      <c r="C688" s="87" t="s">
        <v>3475</v>
      </c>
      <c r="D688" s="87" t="s">
        <v>3598</v>
      </c>
      <c r="E688" s="87" t="s">
        <v>3601</v>
      </c>
      <c r="F688" s="87"/>
      <c r="G688" s="87" t="s">
        <v>3608</v>
      </c>
      <c r="H688" s="76">
        <v>4002383303576</v>
      </c>
      <c r="I688" s="88">
        <v>477.9</v>
      </c>
      <c r="J688" s="86" t="s">
        <v>1420</v>
      </c>
      <c r="K688" s="87" t="s">
        <v>3595</v>
      </c>
      <c r="L688" s="77">
        <f t="shared" si="10"/>
        <v>303576</v>
      </c>
    </row>
    <row r="689" spans="1:12" ht="15" customHeight="1" x14ac:dyDescent="0.25">
      <c r="A689" s="85" t="s">
        <v>1439</v>
      </c>
      <c r="B689" s="86" t="s">
        <v>1440</v>
      </c>
      <c r="C689" s="87" t="s">
        <v>3475</v>
      </c>
      <c r="D689" s="87" t="s">
        <v>3598</v>
      </c>
      <c r="E689" s="87" t="s">
        <v>3601</v>
      </c>
      <c r="F689" s="87"/>
      <c r="G689" s="87" t="s">
        <v>3608</v>
      </c>
      <c r="H689" s="76">
        <v>4002383303934</v>
      </c>
      <c r="I689" s="88">
        <v>477.9</v>
      </c>
      <c r="J689" s="86" t="s">
        <v>1441</v>
      </c>
      <c r="K689" s="87" t="s">
        <v>3595</v>
      </c>
      <c r="L689" s="77">
        <f t="shared" si="10"/>
        <v>303934</v>
      </c>
    </row>
    <row r="690" spans="1:12" ht="15" customHeight="1" x14ac:dyDescent="0.25">
      <c r="A690" s="85" t="s">
        <v>1460</v>
      </c>
      <c r="B690" s="86" t="s">
        <v>1461</v>
      </c>
      <c r="C690" s="87" t="s">
        <v>3475</v>
      </c>
      <c r="D690" s="87" t="s">
        <v>3598</v>
      </c>
      <c r="E690" s="87" t="s">
        <v>3601</v>
      </c>
      <c r="F690" s="87"/>
      <c r="G690" s="87" t="s">
        <v>3610</v>
      </c>
      <c r="H690" s="76">
        <v>4002383305396</v>
      </c>
      <c r="I690" s="88">
        <v>477.9</v>
      </c>
      <c r="J690" s="86" t="s">
        <v>1462</v>
      </c>
      <c r="K690" s="87" t="s">
        <v>3595</v>
      </c>
      <c r="L690" s="77">
        <f t="shared" si="10"/>
        <v>305396</v>
      </c>
    </row>
    <row r="691" spans="1:12" ht="15" customHeight="1" x14ac:dyDescent="0.25">
      <c r="A691" s="85" t="s">
        <v>1481</v>
      </c>
      <c r="B691" s="86" t="s">
        <v>1482</v>
      </c>
      <c r="C691" s="87" t="s">
        <v>3475</v>
      </c>
      <c r="D691" s="87" t="s">
        <v>3598</v>
      </c>
      <c r="E691" s="87" t="s">
        <v>3601</v>
      </c>
      <c r="F691" s="87"/>
      <c r="G691" s="87" t="s">
        <v>3610</v>
      </c>
      <c r="H691" s="76">
        <v>4002383305754</v>
      </c>
      <c r="I691" s="88">
        <v>477.9</v>
      </c>
      <c r="J691" s="86" t="s">
        <v>1483</v>
      </c>
      <c r="K691" s="87" t="s">
        <v>3595</v>
      </c>
      <c r="L691" s="77">
        <f t="shared" si="10"/>
        <v>305754</v>
      </c>
    </row>
    <row r="692" spans="1:12" ht="15" customHeight="1" x14ac:dyDescent="0.25">
      <c r="A692" s="85" t="s">
        <v>1852</v>
      </c>
      <c r="B692" s="86" t="s">
        <v>2737</v>
      </c>
      <c r="C692" s="87" t="s">
        <v>3475</v>
      </c>
      <c r="D692" s="87" t="s">
        <v>3556</v>
      </c>
      <c r="E692" s="87" t="s">
        <v>3453</v>
      </c>
      <c r="F692" s="87" t="s">
        <v>3477</v>
      </c>
      <c r="G692" s="87" t="s">
        <v>4155</v>
      </c>
      <c r="H692" s="76">
        <v>4002380311178</v>
      </c>
      <c r="I692" s="88">
        <v>406.4</v>
      </c>
      <c r="J692" s="86" t="s">
        <v>1851</v>
      </c>
      <c r="K692" s="87" t="s">
        <v>3496</v>
      </c>
      <c r="L692" s="77">
        <f t="shared" si="10"/>
        <v>311178</v>
      </c>
    </row>
    <row r="693" spans="1:12" ht="15" customHeight="1" x14ac:dyDescent="0.25">
      <c r="A693" s="85" t="s">
        <v>1637</v>
      </c>
      <c r="B693" s="86" t="s">
        <v>1638</v>
      </c>
      <c r="C693" s="87" t="s">
        <v>3475</v>
      </c>
      <c r="D693" s="87" t="s">
        <v>3470</v>
      </c>
      <c r="E693" s="87" t="s">
        <v>3471</v>
      </c>
      <c r="F693" s="87"/>
      <c r="G693" s="87" t="s">
        <v>3470</v>
      </c>
      <c r="H693" s="76">
        <v>4002383315678</v>
      </c>
      <c r="I693" s="88">
        <v>328.9</v>
      </c>
      <c r="J693" s="86" t="s">
        <v>1639</v>
      </c>
      <c r="K693" s="87" t="s">
        <v>3496</v>
      </c>
      <c r="L693" s="77">
        <f t="shared" si="10"/>
        <v>315678</v>
      </c>
    </row>
    <row r="694" spans="1:12" ht="15" customHeight="1" x14ac:dyDescent="0.25">
      <c r="A694" s="85" t="s">
        <v>1642</v>
      </c>
      <c r="B694" s="86" t="s">
        <v>1643</v>
      </c>
      <c r="C694" s="87" t="s">
        <v>3475</v>
      </c>
      <c r="D694" s="87" t="s">
        <v>3470</v>
      </c>
      <c r="E694" s="87" t="s">
        <v>3471</v>
      </c>
      <c r="F694" s="87"/>
      <c r="G694" s="87" t="s">
        <v>3470</v>
      </c>
      <c r="H694" s="76">
        <v>4002383315852</v>
      </c>
      <c r="I694" s="88">
        <v>383.6</v>
      </c>
      <c r="J694" s="86" t="s">
        <v>1639</v>
      </c>
      <c r="K694" s="87" t="s">
        <v>3496</v>
      </c>
      <c r="L694" s="77">
        <f t="shared" si="10"/>
        <v>315852</v>
      </c>
    </row>
    <row r="695" spans="1:12" ht="15" customHeight="1" x14ac:dyDescent="0.25">
      <c r="A695" s="85" t="s">
        <v>3121</v>
      </c>
      <c r="B695" s="86" t="s">
        <v>3122</v>
      </c>
      <c r="C695" s="87" t="s">
        <v>3475</v>
      </c>
      <c r="D695" s="87" t="s">
        <v>3492</v>
      </c>
      <c r="E695" s="87" t="s">
        <v>3453</v>
      </c>
      <c r="F695" s="87" t="s">
        <v>3800</v>
      </c>
      <c r="G695" s="87" t="s">
        <v>4188</v>
      </c>
      <c r="H695" s="76">
        <v>4002381325099</v>
      </c>
      <c r="I695" s="88">
        <v>38.700000000000003</v>
      </c>
      <c r="J695" s="86" t="s">
        <v>495</v>
      </c>
      <c r="K695" s="87" t="s">
        <v>3455</v>
      </c>
      <c r="L695" s="77">
        <f t="shared" si="10"/>
        <v>325099</v>
      </c>
    </row>
    <row r="696" spans="1:12" ht="15" customHeight="1" x14ac:dyDescent="0.25">
      <c r="A696" s="85" t="s">
        <v>1390</v>
      </c>
      <c r="B696" s="86" t="s">
        <v>1391</v>
      </c>
      <c r="C696" s="87" t="s">
        <v>3475</v>
      </c>
      <c r="D696" s="87" t="s">
        <v>3598</v>
      </c>
      <c r="E696" s="87" t="s">
        <v>3599</v>
      </c>
      <c r="F696" s="87"/>
      <c r="G696" s="87" t="s">
        <v>3606</v>
      </c>
      <c r="H696" s="76">
        <v>4002383341332</v>
      </c>
      <c r="I696" s="88">
        <v>477.9</v>
      </c>
      <c r="J696" s="86" t="s">
        <v>1392</v>
      </c>
      <c r="K696" s="87" t="s">
        <v>3595</v>
      </c>
      <c r="L696" s="77">
        <f t="shared" si="10"/>
        <v>341332</v>
      </c>
    </row>
    <row r="697" spans="1:12" ht="15" customHeight="1" x14ac:dyDescent="0.25">
      <c r="A697" s="85" t="s">
        <v>1381</v>
      </c>
      <c r="B697" s="86" t="s">
        <v>1382</v>
      </c>
      <c r="C697" s="87" t="s">
        <v>3475</v>
      </c>
      <c r="D697" s="87" t="s">
        <v>3598</v>
      </c>
      <c r="E697" s="87" t="s">
        <v>3599</v>
      </c>
      <c r="F697" s="87"/>
      <c r="G697" s="87" t="s">
        <v>3607</v>
      </c>
      <c r="H697" s="76">
        <v>4002383341516</v>
      </c>
      <c r="I697" s="88">
        <v>477.9</v>
      </c>
      <c r="J697" s="86" t="s">
        <v>1383</v>
      </c>
      <c r="K697" s="87" t="s">
        <v>3595</v>
      </c>
      <c r="L697" s="77">
        <f t="shared" si="10"/>
        <v>341516</v>
      </c>
    </row>
    <row r="698" spans="1:12" ht="15" customHeight="1" x14ac:dyDescent="0.25">
      <c r="A698" s="85" t="s">
        <v>1378</v>
      </c>
      <c r="B698" s="86" t="s">
        <v>1379</v>
      </c>
      <c r="C698" s="87" t="s">
        <v>3475</v>
      </c>
      <c r="D698" s="87" t="s">
        <v>3598</v>
      </c>
      <c r="E698" s="87" t="s">
        <v>3599</v>
      </c>
      <c r="F698" s="87"/>
      <c r="G698" s="87" t="s">
        <v>3606</v>
      </c>
      <c r="H698" s="76">
        <v>4002383341653</v>
      </c>
      <c r="I698" s="88">
        <v>477.9</v>
      </c>
      <c r="J698" s="86" t="s">
        <v>1380</v>
      </c>
      <c r="K698" s="87" t="s">
        <v>3595</v>
      </c>
      <c r="L698" s="77">
        <f t="shared" si="10"/>
        <v>341653</v>
      </c>
    </row>
    <row r="699" spans="1:12" ht="15" customHeight="1" x14ac:dyDescent="0.25">
      <c r="A699" s="85" t="s">
        <v>1375</v>
      </c>
      <c r="B699" s="86" t="s">
        <v>1376</v>
      </c>
      <c r="C699" s="87" t="s">
        <v>3475</v>
      </c>
      <c r="D699" s="87" t="s">
        <v>3598</v>
      </c>
      <c r="E699" s="87" t="s">
        <v>3599</v>
      </c>
      <c r="F699" s="87"/>
      <c r="G699" s="87" t="s">
        <v>3556</v>
      </c>
      <c r="H699" s="76">
        <v>4002383341790</v>
      </c>
      <c r="I699" s="88">
        <v>477.9</v>
      </c>
      <c r="J699" s="86" t="s">
        <v>1377</v>
      </c>
      <c r="K699" s="87" t="s">
        <v>3595</v>
      </c>
      <c r="L699" s="77">
        <f t="shared" si="10"/>
        <v>341790</v>
      </c>
    </row>
    <row r="700" spans="1:12" ht="15" customHeight="1" x14ac:dyDescent="0.25">
      <c r="A700" s="85" t="s">
        <v>1436</v>
      </c>
      <c r="B700" s="86" t="s">
        <v>1437</v>
      </c>
      <c r="C700" s="87" t="s">
        <v>3475</v>
      </c>
      <c r="D700" s="87" t="s">
        <v>3598</v>
      </c>
      <c r="E700" s="87" t="s">
        <v>3601</v>
      </c>
      <c r="F700" s="87"/>
      <c r="G700" s="87" t="s">
        <v>3608</v>
      </c>
      <c r="H700" s="76">
        <v>4002383342384</v>
      </c>
      <c r="I700" s="88">
        <v>477.9</v>
      </c>
      <c r="J700" s="86" t="s">
        <v>1438</v>
      </c>
      <c r="K700" s="87" t="s">
        <v>3595</v>
      </c>
      <c r="L700" s="77">
        <f t="shared" si="10"/>
        <v>342384</v>
      </c>
    </row>
    <row r="701" spans="1:12" ht="15" customHeight="1" x14ac:dyDescent="0.25">
      <c r="A701" s="85" t="s">
        <v>1427</v>
      </c>
      <c r="B701" s="86" t="s">
        <v>1428</v>
      </c>
      <c r="C701" s="87" t="s">
        <v>3475</v>
      </c>
      <c r="D701" s="87" t="s">
        <v>3598</v>
      </c>
      <c r="E701" s="87" t="s">
        <v>3601</v>
      </c>
      <c r="F701" s="87"/>
      <c r="G701" s="87" t="s">
        <v>3609</v>
      </c>
      <c r="H701" s="76">
        <v>4002383342568</v>
      </c>
      <c r="I701" s="88">
        <v>477.9</v>
      </c>
      <c r="J701" s="86" t="s">
        <v>1429</v>
      </c>
      <c r="K701" s="87" t="s">
        <v>3595</v>
      </c>
      <c r="L701" s="77">
        <f t="shared" si="10"/>
        <v>342568</v>
      </c>
    </row>
    <row r="702" spans="1:12" ht="15" customHeight="1" x14ac:dyDescent="0.25">
      <c r="A702" s="85" t="s">
        <v>1424</v>
      </c>
      <c r="B702" s="86" t="s">
        <v>1425</v>
      </c>
      <c r="C702" s="87" t="s">
        <v>3475</v>
      </c>
      <c r="D702" s="87" t="s">
        <v>3598</v>
      </c>
      <c r="E702" s="87" t="s">
        <v>3601</v>
      </c>
      <c r="F702" s="87"/>
      <c r="G702" s="87" t="s">
        <v>3609</v>
      </c>
      <c r="H702" s="76">
        <v>4002383342605</v>
      </c>
      <c r="I702" s="88">
        <v>477.9</v>
      </c>
      <c r="J702" s="86" t="s">
        <v>1426</v>
      </c>
      <c r="K702" s="87" t="s">
        <v>3595</v>
      </c>
      <c r="L702" s="77">
        <f t="shared" si="10"/>
        <v>342605</v>
      </c>
    </row>
    <row r="703" spans="1:12" ht="15" customHeight="1" x14ac:dyDescent="0.25">
      <c r="A703" s="85" t="s">
        <v>1421</v>
      </c>
      <c r="B703" s="86" t="s">
        <v>1422</v>
      </c>
      <c r="C703" s="87" t="s">
        <v>3475</v>
      </c>
      <c r="D703" s="87" t="s">
        <v>3598</v>
      </c>
      <c r="E703" s="87" t="s">
        <v>3601</v>
      </c>
      <c r="F703" s="87"/>
      <c r="G703" s="87" t="s">
        <v>3608</v>
      </c>
      <c r="H703" s="76">
        <v>4002383342742</v>
      </c>
      <c r="I703" s="88">
        <v>477.9</v>
      </c>
      <c r="J703" s="86" t="s">
        <v>1423</v>
      </c>
      <c r="K703" s="87" t="s">
        <v>3595</v>
      </c>
      <c r="L703" s="77">
        <f t="shared" si="10"/>
        <v>342742</v>
      </c>
    </row>
    <row r="704" spans="1:12" ht="15" customHeight="1" x14ac:dyDescent="0.25">
      <c r="A704" s="85" t="s">
        <v>1478</v>
      </c>
      <c r="B704" s="86" t="s">
        <v>1479</v>
      </c>
      <c r="C704" s="87" t="s">
        <v>3475</v>
      </c>
      <c r="D704" s="87" t="s">
        <v>3598</v>
      </c>
      <c r="E704" s="87" t="s">
        <v>3601</v>
      </c>
      <c r="F704" s="87"/>
      <c r="G704" s="87" t="s">
        <v>3610</v>
      </c>
      <c r="H704" s="76">
        <v>4002383343336</v>
      </c>
      <c r="I704" s="88">
        <v>477.9</v>
      </c>
      <c r="J704" s="86" t="s">
        <v>1480</v>
      </c>
      <c r="K704" s="87" t="s">
        <v>3595</v>
      </c>
      <c r="L704" s="77">
        <f t="shared" si="10"/>
        <v>343336</v>
      </c>
    </row>
    <row r="705" spans="1:12" ht="15" customHeight="1" x14ac:dyDescent="0.25">
      <c r="A705" s="85" t="s">
        <v>1469</v>
      </c>
      <c r="B705" s="86" t="s">
        <v>1470</v>
      </c>
      <c r="C705" s="87" t="s">
        <v>3475</v>
      </c>
      <c r="D705" s="87" t="s">
        <v>3598</v>
      </c>
      <c r="E705" s="87" t="s">
        <v>3601</v>
      </c>
      <c r="F705" s="87"/>
      <c r="G705" s="87" t="s">
        <v>3612</v>
      </c>
      <c r="H705" s="76">
        <v>4002383343510</v>
      </c>
      <c r="I705" s="88">
        <v>477.9</v>
      </c>
      <c r="J705" s="86" t="s">
        <v>1471</v>
      </c>
      <c r="K705" s="87" t="s">
        <v>3595</v>
      </c>
      <c r="L705" s="77">
        <f t="shared" si="10"/>
        <v>343510</v>
      </c>
    </row>
    <row r="706" spans="1:12" ht="15" customHeight="1" x14ac:dyDescent="0.25">
      <c r="A706" s="85" t="s">
        <v>1466</v>
      </c>
      <c r="B706" s="86" t="s">
        <v>1467</v>
      </c>
      <c r="C706" s="87" t="s">
        <v>3475</v>
      </c>
      <c r="D706" s="87" t="s">
        <v>3598</v>
      </c>
      <c r="E706" s="87" t="s">
        <v>3601</v>
      </c>
      <c r="F706" s="87"/>
      <c r="G706" s="87" t="s">
        <v>3611</v>
      </c>
      <c r="H706" s="76">
        <v>4002383343657</v>
      </c>
      <c r="I706" s="88">
        <v>477.9</v>
      </c>
      <c r="J706" s="86" t="s">
        <v>1468</v>
      </c>
      <c r="K706" s="87" t="s">
        <v>3595</v>
      </c>
      <c r="L706" s="77">
        <f t="shared" si="10"/>
        <v>343657</v>
      </c>
    </row>
    <row r="707" spans="1:12" ht="15" customHeight="1" x14ac:dyDescent="0.25">
      <c r="A707" s="85" t="s">
        <v>1463</v>
      </c>
      <c r="B707" s="86" t="s">
        <v>1464</v>
      </c>
      <c r="C707" s="87" t="s">
        <v>3475</v>
      </c>
      <c r="D707" s="87" t="s">
        <v>3598</v>
      </c>
      <c r="E707" s="87" t="s">
        <v>3601</v>
      </c>
      <c r="F707" s="87"/>
      <c r="G707" s="87" t="s">
        <v>3610</v>
      </c>
      <c r="H707" s="76">
        <v>4002383343794</v>
      </c>
      <c r="I707" s="88">
        <v>477.9</v>
      </c>
      <c r="J707" s="86" t="s">
        <v>1465</v>
      </c>
      <c r="K707" s="87" t="s">
        <v>3595</v>
      </c>
      <c r="L707" s="77">
        <f t="shared" ref="L707:L770" si="11">IFERROR(VALUE(RIGHT(H707,6)),"")</f>
        <v>343794</v>
      </c>
    </row>
    <row r="708" spans="1:12" ht="15" customHeight="1" x14ac:dyDescent="0.25">
      <c r="A708" s="85" t="s">
        <v>69</v>
      </c>
      <c r="B708" s="86" t="s">
        <v>70</v>
      </c>
      <c r="C708" s="87" t="s">
        <v>3475</v>
      </c>
      <c r="D708" s="87" t="s">
        <v>3568</v>
      </c>
      <c r="E708" s="87" t="s">
        <v>3471</v>
      </c>
      <c r="F708" s="87"/>
      <c r="G708" s="87" t="s">
        <v>3568</v>
      </c>
      <c r="H708" s="76">
        <v>4002381347466</v>
      </c>
      <c r="I708" s="88">
        <v>88.9</v>
      </c>
      <c r="J708" s="86" t="s">
        <v>66</v>
      </c>
      <c r="K708" s="87" t="s">
        <v>3455</v>
      </c>
      <c r="L708" s="77">
        <f t="shared" si="11"/>
        <v>347466</v>
      </c>
    </row>
    <row r="709" spans="1:12" ht="15" customHeight="1" x14ac:dyDescent="0.25">
      <c r="A709" s="85" t="s">
        <v>1853</v>
      </c>
      <c r="B709" s="86" t="s">
        <v>2738</v>
      </c>
      <c r="C709" s="87" t="s">
        <v>3475</v>
      </c>
      <c r="D709" s="87" t="s">
        <v>3803</v>
      </c>
      <c r="E709" s="87" t="s">
        <v>3453</v>
      </c>
      <c r="F709" s="87" t="s">
        <v>3477</v>
      </c>
      <c r="G709" s="87" t="s">
        <v>4156</v>
      </c>
      <c r="H709" s="76">
        <v>4002380376405</v>
      </c>
      <c r="I709" s="88">
        <v>347.2</v>
      </c>
      <c r="J709" s="86" t="s">
        <v>1851</v>
      </c>
      <c r="K709" s="87" t="s">
        <v>3496</v>
      </c>
      <c r="L709" s="77">
        <f t="shared" si="11"/>
        <v>376405</v>
      </c>
    </row>
    <row r="710" spans="1:12" ht="15" customHeight="1" x14ac:dyDescent="0.25">
      <c r="A710" s="85" t="s">
        <v>1888</v>
      </c>
      <c r="B710" s="86" t="s">
        <v>2776</v>
      </c>
      <c r="C710" s="87" t="s">
        <v>3475</v>
      </c>
      <c r="D710" s="87" t="s">
        <v>3490</v>
      </c>
      <c r="E710" s="87" t="s">
        <v>3471</v>
      </c>
      <c r="F710" s="87"/>
      <c r="G710" s="87" t="s">
        <v>3490</v>
      </c>
      <c r="H710" s="76">
        <v>4002380413148</v>
      </c>
      <c r="I710" s="88">
        <v>75.099999999999994</v>
      </c>
      <c r="J710" s="86" t="s">
        <v>1870</v>
      </c>
      <c r="K710" s="87" t="s">
        <v>3595</v>
      </c>
      <c r="L710" s="77">
        <f t="shared" si="11"/>
        <v>413148</v>
      </c>
    </row>
    <row r="711" spans="1:12" ht="15" customHeight="1" x14ac:dyDescent="0.25">
      <c r="A711" s="85" t="s">
        <v>1883</v>
      </c>
      <c r="B711" s="86" t="s">
        <v>2771</v>
      </c>
      <c r="C711" s="87" t="s">
        <v>3475</v>
      </c>
      <c r="D711" s="87" t="s">
        <v>3490</v>
      </c>
      <c r="E711" s="87" t="s">
        <v>3471</v>
      </c>
      <c r="F711" s="87"/>
      <c r="G711" s="87" t="s">
        <v>3490</v>
      </c>
      <c r="H711" s="76">
        <v>4002380413285</v>
      </c>
      <c r="I711" s="88">
        <v>75.099999999999994</v>
      </c>
      <c r="J711" s="86" t="s">
        <v>1870</v>
      </c>
      <c r="K711" s="87" t="s">
        <v>3595</v>
      </c>
      <c r="L711" s="77">
        <f t="shared" si="11"/>
        <v>413285</v>
      </c>
    </row>
    <row r="712" spans="1:12" ht="15" customHeight="1" x14ac:dyDescent="0.25">
      <c r="A712" s="85" t="s">
        <v>1874</v>
      </c>
      <c r="B712" s="86" t="s">
        <v>2761</v>
      </c>
      <c r="C712" s="87" t="s">
        <v>3475</v>
      </c>
      <c r="D712" s="87" t="s">
        <v>3490</v>
      </c>
      <c r="E712" s="87" t="s">
        <v>3471</v>
      </c>
      <c r="F712" s="87"/>
      <c r="G712" s="87" t="s">
        <v>3490</v>
      </c>
      <c r="H712" s="76">
        <v>4002380413322</v>
      </c>
      <c r="I712" s="88">
        <v>75.099999999999994</v>
      </c>
      <c r="J712" s="86" t="s">
        <v>1870</v>
      </c>
      <c r="K712" s="87" t="s">
        <v>3595</v>
      </c>
      <c r="L712" s="77">
        <f t="shared" si="11"/>
        <v>413322</v>
      </c>
    </row>
    <row r="713" spans="1:12" ht="15" customHeight="1" x14ac:dyDescent="0.25">
      <c r="A713" s="78">
        <v>10408</v>
      </c>
      <c r="B713" s="79" t="s">
        <v>2770</v>
      </c>
      <c r="H713" s="76">
        <v>4002380413469</v>
      </c>
      <c r="I713" s="79">
        <v>65</v>
      </c>
      <c r="L713" s="77">
        <f t="shared" si="11"/>
        <v>413469</v>
      </c>
    </row>
    <row r="714" spans="1:12" ht="15" customHeight="1" x14ac:dyDescent="0.25">
      <c r="A714" s="85" t="s">
        <v>1876</v>
      </c>
      <c r="B714" s="86" t="s">
        <v>2763</v>
      </c>
      <c r="C714" s="87" t="s">
        <v>3475</v>
      </c>
      <c r="D714" s="87" t="s">
        <v>3490</v>
      </c>
      <c r="E714" s="87" t="s">
        <v>3471</v>
      </c>
      <c r="F714" s="87"/>
      <c r="G714" s="87" t="s">
        <v>3490</v>
      </c>
      <c r="H714" s="76">
        <v>4002380413506</v>
      </c>
      <c r="I714" s="88">
        <v>75.099999999999994</v>
      </c>
      <c r="J714" s="86" t="s">
        <v>1870</v>
      </c>
      <c r="K714" s="87" t="s">
        <v>3595</v>
      </c>
      <c r="L714" s="77">
        <f t="shared" si="11"/>
        <v>413506</v>
      </c>
    </row>
    <row r="715" spans="1:12" ht="15" customHeight="1" x14ac:dyDescent="0.25">
      <c r="A715" s="85" t="s">
        <v>1875</v>
      </c>
      <c r="B715" s="86" t="s">
        <v>2762</v>
      </c>
      <c r="C715" s="87" t="s">
        <v>3475</v>
      </c>
      <c r="D715" s="87" t="s">
        <v>3490</v>
      </c>
      <c r="E715" s="87" t="s">
        <v>3471</v>
      </c>
      <c r="F715" s="87"/>
      <c r="G715" s="87" t="s">
        <v>3490</v>
      </c>
      <c r="H715" s="76">
        <v>4002380413643</v>
      </c>
      <c r="I715" s="88">
        <v>75.099999999999994</v>
      </c>
      <c r="J715" s="86" t="s">
        <v>1870</v>
      </c>
      <c r="K715" s="87" t="s">
        <v>3595</v>
      </c>
      <c r="L715" s="77">
        <f t="shared" si="11"/>
        <v>413643</v>
      </c>
    </row>
    <row r="716" spans="1:12" ht="15" customHeight="1" x14ac:dyDescent="0.25">
      <c r="A716" s="85" t="s">
        <v>1854</v>
      </c>
      <c r="B716" s="86" t="s">
        <v>2739</v>
      </c>
      <c r="C716" s="87" t="s">
        <v>3475</v>
      </c>
      <c r="D716" s="87" t="s">
        <v>3803</v>
      </c>
      <c r="E716" s="87" t="s">
        <v>3453</v>
      </c>
      <c r="F716" s="87" t="s">
        <v>3477</v>
      </c>
      <c r="G716" s="87" t="s">
        <v>4157</v>
      </c>
      <c r="H716" s="76">
        <v>4002380422799</v>
      </c>
      <c r="I716" s="88">
        <v>267.60000000000002</v>
      </c>
      <c r="J716" s="86" t="s">
        <v>1851</v>
      </c>
      <c r="K716" s="87" t="s">
        <v>3496</v>
      </c>
      <c r="L716" s="77">
        <f t="shared" si="11"/>
        <v>422799</v>
      </c>
    </row>
    <row r="717" spans="1:12" ht="15" customHeight="1" x14ac:dyDescent="0.25">
      <c r="A717" s="85" t="s">
        <v>1803</v>
      </c>
      <c r="B717" s="86" t="s">
        <v>2673</v>
      </c>
      <c r="C717" s="87" t="s">
        <v>3475</v>
      </c>
      <c r="D717" s="87" t="s">
        <v>3452</v>
      </c>
      <c r="E717" s="87" t="s">
        <v>3453</v>
      </c>
      <c r="F717" s="87" t="s">
        <v>4030</v>
      </c>
      <c r="G717" s="87" t="s">
        <v>4031</v>
      </c>
      <c r="H717" s="76">
        <v>4002380601651</v>
      </c>
      <c r="I717" s="88">
        <v>173.2</v>
      </c>
      <c r="J717" s="86" t="s">
        <v>1804</v>
      </c>
      <c r="K717" s="87" t="s">
        <v>3595</v>
      </c>
      <c r="L717" s="77">
        <f t="shared" si="11"/>
        <v>601651</v>
      </c>
    </row>
    <row r="718" spans="1:12" ht="15" customHeight="1" x14ac:dyDescent="0.25">
      <c r="A718" s="85" t="s">
        <v>1849</v>
      </c>
      <c r="B718" s="86" t="s">
        <v>2735</v>
      </c>
      <c r="C718" s="87" t="s">
        <v>3475</v>
      </c>
      <c r="D718" s="87" t="s">
        <v>3452</v>
      </c>
      <c r="E718" s="87" t="s">
        <v>3453</v>
      </c>
      <c r="F718" s="87" t="s">
        <v>4148</v>
      </c>
      <c r="G718" s="87" t="s">
        <v>4149</v>
      </c>
      <c r="H718" s="76">
        <v>4002380601668</v>
      </c>
      <c r="I718" s="88">
        <v>163</v>
      </c>
      <c r="J718" s="86" t="s">
        <v>1804</v>
      </c>
      <c r="K718" s="87" t="s">
        <v>3595</v>
      </c>
      <c r="L718" s="77">
        <f t="shared" si="11"/>
        <v>601668</v>
      </c>
    </row>
    <row r="719" spans="1:12" ht="15" customHeight="1" x14ac:dyDescent="0.25">
      <c r="A719" s="85" t="s">
        <v>1850</v>
      </c>
      <c r="B719" s="86" t="s">
        <v>2736</v>
      </c>
      <c r="C719" s="87" t="s">
        <v>3475</v>
      </c>
      <c r="D719" s="87" t="s">
        <v>3490</v>
      </c>
      <c r="E719" s="87" t="s">
        <v>3453</v>
      </c>
      <c r="F719" s="87" t="s">
        <v>4148</v>
      </c>
      <c r="G719" s="87" t="s">
        <v>4109</v>
      </c>
      <c r="H719" s="76">
        <v>4002380601675</v>
      </c>
      <c r="I719" s="88">
        <v>52.6</v>
      </c>
      <c r="J719" s="86" t="s">
        <v>1804</v>
      </c>
      <c r="K719" s="87" t="s">
        <v>3595</v>
      </c>
      <c r="L719" s="77">
        <f t="shared" si="11"/>
        <v>601675</v>
      </c>
    </row>
    <row r="720" spans="1:12" ht="15" customHeight="1" x14ac:dyDescent="0.25">
      <c r="A720" s="85" t="s">
        <v>1805</v>
      </c>
      <c r="B720" s="86" t="s">
        <v>2674</v>
      </c>
      <c r="C720" s="87" t="s">
        <v>3475</v>
      </c>
      <c r="D720" s="87" t="s">
        <v>3461</v>
      </c>
      <c r="E720" s="87" t="s">
        <v>3453</v>
      </c>
      <c r="F720" s="87" t="s">
        <v>4030</v>
      </c>
      <c r="G720" s="87" t="s">
        <v>4138</v>
      </c>
      <c r="H720" s="76">
        <v>4002380601682</v>
      </c>
      <c r="I720" s="88">
        <v>74.5</v>
      </c>
      <c r="J720" s="86" t="s">
        <v>1804</v>
      </c>
      <c r="K720" s="87" t="s">
        <v>3595</v>
      </c>
      <c r="L720" s="77">
        <f t="shared" si="11"/>
        <v>601682</v>
      </c>
    </row>
    <row r="721" spans="1:12" ht="15" customHeight="1" x14ac:dyDescent="0.25">
      <c r="A721" s="85" t="s">
        <v>329</v>
      </c>
      <c r="B721" s="86" t="s">
        <v>330</v>
      </c>
      <c r="C721" s="87" t="s">
        <v>3475</v>
      </c>
      <c r="D721" s="87" t="s">
        <v>3452</v>
      </c>
      <c r="E721" s="87" t="s">
        <v>3453</v>
      </c>
      <c r="F721" s="87" t="s">
        <v>3463</v>
      </c>
      <c r="G721" s="87" t="s">
        <v>3807</v>
      </c>
      <c r="H721" s="76">
        <v>4002381603111</v>
      </c>
      <c r="I721" s="88">
        <v>260.7</v>
      </c>
      <c r="J721" s="86" t="s">
        <v>331</v>
      </c>
      <c r="K721" s="87" t="s">
        <v>3595</v>
      </c>
      <c r="L721" s="77">
        <f t="shared" si="11"/>
        <v>603111</v>
      </c>
    </row>
    <row r="722" spans="1:12" ht="15" customHeight="1" x14ac:dyDescent="0.25">
      <c r="A722" s="85" t="s">
        <v>304</v>
      </c>
      <c r="B722" s="86" t="s">
        <v>305</v>
      </c>
      <c r="C722" s="87" t="s">
        <v>3475</v>
      </c>
      <c r="D722" s="87" t="s">
        <v>3479</v>
      </c>
      <c r="E722" s="87" t="s">
        <v>3471</v>
      </c>
      <c r="F722" s="87"/>
      <c r="G722" s="87" t="s">
        <v>3479</v>
      </c>
      <c r="H722" s="76">
        <v>4002381603210</v>
      </c>
      <c r="I722" s="88">
        <v>343.6</v>
      </c>
      <c r="J722" s="86" t="s">
        <v>285</v>
      </c>
      <c r="K722" s="87" t="s">
        <v>3595</v>
      </c>
      <c r="L722" s="77">
        <f t="shared" si="11"/>
        <v>603210</v>
      </c>
    </row>
    <row r="723" spans="1:12" ht="15" customHeight="1" x14ac:dyDescent="0.25">
      <c r="A723" s="85" t="s">
        <v>306</v>
      </c>
      <c r="B723" s="86" t="s">
        <v>307</v>
      </c>
      <c r="C723" s="87" t="s">
        <v>3475</v>
      </c>
      <c r="D723" s="87" t="s">
        <v>3479</v>
      </c>
      <c r="E723" s="87" t="s">
        <v>3471</v>
      </c>
      <c r="F723" s="87"/>
      <c r="G723" s="87" t="s">
        <v>3479</v>
      </c>
      <c r="H723" s="76">
        <v>4002381603289</v>
      </c>
      <c r="I723" s="88">
        <v>343.6</v>
      </c>
      <c r="J723" s="86" t="s">
        <v>285</v>
      </c>
      <c r="K723" s="87" t="s">
        <v>3595</v>
      </c>
      <c r="L723" s="77">
        <f t="shared" si="11"/>
        <v>603289</v>
      </c>
    </row>
    <row r="724" spans="1:12" ht="15" customHeight="1" x14ac:dyDescent="0.25">
      <c r="A724" s="85" t="s">
        <v>310</v>
      </c>
      <c r="B724" s="86" t="s">
        <v>311</v>
      </c>
      <c r="C724" s="87" t="s">
        <v>3475</v>
      </c>
      <c r="D724" s="87" t="s">
        <v>3479</v>
      </c>
      <c r="E724" s="87" t="s">
        <v>3471</v>
      </c>
      <c r="F724" s="87"/>
      <c r="G724" s="87" t="s">
        <v>3479</v>
      </c>
      <c r="H724" s="76">
        <v>4002381603340</v>
      </c>
      <c r="I724" s="88">
        <v>343.6</v>
      </c>
      <c r="J724" s="86" t="s">
        <v>285</v>
      </c>
      <c r="K724" s="87" t="s">
        <v>3595</v>
      </c>
      <c r="L724" s="77">
        <f t="shared" si="11"/>
        <v>603340</v>
      </c>
    </row>
    <row r="725" spans="1:12" ht="15" customHeight="1" x14ac:dyDescent="0.25">
      <c r="A725" s="85" t="s">
        <v>312</v>
      </c>
      <c r="B725" s="86" t="s">
        <v>313</v>
      </c>
      <c r="C725" s="87" t="s">
        <v>3475</v>
      </c>
      <c r="D725" s="87" t="s">
        <v>3479</v>
      </c>
      <c r="E725" s="87" t="s">
        <v>3471</v>
      </c>
      <c r="F725" s="87"/>
      <c r="G725" s="87" t="s">
        <v>3479</v>
      </c>
      <c r="H725" s="76">
        <v>4002381603418</v>
      </c>
      <c r="I725" s="88">
        <v>343.6</v>
      </c>
      <c r="J725" s="86" t="s">
        <v>285</v>
      </c>
      <c r="K725" s="87" t="s">
        <v>3595</v>
      </c>
      <c r="L725" s="77">
        <f t="shared" si="11"/>
        <v>603418</v>
      </c>
    </row>
    <row r="726" spans="1:12" ht="15" customHeight="1" x14ac:dyDescent="0.25">
      <c r="A726" s="85" t="s">
        <v>318</v>
      </c>
      <c r="B726" s="86" t="s">
        <v>319</v>
      </c>
      <c r="C726" s="87" t="s">
        <v>3475</v>
      </c>
      <c r="D726" s="87" t="s">
        <v>3479</v>
      </c>
      <c r="E726" s="87" t="s">
        <v>3471</v>
      </c>
      <c r="F726" s="87"/>
      <c r="G726" s="87" t="s">
        <v>3479</v>
      </c>
      <c r="H726" s="76">
        <v>4002381603470</v>
      </c>
      <c r="I726" s="88">
        <v>343.6</v>
      </c>
      <c r="J726" s="86" t="s">
        <v>285</v>
      </c>
      <c r="K726" s="87" t="s">
        <v>3595</v>
      </c>
      <c r="L726" s="77">
        <f t="shared" si="11"/>
        <v>603470</v>
      </c>
    </row>
    <row r="727" spans="1:12" ht="15" customHeight="1" x14ac:dyDescent="0.25">
      <c r="A727" s="85" t="s">
        <v>324</v>
      </c>
      <c r="B727" s="86" t="s">
        <v>325</v>
      </c>
      <c r="C727" s="87" t="s">
        <v>3475</v>
      </c>
      <c r="D727" s="87" t="s">
        <v>3479</v>
      </c>
      <c r="E727" s="87" t="s">
        <v>3471</v>
      </c>
      <c r="F727" s="87"/>
      <c r="G727" s="87" t="s">
        <v>3479</v>
      </c>
      <c r="H727" s="76">
        <v>4002381603548</v>
      </c>
      <c r="I727" s="88">
        <v>343.6</v>
      </c>
      <c r="J727" s="86" t="s">
        <v>285</v>
      </c>
      <c r="K727" s="87" t="s">
        <v>3595</v>
      </c>
      <c r="L727" s="77">
        <f t="shared" si="11"/>
        <v>603548</v>
      </c>
    </row>
    <row r="728" spans="1:12" ht="15" customHeight="1" x14ac:dyDescent="0.25">
      <c r="A728" s="85" t="s">
        <v>1235</v>
      </c>
      <c r="B728" s="86" t="s">
        <v>1236</v>
      </c>
      <c r="C728" s="87" t="s">
        <v>3475</v>
      </c>
      <c r="D728" s="87" t="s">
        <v>3470</v>
      </c>
      <c r="E728" s="87" t="s">
        <v>3471</v>
      </c>
      <c r="F728" s="87"/>
      <c r="G728" s="87" t="s">
        <v>3470</v>
      </c>
      <c r="H728" s="76">
        <v>4002383610834</v>
      </c>
      <c r="I728" s="88">
        <v>237.9</v>
      </c>
      <c r="J728" s="86" t="s">
        <v>1237</v>
      </c>
      <c r="K728" s="87" t="s">
        <v>3496</v>
      </c>
      <c r="L728" s="77">
        <f t="shared" si="11"/>
        <v>610834</v>
      </c>
    </row>
    <row r="729" spans="1:12" ht="15" customHeight="1" x14ac:dyDescent="0.25">
      <c r="A729" s="85" t="s">
        <v>314</v>
      </c>
      <c r="B729" s="86" t="s">
        <v>315</v>
      </c>
      <c r="C729" s="87" t="s">
        <v>3475</v>
      </c>
      <c r="D729" s="87" t="s">
        <v>3479</v>
      </c>
      <c r="E729" s="87" t="s">
        <v>3471</v>
      </c>
      <c r="F729" s="87"/>
      <c r="G729" s="87" t="s">
        <v>3479</v>
      </c>
      <c r="H729" s="76">
        <v>4002381623591</v>
      </c>
      <c r="I729" s="88">
        <v>343.6</v>
      </c>
      <c r="J729" s="86" t="s">
        <v>285</v>
      </c>
      <c r="K729" s="87" t="s">
        <v>3595</v>
      </c>
      <c r="L729" s="77">
        <f t="shared" si="11"/>
        <v>623591</v>
      </c>
    </row>
    <row r="730" spans="1:12" ht="15" customHeight="1" x14ac:dyDescent="0.25">
      <c r="A730" s="85" t="s">
        <v>1682</v>
      </c>
      <c r="B730" s="86" t="s">
        <v>1683</v>
      </c>
      <c r="C730" s="87" t="s">
        <v>3451</v>
      </c>
      <c r="D730" s="87" t="s">
        <v>3652</v>
      </c>
      <c r="E730" s="87" t="s">
        <v>3593</v>
      </c>
      <c r="F730" s="87"/>
      <c r="G730" s="87" t="s">
        <v>3653</v>
      </c>
      <c r="H730" s="76">
        <v>4002383633871</v>
      </c>
      <c r="I730" s="88">
        <v>51.9</v>
      </c>
      <c r="J730" s="86" t="s">
        <v>1684</v>
      </c>
      <c r="K730" s="87" t="s">
        <v>3595</v>
      </c>
      <c r="L730" s="77">
        <f t="shared" si="11"/>
        <v>633871</v>
      </c>
    </row>
    <row r="731" spans="1:12" ht="15" customHeight="1" x14ac:dyDescent="0.25">
      <c r="A731" s="85" t="s">
        <v>1652</v>
      </c>
      <c r="B731" s="86" t="s">
        <v>1653</v>
      </c>
      <c r="C731" s="87" t="s">
        <v>3451</v>
      </c>
      <c r="D731" s="87" t="s">
        <v>3490</v>
      </c>
      <c r="E731" s="87" t="s">
        <v>3593</v>
      </c>
      <c r="F731" s="87"/>
      <c r="G731" s="87" t="s">
        <v>3638</v>
      </c>
      <c r="H731" s="76">
        <v>4002383634014</v>
      </c>
      <c r="I731" s="88">
        <v>1.7</v>
      </c>
      <c r="J731" s="86" t="s">
        <v>1654</v>
      </c>
      <c r="K731" s="87" t="s">
        <v>3595</v>
      </c>
      <c r="L731" s="77">
        <f t="shared" si="11"/>
        <v>634014</v>
      </c>
    </row>
    <row r="732" spans="1:12" ht="15" customHeight="1" x14ac:dyDescent="0.25">
      <c r="A732" s="85" t="s">
        <v>1660</v>
      </c>
      <c r="B732" s="86" t="s">
        <v>2643</v>
      </c>
      <c r="C732" s="87" t="s">
        <v>3451</v>
      </c>
      <c r="D732" s="87" t="s">
        <v>3470</v>
      </c>
      <c r="E732" s="87" t="s">
        <v>3633</v>
      </c>
      <c r="F732" s="87"/>
      <c r="G732" s="87" t="s">
        <v>3641</v>
      </c>
      <c r="H732" s="76">
        <v>4002381660916</v>
      </c>
      <c r="I732" s="88">
        <v>157.80000000000001</v>
      </c>
      <c r="J732" s="86" t="s">
        <v>1661</v>
      </c>
      <c r="K732" s="87" t="s">
        <v>3595</v>
      </c>
      <c r="L732" s="77">
        <f t="shared" si="11"/>
        <v>660916</v>
      </c>
    </row>
    <row r="733" spans="1:12" ht="15" customHeight="1" x14ac:dyDescent="0.25">
      <c r="A733" s="85" t="s">
        <v>947</v>
      </c>
      <c r="B733" s="86" t="s">
        <v>948</v>
      </c>
      <c r="C733" s="87" t="s">
        <v>3465</v>
      </c>
      <c r="D733" s="87" t="s">
        <v>3924</v>
      </c>
      <c r="E733" s="87" t="s">
        <v>3453</v>
      </c>
      <c r="F733" s="87" t="s">
        <v>3925</v>
      </c>
      <c r="G733" s="87" t="s">
        <v>3926</v>
      </c>
      <c r="H733" s="76">
        <v>4002381661494</v>
      </c>
      <c r="I733" s="88">
        <v>94.4</v>
      </c>
      <c r="J733" s="86" t="s">
        <v>494</v>
      </c>
      <c r="K733" s="87" t="s">
        <v>3496</v>
      </c>
      <c r="L733" s="77">
        <f t="shared" si="11"/>
        <v>661494</v>
      </c>
    </row>
    <row r="734" spans="1:12" ht="15" customHeight="1" x14ac:dyDescent="0.25">
      <c r="A734" s="85" t="s">
        <v>71</v>
      </c>
      <c r="B734" s="86" t="s">
        <v>72</v>
      </c>
      <c r="C734" s="87" t="s">
        <v>3475</v>
      </c>
      <c r="D734" s="87" t="s">
        <v>3470</v>
      </c>
      <c r="E734" s="87" t="s">
        <v>3471</v>
      </c>
      <c r="F734" s="87"/>
      <c r="G734" s="87" t="s">
        <v>3470</v>
      </c>
      <c r="H734" s="76">
        <v>4002381664600</v>
      </c>
      <c r="I734" s="88">
        <v>655.1</v>
      </c>
      <c r="J734" s="86" t="s">
        <v>41</v>
      </c>
      <c r="K734" s="87" t="s">
        <v>3455</v>
      </c>
      <c r="L734" s="77">
        <f t="shared" si="11"/>
        <v>664600</v>
      </c>
    </row>
    <row r="735" spans="1:12" ht="15" customHeight="1" x14ac:dyDescent="0.25">
      <c r="A735" s="85" t="s">
        <v>185</v>
      </c>
      <c r="B735" s="86" t="s">
        <v>186</v>
      </c>
      <c r="C735" s="87" t="s">
        <v>3475</v>
      </c>
      <c r="D735" s="87" t="s">
        <v>3482</v>
      </c>
      <c r="E735" s="87" t="s">
        <v>3453</v>
      </c>
      <c r="F735" s="87" t="s">
        <v>3477</v>
      </c>
      <c r="G735" s="87" t="s">
        <v>3577</v>
      </c>
      <c r="H735" s="76">
        <v>4002381664754</v>
      </c>
      <c r="I735" s="88">
        <v>686.6</v>
      </c>
      <c r="J735" s="86" t="s">
        <v>187</v>
      </c>
      <c r="K735" s="87" t="s">
        <v>3455</v>
      </c>
      <c r="L735" s="77">
        <f t="shared" si="11"/>
        <v>664754</v>
      </c>
    </row>
    <row r="736" spans="1:12" ht="15" customHeight="1" x14ac:dyDescent="0.25">
      <c r="A736" s="85" t="s">
        <v>316</v>
      </c>
      <c r="B736" s="86" t="s">
        <v>317</v>
      </c>
      <c r="C736" s="87" t="s">
        <v>3475</v>
      </c>
      <c r="D736" s="87" t="s">
        <v>3479</v>
      </c>
      <c r="E736" s="87" t="s">
        <v>3471</v>
      </c>
      <c r="F736" s="87"/>
      <c r="G736" s="87" t="s">
        <v>3479</v>
      </c>
      <c r="H736" s="76">
        <v>4002381669414</v>
      </c>
      <c r="I736" s="88">
        <v>343.6</v>
      </c>
      <c r="J736" s="86" t="s">
        <v>285</v>
      </c>
      <c r="K736" s="87" t="s">
        <v>3595</v>
      </c>
      <c r="L736" s="77">
        <f t="shared" si="11"/>
        <v>669414</v>
      </c>
    </row>
    <row r="737" spans="1:12" ht="15" customHeight="1" x14ac:dyDescent="0.25">
      <c r="A737" s="85" t="s">
        <v>322</v>
      </c>
      <c r="B737" s="86" t="s">
        <v>323</v>
      </c>
      <c r="C737" s="87" t="s">
        <v>3475</v>
      </c>
      <c r="D737" s="87" t="s">
        <v>3479</v>
      </c>
      <c r="E737" s="87" t="s">
        <v>3471</v>
      </c>
      <c r="F737" s="87"/>
      <c r="G737" s="87" t="s">
        <v>3479</v>
      </c>
      <c r="H737" s="76">
        <v>4002381669537</v>
      </c>
      <c r="I737" s="88">
        <v>343.6</v>
      </c>
      <c r="J737" s="86" t="s">
        <v>285</v>
      </c>
      <c r="K737" s="87" t="s">
        <v>3595</v>
      </c>
      <c r="L737" s="77">
        <f t="shared" si="11"/>
        <v>669537</v>
      </c>
    </row>
    <row r="738" spans="1:12" ht="15" customHeight="1" x14ac:dyDescent="0.25">
      <c r="A738" s="85" t="s">
        <v>2214</v>
      </c>
      <c r="B738" s="86" t="s">
        <v>2215</v>
      </c>
      <c r="C738" s="87" t="s">
        <v>3451</v>
      </c>
      <c r="D738" s="87" t="s">
        <v>3490</v>
      </c>
      <c r="E738" s="87" t="s">
        <v>3593</v>
      </c>
      <c r="F738" s="87"/>
      <c r="G738" s="87" t="s">
        <v>4000</v>
      </c>
      <c r="H738" s="76">
        <v>4001244670918</v>
      </c>
      <c r="I738" s="88">
        <v>33.200000000000003</v>
      </c>
      <c r="J738" s="86" t="s">
        <v>2216</v>
      </c>
      <c r="K738" s="87" t="s">
        <v>3595</v>
      </c>
      <c r="L738" s="77">
        <f t="shared" si="11"/>
        <v>670918</v>
      </c>
    </row>
    <row r="739" spans="1:12" ht="15" customHeight="1" x14ac:dyDescent="0.25">
      <c r="A739" s="85" t="s">
        <v>1403</v>
      </c>
      <c r="B739" s="86" t="s">
        <v>1404</v>
      </c>
      <c r="C739" s="87" t="s">
        <v>3475</v>
      </c>
      <c r="D739" s="87" t="s">
        <v>3598</v>
      </c>
      <c r="E739" s="87" t="s">
        <v>3599</v>
      </c>
      <c r="F739" s="87"/>
      <c r="G739" s="87" t="s">
        <v>3556</v>
      </c>
      <c r="H739" s="76">
        <v>4002381674753</v>
      </c>
      <c r="I739" s="88">
        <v>477.9</v>
      </c>
      <c r="J739" s="86" t="s">
        <v>1405</v>
      </c>
      <c r="K739" s="87" t="s">
        <v>3595</v>
      </c>
      <c r="L739" s="77">
        <f t="shared" si="11"/>
        <v>674753</v>
      </c>
    </row>
    <row r="740" spans="1:12" ht="15" customHeight="1" x14ac:dyDescent="0.25">
      <c r="A740" s="85" t="s">
        <v>1535</v>
      </c>
      <c r="B740" s="86" t="s">
        <v>1536</v>
      </c>
      <c r="C740" s="87" t="s">
        <v>3475</v>
      </c>
      <c r="D740" s="87" t="s">
        <v>3598</v>
      </c>
      <c r="E740" s="87" t="s">
        <v>3599</v>
      </c>
      <c r="F740" s="87"/>
      <c r="G740" s="87" t="s">
        <v>3556</v>
      </c>
      <c r="H740" s="76">
        <v>4002381674845</v>
      </c>
      <c r="I740" s="88">
        <v>477.9</v>
      </c>
      <c r="J740" s="86" t="s">
        <v>1537</v>
      </c>
      <c r="K740" s="87" t="s">
        <v>3595</v>
      </c>
      <c r="L740" s="77">
        <f t="shared" si="11"/>
        <v>674845</v>
      </c>
    </row>
    <row r="741" spans="1:12" ht="15" customHeight="1" x14ac:dyDescent="0.25">
      <c r="A741" s="85" t="s">
        <v>1412</v>
      </c>
      <c r="B741" s="86" t="s">
        <v>1413</v>
      </c>
      <c r="C741" s="87" t="s">
        <v>3475</v>
      </c>
      <c r="D741" s="87" t="s">
        <v>3598</v>
      </c>
      <c r="E741" s="87" t="s">
        <v>3599</v>
      </c>
      <c r="F741" s="87"/>
      <c r="G741" s="87" t="s">
        <v>3528</v>
      </c>
      <c r="H741" s="76">
        <v>4002381674982</v>
      </c>
      <c r="I741" s="88">
        <v>477.9</v>
      </c>
      <c r="J741" s="86" t="s">
        <v>1414</v>
      </c>
      <c r="K741" s="87" t="s">
        <v>3595</v>
      </c>
      <c r="L741" s="77">
        <f t="shared" si="11"/>
        <v>674982</v>
      </c>
    </row>
    <row r="742" spans="1:12" ht="15" customHeight="1" x14ac:dyDescent="0.25">
      <c r="A742" s="85" t="s">
        <v>1544</v>
      </c>
      <c r="B742" s="86" t="s">
        <v>1545</v>
      </c>
      <c r="C742" s="87" t="s">
        <v>3475</v>
      </c>
      <c r="D742" s="87" t="s">
        <v>3598</v>
      </c>
      <c r="E742" s="87" t="s">
        <v>3599</v>
      </c>
      <c r="F742" s="87"/>
      <c r="G742" s="87" t="s">
        <v>3528</v>
      </c>
      <c r="H742" s="76">
        <v>4002381675002</v>
      </c>
      <c r="I742" s="88">
        <v>477.9</v>
      </c>
      <c r="J742" s="86" t="s">
        <v>1546</v>
      </c>
      <c r="K742" s="87" t="s">
        <v>3595</v>
      </c>
      <c r="L742" s="77">
        <f t="shared" si="11"/>
        <v>675002</v>
      </c>
    </row>
    <row r="743" spans="1:12" ht="15" customHeight="1" x14ac:dyDescent="0.25">
      <c r="A743" s="85" t="s">
        <v>1448</v>
      </c>
      <c r="B743" s="86" t="s">
        <v>1449</v>
      </c>
      <c r="C743" s="87" t="s">
        <v>3475</v>
      </c>
      <c r="D743" s="87" t="s">
        <v>3598</v>
      </c>
      <c r="E743" s="87" t="s">
        <v>3601</v>
      </c>
      <c r="F743" s="87"/>
      <c r="G743" s="87" t="s">
        <v>3608</v>
      </c>
      <c r="H743" s="76">
        <v>4002381675101</v>
      </c>
      <c r="I743" s="88">
        <v>477.9</v>
      </c>
      <c r="J743" s="86" t="s">
        <v>1450</v>
      </c>
      <c r="K743" s="87" t="s">
        <v>3595</v>
      </c>
      <c r="L743" s="77">
        <f t="shared" si="11"/>
        <v>675101</v>
      </c>
    </row>
    <row r="744" spans="1:12" ht="15" customHeight="1" x14ac:dyDescent="0.25">
      <c r="A744" s="85" t="s">
        <v>1580</v>
      </c>
      <c r="B744" s="86" t="s">
        <v>1581</v>
      </c>
      <c r="C744" s="87" t="s">
        <v>3475</v>
      </c>
      <c r="D744" s="87" t="s">
        <v>3598</v>
      </c>
      <c r="E744" s="87" t="s">
        <v>3601</v>
      </c>
      <c r="F744" s="87"/>
      <c r="G744" s="87" t="s">
        <v>3623</v>
      </c>
      <c r="H744" s="76">
        <v>4002381675170</v>
      </c>
      <c r="I744" s="88">
        <v>477.9</v>
      </c>
      <c r="J744" s="86" t="s">
        <v>1582</v>
      </c>
      <c r="K744" s="87" t="s">
        <v>3595</v>
      </c>
      <c r="L744" s="77">
        <f t="shared" si="11"/>
        <v>675170</v>
      </c>
    </row>
    <row r="745" spans="1:12" ht="15" customHeight="1" x14ac:dyDescent="0.25">
      <c r="A745" s="85" t="s">
        <v>1499</v>
      </c>
      <c r="B745" s="86" t="s">
        <v>1500</v>
      </c>
      <c r="C745" s="87" t="s">
        <v>3475</v>
      </c>
      <c r="D745" s="87" t="s">
        <v>3598</v>
      </c>
      <c r="E745" s="87" t="s">
        <v>3601</v>
      </c>
      <c r="F745" s="87"/>
      <c r="G745" s="87" t="s">
        <v>3610</v>
      </c>
      <c r="H745" s="76">
        <v>4002381675255</v>
      </c>
      <c r="I745" s="88">
        <v>477.9</v>
      </c>
      <c r="J745" s="86" t="s">
        <v>1501</v>
      </c>
      <c r="K745" s="87" t="s">
        <v>3595</v>
      </c>
      <c r="L745" s="77">
        <f t="shared" si="11"/>
        <v>675255</v>
      </c>
    </row>
    <row r="746" spans="1:12" ht="15" customHeight="1" x14ac:dyDescent="0.25">
      <c r="A746" s="85" t="s">
        <v>1457</v>
      </c>
      <c r="B746" s="86" t="s">
        <v>1458</v>
      </c>
      <c r="C746" s="87" t="s">
        <v>3475</v>
      </c>
      <c r="D746" s="87" t="s">
        <v>3598</v>
      </c>
      <c r="E746" s="87" t="s">
        <v>3601</v>
      </c>
      <c r="F746" s="87"/>
      <c r="G746" s="87" t="s">
        <v>3602</v>
      </c>
      <c r="H746" s="76">
        <v>4002381675262</v>
      </c>
      <c r="I746" s="88">
        <v>477.9</v>
      </c>
      <c r="J746" s="86" t="s">
        <v>1459</v>
      </c>
      <c r="K746" s="87" t="s">
        <v>3595</v>
      </c>
      <c r="L746" s="77">
        <f t="shared" si="11"/>
        <v>675262</v>
      </c>
    </row>
    <row r="747" spans="1:12" ht="15" customHeight="1" x14ac:dyDescent="0.25">
      <c r="A747" s="85" t="s">
        <v>1589</v>
      </c>
      <c r="B747" s="86" t="s">
        <v>1590</v>
      </c>
      <c r="C747" s="87" t="s">
        <v>3475</v>
      </c>
      <c r="D747" s="87" t="s">
        <v>3598</v>
      </c>
      <c r="E747" s="87" t="s">
        <v>3601</v>
      </c>
      <c r="F747" s="87"/>
      <c r="G747" s="87" t="s">
        <v>3533</v>
      </c>
      <c r="H747" s="76">
        <v>4002381675279</v>
      </c>
      <c r="I747" s="88">
        <v>477.9</v>
      </c>
      <c r="J747" s="86" t="s">
        <v>1591</v>
      </c>
      <c r="K747" s="87" t="s">
        <v>3595</v>
      </c>
      <c r="L747" s="77">
        <f t="shared" si="11"/>
        <v>675279</v>
      </c>
    </row>
    <row r="748" spans="1:12" ht="15" customHeight="1" x14ac:dyDescent="0.25">
      <c r="A748" s="85" t="s">
        <v>1490</v>
      </c>
      <c r="B748" s="86" t="s">
        <v>1491</v>
      </c>
      <c r="C748" s="87" t="s">
        <v>3475</v>
      </c>
      <c r="D748" s="87" t="s">
        <v>3598</v>
      </c>
      <c r="E748" s="87" t="s">
        <v>3601</v>
      </c>
      <c r="F748" s="87"/>
      <c r="G748" s="87" t="s">
        <v>3610</v>
      </c>
      <c r="H748" s="76">
        <v>4002381675484</v>
      </c>
      <c r="I748" s="88">
        <v>477.9</v>
      </c>
      <c r="J748" s="86" t="s">
        <v>1492</v>
      </c>
      <c r="K748" s="87" t="s">
        <v>3595</v>
      </c>
      <c r="L748" s="77">
        <f t="shared" si="11"/>
        <v>675484</v>
      </c>
    </row>
    <row r="749" spans="1:12" ht="15" customHeight="1" x14ac:dyDescent="0.25">
      <c r="A749" s="85" t="s">
        <v>1625</v>
      </c>
      <c r="B749" s="86" t="s">
        <v>1626</v>
      </c>
      <c r="C749" s="87" t="s">
        <v>3475</v>
      </c>
      <c r="D749" s="87" t="s">
        <v>3598</v>
      </c>
      <c r="E749" s="87" t="s">
        <v>3601</v>
      </c>
      <c r="F749" s="87"/>
      <c r="G749" s="87" t="s">
        <v>3631</v>
      </c>
      <c r="H749" s="76">
        <v>4002381675569</v>
      </c>
      <c r="I749" s="88">
        <v>477.9</v>
      </c>
      <c r="J749" s="86" t="s">
        <v>1627</v>
      </c>
      <c r="K749" s="87" t="s">
        <v>3595</v>
      </c>
      <c r="L749" s="77">
        <f t="shared" si="11"/>
        <v>675569</v>
      </c>
    </row>
    <row r="750" spans="1:12" ht="15" customHeight="1" x14ac:dyDescent="0.25">
      <c r="A750" s="85" t="s">
        <v>1634</v>
      </c>
      <c r="B750" s="86" t="s">
        <v>1635</v>
      </c>
      <c r="C750" s="87" t="s">
        <v>3475</v>
      </c>
      <c r="D750" s="87" t="s">
        <v>3598</v>
      </c>
      <c r="E750" s="87" t="s">
        <v>3601</v>
      </c>
      <c r="F750" s="87"/>
      <c r="G750" s="87" t="s">
        <v>3625</v>
      </c>
      <c r="H750" s="76">
        <v>4002381676986</v>
      </c>
      <c r="I750" s="88">
        <v>477.9</v>
      </c>
      <c r="J750" s="86" t="s">
        <v>1636</v>
      </c>
      <c r="K750" s="87" t="s">
        <v>3595</v>
      </c>
      <c r="L750" s="77">
        <f t="shared" si="11"/>
        <v>676986</v>
      </c>
    </row>
    <row r="751" spans="1:12" ht="15" customHeight="1" x14ac:dyDescent="0.25">
      <c r="A751" s="90" t="s">
        <v>1843</v>
      </c>
      <c r="B751" s="91" t="s">
        <v>2726</v>
      </c>
      <c r="C751" s="87" t="s">
        <v>3475</v>
      </c>
      <c r="D751" s="87" t="s">
        <v>3804</v>
      </c>
      <c r="E751" s="87" t="s">
        <v>3471</v>
      </c>
      <c r="F751" s="87" t="s">
        <v>3560</v>
      </c>
      <c r="G751" s="87" t="s">
        <v>3804</v>
      </c>
      <c r="H751" s="76">
        <v>4002381678232</v>
      </c>
      <c r="I751" s="88">
        <v>452.2</v>
      </c>
      <c r="J751" s="91" t="s">
        <v>1801</v>
      </c>
      <c r="K751" s="87" t="s">
        <v>3455</v>
      </c>
      <c r="L751" s="77">
        <f t="shared" si="11"/>
        <v>678232</v>
      </c>
    </row>
    <row r="752" spans="1:12" ht="15" customHeight="1" x14ac:dyDescent="0.25">
      <c r="A752" s="85" t="s">
        <v>844</v>
      </c>
      <c r="B752" s="86" t="s">
        <v>845</v>
      </c>
      <c r="C752" s="87" t="s">
        <v>3465</v>
      </c>
      <c r="D752" s="87" t="s">
        <v>3492</v>
      </c>
      <c r="E752" s="87" t="s">
        <v>3453</v>
      </c>
      <c r="F752" s="87" t="s">
        <v>3778</v>
      </c>
      <c r="G752" s="87" t="s">
        <v>3934</v>
      </c>
      <c r="H752" s="76">
        <v>4002381684066</v>
      </c>
      <c r="I752" s="88">
        <v>57.5</v>
      </c>
      <c r="J752" s="86" t="s">
        <v>835</v>
      </c>
      <c r="K752" s="87" t="s">
        <v>3455</v>
      </c>
      <c r="L752" s="77">
        <f t="shared" si="11"/>
        <v>684066</v>
      </c>
    </row>
    <row r="753" spans="1:12" ht="15" customHeight="1" x14ac:dyDescent="0.25">
      <c r="A753" s="85" t="s">
        <v>842</v>
      </c>
      <c r="B753" s="86" t="s">
        <v>843</v>
      </c>
      <c r="C753" s="87" t="s">
        <v>3465</v>
      </c>
      <c r="D753" s="87" t="s">
        <v>3461</v>
      </c>
      <c r="E753" s="87" t="s">
        <v>3453</v>
      </c>
      <c r="F753" s="87" t="s">
        <v>3778</v>
      </c>
      <c r="G753" s="87" t="s">
        <v>3933</v>
      </c>
      <c r="H753" s="76">
        <v>4002381684073</v>
      </c>
      <c r="I753" s="88">
        <v>176.8</v>
      </c>
      <c r="J753" s="86" t="s">
        <v>835</v>
      </c>
      <c r="K753" s="87" t="s">
        <v>3455</v>
      </c>
      <c r="L753" s="77">
        <f t="shared" si="11"/>
        <v>684073</v>
      </c>
    </row>
    <row r="754" spans="1:12" ht="15" customHeight="1" x14ac:dyDescent="0.25">
      <c r="A754" s="85" t="s">
        <v>840</v>
      </c>
      <c r="B754" s="86" t="s">
        <v>841</v>
      </c>
      <c r="C754" s="87" t="s">
        <v>3465</v>
      </c>
      <c r="D754" s="87" t="s">
        <v>3452</v>
      </c>
      <c r="E754" s="87" t="s">
        <v>3453</v>
      </c>
      <c r="F754" s="87" t="s">
        <v>3778</v>
      </c>
      <c r="G754" s="87" t="s">
        <v>3932</v>
      </c>
      <c r="H754" s="76">
        <v>4002381684080</v>
      </c>
      <c r="I754" s="88">
        <v>644.5</v>
      </c>
      <c r="J754" s="86" t="s">
        <v>835</v>
      </c>
      <c r="K754" s="87" t="s">
        <v>3455</v>
      </c>
      <c r="L754" s="77">
        <f t="shared" si="11"/>
        <v>684080</v>
      </c>
    </row>
    <row r="755" spans="1:12" ht="15" customHeight="1" x14ac:dyDescent="0.25">
      <c r="A755" s="85" t="s">
        <v>838</v>
      </c>
      <c r="B755" s="86" t="s">
        <v>839</v>
      </c>
      <c r="C755" s="87" t="s">
        <v>3465</v>
      </c>
      <c r="D755" s="87" t="s">
        <v>3492</v>
      </c>
      <c r="E755" s="87" t="s">
        <v>3453</v>
      </c>
      <c r="F755" s="87" t="s">
        <v>3778</v>
      </c>
      <c r="G755" s="87" t="s">
        <v>3934</v>
      </c>
      <c r="H755" s="76">
        <v>4002381684097</v>
      </c>
      <c r="I755" s="88">
        <v>57.5</v>
      </c>
      <c r="J755" s="86" t="s">
        <v>835</v>
      </c>
      <c r="K755" s="87" t="s">
        <v>3455</v>
      </c>
      <c r="L755" s="77">
        <f t="shared" si="11"/>
        <v>684097</v>
      </c>
    </row>
    <row r="756" spans="1:12" ht="15" customHeight="1" x14ac:dyDescent="0.25">
      <c r="A756" s="85" t="s">
        <v>836</v>
      </c>
      <c r="B756" s="86" t="s">
        <v>837</v>
      </c>
      <c r="C756" s="87" t="s">
        <v>3465</v>
      </c>
      <c r="D756" s="87" t="s">
        <v>3461</v>
      </c>
      <c r="E756" s="87" t="s">
        <v>3453</v>
      </c>
      <c r="F756" s="87" t="s">
        <v>3778</v>
      </c>
      <c r="G756" s="87" t="s">
        <v>3933</v>
      </c>
      <c r="H756" s="76">
        <v>4002381684103</v>
      </c>
      <c r="I756" s="88">
        <v>176.8</v>
      </c>
      <c r="J756" s="86" t="s">
        <v>835</v>
      </c>
      <c r="K756" s="87" t="s">
        <v>3455</v>
      </c>
      <c r="L756" s="77">
        <f t="shared" si="11"/>
        <v>684103</v>
      </c>
    </row>
    <row r="757" spans="1:12" ht="15" customHeight="1" x14ac:dyDescent="0.25">
      <c r="A757" s="85" t="s">
        <v>833</v>
      </c>
      <c r="B757" s="86" t="s">
        <v>834</v>
      </c>
      <c r="C757" s="87" t="s">
        <v>3475</v>
      </c>
      <c r="D757" s="87" t="s">
        <v>3452</v>
      </c>
      <c r="E757" s="87" t="s">
        <v>3453</v>
      </c>
      <c r="F757" s="87" t="s">
        <v>3778</v>
      </c>
      <c r="G757" s="87" t="s">
        <v>3932</v>
      </c>
      <c r="H757" s="76">
        <v>4002381684110</v>
      </c>
      <c r="I757" s="88">
        <v>644.5</v>
      </c>
      <c r="J757" s="86" t="s">
        <v>835</v>
      </c>
      <c r="K757" s="87" t="s">
        <v>3455</v>
      </c>
      <c r="L757" s="77">
        <f t="shared" si="11"/>
        <v>684110</v>
      </c>
    </row>
    <row r="758" spans="1:12" ht="15" customHeight="1" x14ac:dyDescent="0.25">
      <c r="A758" s="85" t="s">
        <v>849</v>
      </c>
      <c r="B758" s="86" t="s">
        <v>850</v>
      </c>
      <c r="C758" s="87" t="s">
        <v>3451</v>
      </c>
      <c r="D758" s="87" t="s">
        <v>3461</v>
      </c>
      <c r="E758" s="87" t="s">
        <v>3453</v>
      </c>
      <c r="F758" s="87" t="s">
        <v>3778</v>
      </c>
      <c r="G758" s="87" t="s">
        <v>3810</v>
      </c>
      <c r="H758" s="76">
        <v>4002381684813</v>
      </c>
      <c r="I758" s="88">
        <v>134.19999999999999</v>
      </c>
      <c r="J758" s="86" t="s">
        <v>848</v>
      </c>
      <c r="K758" s="87" t="s">
        <v>3455</v>
      </c>
      <c r="L758" s="77">
        <f t="shared" si="11"/>
        <v>684813</v>
      </c>
    </row>
    <row r="759" spans="1:12" ht="15" customHeight="1" x14ac:dyDescent="0.25">
      <c r="A759" s="85" t="s">
        <v>846</v>
      </c>
      <c r="B759" s="86" t="s">
        <v>847</v>
      </c>
      <c r="C759" s="87" t="s">
        <v>3465</v>
      </c>
      <c r="D759" s="87" t="s">
        <v>3479</v>
      </c>
      <c r="E759" s="87" t="s">
        <v>3453</v>
      </c>
      <c r="F759" s="87" t="s">
        <v>3778</v>
      </c>
      <c r="G759" s="87" t="s">
        <v>3620</v>
      </c>
      <c r="H759" s="76">
        <v>4002381684820</v>
      </c>
      <c r="I759" s="88">
        <v>233</v>
      </c>
      <c r="J759" s="86" t="s">
        <v>848</v>
      </c>
      <c r="K759" s="87" t="s">
        <v>3455</v>
      </c>
      <c r="L759" s="77">
        <f t="shared" si="11"/>
        <v>684820</v>
      </c>
    </row>
    <row r="760" spans="1:12" ht="15" customHeight="1" x14ac:dyDescent="0.25">
      <c r="A760" s="85" t="s">
        <v>335</v>
      </c>
      <c r="B760" s="86" t="s">
        <v>336</v>
      </c>
      <c r="C760" s="87" t="s">
        <v>3451</v>
      </c>
      <c r="D760" s="87" t="s">
        <v>3479</v>
      </c>
      <c r="E760" s="87" t="s">
        <v>3453</v>
      </c>
      <c r="F760" s="87" t="s">
        <v>3699</v>
      </c>
      <c r="G760" s="87" t="s">
        <v>3809</v>
      </c>
      <c r="H760" s="76">
        <v>4002381693068</v>
      </c>
      <c r="I760" s="88">
        <v>441.3</v>
      </c>
      <c r="J760" s="86" t="s">
        <v>337</v>
      </c>
      <c r="K760" s="87" t="s">
        <v>3455</v>
      </c>
      <c r="L760" s="77">
        <f t="shared" si="11"/>
        <v>693068</v>
      </c>
    </row>
    <row r="761" spans="1:12" ht="15" customHeight="1" x14ac:dyDescent="0.25">
      <c r="A761" s="85" t="s">
        <v>1892</v>
      </c>
      <c r="B761" s="86" t="s">
        <v>2780</v>
      </c>
      <c r="C761" s="87" t="s">
        <v>3475</v>
      </c>
      <c r="D761" s="87" t="s">
        <v>3470</v>
      </c>
      <c r="E761" s="87" t="s">
        <v>3471</v>
      </c>
      <c r="F761" s="87"/>
      <c r="G761" s="87" t="s">
        <v>3470</v>
      </c>
      <c r="H761" s="76">
        <v>4002381693785</v>
      </c>
      <c r="I761" s="88">
        <v>384.4</v>
      </c>
      <c r="J761" s="86" t="s">
        <v>1863</v>
      </c>
      <c r="K761" s="87" t="s">
        <v>3595</v>
      </c>
      <c r="L761" s="77">
        <f t="shared" si="11"/>
        <v>693785</v>
      </c>
    </row>
    <row r="762" spans="1:12" ht="15" customHeight="1" x14ac:dyDescent="0.25">
      <c r="A762" s="85" t="s">
        <v>1677</v>
      </c>
      <c r="B762" s="86" t="s">
        <v>1678</v>
      </c>
      <c r="C762" s="87" t="s">
        <v>3451</v>
      </c>
      <c r="D762" s="87" t="s">
        <v>3461</v>
      </c>
      <c r="E762" s="87" t="s">
        <v>3633</v>
      </c>
      <c r="F762" s="87"/>
      <c r="G762" s="87" t="s">
        <v>3649</v>
      </c>
      <c r="H762" s="76">
        <v>4002381693983</v>
      </c>
      <c r="I762" s="88">
        <v>57.8</v>
      </c>
      <c r="J762" s="86" t="s">
        <v>1679</v>
      </c>
      <c r="K762" s="87" t="s">
        <v>3595</v>
      </c>
      <c r="L762" s="77">
        <f t="shared" si="11"/>
        <v>693983</v>
      </c>
    </row>
    <row r="763" spans="1:12" ht="15" customHeight="1" x14ac:dyDescent="0.25">
      <c r="A763" s="85" t="s">
        <v>1680</v>
      </c>
      <c r="B763" s="86" t="s">
        <v>3650</v>
      </c>
      <c r="C763" s="87" t="s">
        <v>3451</v>
      </c>
      <c r="D763" s="87" t="s">
        <v>3461</v>
      </c>
      <c r="E763" s="87" t="s">
        <v>3633</v>
      </c>
      <c r="F763" s="87"/>
      <c r="G763" s="87" t="s">
        <v>3651</v>
      </c>
      <c r="H763" s="76">
        <v>4002381694003</v>
      </c>
      <c r="I763" s="88">
        <v>57.8</v>
      </c>
      <c r="J763" s="86" t="s">
        <v>1681</v>
      </c>
      <c r="K763" s="87" t="s">
        <v>3595</v>
      </c>
      <c r="L763" s="77">
        <f t="shared" si="11"/>
        <v>694003</v>
      </c>
    </row>
    <row r="764" spans="1:12" ht="15" customHeight="1" x14ac:dyDescent="0.25">
      <c r="A764" s="85" t="s">
        <v>1700</v>
      </c>
      <c r="B764" s="86" t="s">
        <v>1701</v>
      </c>
      <c r="C764" s="87" t="s">
        <v>3451</v>
      </c>
      <c r="D764" s="87" t="s">
        <v>3643</v>
      </c>
      <c r="E764" s="87" t="s">
        <v>3633</v>
      </c>
      <c r="F764" s="87"/>
      <c r="G764" s="87" t="s">
        <v>3660</v>
      </c>
      <c r="H764" s="76">
        <v>4002381694645</v>
      </c>
      <c r="I764" s="88">
        <v>42.5</v>
      </c>
      <c r="J764" s="86" t="s">
        <v>1702</v>
      </c>
      <c r="K764" s="87" t="s">
        <v>3595</v>
      </c>
      <c r="L764" s="77">
        <f t="shared" si="11"/>
        <v>694645</v>
      </c>
    </row>
    <row r="765" spans="1:12" ht="15" customHeight="1" x14ac:dyDescent="0.25">
      <c r="A765" s="85" t="s">
        <v>1703</v>
      </c>
      <c r="B765" s="86" t="s">
        <v>1704</v>
      </c>
      <c r="C765" s="87" t="s">
        <v>3475</v>
      </c>
      <c r="D765" s="87" t="s">
        <v>3643</v>
      </c>
      <c r="E765" s="87" t="s">
        <v>3633</v>
      </c>
      <c r="F765" s="87"/>
      <c r="G765" s="87" t="s">
        <v>3661</v>
      </c>
      <c r="H765" s="76">
        <v>4002381694669</v>
      </c>
      <c r="I765" s="88">
        <v>46.7</v>
      </c>
      <c r="J765" s="86" t="s">
        <v>1702</v>
      </c>
      <c r="K765" s="87" t="s">
        <v>3595</v>
      </c>
      <c r="L765" s="77">
        <f t="shared" si="11"/>
        <v>694669</v>
      </c>
    </row>
    <row r="766" spans="1:12" ht="15" customHeight="1" x14ac:dyDescent="0.25">
      <c r="A766" s="85" t="s">
        <v>1705</v>
      </c>
      <c r="B766" s="86" t="s">
        <v>1706</v>
      </c>
      <c r="C766" s="87" t="s">
        <v>3475</v>
      </c>
      <c r="D766" s="87" t="s">
        <v>3643</v>
      </c>
      <c r="E766" s="87" t="s">
        <v>3633</v>
      </c>
      <c r="F766" s="87"/>
      <c r="G766" s="87" t="s">
        <v>3662</v>
      </c>
      <c r="H766" s="76">
        <v>4002381694683</v>
      </c>
      <c r="I766" s="88">
        <v>44.4</v>
      </c>
      <c r="J766" s="86" t="s">
        <v>1702</v>
      </c>
      <c r="K766" s="87" t="s">
        <v>3595</v>
      </c>
      <c r="L766" s="77">
        <f t="shared" si="11"/>
        <v>694683</v>
      </c>
    </row>
    <row r="767" spans="1:12" ht="15" customHeight="1" x14ac:dyDescent="0.25">
      <c r="A767" s="85" t="s">
        <v>1707</v>
      </c>
      <c r="B767" s="86" t="s">
        <v>1708</v>
      </c>
      <c r="C767" s="87" t="s">
        <v>3475</v>
      </c>
      <c r="D767" s="87" t="s">
        <v>3643</v>
      </c>
      <c r="E767" s="87" t="s">
        <v>3633</v>
      </c>
      <c r="F767" s="87"/>
      <c r="G767" s="87" t="s">
        <v>3663</v>
      </c>
      <c r="H767" s="76">
        <v>4002381694706</v>
      </c>
      <c r="I767" s="88">
        <v>52.5</v>
      </c>
      <c r="J767" s="86" t="s">
        <v>1702</v>
      </c>
      <c r="K767" s="87" t="s">
        <v>3595</v>
      </c>
      <c r="L767" s="77">
        <f t="shared" si="11"/>
        <v>694706</v>
      </c>
    </row>
    <row r="768" spans="1:12" ht="15" customHeight="1" x14ac:dyDescent="0.25">
      <c r="A768" s="85" t="s">
        <v>1709</v>
      </c>
      <c r="B768" s="86" t="s">
        <v>1710</v>
      </c>
      <c r="C768" s="87" t="s">
        <v>3475</v>
      </c>
      <c r="D768" s="87" t="s">
        <v>3643</v>
      </c>
      <c r="E768" s="87" t="s">
        <v>3633</v>
      </c>
      <c r="F768" s="87"/>
      <c r="G768" s="87" t="s">
        <v>3490</v>
      </c>
      <c r="H768" s="76">
        <v>4002381694720</v>
      </c>
      <c r="I768" s="88">
        <v>56.9</v>
      </c>
      <c r="J768" s="86" t="s">
        <v>1702</v>
      </c>
      <c r="K768" s="87" t="s">
        <v>3595</v>
      </c>
      <c r="L768" s="77">
        <f t="shared" si="11"/>
        <v>694720</v>
      </c>
    </row>
    <row r="769" spans="1:12" ht="15" customHeight="1" x14ac:dyDescent="0.25">
      <c r="A769" s="85" t="s">
        <v>1711</v>
      </c>
      <c r="B769" s="86" t="s">
        <v>1712</v>
      </c>
      <c r="C769" s="87" t="s">
        <v>3451</v>
      </c>
      <c r="D769" s="87" t="s">
        <v>3643</v>
      </c>
      <c r="E769" s="87" t="s">
        <v>3633</v>
      </c>
      <c r="F769" s="87"/>
      <c r="G769" s="87" t="s">
        <v>3664</v>
      </c>
      <c r="H769" s="76">
        <v>4002381694744</v>
      </c>
      <c r="I769" s="88">
        <v>59.8</v>
      </c>
      <c r="J769" s="86" t="s">
        <v>1702</v>
      </c>
      <c r="K769" s="87" t="s">
        <v>3595</v>
      </c>
      <c r="L769" s="77">
        <f t="shared" si="11"/>
        <v>694744</v>
      </c>
    </row>
    <row r="770" spans="1:12" ht="15" customHeight="1" x14ac:dyDescent="0.25">
      <c r="A770" s="85" t="s">
        <v>1715</v>
      </c>
      <c r="B770" s="86" t="s">
        <v>1716</v>
      </c>
      <c r="C770" s="87" t="s">
        <v>3475</v>
      </c>
      <c r="D770" s="87" t="s">
        <v>3643</v>
      </c>
      <c r="E770" s="87" t="s">
        <v>3633</v>
      </c>
      <c r="F770" s="87"/>
      <c r="G770" s="87" t="s">
        <v>3666</v>
      </c>
      <c r="H770" s="76">
        <v>4002381694768</v>
      </c>
      <c r="I770" s="88">
        <v>66.8</v>
      </c>
      <c r="J770" s="86" t="s">
        <v>1702</v>
      </c>
      <c r="K770" s="87" t="s">
        <v>3595</v>
      </c>
      <c r="L770" s="77">
        <f t="shared" si="11"/>
        <v>694768</v>
      </c>
    </row>
    <row r="771" spans="1:12" ht="15" customHeight="1" x14ac:dyDescent="0.25">
      <c r="A771" s="78">
        <v>712323</v>
      </c>
      <c r="B771" s="79" t="s">
        <v>1719</v>
      </c>
      <c r="H771" s="76">
        <v>4002381694782</v>
      </c>
      <c r="I771" s="79">
        <v>72.400000000000006</v>
      </c>
      <c r="L771" s="77">
        <f t="shared" ref="L771:L834" si="12">IFERROR(VALUE(RIGHT(H771,6)),"")</f>
        <v>694782</v>
      </c>
    </row>
    <row r="772" spans="1:12" ht="15" customHeight="1" x14ac:dyDescent="0.25">
      <c r="A772" s="85" t="s">
        <v>1722</v>
      </c>
      <c r="B772" s="86" t="s">
        <v>1723</v>
      </c>
      <c r="C772" s="87" t="s">
        <v>3475</v>
      </c>
      <c r="D772" s="87" t="s">
        <v>3643</v>
      </c>
      <c r="E772" s="87" t="s">
        <v>3633</v>
      </c>
      <c r="F772" s="87"/>
      <c r="G772" s="87" t="s">
        <v>3669</v>
      </c>
      <c r="H772" s="76">
        <v>4002381694812</v>
      </c>
      <c r="I772" s="88">
        <v>89.4</v>
      </c>
      <c r="J772" s="86" t="s">
        <v>1702</v>
      </c>
      <c r="K772" s="87" t="s">
        <v>3595</v>
      </c>
      <c r="L772" s="77">
        <f t="shared" si="12"/>
        <v>694812</v>
      </c>
    </row>
    <row r="773" spans="1:12" ht="15" customHeight="1" x14ac:dyDescent="0.25">
      <c r="A773" s="85" t="s">
        <v>1724</v>
      </c>
      <c r="B773" s="86" t="s">
        <v>1725</v>
      </c>
      <c r="C773" s="87" t="s">
        <v>3475</v>
      </c>
      <c r="D773" s="87" t="s">
        <v>3643</v>
      </c>
      <c r="E773" s="87" t="s">
        <v>3633</v>
      </c>
      <c r="F773" s="87"/>
      <c r="G773" s="87" t="s">
        <v>3515</v>
      </c>
      <c r="H773" s="76">
        <v>4002381694836</v>
      </c>
      <c r="I773" s="88">
        <v>96.9</v>
      </c>
      <c r="J773" s="86" t="s">
        <v>1702</v>
      </c>
      <c r="K773" s="87" t="s">
        <v>3595</v>
      </c>
      <c r="L773" s="77">
        <f t="shared" si="12"/>
        <v>694836</v>
      </c>
    </row>
    <row r="774" spans="1:12" ht="15" customHeight="1" x14ac:dyDescent="0.25">
      <c r="A774" s="85" t="s">
        <v>1726</v>
      </c>
      <c r="B774" s="86" t="s">
        <v>1727</v>
      </c>
      <c r="C774" s="87" t="s">
        <v>3475</v>
      </c>
      <c r="D774" s="87" t="s">
        <v>3643</v>
      </c>
      <c r="E774" s="87" t="s">
        <v>3633</v>
      </c>
      <c r="F774" s="87"/>
      <c r="G774" s="87" t="s">
        <v>3670</v>
      </c>
      <c r="H774" s="76">
        <v>4002381694850</v>
      </c>
      <c r="I774" s="88">
        <v>104</v>
      </c>
      <c r="J774" s="86" t="s">
        <v>1702</v>
      </c>
      <c r="K774" s="87" t="s">
        <v>3595</v>
      </c>
      <c r="L774" s="77">
        <f t="shared" si="12"/>
        <v>694850</v>
      </c>
    </row>
    <row r="775" spans="1:12" ht="15" customHeight="1" x14ac:dyDescent="0.25">
      <c r="A775" s="85" t="s">
        <v>1487</v>
      </c>
      <c r="B775" s="86" t="s">
        <v>1488</v>
      </c>
      <c r="C775" s="87" t="s">
        <v>3475</v>
      </c>
      <c r="D775" s="87" t="s">
        <v>3598</v>
      </c>
      <c r="E775" s="87" t="s">
        <v>3601</v>
      </c>
      <c r="F775" s="87"/>
      <c r="G775" s="87" t="s">
        <v>3610</v>
      </c>
      <c r="H775" s="76">
        <v>4002381697813</v>
      </c>
      <c r="I775" s="88">
        <v>477.9</v>
      </c>
      <c r="J775" s="86" t="s">
        <v>1489</v>
      </c>
      <c r="K775" s="87" t="s">
        <v>3595</v>
      </c>
      <c r="L775" s="77">
        <f t="shared" si="12"/>
        <v>697813</v>
      </c>
    </row>
    <row r="776" spans="1:12" ht="15" customHeight="1" x14ac:dyDescent="0.25">
      <c r="A776" s="85" t="s">
        <v>1622</v>
      </c>
      <c r="B776" s="86" t="s">
        <v>1623</v>
      </c>
      <c r="C776" s="87" t="s">
        <v>3475</v>
      </c>
      <c r="D776" s="87" t="s">
        <v>3598</v>
      </c>
      <c r="E776" s="87" t="s">
        <v>3601</v>
      </c>
      <c r="F776" s="87"/>
      <c r="G776" s="87" t="s">
        <v>3625</v>
      </c>
      <c r="H776" s="76">
        <v>4002381697820</v>
      </c>
      <c r="I776" s="88">
        <v>477.9</v>
      </c>
      <c r="J776" s="86" t="s">
        <v>1624</v>
      </c>
      <c r="K776" s="87" t="s">
        <v>3595</v>
      </c>
      <c r="L776" s="77">
        <f t="shared" si="12"/>
        <v>697820</v>
      </c>
    </row>
    <row r="777" spans="1:12" ht="15" customHeight="1" x14ac:dyDescent="0.25">
      <c r="A777" s="85" t="s">
        <v>1475</v>
      </c>
      <c r="B777" s="86" t="s">
        <v>1476</v>
      </c>
      <c r="C777" s="87" t="s">
        <v>3475</v>
      </c>
      <c r="D777" s="87" t="s">
        <v>3598</v>
      </c>
      <c r="E777" s="87" t="s">
        <v>3601</v>
      </c>
      <c r="F777" s="87"/>
      <c r="G777" s="87" t="s">
        <v>3610</v>
      </c>
      <c r="H777" s="76">
        <v>4002381697844</v>
      </c>
      <c r="I777" s="88">
        <v>477.9</v>
      </c>
      <c r="J777" s="86" t="s">
        <v>1477</v>
      </c>
      <c r="K777" s="87" t="s">
        <v>3595</v>
      </c>
      <c r="L777" s="77">
        <f t="shared" si="12"/>
        <v>697844</v>
      </c>
    </row>
    <row r="778" spans="1:12" ht="15" customHeight="1" x14ac:dyDescent="0.25">
      <c r="A778" s="85" t="s">
        <v>1607</v>
      </c>
      <c r="B778" s="86" t="s">
        <v>1608</v>
      </c>
      <c r="C778" s="87" t="s">
        <v>3475</v>
      </c>
      <c r="D778" s="87" t="s">
        <v>3598</v>
      </c>
      <c r="E778" s="87" t="s">
        <v>3601</v>
      </c>
      <c r="F778" s="87"/>
      <c r="G778" s="87" t="s">
        <v>3629</v>
      </c>
      <c r="H778" s="76">
        <v>4002381697851</v>
      </c>
      <c r="I778" s="88">
        <v>477.9</v>
      </c>
      <c r="J778" s="86" t="s">
        <v>1609</v>
      </c>
      <c r="K778" s="87" t="s">
        <v>3595</v>
      </c>
      <c r="L778" s="77">
        <f t="shared" si="12"/>
        <v>697851</v>
      </c>
    </row>
    <row r="779" spans="1:12" ht="15" customHeight="1" x14ac:dyDescent="0.25">
      <c r="A779" s="85" t="s">
        <v>1496</v>
      </c>
      <c r="B779" s="86" t="s">
        <v>1497</v>
      </c>
      <c r="C779" s="87" t="s">
        <v>3475</v>
      </c>
      <c r="D779" s="87" t="s">
        <v>3598</v>
      </c>
      <c r="E779" s="87" t="s">
        <v>3601</v>
      </c>
      <c r="F779" s="87"/>
      <c r="G779" s="87" t="s">
        <v>3610</v>
      </c>
      <c r="H779" s="76">
        <v>4002381697875</v>
      </c>
      <c r="I779" s="88">
        <v>477.9</v>
      </c>
      <c r="J779" s="86" t="s">
        <v>1498</v>
      </c>
      <c r="K779" s="87" t="s">
        <v>3595</v>
      </c>
      <c r="L779" s="77">
        <f t="shared" si="12"/>
        <v>697875</v>
      </c>
    </row>
    <row r="780" spans="1:12" ht="15" customHeight="1" x14ac:dyDescent="0.25">
      <c r="A780" s="85" t="s">
        <v>1616</v>
      </c>
      <c r="B780" s="86" t="s">
        <v>1617</v>
      </c>
      <c r="C780" s="87" t="s">
        <v>3475</v>
      </c>
      <c r="D780" s="87" t="s">
        <v>3598</v>
      </c>
      <c r="E780" s="87" t="s">
        <v>3601</v>
      </c>
      <c r="F780" s="87"/>
      <c r="G780" s="87" t="s">
        <v>3630</v>
      </c>
      <c r="H780" s="76">
        <v>4002381697882</v>
      </c>
      <c r="I780" s="88">
        <v>477.9</v>
      </c>
      <c r="J780" s="86" t="s">
        <v>1618</v>
      </c>
      <c r="K780" s="87" t="s">
        <v>3595</v>
      </c>
      <c r="L780" s="77">
        <f t="shared" si="12"/>
        <v>697882</v>
      </c>
    </row>
    <row r="781" spans="1:12" ht="15" customHeight="1" x14ac:dyDescent="0.25">
      <c r="A781" s="85" t="s">
        <v>1631</v>
      </c>
      <c r="B781" s="86" t="s">
        <v>1632</v>
      </c>
      <c r="C781" s="87" t="s">
        <v>3475</v>
      </c>
      <c r="D781" s="87" t="s">
        <v>3598</v>
      </c>
      <c r="E781" s="87" t="s">
        <v>3601</v>
      </c>
      <c r="F781" s="87"/>
      <c r="G781" s="87" t="s">
        <v>3625</v>
      </c>
      <c r="H781" s="76">
        <v>4002381697899</v>
      </c>
      <c r="I781" s="88">
        <v>477.9</v>
      </c>
      <c r="J781" s="86" t="s">
        <v>1633</v>
      </c>
      <c r="K781" s="87" t="s">
        <v>3595</v>
      </c>
      <c r="L781" s="77">
        <f t="shared" si="12"/>
        <v>697899</v>
      </c>
    </row>
    <row r="782" spans="1:12" ht="15" customHeight="1" x14ac:dyDescent="0.25">
      <c r="A782" s="85" t="s">
        <v>1445</v>
      </c>
      <c r="B782" s="86" t="s">
        <v>1446</v>
      </c>
      <c r="C782" s="87" t="s">
        <v>3475</v>
      </c>
      <c r="D782" s="87" t="s">
        <v>3598</v>
      </c>
      <c r="E782" s="87" t="s">
        <v>3601</v>
      </c>
      <c r="F782" s="87"/>
      <c r="G782" s="87" t="s">
        <v>3608</v>
      </c>
      <c r="H782" s="76">
        <v>4002381697912</v>
      </c>
      <c r="I782" s="88">
        <v>477.9</v>
      </c>
      <c r="J782" s="86" t="s">
        <v>1447</v>
      </c>
      <c r="K782" s="87" t="s">
        <v>3595</v>
      </c>
      <c r="L782" s="77">
        <f t="shared" si="12"/>
        <v>697912</v>
      </c>
    </row>
    <row r="783" spans="1:12" ht="15" customHeight="1" x14ac:dyDescent="0.25">
      <c r="A783" s="85" t="s">
        <v>1577</v>
      </c>
      <c r="B783" s="86" t="s">
        <v>1578</v>
      </c>
      <c r="C783" s="87" t="s">
        <v>3475</v>
      </c>
      <c r="D783" s="87" t="s">
        <v>3598</v>
      </c>
      <c r="E783" s="87" t="s">
        <v>3601</v>
      </c>
      <c r="F783" s="87"/>
      <c r="G783" s="87" t="s">
        <v>3618</v>
      </c>
      <c r="H783" s="76">
        <v>4002381697929</v>
      </c>
      <c r="I783" s="88">
        <v>477.9</v>
      </c>
      <c r="J783" s="86" t="s">
        <v>1579</v>
      </c>
      <c r="K783" s="87" t="s">
        <v>3595</v>
      </c>
      <c r="L783" s="77">
        <f t="shared" si="12"/>
        <v>697929</v>
      </c>
    </row>
    <row r="784" spans="1:12" ht="15" customHeight="1" x14ac:dyDescent="0.25">
      <c r="A784" s="85" t="s">
        <v>1433</v>
      </c>
      <c r="B784" s="86" t="s">
        <v>1434</v>
      </c>
      <c r="C784" s="87" t="s">
        <v>3475</v>
      </c>
      <c r="D784" s="87" t="s">
        <v>3598</v>
      </c>
      <c r="E784" s="87" t="s">
        <v>3601</v>
      </c>
      <c r="F784" s="87"/>
      <c r="G784" s="87" t="s">
        <v>3602</v>
      </c>
      <c r="H784" s="76">
        <v>4002381697943</v>
      </c>
      <c r="I784" s="88">
        <v>477.9</v>
      </c>
      <c r="J784" s="86" t="s">
        <v>1435</v>
      </c>
      <c r="K784" s="87" t="s">
        <v>3595</v>
      </c>
      <c r="L784" s="77">
        <f t="shared" si="12"/>
        <v>697943</v>
      </c>
    </row>
    <row r="785" spans="1:12" ht="15" customHeight="1" x14ac:dyDescent="0.25">
      <c r="A785" s="85" t="s">
        <v>1562</v>
      </c>
      <c r="B785" s="86" t="s">
        <v>1563</v>
      </c>
      <c r="C785" s="87" t="s">
        <v>3475</v>
      </c>
      <c r="D785" s="87" t="s">
        <v>3598</v>
      </c>
      <c r="E785" s="87" t="s">
        <v>3601</v>
      </c>
      <c r="F785" s="87"/>
      <c r="G785" s="87" t="s">
        <v>3618</v>
      </c>
      <c r="H785" s="76">
        <v>4002381697950</v>
      </c>
      <c r="I785" s="88">
        <v>477.9</v>
      </c>
      <c r="J785" s="86" t="s">
        <v>1564</v>
      </c>
      <c r="K785" s="87" t="s">
        <v>3595</v>
      </c>
      <c r="L785" s="77">
        <f t="shared" si="12"/>
        <v>697950</v>
      </c>
    </row>
    <row r="786" spans="1:12" ht="15" customHeight="1" x14ac:dyDescent="0.25">
      <c r="A786" s="85" t="s">
        <v>1454</v>
      </c>
      <c r="B786" s="86" t="s">
        <v>1455</v>
      </c>
      <c r="C786" s="87" t="s">
        <v>3475</v>
      </c>
      <c r="D786" s="87" t="s">
        <v>3598</v>
      </c>
      <c r="E786" s="87" t="s">
        <v>3601</v>
      </c>
      <c r="F786" s="87"/>
      <c r="G786" s="87" t="s">
        <v>3608</v>
      </c>
      <c r="H786" s="76">
        <v>4002381697974</v>
      </c>
      <c r="I786" s="88">
        <v>477.9</v>
      </c>
      <c r="J786" s="86" t="s">
        <v>1456</v>
      </c>
      <c r="K786" s="87" t="s">
        <v>3595</v>
      </c>
      <c r="L786" s="77">
        <f t="shared" si="12"/>
        <v>697974</v>
      </c>
    </row>
    <row r="787" spans="1:12" ht="15" customHeight="1" x14ac:dyDescent="0.25">
      <c r="A787" s="85" t="s">
        <v>1586</v>
      </c>
      <c r="B787" s="86" t="s">
        <v>1587</v>
      </c>
      <c r="C787" s="87" t="s">
        <v>3475</v>
      </c>
      <c r="D787" s="87" t="s">
        <v>3598</v>
      </c>
      <c r="E787" s="87" t="s">
        <v>3601</v>
      </c>
      <c r="F787" s="87"/>
      <c r="G787" s="87" t="s">
        <v>3618</v>
      </c>
      <c r="H787" s="76">
        <v>4002381697981</v>
      </c>
      <c r="I787" s="88">
        <v>477.9</v>
      </c>
      <c r="J787" s="86" t="s">
        <v>1588</v>
      </c>
      <c r="K787" s="87" t="s">
        <v>3595</v>
      </c>
      <c r="L787" s="77">
        <f t="shared" si="12"/>
        <v>697981</v>
      </c>
    </row>
    <row r="788" spans="1:12" ht="15" customHeight="1" x14ac:dyDescent="0.25">
      <c r="A788" s="85" t="s">
        <v>1571</v>
      </c>
      <c r="B788" s="86" t="s">
        <v>1572</v>
      </c>
      <c r="C788" s="87" t="s">
        <v>3475</v>
      </c>
      <c r="D788" s="87" t="s">
        <v>3598</v>
      </c>
      <c r="E788" s="87" t="s">
        <v>3601</v>
      </c>
      <c r="F788" s="87"/>
      <c r="G788" s="87" t="s">
        <v>3618</v>
      </c>
      <c r="H788" s="76">
        <v>4002381697998</v>
      </c>
      <c r="I788" s="88">
        <v>477.9</v>
      </c>
      <c r="J788" s="86" t="s">
        <v>1573</v>
      </c>
      <c r="K788" s="87" t="s">
        <v>3595</v>
      </c>
      <c r="L788" s="77">
        <f t="shared" si="12"/>
        <v>697998</v>
      </c>
    </row>
    <row r="789" spans="1:12" ht="15" customHeight="1" x14ac:dyDescent="0.25">
      <c r="A789" s="85" t="s">
        <v>1399</v>
      </c>
      <c r="B789" s="86" t="s">
        <v>1400</v>
      </c>
      <c r="C789" s="87" t="s">
        <v>3475</v>
      </c>
      <c r="D789" s="87" t="s">
        <v>3598</v>
      </c>
      <c r="E789" s="87" t="s">
        <v>3599</v>
      </c>
      <c r="F789" s="87"/>
      <c r="G789" s="87" t="s">
        <v>3556</v>
      </c>
      <c r="H789" s="76">
        <v>4002381698018</v>
      </c>
      <c r="I789" s="88">
        <v>477.9</v>
      </c>
      <c r="J789" s="86" t="s">
        <v>1401</v>
      </c>
      <c r="K789" s="87" t="s">
        <v>3595</v>
      </c>
      <c r="L789" s="77">
        <f t="shared" si="12"/>
        <v>698018</v>
      </c>
    </row>
    <row r="790" spans="1:12" ht="15" customHeight="1" x14ac:dyDescent="0.25">
      <c r="A790" s="85" t="s">
        <v>1532</v>
      </c>
      <c r="B790" s="86" t="s">
        <v>1533</v>
      </c>
      <c r="C790" s="87" t="s">
        <v>3475</v>
      </c>
      <c r="D790" s="87" t="s">
        <v>3598</v>
      </c>
      <c r="E790" s="87" t="s">
        <v>3599</v>
      </c>
      <c r="F790" s="87"/>
      <c r="G790" s="87" t="s">
        <v>3526</v>
      </c>
      <c r="H790" s="76">
        <v>4002381698025</v>
      </c>
      <c r="I790" s="88">
        <v>477.9</v>
      </c>
      <c r="J790" s="86" t="s">
        <v>1534</v>
      </c>
      <c r="K790" s="87" t="s">
        <v>3595</v>
      </c>
      <c r="L790" s="77">
        <f t="shared" si="12"/>
        <v>698025</v>
      </c>
    </row>
    <row r="791" spans="1:12" ht="15" customHeight="1" x14ac:dyDescent="0.25">
      <c r="A791" s="85" t="s">
        <v>1387</v>
      </c>
      <c r="B791" s="86" t="s">
        <v>1388</v>
      </c>
      <c r="C791" s="87" t="s">
        <v>3475</v>
      </c>
      <c r="D791" s="87" t="s">
        <v>3598</v>
      </c>
      <c r="E791" s="87" t="s">
        <v>3599</v>
      </c>
      <c r="F791" s="87"/>
      <c r="G791" s="87" t="s">
        <v>3556</v>
      </c>
      <c r="H791" s="76">
        <v>4002381698049</v>
      </c>
      <c r="I791" s="88">
        <v>477.9</v>
      </c>
      <c r="J791" s="86" t="s">
        <v>1389</v>
      </c>
      <c r="K791" s="87" t="s">
        <v>3595</v>
      </c>
      <c r="L791" s="77">
        <f t="shared" si="12"/>
        <v>698049</v>
      </c>
    </row>
    <row r="792" spans="1:12" ht="15" customHeight="1" x14ac:dyDescent="0.25">
      <c r="A792" s="85" t="s">
        <v>1517</v>
      </c>
      <c r="B792" s="86" t="s">
        <v>1518</v>
      </c>
      <c r="C792" s="87" t="s">
        <v>3475</v>
      </c>
      <c r="D792" s="87" t="s">
        <v>3598</v>
      </c>
      <c r="E792" s="87" t="s">
        <v>3599</v>
      </c>
      <c r="F792" s="87"/>
      <c r="G792" s="87" t="s">
        <v>3616</v>
      </c>
      <c r="H792" s="76">
        <v>4002381698056</v>
      </c>
      <c r="I792" s="88">
        <v>477.9</v>
      </c>
      <c r="J792" s="86" t="s">
        <v>1519</v>
      </c>
      <c r="K792" s="87" t="s">
        <v>3595</v>
      </c>
      <c r="L792" s="77">
        <f t="shared" si="12"/>
        <v>698056</v>
      </c>
    </row>
    <row r="793" spans="1:12" ht="15" customHeight="1" x14ac:dyDescent="0.25">
      <c r="A793" s="85" t="s">
        <v>1409</v>
      </c>
      <c r="B793" s="86" t="s">
        <v>1410</v>
      </c>
      <c r="C793" s="87" t="s">
        <v>3475</v>
      </c>
      <c r="D793" s="87" t="s">
        <v>3598</v>
      </c>
      <c r="E793" s="87" t="s">
        <v>3599</v>
      </c>
      <c r="F793" s="87"/>
      <c r="G793" s="87" t="s">
        <v>3556</v>
      </c>
      <c r="H793" s="76">
        <v>4002381698070</v>
      </c>
      <c r="I793" s="88">
        <v>477.9</v>
      </c>
      <c r="J793" s="86" t="s">
        <v>1411</v>
      </c>
      <c r="K793" s="87" t="s">
        <v>3595</v>
      </c>
      <c r="L793" s="77">
        <f t="shared" si="12"/>
        <v>698070</v>
      </c>
    </row>
    <row r="794" spans="1:12" ht="15" customHeight="1" x14ac:dyDescent="0.25">
      <c r="A794" s="85" t="s">
        <v>1541</v>
      </c>
      <c r="B794" s="86" t="s">
        <v>1542</v>
      </c>
      <c r="C794" s="87" t="s">
        <v>3475</v>
      </c>
      <c r="D794" s="87" t="s">
        <v>3598</v>
      </c>
      <c r="E794" s="87" t="s">
        <v>3599</v>
      </c>
      <c r="F794" s="87"/>
      <c r="G794" s="87" t="s">
        <v>3526</v>
      </c>
      <c r="H794" s="76">
        <v>4002381698087</v>
      </c>
      <c r="I794" s="88">
        <v>477.9</v>
      </c>
      <c r="J794" s="86" t="s">
        <v>1543</v>
      </c>
      <c r="K794" s="87" t="s">
        <v>3595</v>
      </c>
      <c r="L794" s="77">
        <f t="shared" si="12"/>
        <v>698087</v>
      </c>
    </row>
    <row r="795" spans="1:12" ht="15" customHeight="1" x14ac:dyDescent="0.25">
      <c r="A795" s="85" t="s">
        <v>1526</v>
      </c>
      <c r="B795" s="86" t="s">
        <v>1527</v>
      </c>
      <c r="C795" s="87" t="s">
        <v>3475</v>
      </c>
      <c r="D795" s="87" t="s">
        <v>3598</v>
      </c>
      <c r="E795" s="87" t="s">
        <v>3599</v>
      </c>
      <c r="F795" s="87"/>
      <c r="G795" s="87" t="s">
        <v>3616</v>
      </c>
      <c r="H795" s="76">
        <v>4002381698094</v>
      </c>
      <c r="I795" s="88">
        <v>477.9</v>
      </c>
      <c r="J795" s="86" t="s">
        <v>1528</v>
      </c>
      <c r="K795" s="87" t="s">
        <v>3595</v>
      </c>
      <c r="L795" s="77">
        <f t="shared" si="12"/>
        <v>698094</v>
      </c>
    </row>
    <row r="796" spans="1:12" ht="15" customHeight="1" x14ac:dyDescent="0.25">
      <c r="A796" s="85" t="s">
        <v>489</v>
      </c>
      <c r="B796" s="86" t="s">
        <v>490</v>
      </c>
      <c r="C796" s="87" t="s">
        <v>3465</v>
      </c>
      <c r="D796" s="87" t="s">
        <v>3492</v>
      </c>
      <c r="E796" s="87" t="s">
        <v>3453</v>
      </c>
      <c r="F796" s="87" t="s">
        <v>3454</v>
      </c>
      <c r="G796" s="87" t="s">
        <v>3493</v>
      </c>
      <c r="H796" s="76">
        <v>4002381698940</v>
      </c>
      <c r="I796" s="88">
        <v>55.6</v>
      </c>
      <c r="J796" s="86" t="s">
        <v>491</v>
      </c>
      <c r="K796" s="87" t="s">
        <v>3455</v>
      </c>
      <c r="L796" s="77">
        <f t="shared" si="12"/>
        <v>698940</v>
      </c>
    </row>
    <row r="797" spans="1:12" ht="15" customHeight="1" x14ac:dyDescent="0.25">
      <c r="A797" s="85" t="s">
        <v>871</v>
      </c>
      <c r="B797" s="86" t="s">
        <v>872</v>
      </c>
      <c r="C797" s="87" t="s">
        <v>3465</v>
      </c>
      <c r="D797" s="87" t="s">
        <v>3461</v>
      </c>
      <c r="E797" s="87" t="s">
        <v>3453</v>
      </c>
      <c r="F797" s="87" t="s">
        <v>3883</v>
      </c>
      <c r="G797" s="87" t="s">
        <v>3884</v>
      </c>
      <c r="H797" s="76">
        <v>4002381707581</v>
      </c>
      <c r="I797" s="88">
        <v>162.69999999999999</v>
      </c>
      <c r="J797" s="86" t="s">
        <v>873</v>
      </c>
      <c r="K797" s="87" t="s">
        <v>3464</v>
      </c>
      <c r="L797" s="77">
        <f t="shared" si="12"/>
        <v>707581</v>
      </c>
    </row>
    <row r="798" spans="1:12" ht="15" customHeight="1" x14ac:dyDescent="0.25">
      <c r="A798" s="90" t="s">
        <v>1834</v>
      </c>
      <c r="B798" s="91" t="s">
        <v>2718</v>
      </c>
      <c r="C798" s="87" t="s">
        <v>3475</v>
      </c>
      <c r="D798" s="87" t="s">
        <v>4144</v>
      </c>
      <c r="E798" s="87" t="s">
        <v>3471</v>
      </c>
      <c r="F798" s="87" t="s">
        <v>3477</v>
      </c>
      <c r="G798" s="87" t="s">
        <v>4144</v>
      </c>
      <c r="H798" s="76">
        <v>4002381707765</v>
      </c>
      <c r="I798" s="89">
        <v>1329.5</v>
      </c>
      <c r="J798" s="91" t="s">
        <v>1833</v>
      </c>
      <c r="K798" s="87" t="s">
        <v>3496</v>
      </c>
      <c r="L798" s="77">
        <f t="shared" si="12"/>
        <v>707765</v>
      </c>
    </row>
    <row r="799" spans="1:12" ht="15" customHeight="1" x14ac:dyDescent="0.25">
      <c r="A799" s="90" t="s">
        <v>1835</v>
      </c>
      <c r="B799" s="91" t="s">
        <v>2719</v>
      </c>
      <c r="C799" s="87" t="s">
        <v>3475</v>
      </c>
      <c r="D799" s="87" t="s">
        <v>4144</v>
      </c>
      <c r="E799" s="87" t="s">
        <v>3471</v>
      </c>
      <c r="F799" s="87" t="s">
        <v>3477</v>
      </c>
      <c r="G799" s="87" t="s">
        <v>4144</v>
      </c>
      <c r="H799" s="76">
        <v>4002381707772</v>
      </c>
      <c r="I799" s="89">
        <v>1325.9</v>
      </c>
      <c r="J799" s="91" t="s">
        <v>1833</v>
      </c>
      <c r="K799" s="87" t="s">
        <v>3496</v>
      </c>
      <c r="L799" s="77">
        <f t="shared" si="12"/>
        <v>707772</v>
      </c>
    </row>
    <row r="800" spans="1:12" ht="15" customHeight="1" x14ac:dyDescent="0.25">
      <c r="A800" s="85" t="s">
        <v>3312</v>
      </c>
      <c r="B800" s="86" t="s">
        <v>3313</v>
      </c>
      <c r="C800" s="87" t="s">
        <v>3475</v>
      </c>
      <c r="D800" s="87" t="s">
        <v>3452</v>
      </c>
      <c r="E800" s="87" t="s">
        <v>3471</v>
      </c>
      <c r="F800" s="87" t="s">
        <v>3477</v>
      </c>
      <c r="G800" s="87" t="s">
        <v>3452</v>
      </c>
      <c r="H800" s="76">
        <v>4002381707796</v>
      </c>
      <c r="I800" s="88">
        <v>456.1</v>
      </c>
      <c r="J800" s="86" t="s">
        <v>1808</v>
      </c>
      <c r="K800" s="87" t="s">
        <v>3496</v>
      </c>
      <c r="L800" s="77">
        <f t="shared" si="12"/>
        <v>707796</v>
      </c>
    </row>
    <row r="801" spans="1:12" ht="15" customHeight="1" x14ac:dyDescent="0.25">
      <c r="A801" s="85" t="s">
        <v>3314</v>
      </c>
      <c r="B801" s="86" t="s">
        <v>3315</v>
      </c>
      <c r="C801" s="87" t="s">
        <v>3475</v>
      </c>
      <c r="D801" s="87" t="s">
        <v>3452</v>
      </c>
      <c r="E801" s="87" t="s">
        <v>3471</v>
      </c>
      <c r="F801" s="87" t="s">
        <v>3477</v>
      </c>
      <c r="G801" s="87" t="s">
        <v>3452</v>
      </c>
      <c r="H801" s="76">
        <v>4002381707802</v>
      </c>
      <c r="I801" s="88">
        <v>455.8</v>
      </c>
      <c r="J801" s="86" t="s">
        <v>1808</v>
      </c>
      <c r="K801" s="87" t="s">
        <v>3496</v>
      </c>
      <c r="L801" s="77">
        <f t="shared" si="12"/>
        <v>707802</v>
      </c>
    </row>
    <row r="802" spans="1:12" ht="15" customHeight="1" x14ac:dyDescent="0.25">
      <c r="A802" s="85" t="s">
        <v>247</v>
      </c>
      <c r="B802" s="86" t="s">
        <v>248</v>
      </c>
      <c r="C802" s="87" t="s">
        <v>3475</v>
      </c>
      <c r="D802" s="87" t="s">
        <v>3803</v>
      </c>
      <c r="E802" s="87" t="s">
        <v>3471</v>
      </c>
      <c r="F802" s="87"/>
      <c r="G802" s="87" t="s">
        <v>3803</v>
      </c>
      <c r="H802" s="76">
        <v>4002381709578</v>
      </c>
      <c r="I802" s="88">
        <v>744.1</v>
      </c>
      <c r="J802" s="86" t="s">
        <v>249</v>
      </c>
      <c r="K802" s="87" t="s">
        <v>3496</v>
      </c>
      <c r="L802" s="77">
        <f t="shared" si="12"/>
        <v>709578</v>
      </c>
    </row>
    <row r="803" spans="1:12" ht="15" customHeight="1" x14ac:dyDescent="0.25">
      <c r="A803" s="85" t="s">
        <v>250</v>
      </c>
      <c r="B803" s="86" t="s">
        <v>251</v>
      </c>
      <c r="C803" s="87" t="s">
        <v>3475</v>
      </c>
      <c r="D803" s="87" t="s">
        <v>3492</v>
      </c>
      <c r="E803" s="87" t="s">
        <v>3471</v>
      </c>
      <c r="F803" s="87"/>
      <c r="G803" s="87" t="s">
        <v>3492</v>
      </c>
      <c r="H803" s="76">
        <v>4002381712646</v>
      </c>
      <c r="I803" s="88">
        <v>156.4</v>
      </c>
      <c r="J803" s="86" t="s">
        <v>252</v>
      </c>
      <c r="K803" s="87" t="s">
        <v>3496</v>
      </c>
      <c r="L803" s="77">
        <f t="shared" si="12"/>
        <v>712646</v>
      </c>
    </row>
    <row r="804" spans="1:12" ht="15" customHeight="1" x14ac:dyDescent="0.25">
      <c r="A804" s="78">
        <v>724245</v>
      </c>
      <c r="B804" s="79" t="s">
        <v>942</v>
      </c>
      <c r="H804" s="76">
        <v>4002381714640</v>
      </c>
      <c r="I804" s="79">
        <v>72.8</v>
      </c>
      <c r="L804" s="77">
        <f t="shared" si="12"/>
        <v>714640</v>
      </c>
    </row>
    <row r="805" spans="1:12" ht="15" customHeight="1" x14ac:dyDescent="0.25">
      <c r="A805" s="85" t="s">
        <v>945</v>
      </c>
      <c r="B805" s="86" t="s">
        <v>946</v>
      </c>
      <c r="C805" s="87" t="s">
        <v>3465</v>
      </c>
      <c r="D805" s="87" t="s">
        <v>3922</v>
      </c>
      <c r="E805" s="87" t="s">
        <v>3453</v>
      </c>
      <c r="F805" s="87" t="s">
        <v>3920</v>
      </c>
      <c r="G805" s="87" t="s">
        <v>3923</v>
      </c>
      <c r="H805" s="76">
        <v>4002381714695</v>
      </c>
      <c r="I805" s="88">
        <v>59.3</v>
      </c>
      <c r="J805" s="86" t="s">
        <v>941</v>
      </c>
      <c r="K805" s="87" t="s">
        <v>3464</v>
      </c>
      <c r="L805" s="77">
        <f t="shared" si="12"/>
        <v>714695</v>
      </c>
    </row>
    <row r="806" spans="1:12" ht="15" customHeight="1" x14ac:dyDescent="0.25">
      <c r="A806" s="85" t="s">
        <v>192</v>
      </c>
      <c r="B806" s="86" t="s">
        <v>2268</v>
      </c>
      <c r="C806" s="87" t="s">
        <v>3475</v>
      </c>
      <c r="D806" s="87" t="s">
        <v>3482</v>
      </c>
      <c r="E806" s="87" t="s">
        <v>3453</v>
      </c>
      <c r="F806" s="87" t="s">
        <v>3531</v>
      </c>
      <c r="G806" s="87" t="s">
        <v>3764</v>
      </c>
      <c r="H806" s="76">
        <v>4002381716293</v>
      </c>
      <c r="I806" s="88">
        <v>730</v>
      </c>
      <c r="J806" s="86" t="s">
        <v>193</v>
      </c>
      <c r="K806" s="87" t="s">
        <v>3455</v>
      </c>
      <c r="L806" s="77">
        <f t="shared" si="12"/>
        <v>716293</v>
      </c>
    </row>
    <row r="807" spans="1:12" ht="15" customHeight="1" x14ac:dyDescent="0.25">
      <c r="A807" s="78">
        <v>726382</v>
      </c>
      <c r="B807" s="79" t="s">
        <v>55</v>
      </c>
      <c r="H807" s="76">
        <v>4002381717504</v>
      </c>
      <c r="I807" s="79">
        <v>242.9</v>
      </c>
      <c r="L807" s="77">
        <f t="shared" si="12"/>
        <v>717504</v>
      </c>
    </row>
    <row r="808" spans="1:12" ht="15" customHeight="1" x14ac:dyDescent="0.25">
      <c r="A808" s="78">
        <v>726760</v>
      </c>
      <c r="B808" s="79" t="s">
        <v>940</v>
      </c>
      <c r="H808" s="76">
        <v>4002381718327</v>
      </c>
      <c r="I808" s="79">
        <v>72.8</v>
      </c>
      <c r="L808" s="77">
        <f t="shared" si="12"/>
        <v>718327</v>
      </c>
    </row>
    <row r="809" spans="1:12" ht="15" customHeight="1" x14ac:dyDescent="0.25">
      <c r="A809" s="85" t="s">
        <v>909</v>
      </c>
      <c r="B809" s="86" t="s">
        <v>910</v>
      </c>
      <c r="C809" s="87" t="s">
        <v>3465</v>
      </c>
      <c r="D809" s="87" t="s">
        <v>3892</v>
      </c>
      <c r="E809" s="87" t="s">
        <v>3453</v>
      </c>
      <c r="F809" s="87" t="s">
        <v>3560</v>
      </c>
      <c r="G809" s="87" t="s">
        <v>3893</v>
      </c>
      <c r="H809" s="76">
        <v>4002381720290</v>
      </c>
      <c r="I809" s="88">
        <v>42.7</v>
      </c>
      <c r="J809" s="86" t="s">
        <v>906</v>
      </c>
      <c r="K809" s="87" t="s">
        <v>3455</v>
      </c>
      <c r="L809" s="77">
        <f t="shared" si="12"/>
        <v>720290</v>
      </c>
    </row>
    <row r="810" spans="1:12" ht="15" customHeight="1" x14ac:dyDescent="0.25">
      <c r="A810" s="85" t="s">
        <v>907</v>
      </c>
      <c r="B810" s="86" t="s">
        <v>908</v>
      </c>
      <c r="C810" s="87" t="s">
        <v>3465</v>
      </c>
      <c r="D810" s="87" t="s">
        <v>3641</v>
      </c>
      <c r="E810" s="87" t="s">
        <v>3453</v>
      </c>
      <c r="F810" s="87" t="s">
        <v>3560</v>
      </c>
      <c r="G810" s="87" t="s">
        <v>3891</v>
      </c>
      <c r="H810" s="76">
        <v>4002381720313</v>
      </c>
      <c r="I810" s="88">
        <v>130.1</v>
      </c>
      <c r="J810" s="86" t="s">
        <v>906</v>
      </c>
      <c r="K810" s="87" t="s">
        <v>3455</v>
      </c>
      <c r="L810" s="77">
        <f t="shared" si="12"/>
        <v>720313</v>
      </c>
    </row>
    <row r="811" spans="1:12" ht="15" customHeight="1" x14ac:dyDescent="0.25">
      <c r="A811" s="85" t="s">
        <v>904</v>
      </c>
      <c r="B811" s="86" t="s">
        <v>905</v>
      </c>
      <c r="C811" s="87" t="s">
        <v>3451</v>
      </c>
      <c r="D811" s="87" t="s">
        <v>3889</v>
      </c>
      <c r="E811" s="87" t="s">
        <v>3453</v>
      </c>
      <c r="F811" s="87" t="s">
        <v>3560</v>
      </c>
      <c r="G811" s="87" t="s">
        <v>3890</v>
      </c>
      <c r="H811" s="76">
        <v>4002381720320</v>
      </c>
      <c r="I811" s="88">
        <v>459.8</v>
      </c>
      <c r="J811" s="86" t="s">
        <v>906</v>
      </c>
      <c r="K811" s="87" t="s">
        <v>3455</v>
      </c>
      <c r="L811" s="77">
        <f t="shared" si="12"/>
        <v>720320</v>
      </c>
    </row>
    <row r="812" spans="1:12" ht="15" customHeight="1" x14ac:dyDescent="0.25">
      <c r="A812" s="78">
        <v>728281</v>
      </c>
      <c r="B812" s="79" t="s">
        <v>3335</v>
      </c>
      <c r="H812" s="76">
        <v>4002381720504</v>
      </c>
      <c r="I812" s="79">
        <v>668.1</v>
      </c>
      <c r="L812" s="77">
        <f t="shared" si="12"/>
        <v>720504</v>
      </c>
    </row>
    <row r="813" spans="1:12" ht="15" customHeight="1" x14ac:dyDescent="0.25">
      <c r="A813" s="78">
        <v>728355</v>
      </c>
      <c r="B813" s="79" t="s">
        <v>3336</v>
      </c>
      <c r="H813" s="76">
        <v>4002381720535</v>
      </c>
      <c r="I813" s="79">
        <v>672.7</v>
      </c>
      <c r="L813" s="77">
        <f t="shared" si="12"/>
        <v>720535</v>
      </c>
    </row>
    <row r="814" spans="1:12" ht="15" customHeight="1" x14ac:dyDescent="0.25">
      <c r="A814" s="85" t="s">
        <v>3308</v>
      </c>
      <c r="B814" s="86" t="s">
        <v>2682</v>
      </c>
      <c r="C814" s="87" t="s">
        <v>3475</v>
      </c>
      <c r="D814" s="87" t="s">
        <v>3452</v>
      </c>
      <c r="E814" s="87" t="s">
        <v>3471</v>
      </c>
      <c r="F814" s="87" t="s">
        <v>3477</v>
      </c>
      <c r="G814" s="87" t="s">
        <v>3452</v>
      </c>
      <c r="H814" s="76">
        <v>4002381720610</v>
      </c>
      <c r="I814" s="88">
        <v>473.9</v>
      </c>
      <c r="J814" s="86" t="s">
        <v>4139</v>
      </c>
      <c r="K814" s="87" t="s">
        <v>3455</v>
      </c>
      <c r="L814" s="77">
        <f t="shared" si="12"/>
        <v>720610</v>
      </c>
    </row>
    <row r="815" spans="1:12" ht="15" customHeight="1" x14ac:dyDescent="0.25">
      <c r="A815" s="78">
        <v>728388</v>
      </c>
      <c r="B815" s="79" t="s">
        <v>2727</v>
      </c>
      <c r="H815" s="76">
        <v>4002381720627</v>
      </c>
      <c r="I815" s="79">
        <v>2045.8</v>
      </c>
      <c r="L815" s="77">
        <f t="shared" si="12"/>
        <v>720627</v>
      </c>
    </row>
    <row r="816" spans="1:12" ht="15" customHeight="1" x14ac:dyDescent="0.25">
      <c r="A816" s="85" t="s">
        <v>161</v>
      </c>
      <c r="B816" s="86" t="s">
        <v>162</v>
      </c>
      <c r="C816" s="87" t="s">
        <v>3475</v>
      </c>
      <c r="D816" s="87" t="s">
        <v>3452</v>
      </c>
      <c r="E816" s="87" t="s">
        <v>3453</v>
      </c>
      <c r="F816" s="87" t="s">
        <v>3483</v>
      </c>
      <c r="G816" s="87" t="s">
        <v>3552</v>
      </c>
      <c r="H816" s="76">
        <v>4002381722140</v>
      </c>
      <c r="I816" s="88">
        <v>223.7</v>
      </c>
      <c r="J816" s="86" t="s">
        <v>163</v>
      </c>
      <c r="K816" s="87" t="s">
        <v>3455</v>
      </c>
      <c r="L816" s="77">
        <f t="shared" si="12"/>
        <v>722140</v>
      </c>
    </row>
    <row r="817" spans="1:12" ht="15" customHeight="1" x14ac:dyDescent="0.25">
      <c r="A817" s="85" t="s">
        <v>164</v>
      </c>
      <c r="B817" s="86" t="s">
        <v>165</v>
      </c>
      <c r="C817" s="87" t="s">
        <v>3475</v>
      </c>
      <c r="D817" s="87" t="s">
        <v>3461</v>
      </c>
      <c r="E817" s="87" t="s">
        <v>3453</v>
      </c>
      <c r="F817" s="87" t="s">
        <v>3483</v>
      </c>
      <c r="G817" s="87" t="s">
        <v>3563</v>
      </c>
      <c r="H817" s="76">
        <v>4002381722201</v>
      </c>
      <c r="I817" s="88">
        <v>90.2</v>
      </c>
      <c r="J817" s="86" t="s">
        <v>163</v>
      </c>
      <c r="K817" s="87" t="s">
        <v>3455</v>
      </c>
      <c r="L817" s="77">
        <f t="shared" si="12"/>
        <v>722201</v>
      </c>
    </row>
    <row r="818" spans="1:12" ht="15" customHeight="1" x14ac:dyDescent="0.25">
      <c r="A818" s="85" t="s">
        <v>103</v>
      </c>
      <c r="B818" s="86" t="s">
        <v>104</v>
      </c>
      <c r="C818" s="87" t="s">
        <v>3465</v>
      </c>
      <c r="D818" s="87" t="s">
        <v>3452</v>
      </c>
      <c r="E818" s="87" t="s">
        <v>3453</v>
      </c>
      <c r="F818" s="87" t="s">
        <v>3477</v>
      </c>
      <c r="G818" s="87" t="s">
        <v>3561</v>
      </c>
      <c r="H818" s="76">
        <v>4002381722508</v>
      </c>
      <c r="I818" s="88">
        <v>353.4</v>
      </c>
      <c r="J818" s="86" t="s">
        <v>105</v>
      </c>
      <c r="K818" s="87" t="s">
        <v>3455</v>
      </c>
      <c r="L818" s="77">
        <f t="shared" si="12"/>
        <v>722508</v>
      </c>
    </row>
    <row r="819" spans="1:12" ht="15" customHeight="1" x14ac:dyDescent="0.25">
      <c r="A819" s="85" t="s">
        <v>108</v>
      </c>
      <c r="B819" s="86" t="s">
        <v>109</v>
      </c>
      <c r="C819" s="87" t="s">
        <v>3475</v>
      </c>
      <c r="D819" s="87" t="s">
        <v>3452</v>
      </c>
      <c r="E819" s="87" t="s">
        <v>3453</v>
      </c>
      <c r="F819" s="87" t="s">
        <v>3477</v>
      </c>
      <c r="G819" s="87" t="s">
        <v>3748</v>
      </c>
      <c r="H819" s="76">
        <v>4002381722621</v>
      </c>
      <c r="I819" s="88">
        <v>296.8</v>
      </c>
      <c r="J819" s="86" t="s">
        <v>105</v>
      </c>
      <c r="K819" s="87" t="s">
        <v>3455</v>
      </c>
      <c r="L819" s="77">
        <f t="shared" si="12"/>
        <v>722621</v>
      </c>
    </row>
    <row r="820" spans="1:12" ht="15" customHeight="1" x14ac:dyDescent="0.25">
      <c r="A820" s="78">
        <v>731832</v>
      </c>
      <c r="B820" s="79" t="s">
        <v>2258</v>
      </c>
      <c r="H820" s="76">
        <v>4002381726025</v>
      </c>
      <c r="I820" s="79">
        <v>226.9</v>
      </c>
      <c r="L820" s="77">
        <f t="shared" si="12"/>
        <v>726025</v>
      </c>
    </row>
    <row r="821" spans="1:12" ht="15" customHeight="1" x14ac:dyDescent="0.25">
      <c r="A821" s="78">
        <v>731837</v>
      </c>
      <c r="B821" s="79" t="s">
        <v>51</v>
      </c>
      <c r="H821" s="76">
        <v>4002381726063</v>
      </c>
      <c r="I821" s="79">
        <v>70.5</v>
      </c>
      <c r="L821" s="77">
        <f t="shared" si="12"/>
        <v>726063</v>
      </c>
    </row>
    <row r="822" spans="1:12" ht="15" customHeight="1" x14ac:dyDescent="0.25">
      <c r="A822" s="85" t="s">
        <v>2206</v>
      </c>
      <c r="B822" s="86" t="s">
        <v>2207</v>
      </c>
      <c r="C822" s="87" t="s">
        <v>3465</v>
      </c>
      <c r="D822" s="87" t="s">
        <v>3490</v>
      </c>
      <c r="E822" s="87" t="s">
        <v>3593</v>
      </c>
      <c r="F822" s="87"/>
      <c r="G822" s="87" t="s">
        <v>3996</v>
      </c>
      <c r="H822" s="76">
        <v>4001244727292</v>
      </c>
      <c r="I822" s="88">
        <v>31.4</v>
      </c>
      <c r="J822" s="86" t="s">
        <v>2208</v>
      </c>
      <c r="K822" s="87" t="s">
        <v>3595</v>
      </c>
      <c r="L822" s="77">
        <f t="shared" si="12"/>
        <v>727292</v>
      </c>
    </row>
    <row r="823" spans="1:12" ht="15" customHeight="1" x14ac:dyDescent="0.25">
      <c r="A823" s="85" t="s">
        <v>2217</v>
      </c>
      <c r="B823" s="86" t="s">
        <v>2218</v>
      </c>
      <c r="C823" s="87" t="s">
        <v>3451</v>
      </c>
      <c r="D823" s="87" t="s">
        <v>3490</v>
      </c>
      <c r="E823" s="87" t="s">
        <v>3593</v>
      </c>
      <c r="F823" s="87"/>
      <c r="G823" s="87" t="s">
        <v>4001</v>
      </c>
      <c r="H823" s="76">
        <v>4001244727315</v>
      </c>
      <c r="I823" s="88">
        <v>33.1</v>
      </c>
      <c r="J823" s="86" t="s">
        <v>2219</v>
      </c>
      <c r="K823" s="87" t="s">
        <v>3595</v>
      </c>
      <c r="L823" s="77">
        <f t="shared" si="12"/>
        <v>727315</v>
      </c>
    </row>
    <row r="824" spans="1:12" ht="15" customHeight="1" x14ac:dyDescent="0.25">
      <c r="A824" s="85" t="s">
        <v>2212</v>
      </c>
      <c r="B824" s="86" t="s">
        <v>3998</v>
      </c>
      <c r="C824" s="87" t="s">
        <v>3451</v>
      </c>
      <c r="D824" s="87" t="s">
        <v>3490</v>
      </c>
      <c r="E824" s="87" t="s">
        <v>3593</v>
      </c>
      <c r="F824" s="87"/>
      <c r="G824" s="87" t="s">
        <v>3999</v>
      </c>
      <c r="H824" s="76">
        <v>4001244727322</v>
      </c>
      <c r="I824" s="88">
        <v>34.6</v>
      </c>
      <c r="J824" s="86" t="s">
        <v>2213</v>
      </c>
      <c r="K824" s="87" t="s">
        <v>3595</v>
      </c>
      <c r="L824" s="77">
        <f t="shared" si="12"/>
        <v>727322</v>
      </c>
    </row>
    <row r="825" spans="1:12" ht="15" customHeight="1" x14ac:dyDescent="0.25">
      <c r="A825" s="78">
        <v>733073</v>
      </c>
      <c r="B825" s="79" t="s">
        <v>182</v>
      </c>
      <c r="H825" s="76">
        <v>4002381728562</v>
      </c>
      <c r="I825" s="79">
        <v>315</v>
      </c>
      <c r="L825" s="77">
        <f t="shared" si="12"/>
        <v>728562</v>
      </c>
    </row>
    <row r="826" spans="1:12" ht="15" customHeight="1" x14ac:dyDescent="0.25">
      <c r="A826" s="78">
        <v>733077</v>
      </c>
      <c r="B826" s="79" t="s">
        <v>184</v>
      </c>
      <c r="H826" s="76">
        <v>4002381728609</v>
      </c>
      <c r="I826" s="79">
        <v>71.3</v>
      </c>
      <c r="L826" s="77">
        <f t="shared" si="12"/>
        <v>728609</v>
      </c>
    </row>
    <row r="827" spans="1:12" ht="15" customHeight="1" x14ac:dyDescent="0.25">
      <c r="A827" s="85" t="s">
        <v>190</v>
      </c>
      <c r="B827" s="86" t="s">
        <v>191</v>
      </c>
      <c r="C827" s="87" t="s">
        <v>3475</v>
      </c>
      <c r="D827" s="87" t="s">
        <v>3461</v>
      </c>
      <c r="E827" s="87" t="s">
        <v>3453</v>
      </c>
      <c r="F827" s="87" t="s">
        <v>3770</v>
      </c>
      <c r="G827" s="87" t="s">
        <v>3771</v>
      </c>
      <c r="H827" s="76">
        <v>4002381729439</v>
      </c>
      <c r="I827" s="88">
        <v>137.4</v>
      </c>
      <c r="J827" s="86" t="s">
        <v>120</v>
      </c>
      <c r="K827" s="87" t="s">
        <v>3455</v>
      </c>
      <c r="L827" s="77">
        <f t="shared" si="12"/>
        <v>729439</v>
      </c>
    </row>
    <row r="828" spans="1:12" ht="15" customHeight="1" x14ac:dyDescent="0.25">
      <c r="A828" s="85" t="s">
        <v>1720</v>
      </c>
      <c r="B828" s="86" t="s">
        <v>1721</v>
      </c>
      <c r="C828" s="87" t="s">
        <v>3475</v>
      </c>
      <c r="D828" s="87" t="s">
        <v>3643</v>
      </c>
      <c r="E828" s="87" t="s">
        <v>3633</v>
      </c>
      <c r="F828" s="87"/>
      <c r="G828" s="87" t="s">
        <v>3668</v>
      </c>
      <c r="H828" s="76">
        <v>4002381733337</v>
      </c>
      <c r="I828" s="88">
        <v>86.2</v>
      </c>
      <c r="J828" s="86" t="s">
        <v>1702</v>
      </c>
      <c r="K828" s="87" t="s">
        <v>3595</v>
      </c>
      <c r="L828" s="77">
        <f t="shared" si="12"/>
        <v>733337</v>
      </c>
    </row>
    <row r="829" spans="1:12" ht="15" customHeight="1" x14ac:dyDescent="0.25">
      <c r="A829" s="85" t="s">
        <v>1713</v>
      </c>
      <c r="B829" s="86" t="s">
        <v>1714</v>
      </c>
      <c r="C829" s="87" t="s">
        <v>3475</v>
      </c>
      <c r="D829" s="87" t="s">
        <v>3643</v>
      </c>
      <c r="E829" s="87" t="s">
        <v>3633</v>
      </c>
      <c r="F829" s="87"/>
      <c r="G829" s="87" t="s">
        <v>3665</v>
      </c>
      <c r="H829" s="76">
        <v>4002381733528</v>
      </c>
      <c r="I829" s="88">
        <v>57.9</v>
      </c>
      <c r="J829" s="86" t="s">
        <v>1702</v>
      </c>
      <c r="K829" s="87" t="s">
        <v>3595</v>
      </c>
      <c r="L829" s="77">
        <f t="shared" si="12"/>
        <v>733528</v>
      </c>
    </row>
    <row r="830" spans="1:12" ht="15" customHeight="1" x14ac:dyDescent="0.25">
      <c r="A830" s="85" t="s">
        <v>1717</v>
      </c>
      <c r="B830" s="86" t="s">
        <v>1718</v>
      </c>
      <c r="C830" s="87" t="s">
        <v>3475</v>
      </c>
      <c r="D830" s="87" t="s">
        <v>3643</v>
      </c>
      <c r="E830" s="87" t="s">
        <v>3633</v>
      </c>
      <c r="F830" s="87"/>
      <c r="G830" s="87" t="s">
        <v>3667</v>
      </c>
      <c r="H830" s="76">
        <v>4002381733535</v>
      </c>
      <c r="I830" s="88">
        <v>64</v>
      </c>
      <c r="J830" s="86" t="s">
        <v>1702</v>
      </c>
      <c r="K830" s="87" t="s">
        <v>3595</v>
      </c>
      <c r="L830" s="77">
        <f t="shared" si="12"/>
        <v>733535</v>
      </c>
    </row>
    <row r="831" spans="1:12" ht="15" customHeight="1" x14ac:dyDescent="0.25">
      <c r="A831" s="85" t="s">
        <v>338</v>
      </c>
      <c r="B831" s="86" t="s">
        <v>339</v>
      </c>
      <c r="C831" s="87" t="s">
        <v>3451</v>
      </c>
      <c r="D831" s="87" t="s">
        <v>3461</v>
      </c>
      <c r="E831" s="87" t="s">
        <v>3453</v>
      </c>
      <c r="F831" s="87" t="s">
        <v>3573</v>
      </c>
      <c r="G831" s="87" t="s">
        <v>3810</v>
      </c>
      <c r="H831" s="76">
        <v>4002381733962</v>
      </c>
      <c r="I831" s="88">
        <v>236.7</v>
      </c>
      <c r="J831" s="86" t="s">
        <v>337</v>
      </c>
      <c r="K831" s="87" t="s">
        <v>3455</v>
      </c>
      <c r="L831" s="77">
        <f t="shared" si="12"/>
        <v>733962</v>
      </c>
    </row>
    <row r="832" spans="1:12" ht="15" customHeight="1" x14ac:dyDescent="0.25">
      <c r="A832" s="85" t="s">
        <v>3115</v>
      </c>
      <c r="B832" s="86" t="s">
        <v>3116</v>
      </c>
      <c r="C832" s="87" t="s">
        <v>3475</v>
      </c>
      <c r="D832" s="87" t="s">
        <v>3492</v>
      </c>
      <c r="E832" s="87" t="s">
        <v>3453</v>
      </c>
      <c r="F832" s="87" t="s">
        <v>3800</v>
      </c>
      <c r="G832" s="87" t="s">
        <v>4185</v>
      </c>
      <c r="H832" s="76">
        <v>4002381734761</v>
      </c>
      <c r="I832" s="88">
        <v>38.700000000000003</v>
      </c>
      <c r="J832" s="86" t="s">
        <v>495</v>
      </c>
      <c r="K832" s="87" t="s">
        <v>3455</v>
      </c>
      <c r="L832" s="77">
        <f t="shared" si="12"/>
        <v>734761</v>
      </c>
    </row>
    <row r="833" spans="1:12" ht="15" customHeight="1" x14ac:dyDescent="0.25">
      <c r="A833" s="85" t="s">
        <v>3123</v>
      </c>
      <c r="B833" s="86" t="s">
        <v>3124</v>
      </c>
      <c r="C833" s="87" t="s">
        <v>3475</v>
      </c>
      <c r="D833" s="87" t="s">
        <v>3492</v>
      </c>
      <c r="E833" s="87" t="s">
        <v>3453</v>
      </c>
      <c r="F833" s="87" t="s">
        <v>3800</v>
      </c>
      <c r="G833" s="87" t="s">
        <v>4189</v>
      </c>
      <c r="H833" s="76">
        <v>4002381734792</v>
      </c>
      <c r="I833" s="88">
        <v>38.700000000000003</v>
      </c>
      <c r="J833" s="86" t="s">
        <v>495</v>
      </c>
      <c r="K833" s="87" t="s">
        <v>3455</v>
      </c>
      <c r="L833" s="77">
        <f t="shared" si="12"/>
        <v>734792</v>
      </c>
    </row>
    <row r="834" spans="1:12" ht="15" customHeight="1" x14ac:dyDescent="0.25">
      <c r="A834" s="85" t="s">
        <v>3125</v>
      </c>
      <c r="B834" s="86" t="s">
        <v>3126</v>
      </c>
      <c r="C834" s="87" t="s">
        <v>3475</v>
      </c>
      <c r="D834" s="87" t="s">
        <v>3492</v>
      </c>
      <c r="E834" s="87" t="s">
        <v>3453</v>
      </c>
      <c r="F834" s="87" t="s">
        <v>3800</v>
      </c>
      <c r="G834" s="87" t="s">
        <v>4190</v>
      </c>
      <c r="H834" s="76">
        <v>4002381734822</v>
      </c>
      <c r="I834" s="88">
        <v>38.700000000000003</v>
      </c>
      <c r="J834" s="86" t="s">
        <v>495</v>
      </c>
      <c r="K834" s="87" t="s">
        <v>3455</v>
      </c>
      <c r="L834" s="77">
        <f t="shared" si="12"/>
        <v>734822</v>
      </c>
    </row>
    <row r="835" spans="1:12" ht="15" customHeight="1" x14ac:dyDescent="0.25">
      <c r="A835" s="85" t="s">
        <v>3127</v>
      </c>
      <c r="B835" s="86" t="s">
        <v>3128</v>
      </c>
      <c r="C835" s="87" t="s">
        <v>3475</v>
      </c>
      <c r="D835" s="87" t="s">
        <v>3492</v>
      </c>
      <c r="E835" s="87" t="s">
        <v>3453</v>
      </c>
      <c r="F835" s="87" t="s">
        <v>3800</v>
      </c>
      <c r="G835" s="87" t="s">
        <v>4191</v>
      </c>
      <c r="H835" s="76">
        <v>4002381734853</v>
      </c>
      <c r="I835" s="88">
        <v>38.700000000000003</v>
      </c>
      <c r="J835" s="86" t="s">
        <v>495</v>
      </c>
      <c r="K835" s="87" t="s">
        <v>3455</v>
      </c>
      <c r="L835" s="77">
        <f t="shared" ref="L835:L898" si="13">IFERROR(VALUE(RIGHT(H835,6)),"")</f>
        <v>734853</v>
      </c>
    </row>
    <row r="836" spans="1:12" ht="15" customHeight="1" x14ac:dyDescent="0.25">
      <c r="A836" s="85" t="s">
        <v>3129</v>
      </c>
      <c r="B836" s="86" t="s">
        <v>3130</v>
      </c>
      <c r="C836" s="87" t="s">
        <v>3475</v>
      </c>
      <c r="D836" s="87" t="s">
        <v>3492</v>
      </c>
      <c r="E836" s="87" t="s">
        <v>3453</v>
      </c>
      <c r="F836" s="87" t="s">
        <v>3800</v>
      </c>
      <c r="G836" s="87" t="s">
        <v>3662</v>
      </c>
      <c r="H836" s="76">
        <v>4002381734884</v>
      </c>
      <c r="I836" s="88">
        <v>38.700000000000003</v>
      </c>
      <c r="J836" s="86" t="s">
        <v>495</v>
      </c>
      <c r="K836" s="87" t="s">
        <v>3455</v>
      </c>
      <c r="L836" s="77">
        <f t="shared" si="13"/>
        <v>734884</v>
      </c>
    </row>
    <row r="837" spans="1:12" ht="15" customHeight="1" x14ac:dyDescent="0.25">
      <c r="A837" s="85" t="s">
        <v>3133</v>
      </c>
      <c r="B837" s="86" t="s">
        <v>3134</v>
      </c>
      <c r="C837" s="87" t="s">
        <v>3475</v>
      </c>
      <c r="D837" s="87" t="s">
        <v>3492</v>
      </c>
      <c r="E837" s="87" t="s">
        <v>3453</v>
      </c>
      <c r="F837" s="87" t="s">
        <v>3800</v>
      </c>
      <c r="G837" s="87" t="s">
        <v>3662</v>
      </c>
      <c r="H837" s="76">
        <v>4002381734914</v>
      </c>
      <c r="I837" s="88">
        <v>38.700000000000003</v>
      </c>
      <c r="J837" s="86" t="s">
        <v>495</v>
      </c>
      <c r="K837" s="87" t="s">
        <v>3455</v>
      </c>
      <c r="L837" s="77">
        <f t="shared" si="13"/>
        <v>734914</v>
      </c>
    </row>
    <row r="838" spans="1:12" ht="15" customHeight="1" x14ac:dyDescent="0.25">
      <c r="A838" s="85" t="s">
        <v>3135</v>
      </c>
      <c r="B838" s="86" t="s">
        <v>3136</v>
      </c>
      <c r="C838" s="87" t="s">
        <v>3475</v>
      </c>
      <c r="D838" s="87" t="s">
        <v>3492</v>
      </c>
      <c r="E838" s="87" t="s">
        <v>3453</v>
      </c>
      <c r="F838" s="87" t="s">
        <v>3800</v>
      </c>
      <c r="G838" s="87" t="s">
        <v>3662</v>
      </c>
      <c r="H838" s="76">
        <v>4002381734945</v>
      </c>
      <c r="I838" s="88">
        <v>38.700000000000003</v>
      </c>
      <c r="J838" s="86" t="s">
        <v>495</v>
      </c>
      <c r="K838" s="87" t="s">
        <v>3455</v>
      </c>
      <c r="L838" s="77">
        <f t="shared" si="13"/>
        <v>734945</v>
      </c>
    </row>
    <row r="839" spans="1:12" ht="15" customHeight="1" x14ac:dyDescent="0.25">
      <c r="A839" s="85" t="s">
        <v>2209</v>
      </c>
      <c r="B839" s="86" t="s">
        <v>2210</v>
      </c>
      <c r="C839" s="87" t="s">
        <v>3465</v>
      </c>
      <c r="D839" s="87" t="s">
        <v>3490</v>
      </c>
      <c r="E839" s="87" t="s">
        <v>3593</v>
      </c>
      <c r="F839" s="87"/>
      <c r="G839" s="87" t="s">
        <v>3997</v>
      </c>
      <c r="H839" s="76">
        <v>4001244739622</v>
      </c>
      <c r="I839" s="88">
        <v>20.8</v>
      </c>
      <c r="J839" s="86" t="s">
        <v>2211</v>
      </c>
      <c r="K839" s="87" t="s">
        <v>3595</v>
      </c>
      <c r="L839" s="77">
        <f t="shared" si="13"/>
        <v>739622</v>
      </c>
    </row>
    <row r="840" spans="1:12" ht="15" customHeight="1" x14ac:dyDescent="0.25">
      <c r="A840" s="90" t="s">
        <v>1832</v>
      </c>
      <c r="B840" s="91" t="s">
        <v>2720</v>
      </c>
      <c r="C840" s="87" t="s">
        <v>3475</v>
      </c>
      <c r="D840" s="87" t="s">
        <v>4144</v>
      </c>
      <c r="E840" s="87" t="s">
        <v>3471</v>
      </c>
      <c r="F840" s="87" t="s">
        <v>3477</v>
      </c>
      <c r="G840" s="87" t="s">
        <v>4144</v>
      </c>
      <c r="H840" s="76">
        <v>4002381741486</v>
      </c>
      <c r="I840" s="89">
        <v>1812</v>
      </c>
      <c r="J840" s="91" t="s">
        <v>1833</v>
      </c>
      <c r="K840" s="87" t="s">
        <v>3496</v>
      </c>
      <c r="L840" s="77">
        <f t="shared" si="13"/>
        <v>741486</v>
      </c>
    </row>
    <row r="841" spans="1:12" ht="15" customHeight="1" x14ac:dyDescent="0.25">
      <c r="A841" s="85" t="s">
        <v>3310</v>
      </c>
      <c r="B841" s="86" t="s">
        <v>3311</v>
      </c>
      <c r="C841" s="87" t="s">
        <v>3475</v>
      </c>
      <c r="D841" s="87" t="s">
        <v>3452</v>
      </c>
      <c r="E841" s="87" t="s">
        <v>3471</v>
      </c>
      <c r="F841" s="87" t="s">
        <v>3477</v>
      </c>
      <c r="G841" s="87" t="s">
        <v>3452</v>
      </c>
      <c r="H841" s="76">
        <v>4002381741509</v>
      </c>
      <c r="I841" s="89">
        <v>1108.9000000000001</v>
      </c>
      <c r="J841" s="86" t="s">
        <v>1808</v>
      </c>
      <c r="K841" s="87" t="s">
        <v>3496</v>
      </c>
      <c r="L841" s="77">
        <f t="shared" si="13"/>
        <v>741509</v>
      </c>
    </row>
    <row r="842" spans="1:12" ht="15" customHeight="1" x14ac:dyDescent="0.25">
      <c r="A842" s="78">
        <v>728386</v>
      </c>
      <c r="B842" s="79" t="s">
        <v>3334</v>
      </c>
      <c r="H842" s="76">
        <v>4002381741967</v>
      </c>
      <c r="I842" s="79">
        <v>1703.5</v>
      </c>
      <c r="L842" s="77">
        <f t="shared" si="13"/>
        <v>741967</v>
      </c>
    </row>
    <row r="843" spans="1:12" ht="15" customHeight="1" x14ac:dyDescent="0.25">
      <c r="A843" s="85" t="s">
        <v>283</v>
      </c>
      <c r="B843" s="86" t="s">
        <v>284</v>
      </c>
      <c r="C843" s="87" t="s">
        <v>3475</v>
      </c>
      <c r="D843" s="87" t="s">
        <v>3479</v>
      </c>
      <c r="E843" s="87" t="s">
        <v>3471</v>
      </c>
      <c r="F843" s="87"/>
      <c r="G843" s="87" t="s">
        <v>3479</v>
      </c>
      <c r="H843" s="76">
        <v>4002381753595</v>
      </c>
      <c r="I843" s="88">
        <v>343.6</v>
      </c>
      <c r="J843" s="86" t="s">
        <v>285</v>
      </c>
      <c r="K843" s="87" t="s">
        <v>3595</v>
      </c>
      <c r="L843" s="77">
        <f t="shared" si="13"/>
        <v>753595</v>
      </c>
    </row>
    <row r="844" spans="1:12" ht="15" customHeight="1" x14ac:dyDescent="0.25">
      <c r="A844" s="85" t="s">
        <v>286</v>
      </c>
      <c r="B844" s="86" t="s">
        <v>287</v>
      </c>
      <c r="C844" s="87" t="s">
        <v>3475</v>
      </c>
      <c r="D844" s="87" t="s">
        <v>3479</v>
      </c>
      <c r="E844" s="87" t="s">
        <v>3471</v>
      </c>
      <c r="F844" s="87"/>
      <c r="G844" s="87" t="s">
        <v>3479</v>
      </c>
      <c r="H844" s="76">
        <v>4002381753618</v>
      </c>
      <c r="I844" s="88">
        <v>343.6</v>
      </c>
      <c r="J844" s="86" t="s">
        <v>285</v>
      </c>
      <c r="K844" s="87" t="s">
        <v>3595</v>
      </c>
      <c r="L844" s="77">
        <f t="shared" si="13"/>
        <v>753618</v>
      </c>
    </row>
    <row r="845" spans="1:12" ht="15" customHeight="1" x14ac:dyDescent="0.25">
      <c r="A845" s="85" t="s">
        <v>288</v>
      </c>
      <c r="B845" s="86" t="s">
        <v>289</v>
      </c>
      <c r="C845" s="87" t="s">
        <v>3475</v>
      </c>
      <c r="D845" s="87" t="s">
        <v>3479</v>
      </c>
      <c r="E845" s="87" t="s">
        <v>3471</v>
      </c>
      <c r="F845" s="87"/>
      <c r="G845" s="87" t="s">
        <v>3479</v>
      </c>
      <c r="H845" s="76">
        <v>4002381753625</v>
      </c>
      <c r="I845" s="88">
        <v>343.6</v>
      </c>
      <c r="J845" s="86" t="s">
        <v>285</v>
      </c>
      <c r="K845" s="87" t="s">
        <v>3595</v>
      </c>
      <c r="L845" s="77">
        <f t="shared" si="13"/>
        <v>753625</v>
      </c>
    </row>
    <row r="846" spans="1:12" ht="15" customHeight="1" x14ac:dyDescent="0.25">
      <c r="A846" s="85" t="s">
        <v>290</v>
      </c>
      <c r="B846" s="86" t="s">
        <v>291</v>
      </c>
      <c r="C846" s="87" t="s">
        <v>3475</v>
      </c>
      <c r="D846" s="87" t="s">
        <v>3479</v>
      </c>
      <c r="E846" s="87" t="s">
        <v>3471</v>
      </c>
      <c r="F846" s="87"/>
      <c r="G846" s="87" t="s">
        <v>3479</v>
      </c>
      <c r="H846" s="76">
        <v>4002381753632</v>
      </c>
      <c r="I846" s="88">
        <v>343.6</v>
      </c>
      <c r="J846" s="86" t="s">
        <v>285</v>
      </c>
      <c r="K846" s="87" t="s">
        <v>3595</v>
      </c>
      <c r="L846" s="77">
        <f t="shared" si="13"/>
        <v>753632</v>
      </c>
    </row>
    <row r="847" spans="1:12" ht="15" customHeight="1" x14ac:dyDescent="0.25">
      <c r="A847" s="85" t="s">
        <v>292</v>
      </c>
      <c r="B847" s="86" t="s">
        <v>293</v>
      </c>
      <c r="C847" s="87" t="s">
        <v>3475</v>
      </c>
      <c r="D847" s="87" t="s">
        <v>3479</v>
      </c>
      <c r="E847" s="87" t="s">
        <v>3471</v>
      </c>
      <c r="F847" s="87"/>
      <c r="G847" s="87" t="s">
        <v>3479</v>
      </c>
      <c r="H847" s="76">
        <v>4002381753649</v>
      </c>
      <c r="I847" s="88">
        <v>343.6</v>
      </c>
      <c r="J847" s="86" t="s">
        <v>285</v>
      </c>
      <c r="K847" s="87" t="s">
        <v>3595</v>
      </c>
      <c r="L847" s="77">
        <f t="shared" si="13"/>
        <v>753649</v>
      </c>
    </row>
    <row r="848" spans="1:12" ht="15" customHeight="1" x14ac:dyDescent="0.25">
      <c r="A848" s="85" t="s">
        <v>294</v>
      </c>
      <c r="B848" s="86" t="s">
        <v>295</v>
      </c>
      <c r="C848" s="87" t="s">
        <v>3475</v>
      </c>
      <c r="D848" s="87" t="s">
        <v>3479</v>
      </c>
      <c r="E848" s="87" t="s">
        <v>3471</v>
      </c>
      <c r="F848" s="87"/>
      <c r="G848" s="87" t="s">
        <v>3479</v>
      </c>
      <c r="H848" s="76">
        <v>4002381753663</v>
      </c>
      <c r="I848" s="88">
        <v>343.6</v>
      </c>
      <c r="J848" s="86" t="s">
        <v>285</v>
      </c>
      <c r="K848" s="87" t="s">
        <v>3595</v>
      </c>
      <c r="L848" s="77">
        <f t="shared" si="13"/>
        <v>753663</v>
      </c>
    </row>
    <row r="849" spans="1:12" ht="15" customHeight="1" x14ac:dyDescent="0.25">
      <c r="A849" s="85" t="s">
        <v>296</v>
      </c>
      <c r="B849" s="86" t="s">
        <v>297</v>
      </c>
      <c r="C849" s="87" t="s">
        <v>3475</v>
      </c>
      <c r="D849" s="87" t="s">
        <v>3479</v>
      </c>
      <c r="E849" s="87" t="s">
        <v>3471</v>
      </c>
      <c r="F849" s="87"/>
      <c r="G849" s="87" t="s">
        <v>3479</v>
      </c>
      <c r="H849" s="76">
        <v>4002381753670</v>
      </c>
      <c r="I849" s="88">
        <v>343.6</v>
      </c>
      <c r="J849" s="86" t="s">
        <v>285</v>
      </c>
      <c r="K849" s="87" t="s">
        <v>3595</v>
      </c>
      <c r="L849" s="77">
        <f t="shared" si="13"/>
        <v>753670</v>
      </c>
    </row>
    <row r="850" spans="1:12" ht="15" customHeight="1" x14ac:dyDescent="0.25">
      <c r="A850" s="85" t="s">
        <v>298</v>
      </c>
      <c r="B850" s="86" t="s">
        <v>299</v>
      </c>
      <c r="C850" s="87" t="s">
        <v>3475</v>
      </c>
      <c r="D850" s="87" t="s">
        <v>3479</v>
      </c>
      <c r="E850" s="87" t="s">
        <v>3471</v>
      </c>
      <c r="F850" s="87"/>
      <c r="G850" s="87" t="s">
        <v>3479</v>
      </c>
      <c r="H850" s="76">
        <v>4002381753687</v>
      </c>
      <c r="I850" s="88">
        <v>343.6</v>
      </c>
      <c r="J850" s="86" t="s">
        <v>285</v>
      </c>
      <c r="K850" s="87" t="s">
        <v>3595</v>
      </c>
      <c r="L850" s="77">
        <f t="shared" si="13"/>
        <v>753687</v>
      </c>
    </row>
    <row r="851" spans="1:12" ht="15" customHeight="1" x14ac:dyDescent="0.25">
      <c r="A851" s="85" t="s">
        <v>300</v>
      </c>
      <c r="B851" s="86" t="s">
        <v>301</v>
      </c>
      <c r="C851" s="87" t="s">
        <v>3475</v>
      </c>
      <c r="D851" s="87" t="s">
        <v>3479</v>
      </c>
      <c r="E851" s="87" t="s">
        <v>3471</v>
      </c>
      <c r="F851" s="87"/>
      <c r="G851" s="87" t="s">
        <v>3479</v>
      </c>
      <c r="H851" s="76">
        <v>4002381753694</v>
      </c>
      <c r="I851" s="88">
        <v>343.6</v>
      </c>
      <c r="J851" s="86" t="s">
        <v>285</v>
      </c>
      <c r="K851" s="87" t="s">
        <v>3595</v>
      </c>
      <c r="L851" s="77">
        <f t="shared" si="13"/>
        <v>753694</v>
      </c>
    </row>
    <row r="852" spans="1:12" ht="15" customHeight="1" x14ac:dyDescent="0.25">
      <c r="A852" s="78">
        <v>740083</v>
      </c>
      <c r="B852" s="79" t="s">
        <v>262</v>
      </c>
      <c r="H852" s="76">
        <v>4002381753878</v>
      </c>
      <c r="I852" s="79">
        <v>475</v>
      </c>
      <c r="L852" s="77">
        <f t="shared" si="13"/>
        <v>753878</v>
      </c>
    </row>
    <row r="853" spans="1:12" ht="15" customHeight="1" x14ac:dyDescent="0.25">
      <c r="A853" s="85" t="s">
        <v>263</v>
      </c>
      <c r="B853" s="86" t="s">
        <v>264</v>
      </c>
      <c r="C853" s="87" t="s">
        <v>3475</v>
      </c>
      <c r="D853" s="87" t="s">
        <v>3482</v>
      </c>
      <c r="E853" s="87" t="s">
        <v>3471</v>
      </c>
      <c r="F853" s="87"/>
      <c r="G853" s="87" t="s">
        <v>3482</v>
      </c>
      <c r="H853" s="76">
        <v>4002381753892</v>
      </c>
      <c r="I853" s="88">
        <v>548.9</v>
      </c>
      <c r="J853" s="86" t="s">
        <v>255</v>
      </c>
      <c r="K853" s="87" t="s">
        <v>3455</v>
      </c>
      <c r="L853" s="77">
        <f t="shared" si="13"/>
        <v>753892</v>
      </c>
    </row>
    <row r="854" spans="1:12" ht="15" customHeight="1" x14ac:dyDescent="0.25">
      <c r="A854" s="90" t="s">
        <v>1815</v>
      </c>
      <c r="B854" s="91" t="s">
        <v>2688</v>
      </c>
      <c r="C854" s="87" t="s">
        <v>3475</v>
      </c>
      <c r="D854" s="87" t="s">
        <v>4140</v>
      </c>
      <c r="E854" s="87" t="s">
        <v>3471</v>
      </c>
      <c r="F854" s="87" t="s">
        <v>4141</v>
      </c>
      <c r="G854" s="87" t="s">
        <v>4140</v>
      </c>
      <c r="H854" s="76">
        <v>4002381753977</v>
      </c>
      <c r="I854" s="88">
        <v>978.4</v>
      </c>
      <c r="J854" s="91" t="s">
        <v>1814</v>
      </c>
      <c r="K854" s="87" t="s">
        <v>3578</v>
      </c>
      <c r="L854" s="77">
        <f t="shared" si="13"/>
        <v>753977</v>
      </c>
    </row>
    <row r="855" spans="1:12" ht="15" customHeight="1" x14ac:dyDescent="0.25">
      <c r="A855" s="90" t="s">
        <v>1816</v>
      </c>
      <c r="B855" s="91" t="s">
        <v>2690</v>
      </c>
      <c r="C855" s="87" t="s">
        <v>3475</v>
      </c>
      <c r="D855" s="87" t="s">
        <v>4140</v>
      </c>
      <c r="E855" s="87" t="s">
        <v>3471</v>
      </c>
      <c r="F855" s="87" t="s">
        <v>4141</v>
      </c>
      <c r="G855" s="87" t="s">
        <v>4140</v>
      </c>
      <c r="H855" s="76">
        <v>4002381753984</v>
      </c>
      <c r="I855" s="88">
        <v>978</v>
      </c>
      <c r="J855" s="91" t="s">
        <v>1814</v>
      </c>
      <c r="K855" s="87" t="s">
        <v>3578</v>
      </c>
      <c r="L855" s="77">
        <f t="shared" si="13"/>
        <v>753984</v>
      </c>
    </row>
    <row r="856" spans="1:12" ht="15" customHeight="1" x14ac:dyDescent="0.25">
      <c r="A856" s="85" t="s">
        <v>106</v>
      </c>
      <c r="B856" s="86" t="s">
        <v>107</v>
      </c>
      <c r="C856" s="87" t="s">
        <v>3465</v>
      </c>
      <c r="D856" s="87" t="s">
        <v>3461</v>
      </c>
      <c r="E856" s="87" t="s">
        <v>3453</v>
      </c>
      <c r="F856" s="87" t="s">
        <v>3477</v>
      </c>
      <c r="G856" s="87" t="s">
        <v>3727</v>
      </c>
      <c r="H856" s="76">
        <v>4002381755438</v>
      </c>
      <c r="I856" s="88">
        <v>111.5</v>
      </c>
      <c r="J856" s="86" t="s">
        <v>105</v>
      </c>
      <c r="K856" s="87" t="s">
        <v>3455</v>
      </c>
      <c r="L856" s="77">
        <f t="shared" si="13"/>
        <v>755438</v>
      </c>
    </row>
    <row r="857" spans="1:12" ht="15" customHeight="1" x14ac:dyDescent="0.25">
      <c r="A857" s="85" t="s">
        <v>110</v>
      </c>
      <c r="B857" s="86" t="s">
        <v>111</v>
      </c>
      <c r="C857" s="87" t="s">
        <v>3475</v>
      </c>
      <c r="D857" s="87" t="s">
        <v>3461</v>
      </c>
      <c r="E857" s="87" t="s">
        <v>3453</v>
      </c>
      <c r="F857" s="87" t="s">
        <v>3477</v>
      </c>
      <c r="G857" s="87" t="s">
        <v>3750</v>
      </c>
      <c r="H857" s="76">
        <v>4002381755469</v>
      </c>
      <c r="I857" s="88">
        <v>100.3</v>
      </c>
      <c r="J857" s="86" t="s">
        <v>105</v>
      </c>
      <c r="K857" s="87" t="s">
        <v>3455</v>
      </c>
      <c r="L857" s="77">
        <f t="shared" si="13"/>
        <v>755469</v>
      </c>
    </row>
    <row r="858" spans="1:12" ht="15" customHeight="1" x14ac:dyDescent="0.25">
      <c r="A858" s="78">
        <v>544722</v>
      </c>
      <c r="B858" s="79" t="s">
        <v>1011</v>
      </c>
      <c r="H858" s="76">
        <v>4001244760817</v>
      </c>
      <c r="I858" s="79">
        <v>55.2</v>
      </c>
      <c r="L858" s="77">
        <f t="shared" si="13"/>
        <v>760817</v>
      </c>
    </row>
    <row r="859" spans="1:12" ht="15" customHeight="1" x14ac:dyDescent="0.25">
      <c r="A859" s="85" t="s">
        <v>18</v>
      </c>
      <c r="B859" s="86" t="s">
        <v>19</v>
      </c>
      <c r="C859" s="87" t="s">
        <v>3451</v>
      </c>
      <c r="D859" s="87" t="s">
        <v>3452</v>
      </c>
      <c r="E859" s="87" t="s">
        <v>3453</v>
      </c>
      <c r="F859" s="87" t="s">
        <v>3463</v>
      </c>
      <c r="G859" s="87" t="s">
        <v>3460</v>
      </c>
      <c r="H859" s="76">
        <v>4002381762085</v>
      </c>
      <c r="I859" s="88">
        <v>177.3</v>
      </c>
      <c r="J859" s="86" t="s">
        <v>20</v>
      </c>
      <c r="K859" s="87" t="s">
        <v>3464</v>
      </c>
      <c r="L859" s="77">
        <f t="shared" si="13"/>
        <v>762085</v>
      </c>
    </row>
    <row r="860" spans="1:12" ht="15" customHeight="1" x14ac:dyDescent="0.25">
      <c r="A860" s="85" t="s">
        <v>2157</v>
      </c>
      <c r="B860" s="86" t="s">
        <v>2158</v>
      </c>
      <c r="C860" s="87" t="s">
        <v>3475</v>
      </c>
      <c r="D860" s="87" t="s">
        <v>3490</v>
      </c>
      <c r="E860" s="87" t="s">
        <v>3593</v>
      </c>
      <c r="F860" s="87"/>
      <c r="G860" s="87" t="s">
        <v>3872</v>
      </c>
      <c r="H860" s="76">
        <v>4002748763083</v>
      </c>
      <c r="I860" s="88">
        <v>73</v>
      </c>
      <c r="J860" s="86" t="s">
        <v>2159</v>
      </c>
      <c r="K860" s="87" t="s">
        <v>3595</v>
      </c>
      <c r="L860" s="77">
        <f t="shared" si="13"/>
        <v>763083</v>
      </c>
    </row>
    <row r="861" spans="1:12" ht="15" customHeight="1" x14ac:dyDescent="0.25">
      <c r="A861" s="85" t="s">
        <v>2160</v>
      </c>
      <c r="B861" s="86" t="s">
        <v>2161</v>
      </c>
      <c r="C861" s="87" t="s">
        <v>3475</v>
      </c>
      <c r="D861" s="87" t="s">
        <v>3490</v>
      </c>
      <c r="E861" s="87" t="s">
        <v>3593</v>
      </c>
      <c r="F861" s="87"/>
      <c r="G861" s="87" t="s">
        <v>3847</v>
      </c>
      <c r="H861" s="76">
        <v>4002748763106</v>
      </c>
      <c r="I861" s="88">
        <v>51</v>
      </c>
      <c r="J861" s="86" t="s">
        <v>2159</v>
      </c>
      <c r="K861" s="87" t="s">
        <v>3595</v>
      </c>
      <c r="L861" s="77">
        <f t="shared" si="13"/>
        <v>763106</v>
      </c>
    </row>
    <row r="862" spans="1:12" ht="15" customHeight="1" x14ac:dyDescent="0.25">
      <c r="A862" s="78">
        <v>747643</v>
      </c>
      <c r="B862" s="79" t="s">
        <v>2689</v>
      </c>
      <c r="H862" s="76">
        <v>4002381766311</v>
      </c>
      <c r="I862" s="79">
        <v>858.8</v>
      </c>
      <c r="L862" s="77">
        <f t="shared" si="13"/>
        <v>766311</v>
      </c>
    </row>
    <row r="863" spans="1:12" ht="15" customHeight="1" x14ac:dyDescent="0.25">
      <c r="A863" s="85" t="s">
        <v>1646</v>
      </c>
      <c r="B863" s="86" t="s">
        <v>1647</v>
      </c>
      <c r="C863" s="87" t="s">
        <v>3451</v>
      </c>
      <c r="D863" s="87" t="s">
        <v>3632</v>
      </c>
      <c r="E863" s="87" t="s">
        <v>3633</v>
      </c>
      <c r="F863" s="87"/>
      <c r="G863" s="87" t="s">
        <v>3635</v>
      </c>
      <c r="H863" s="76">
        <v>4002381766441</v>
      </c>
      <c r="I863" s="88">
        <v>256.7</v>
      </c>
      <c r="J863" s="86" t="s">
        <v>1648</v>
      </c>
      <c r="K863" s="87" t="s">
        <v>3595</v>
      </c>
      <c r="L863" s="77">
        <f t="shared" si="13"/>
        <v>766441</v>
      </c>
    </row>
    <row r="864" spans="1:12" ht="15" customHeight="1" x14ac:dyDescent="0.25">
      <c r="A864" s="85" t="s">
        <v>3270</v>
      </c>
      <c r="B864" s="86" t="s">
        <v>3271</v>
      </c>
      <c r="C864" s="87" t="s">
        <v>3451</v>
      </c>
      <c r="D864" s="87" t="s">
        <v>3632</v>
      </c>
      <c r="E864" s="87" t="s">
        <v>3633</v>
      </c>
      <c r="F864" s="87"/>
      <c r="G864" s="87" t="s">
        <v>3636</v>
      </c>
      <c r="H864" s="76">
        <v>4002381766441</v>
      </c>
      <c r="I864" s="88">
        <v>255.8</v>
      </c>
      <c r="J864" s="86" t="s">
        <v>3272</v>
      </c>
      <c r="K864" s="87" t="s">
        <v>3595</v>
      </c>
      <c r="L864" s="77">
        <f t="shared" si="13"/>
        <v>766441</v>
      </c>
    </row>
    <row r="865" spans="1:12" ht="15" customHeight="1" x14ac:dyDescent="0.25">
      <c r="A865" s="85" t="s">
        <v>89</v>
      </c>
      <c r="B865" s="86" t="s">
        <v>90</v>
      </c>
      <c r="C865" s="87" t="s">
        <v>3451</v>
      </c>
      <c r="D865" s="87" t="s">
        <v>3506</v>
      </c>
      <c r="E865" s="87" t="s">
        <v>3453</v>
      </c>
      <c r="F865" s="87" t="s">
        <v>3503</v>
      </c>
      <c r="G865" s="87" t="s">
        <v>3507</v>
      </c>
      <c r="H865" s="76">
        <v>4002381769275</v>
      </c>
      <c r="I865" s="88">
        <v>79</v>
      </c>
      <c r="J865" s="86" t="s">
        <v>3066</v>
      </c>
      <c r="K865" s="87" t="s">
        <v>3455</v>
      </c>
      <c r="L865" s="77">
        <f t="shared" si="13"/>
        <v>769275</v>
      </c>
    </row>
    <row r="866" spans="1:12" ht="15" customHeight="1" x14ac:dyDescent="0.25">
      <c r="A866" s="85" t="s">
        <v>95</v>
      </c>
      <c r="B866" s="86" t="s">
        <v>96</v>
      </c>
      <c r="C866" s="87" t="s">
        <v>3465</v>
      </c>
      <c r="D866" s="87" t="s">
        <v>3506</v>
      </c>
      <c r="E866" s="87" t="s">
        <v>3453</v>
      </c>
      <c r="F866" s="87" t="s">
        <v>3508</v>
      </c>
      <c r="G866" s="87" t="s">
        <v>3511</v>
      </c>
      <c r="H866" s="76">
        <v>4002381769312</v>
      </c>
      <c r="I866" s="88">
        <v>74.59</v>
      </c>
      <c r="J866" s="86" t="s">
        <v>86</v>
      </c>
      <c r="K866" s="87" t="s">
        <v>3455</v>
      </c>
      <c r="L866" s="77">
        <f t="shared" si="13"/>
        <v>769312</v>
      </c>
    </row>
    <row r="867" spans="1:12" ht="15" customHeight="1" x14ac:dyDescent="0.25">
      <c r="A867" s="85" t="s">
        <v>101</v>
      </c>
      <c r="B867" s="86" t="s">
        <v>102</v>
      </c>
      <c r="C867" s="87" t="s">
        <v>3451</v>
      </c>
      <c r="D867" s="87" t="s">
        <v>3517</v>
      </c>
      <c r="E867" s="87" t="s">
        <v>3453</v>
      </c>
      <c r="F867" s="87" t="s">
        <v>3513</v>
      </c>
      <c r="G867" s="87" t="s">
        <v>3518</v>
      </c>
      <c r="H867" s="76">
        <v>4002381769350</v>
      </c>
      <c r="I867" s="88">
        <v>71.599999999999994</v>
      </c>
      <c r="J867" s="86" t="s">
        <v>86</v>
      </c>
      <c r="K867" s="87" t="s">
        <v>3455</v>
      </c>
      <c r="L867" s="77">
        <f t="shared" si="13"/>
        <v>769350</v>
      </c>
    </row>
    <row r="868" spans="1:12" ht="15" customHeight="1" x14ac:dyDescent="0.25">
      <c r="A868" s="85" t="s">
        <v>963</v>
      </c>
      <c r="B868" s="86" t="s">
        <v>964</v>
      </c>
      <c r="C868" s="87" t="s">
        <v>3451</v>
      </c>
      <c r="D868" s="87" t="s">
        <v>3461</v>
      </c>
      <c r="E868" s="87" t="s">
        <v>3453</v>
      </c>
      <c r="F868" s="87" t="s">
        <v>3916</v>
      </c>
      <c r="G868" s="87" t="s">
        <v>4046</v>
      </c>
      <c r="H868" s="76">
        <v>4001244771769</v>
      </c>
      <c r="I868" s="88">
        <v>84.8</v>
      </c>
      <c r="J868" s="86" t="s">
        <v>960</v>
      </c>
      <c r="K868" s="87" t="s">
        <v>3464</v>
      </c>
      <c r="L868" s="77">
        <f t="shared" si="13"/>
        <v>771769</v>
      </c>
    </row>
    <row r="869" spans="1:12" ht="15" customHeight="1" x14ac:dyDescent="0.25">
      <c r="A869" s="85" t="s">
        <v>971</v>
      </c>
      <c r="B869" s="86" t="s">
        <v>972</v>
      </c>
      <c r="C869" s="87" t="s">
        <v>3451</v>
      </c>
      <c r="D869" s="87" t="s">
        <v>3461</v>
      </c>
      <c r="E869" s="87" t="s">
        <v>3453</v>
      </c>
      <c r="F869" s="87" t="s">
        <v>4038</v>
      </c>
      <c r="G869" s="87" t="s">
        <v>4128</v>
      </c>
      <c r="H869" s="76">
        <v>4001244771783</v>
      </c>
      <c r="I869" s="88">
        <v>84.8</v>
      </c>
      <c r="J869" s="86" t="s">
        <v>960</v>
      </c>
      <c r="K869" s="87" t="s">
        <v>3464</v>
      </c>
      <c r="L869" s="77">
        <f t="shared" si="13"/>
        <v>771783</v>
      </c>
    </row>
    <row r="870" spans="1:12" ht="15" customHeight="1" x14ac:dyDescent="0.25">
      <c r="A870" s="85" t="s">
        <v>965</v>
      </c>
      <c r="B870" s="86" t="s">
        <v>966</v>
      </c>
      <c r="C870" s="87" t="s">
        <v>3451</v>
      </c>
      <c r="D870" s="87" t="s">
        <v>3492</v>
      </c>
      <c r="E870" s="87" t="s">
        <v>3453</v>
      </c>
      <c r="F870" s="87" t="s">
        <v>3916</v>
      </c>
      <c r="G870" s="87" t="s">
        <v>4041</v>
      </c>
      <c r="H870" s="76">
        <v>4001244771790</v>
      </c>
      <c r="I870" s="88">
        <v>30.3</v>
      </c>
      <c r="J870" s="86" t="s">
        <v>960</v>
      </c>
      <c r="K870" s="87" t="s">
        <v>3464</v>
      </c>
      <c r="L870" s="77">
        <f t="shared" si="13"/>
        <v>771790</v>
      </c>
    </row>
    <row r="871" spans="1:12" ht="15" customHeight="1" x14ac:dyDescent="0.25">
      <c r="A871" s="85" t="s">
        <v>958</v>
      </c>
      <c r="B871" s="86" t="s">
        <v>959</v>
      </c>
      <c r="C871" s="87" t="s">
        <v>3451</v>
      </c>
      <c r="D871" s="87" t="s">
        <v>3452</v>
      </c>
      <c r="E871" s="87" t="s">
        <v>3453</v>
      </c>
      <c r="F871" s="87" t="s">
        <v>3916</v>
      </c>
      <c r="G871" s="87" t="s">
        <v>3634</v>
      </c>
      <c r="H871" s="76">
        <v>4001244771813</v>
      </c>
      <c r="I871" s="88">
        <v>293</v>
      </c>
      <c r="J871" s="86" t="s">
        <v>960</v>
      </c>
      <c r="K871" s="87" t="s">
        <v>3464</v>
      </c>
      <c r="L871" s="77">
        <f t="shared" si="13"/>
        <v>771813</v>
      </c>
    </row>
    <row r="872" spans="1:12" ht="15" customHeight="1" x14ac:dyDescent="0.25">
      <c r="A872" s="85" t="s">
        <v>961</v>
      </c>
      <c r="B872" s="86" t="s">
        <v>962</v>
      </c>
      <c r="C872" s="87" t="s">
        <v>3451</v>
      </c>
      <c r="D872" s="87" t="s">
        <v>3479</v>
      </c>
      <c r="E872" s="87" t="s">
        <v>3453</v>
      </c>
      <c r="F872" s="87" t="s">
        <v>3916</v>
      </c>
      <c r="G872" s="87" t="s">
        <v>4125</v>
      </c>
      <c r="H872" s="76">
        <v>4001244771820</v>
      </c>
      <c r="I872" s="88">
        <v>154.6</v>
      </c>
      <c r="J872" s="86" t="s">
        <v>960</v>
      </c>
      <c r="K872" s="87" t="s">
        <v>3464</v>
      </c>
      <c r="L872" s="77">
        <f t="shared" si="13"/>
        <v>771820</v>
      </c>
    </row>
    <row r="873" spans="1:12" ht="15" customHeight="1" x14ac:dyDescent="0.25">
      <c r="A873" s="85" t="s">
        <v>973</v>
      </c>
      <c r="B873" s="86" t="s">
        <v>2408</v>
      </c>
      <c r="C873" s="87" t="s">
        <v>3451</v>
      </c>
      <c r="D873" s="87" t="s">
        <v>3492</v>
      </c>
      <c r="E873" s="87" t="s">
        <v>3453</v>
      </c>
      <c r="F873" s="87" t="s">
        <v>4038</v>
      </c>
      <c r="G873" s="87" t="s">
        <v>4129</v>
      </c>
      <c r="H873" s="76">
        <v>4001244771837</v>
      </c>
      <c r="I873" s="88">
        <v>30.3</v>
      </c>
      <c r="J873" s="86" t="s">
        <v>960</v>
      </c>
      <c r="K873" s="87" t="s">
        <v>3464</v>
      </c>
      <c r="L873" s="77">
        <f t="shared" si="13"/>
        <v>771837</v>
      </c>
    </row>
    <row r="874" spans="1:12" ht="15" customHeight="1" x14ac:dyDescent="0.25">
      <c r="A874" s="85" t="s">
        <v>967</v>
      </c>
      <c r="B874" s="86" t="s">
        <v>968</v>
      </c>
      <c r="C874" s="87" t="s">
        <v>3451</v>
      </c>
      <c r="D874" s="87" t="s">
        <v>3452</v>
      </c>
      <c r="E874" s="87" t="s">
        <v>3453</v>
      </c>
      <c r="F874" s="87" t="s">
        <v>4038</v>
      </c>
      <c r="G874" s="87" t="s">
        <v>4126</v>
      </c>
      <c r="H874" s="76">
        <v>4001244771851</v>
      </c>
      <c r="I874" s="88">
        <v>293</v>
      </c>
      <c r="J874" s="86" t="s">
        <v>960</v>
      </c>
      <c r="K874" s="87" t="s">
        <v>3464</v>
      </c>
      <c r="L874" s="77">
        <f t="shared" si="13"/>
        <v>771851</v>
      </c>
    </row>
    <row r="875" spans="1:12" ht="15" customHeight="1" x14ac:dyDescent="0.25">
      <c r="A875" s="85" t="s">
        <v>969</v>
      </c>
      <c r="B875" s="86" t="s">
        <v>970</v>
      </c>
      <c r="C875" s="87" t="s">
        <v>3451</v>
      </c>
      <c r="D875" s="87" t="s">
        <v>3479</v>
      </c>
      <c r="E875" s="87" t="s">
        <v>3453</v>
      </c>
      <c r="F875" s="87" t="s">
        <v>4038</v>
      </c>
      <c r="G875" s="87" t="s">
        <v>4127</v>
      </c>
      <c r="H875" s="76">
        <v>4001244771868</v>
      </c>
      <c r="I875" s="88">
        <v>154.6</v>
      </c>
      <c r="J875" s="86" t="s">
        <v>960</v>
      </c>
      <c r="K875" s="87" t="s">
        <v>3464</v>
      </c>
      <c r="L875" s="77">
        <f t="shared" si="13"/>
        <v>771868</v>
      </c>
    </row>
    <row r="876" spans="1:12" ht="15" customHeight="1" x14ac:dyDescent="0.25">
      <c r="A876" s="90" t="s">
        <v>1813</v>
      </c>
      <c r="B876" s="91" t="s">
        <v>2691</v>
      </c>
      <c r="C876" s="87" t="s">
        <v>3475</v>
      </c>
      <c r="D876" s="87" t="s">
        <v>4140</v>
      </c>
      <c r="E876" s="87" t="s">
        <v>3471</v>
      </c>
      <c r="F876" s="87" t="s">
        <v>4141</v>
      </c>
      <c r="G876" s="87" t="s">
        <v>4140</v>
      </c>
      <c r="H876" s="76">
        <v>4002381772442</v>
      </c>
      <c r="I876" s="89">
        <v>1328.7</v>
      </c>
      <c r="J876" s="91" t="s">
        <v>1814</v>
      </c>
      <c r="K876" s="87" t="s">
        <v>3578</v>
      </c>
      <c r="L876" s="77">
        <f t="shared" si="13"/>
        <v>772442</v>
      </c>
    </row>
    <row r="877" spans="1:12" ht="15" customHeight="1" x14ac:dyDescent="0.25">
      <c r="A877" s="85" t="s">
        <v>724</v>
      </c>
      <c r="B877" s="86" t="s">
        <v>725</v>
      </c>
      <c r="C877" s="87" t="s">
        <v>3451</v>
      </c>
      <c r="D877" s="87" t="s">
        <v>3506</v>
      </c>
      <c r="E877" s="87" t="s">
        <v>3453</v>
      </c>
      <c r="F877" s="87" t="s">
        <v>3778</v>
      </c>
      <c r="G877" s="87" t="s">
        <v>3990</v>
      </c>
      <c r="H877" s="76">
        <v>4001244773381</v>
      </c>
      <c r="I877" s="88">
        <v>94.9</v>
      </c>
      <c r="J877" s="86" t="s">
        <v>726</v>
      </c>
      <c r="K877" s="87" t="s">
        <v>3455</v>
      </c>
      <c r="L877" s="77">
        <f t="shared" si="13"/>
        <v>773381</v>
      </c>
    </row>
    <row r="878" spans="1:12" ht="15" customHeight="1" x14ac:dyDescent="0.25">
      <c r="A878" s="85" t="s">
        <v>281</v>
      </c>
      <c r="B878" s="86" t="s">
        <v>282</v>
      </c>
      <c r="C878" s="87" t="s">
        <v>3475</v>
      </c>
      <c r="D878" s="87" t="s">
        <v>3482</v>
      </c>
      <c r="E878" s="87" t="s">
        <v>3471</v>
      </c>
      <c r="F878" s="87"/>
      <c r="G878" s="87" t="s">
        <v>3482</v>
      </c>
      <c r="H878" s="76">
        <v>4002381773593</v>
      </c>
      <c r="I878" s="88">
        <v>827.2</v>
      </c>
      <c r="J878" s="86" t="s">
        <v>255</v>
      </c>
      <c r="K878" s="87" t="s">
        <v>3455</v>
      </c>
      <c r="L878" s="77">
        <f t="shared" si="13"/>
        <v>773593</v>
      </c>
    </row>
    <row r="879" spans="1:12" ht="15" customHeight="1" x14ac:dyDescent="0.25">
      <c r="A879" s="85" t="s">
        <v>82</v>
      </c>
      <c r="B879" s="86" t="s">
        <v>83</v>
      </c>
      <c r="C879" s="87" t="s">
        <v>3451</v>
      </c>
      <c r="D879" s="87" t="s">
        <v>3470</v>
      </c>
      <c r="E879" s="87" t="s">
        <v>3471</v>
      </c>
      <c r="F879" s="87"/>
      <c r="G879" s="87" t="s">
        <v>3470</v>
      </c>
      <c r="H879" s="76">
        <v>4002381775832</v>
      </c>
      <c r="I879" s="88">
        <v>109.6</v>
      </c>
      <c r="J879" s="86" t="s">
        <v>84</v>
      </c>
      <c r="K879" s="87" t="s">
        <v>3455</v>
      </c>
      <c r="L879" s="77">
        <f t="shared" si="13"/>
        <v>775832</v>
      </c>
    </row>
    <row r="880" spans="1:12" ht="15" customHeight="1" x14ac:dyDescent="0.25">
      <c r="A880" s="78">
        <v>930400</v>
      </c>
      <c r="B880" s="79" t="s">
        <v>1050</v>
      </c>
      <c r="C880" s="87" t="s">
        <v>3475</v>
      </c>
      <c r="D880" s="79">
        <v>2.5</v>
      </c>
      <c r="E880" s="87" t="s">
        <v>3453</v>
      </c>
      <c r="H880" s="76">
        <v>4001244777198</v>
      </c>
      <c r="I880" s="79">
        <v>103.7</v>
      </c>
      <c r="L880" s="77">
        <f t="shared" si="13"/>
        <v>777198</v>
      </c>
    </row>
    <row r="881" spans="1:12" ht="15" customHeight="1" x14ac:dyDescent="0.25">
      <c r="A881" s="78">
        <v>930406</v>
      </c>
      <c r="B881" s="79" t="s">
        <v>3237</v>
      </c>
      <c r="C881" s="87" t="s">
        <v>3475</v>
      </c>
      <c r="D881" s="79">
        <v>2.5</v>
      </c>
      <c r="E881" s="87" t="s">
        <v>3453</v>
      </c>
      <c r="H881" s="76">
        <v>4001244777259</v>
      </c>
      <c r="I881" s="79">
        <v>100.7</v>
      </c>
      <c r="L881" s="77">
        <f t="shared" si="13"/>
        <v>777259</v>
      </c>
    </row>
    <row r="882" spans="1:12" ht="15" customHeight="1" x14ac:dyDescent="0.25">
      <c r="A882" s="78">
        <v>930409</v>
      </c>
      <c r="B882" s="79" t="s">
        <v>1051</v>
      </c>
      <c r="C882" s="87" t="s">
        <v>3475</v>
      </c>
      <c r="D882" s="79">
        <v>2.5</v>
      </c>
      <c r="E882" s="87" t="s">
        <v>3453</v>
      </c>
      <c r="H882" s="76">
        <v>4001244777280</v>
      </c>
      <c r="I882" s="79">
        <v>103.7</v>
      </c>
      <c r="L882" s="77">
        <f t="shared" si="13"/>
        <v>777280</v>
      </c>
    </row>
    <row r="883" spans="1:12" ht="15" customHeight="1" x14ac:dyDescent="0.25">
      <c r="A883" s="78">
        <v>930415</v>
      </c>
      <c r="B883" s="79" t="s">
        <v>1052</v>
      </c>
      <c r="C883" s="87" t="s">
        <v>3475</v>
      </c>
      <c r="D883" s="79">
        <v>2.5</v>
      </c>
      <c r="E883" s="87" t="s">
        <v>3453</v>
      </c>
      <c r="H883" s="76">
        <v>4001244777341</v>
      </c>
      <c r="I883" s="79">
        <v>103.7</v>
      </c>
      <c r="L883" s="77">
        <f t="shared" si="13"/>
        <v>777341</v>
      </c>
    </row>
    <row r="884" spans="1:12" ht="15" customHeight="1" x14ac:dyDescent="0.25">
      <c r="A884" s="78">
        <v>930458</v>
      </c>
      <c r="B884" s="79" t="s">
        <v>1053</v>
      </c>
      <c r="C884" s="87" t="s">
        <v>3475</v>
      </c>
      <c r="D884" s="79">
        <v>0.75</v>
      </c>
      <c r="E884" s="87" t="s">
        <v>3453</v>
      </c>
      <c r="H884" s="76">
        <v>4001244777778</v>
      </c>
      <c r="I884" s="79">
        <v>34.4</v>
      </c>
      <c r="L884" s="77">
        <f t="shared" si="13"/>
        <v>777778</v>
      </c>
    </row>
    <row r="885" spans="1:12" ht="15" customHeight="1" x14ac:dyDescent="0.25">
      <c r="A885" s="85" t="s">
        <v>866</v>
      </c>
      <c r="B885" s="86" t="s">
        <v>867</v>
      </c>
      <c r="C885" s="87" t="s">
        <v>3465</v>
      </c>
      <c r="D885" s="87" t="s">
        <v>3479</v>
      </c>
      <c r="E885" s="87" t="s">
        <v>3453</v>
      </c>
      <c r="F885" s="87" t="s">
        <v>3879</v>
      </c>
      <c r="G885" s="87" t="s">
        <v>3880</v>
      </c>
      <c r="H885" s="76">
        <v>4002381783660</v>
      </c>
      <c r="I885" s="88">
        <v>229.8</v>
      </c>
      <c r="J885" s="86" t="s">
        <v>868</v>
      </c>
      <c r="K885" s="87" t="s">
        <v>3455</v>
      </c>
      <c r="L885" s="77">
        <f t="shared" si="13"/>
        <v>783660</v>
      </c>
    </row>
    <row r="886" spans="1:12" ht="15" customHeight="1" x14ac:dyDescent="0.25">
      <c r="A886" s="85" t="s">
        <v>194</v>
      </c>
      <c r="B886" s="86" t="s">
        <v>2269</v>
      </c>
      <c r="C886" s="87" t="s">
        <v>3475</v>
      </c>
      <c r="D886" s="87" t="s">
        <v>3479</v>
      </c>
      <c r="E886" s="87" t="s">
        <v>3453</v>
      </c>
      <c r="F886" s="87" t="s">
        <v>3531</v>
      </c>
      <c r="G886" s="87" t="s">
        <v>3612</v>
      </c>
      <c r="H886" s="76">
        <v>4002381786449</v>
      </c>
      <c r="I886" s="88">
        <v>330.6</v>
      </c>
      <c r="J886" s="86" t="s">
        <v>193</v>
      </c>
      <c r="K886" s="87" t="s">
        <v>3455</v>
      </c>
      <c r="L886" s="77">
        <f t="shared" si="13"/>
        <v>786449</v>
      </c>
    </row>
    <row r="887" spans="1:12" ht="15" customHeight="1" x14ac:dyDescent="0.25">
      <c r="A887" s="85" t="s">
        <v>46</v>
      </c>
      <c r="B887" s="86" t="s">
        <v>47</v>
      </c>
      <c r="C887" s="87" t="s">
        <v>3475</v>
      </c>
      <c r="D887" s="87" t="s">
        <v>3533</v>
      </c>
      <c r="E887" s="87" t="s">
        <v>3453</v>
      </c>
      <c r="F887" s="87" t="s">
        <v>3531</v>
      </c>
      <c r="G887" s="87" t="s">
        <v>3534</v>
      </c>
      <c r="H887" s="76">
        <v>4002381786838</v>
      </c>
      <c r="I887" s="88">
        <v>182.5</v>
      </c>
      <c r="J887" s="86" t="s">
        <v>41</v>
      </c>
      <c r="K887" s="87" t="s">
        <v>3455</v>
      </c>
      <c r="L887" s="77">
        <f t="shared" si="13"/>
        <v>786838</v>
      </c>
    </row>
    <row r="888" spans="1:12" ht="15" customHeight="1" x14ac:dyDescent="0.25">
      <c r="A888" s="85" t="s">
        <v>44</v>
      </c>
      <c r="B888" s="86" t="s">
        <v>45</v>
      </c>
      <c r="C888" s="87" t="s">
        <v>3451</v>
      </c>
      <c r="D888" s="87" t="s">
        <v>3512</v>
      </c>
      <c r="E888" s="87" t="s">
        <v>3453</v>
      </c>
      <c r="F888" s="87" t="s">
        <v>3531</v>
      </c>
      <c r="G888" s="87" t="s">
        <v>3532</v>
      </c>
      <c r="H888" s="76">
        <v>4002381786852</v>
      </c>
      <c r="I888" s="88">
        <v>318.2</v>
      </c>
      <c r="J888" s="86" t="s">
        <v>41</v>
      </c>
      <c r="K888" s="87" t="s">
        <v>3455</v>
      </c>
      <c r="L888" s="77">
        <f t="shared" si="13"/>
        <v>786852</v>
      </c>
    </row>
    <row r="889" spans="1:12" ht="15" customHeight="1" x14ac:dyDescent="0.25">
      <c r="A889" s="85" t="s">
        <v>42</v>
      </c>
      <c r="B889" s="86" t="s">
        <v>43</v>
      </c>
      <c r="C889" s="87" t="s">
        <v>3475</v>
      </c>
      <c r="D889" s="87" t="s">
        <v>3479</v>
      </c>
      <c r="E889" s="87" t="s">
        <v>3453</v>
      </c>
      <c r="F889" s="87" t="s">
        <v>3525</v>
      </c>
      <c r="G889" s="87" t="s">
        <v>3529</v>
      </c>
      <c r="H889" s="76">
        <v>4002381786890</v>
      </c>
      <c r="I889" s="88">
        <v>237.8</v>
      </c>
      <c r="J889" s="86" t="s">
        <v>41</v>
      </c>
      <c r="K889" s="87" t="s">
        <v>3455</v>
      </c>
      <c r="L889" s="77">
        <f t="shared" si="13"/>
        <v>786890</v>
      </c>
    </row>
    <row r="890" spans="1:12" ht="15" customHeight="1" x14ac:dyDescent="0.25">
      <c r="A890" s="85" t="s">
        <v>39</v>
      </c>
      <c r="B890" s="86" t="s">
        <v>40</v>
      </c>
      <c r="C890" s="87" t="s">
        <v>3451</v>
      </c>
      <c r="D890" s="87" t="s">
        <v>3452</v>
      </c>
      <c r="E890" s="87" t="s">
        <v>3453</v>
      </c>
      <c r="F890" s="87" t="s">
        <v>3525</v>
      </c>
      <c r="G890" s="87" t="s">
        <v>3526</v>
      </c>
      <c r="H890" s="76">
        <v>4002381786913</v>
      </c>
      <c r="I890" s="88">
        <v>421.4</v>
      </c>
      <c r="J890" s="86" t="s">
        <v>41</v>
      </c>
      <c r="K890" s="87" t="s">
        <v>3455</v>
      </c>
      <c r="L890" s="77">
        <f t="shared" si="13"/>
        <v>786913</v>
      </c>
    </row>
    <row r="891" spans="1:12" ht="15" customHeight="1" x14ac:dyDescent="0.25">
      <c r="A891" s="78">
        <v>785011</v>
      </c>
      <c r="B891" s="79" t="s">
        <v>1326</v>
      </c>
      <c r="H891" s="76">
        <v>4002381790132</v>
      </c>
      <c r="I891" s="79">
        <v>128.30000000000001</v>
      </c>
      <c r="L891" s="77">
        <f t="shared" si="13"/>
        <v>790132</v>
      </c>
    </row>
    <row r="892" spans="1:12" ht="15" customHeight="1" x14ac:dyDescent="0.25">
      <c r="A892" s="85" t="s">
        <v>347</v>
      </c>
      <c r="B892" s="86" t="s">
        <v>348</v>
      </c>
      <c r="C892" s="87" t="s">
        <v>3451</v>
      </c>
      <c r="D892" s="87" t="s">
        <v>3461</v>
      </c>
      <c r="E892" s="87" t="s">
        <v>3453</v>
      </c>
      <c r="F892" s="87" t="s">
        <v>3573</v>
      </c>
      <c r="G892" s="87" t="s">
        <v>3810</v>
      </c>
      <c r="H892" s="76">
        <v>4002381791283</v>
      </c>
      <c r="I892" s="88">
        <v>122.6</v>
      </c>
      <c r="J892" s="86" t="s">
        <v>346</v>
      </c>
      <c r="K892" s="87" t="s">
        <v>3455</v>
      </c>
      <c r="L892" s="77">
        <f t="shared" si="13"/>
        <v>791283</v>
      </c>
    </row>
    <row r="893" spans="1:12" ht="15" customHeight="1" x14ac:dyDescent="0.25">
      <c r="A893" s="85" t="s">
        <v>342</v>
      </c>
      <c r="B893" s="86" t="s">
        <v>343</v>
      </c>
      <c r="C893" s="87" t="s">
        <v>3451</v>
      </c>
      <c r="D893" s="87" t="s">
        <v>3461</v>
      </c>
      <c r="E893" s="87" t="s">
        <v>3453</v>
      </c>
      <c r="F893" s="87" t="s">
        <v>3811</v>
      </c>
      <c r="G893" s="87" t="s">
        <v>3462</v>
      </c>
      <c r="H893" s="76">
        <v>4002381791290</v>
      </c>
      <c r="I893" s="88">
        <v>122.6</v>
      </c>
      <c r="J893" s="86" t="s">
        <v>340</v>
      </c>
      <c r="K893" s="87" t="s">
        <v>3455</v>
      </c>
      <c r="L893" s="77">
        <f t="shared" si="13"/>
        <v>791290</v>
      </c>
    </row>
    <row r="894" spans="1:12" ht="15" customHeight="1" x14ac:dyDescent="0.25">
      <c r="A894" s="85" t="s">
        <v>234</v>
      </c>
      <c r="B894" s="86" t="s">
        <v>235</v>
      </c>
      <c r="C894" s="87" t="s">
        <v>3475</v>
      </c>
      <c r="D894" s="87" t="s">
        <v>3452</v>
      </c>
      <c r="E894" s="87" t="s">
        <v>3453</v>
      </c>
      <c r="F894" s="87" t="s">
        <v>3494</v>
      </c>
      <c r="G894" s="87" t="s">
        <v>3803</v>
      </c>
      <c r="H894" s="76">
        <v>4002381792051</v>
      </c>
      <c r="I894" s="88">
        <v>893.8</v>
      </c>
      <c r="J894" s="86" t="s">
        <v>236</v>
      </c>
      <c r="K894" s="87" t="s">
        <v>3455</v>
      </c>
      <c r="L894" s="77">
        <f t="shared" si="13"/>
        <v>792051</v>
      </c>
    </row>
    <row r="895" spans="1:12" ht="15" customHeight="1" x14ac:dyDescent="0.25">
      <c r="A895" s="85" t="s">
        <v>237</v>
      </c>
      <c r="B895" s="86" t="s">
        <v>238</v>
      </c>
      <c r="C895" s="87" t="s">
        <v>3451</v>
      </c>
      <c r="D895" s="87" t="s">
        <v>3479</v>
      </c>
      <c r="E895" s="87" t="s">
        <v>3453</v>
      </c>
      <c r="F895" s="87" t="s">
        <v>3494</v>
      </c>
      <c r="G895" s="87" t="s">
        <v>3804</v>
      </c>
      <c r="H895" s="76">
        <v>4002381792068</v>
      </c>
      <c r="I895" s="88">
        <v>450.5</v>
      </c>
      <c r="J895" s="86" t="s">
        <v>236</v>
      </c>
      <c r="K895" s="87" t="s">
        <v>3455</v>
      </c>
      <c r="L895" s="77">
        <f t="shared" si="13"/>
        <v>792068</v>
      </c>
    </row>
    <row r="896" spans="1:12" ht="15" customHeight="1" x14ac:dyDescent="0.25">
      <c r="A896" s="78">
        <v>786005</v>
      </c>
      <c r="B896" s="79" t="s">
        <v>239</v>
      </c>
      <c r="H896" s="76">
        <v>4002381792075</v>
      </c>
      <c r="I896" s="79">
        <v>283.2</v>
      </c>
      <c r="L896" s="77">
        <f t="shared" si="13"/>
        <v>792075</v>
      </c>
    </row>
    <row r="897" spans="1:12" ht="15" customHeight="1" x14ac:dyDescent="0.25">
      <c r="A897" s="85" t="s">
        <v>1738</v>
      </c>
      <c r="B897" s="86" t="s">
        <v>3683</v>
      </c>
      <c r="C897" s="87" t="s">
        <v>3465</v>
      </c>
      <c r="D897" s="87" t="s">
        <v>3490</v>
      </c>
      <c r="E897" s="87" t="s">
        <v>3593</v>
      </c>
      <c r="F897" s="87"/>
      <c r="G897" s="87" t="s">
        <v>3684</v>
      </c>
      <c r="H897" s="76">
        <v>4002381792495</v>
      </c>
      <c r="I897" s="88">
        <v>0.1</v>
      </c>
      <c r="J897" s="86" t="s">
        <v>1739</v>
      </c>
      <c r="K897" s="87" t="s">
        <v>3595</v>
      </c>
      <c r="L897" s="77">
        <f t="shared" si="13"/>
        <v>792495</v>
      </c>
    </row>
    <row r="898" spans="1:12" ht="15" customHeight="1" x14ac:dyDescent="0.25">
      <c r="A898" s="85" t="s">
        <v>1963</v>
      </c>
      <c r="B898" s="86" t="s">
        <v>1964</v>
      </c>
      <c r="C898" s="87" t="s">
        <v>3465</v>
      </c>
      <c r="D898" s="87" t="s">
        <v>3490</v>
      </c>
      <c r="E898" s="87" t="s">
        <v>3593</v>
      </c>
      <c r="F898" s="87"/>
      <c r="G898" s="87" t="s">
        <v>3806</v>
      </c>
      <c r="H898" s="76">
        <v>4002381792648</v>
      </c>
      <c r="I898" s="88">
        <v>19.2</v>
      </c>
      <c r="J898" s="86" t="s">
        <v>1965</v>
      </c>
      <c r="K898" s="87" t="s">
        <v>3595</v>
      </c>
      <c r="L898" s="77">
        <f t="shared" si="13"/>
        <v>792648</v>
      </c>
    </row>
    <row r="899" spans="1:12" ht="15" customHeight="1" x14ac:dyDescent="0.25">
      <c r="A899" s="85" t="s">
        <v>1740</v>
      </c>
      <c r="B899" s="86" t="s">
        <v>1741</v>
      </c>
      <c r="C899" s="87" t="s">
        <v>3465</v>
      </c>
      <c r="D899" s="87" t="s">
        <v>3671</v>
      </c>
      <c r="E899" s="87" t="s">
        <v>3593</v>
      </c>
      <c r="F899" s="87"/>
      <c r="G899" s="87" t="s">
        <v>3685</v>
      </c>
      <c r="H899" s="76">
        <v>4002381793614</v>
      </c>
      <c r="I899" s="88">
        <v>43.7</v>
      </c>
      <c r="J899" s="86" t="s">
        <v>1742</v>
      </c>
      <c r="K899" s="87" t="s">
        <v>3595</v>
      </c>
      <c r="L899" s="77">
        <f t="shared" ref="L899:L962" si="14">IFERROR(VALUE(RIGHT(H899,6)),"")</f>
        <v>793614</v>
      </c>
    </row>
    <row r="900" spans="1:12" ht="15" customHeight="1" x14ac:dyDescent="0.25">
      <c r="A900" s="85" t="s">
        <v>1743</v>
      </c>
      <c r="B900" s="86" t="s">
        <v>1744</v>
      </c>
      <c r="C900" s="87" t="s">
        <v>3465</v>
      </c>
      <c r="D900" s="87" t="s">
        <v>3490</v>
      </c>
      <c r="E900" s="87" t="s">
        <v>3593</v>
      </c>
      <c r="F900" s="87"/>
      <c r="G900" s="87" t="s">
        <v>3685</v>
      </c>
      <c r="H900" s="76">
        <v>4002381793621</v>
      </c>
      <c r="I900" s="88">
        <v>0.6</v>
      </c>
      <c r="J900" s="86" t="s">
        <v>1742</v>
      </c>
      <c r="K900" s="87" t="s">
        <v>3595</v>
      </c>
      <c r="L900" s="77">
        <f t="shared" si="14"/>
        <v>793621</v>
      </c>
    </row>
    <row r="901" spans="1:12" ht="15" customHeight="1" x14ac:dyDescent="0.25">
      <c r="A901" s="85" t="s">
        <v>899</v>
      </c>
      <c r="B901" s="86" t="s">
        <v>900</v>
      </c>
      <c r="C901" s="87" t="s">
        <v>3475</v>
      </c>
      <c r="D901" s="87" t="s">
        <v>3814</v>
      </c>
      <c r="E901" s="87" t="s">
        <v>3453</v>
      </c>
      <c r="F901" s="87" t="s">
        <v>3731</v>
      </c>
      <c r="G901" s="87" t="s">
        <v>3913</v>
      </c>
      <c r="H901" s="76">
        <v>4002381793713</v>
      </c>
      <c r="I901" s="88">
        <v>154.80000000000001</v>
      </c>
      <c r="J901" s="86" t="s">
        <v>898</v>
      </c>
      <c r="K901" s="87" t="s">
        <v>3464</v>
      </c>
      <c r="L901" s="77">
        <f t="shared" si="14"/>
        <v>793713</v>
      </c>
    </row>
    <row r="902" spans="1:12" ht="15" customHeight="1" x14ac:dyDescent="0.25">
      <c r="A902" s="85" t="s">
        <v>1181</v>
      </c>
      <c r="B902" s="86" t="s">
        <v>1182</v>
      </c>
      <c r="C902" s="87" t="s">
        <v>3475</v>
      </c>
      <c r="D902" s="87" t="s">
        <v>3470</v>
      </c>
      <c r="E902" s="87" t="s">
        <v>3471</v>
      </c>
      <c r="F902" s="87"/>
      <c r="G902" s="87" t="s">
        <v>3470</v>
      </c>
      <c r="H902" s="76">
        <v>4002381794017</v>
      </c>
      <c r="I902" s="88">
        <v>247.1</v>
      </c>
      <c r="J902" s="86" t="s">
        <v>1183</v>
      </c>
      <c r="K902" s="87" t="s">
        <v>3496</v>
      </c>
      <c r="L902" s="77">
        <f t="shared" si="14"/>
        <v>794017</v>
      </c>
    </row>
    <row r="903" spans="1:12" ht="15" customHeight="1" x14ac:dyDescent="0.25">
      <c r="A903" s="85" t="s">
        <v>1184</v>
      </c>
      <c r="B903" s="86" t="s">
        <v>1185</v>
      </c>
      <c r="C903" s="87" t="s">
        <v>3475</v>
      </c>
      <c r="D903" s="87" t="s">
        <v>3470</v>
      </c>
      <c r="E903" s="87" t="s">
        <v>3471</v>
      </c>
      <c r="F903" s="87"/>
      <c r="G903" s="87" t="s">
        <v>3470</v>
      </c>
      <c r="H903" s="76">
        <v>4002381794024</v>
      </c>
      <c r="I903" s="88">
        <v>292.60000000000002</v>
      </c>
      <c r="J903" s="86" t="s">
        <v>1186</v>
      </c>
      <c r="K903" s="87" t="s">
        <v>3496</v>
      </c>
      <c r="L903" s="77">
        <f t="shared" si="14"/>
        <v>794024</v>
      </c>
    </row>
    <row r="904" spans="1:12" ht="15" customHeight="1" x14ac:dyDescent="0.25">
      <c r="A904" s="85" t="s">
        <v>1173</v>
      </c>
      <c r="B904" s="86" t="s">
        <v>1174</v>
      </c>
      <c r="C904" s="87" t="s">
        <v>3475</v>
      </c>
      <c r="D904" s="87" t="s">
        <v>3470</v>
      </c>
      <c r="E904" s="87" t="s">
        <v>3471</v>
      </c>
      <c r="F904" s="87"/>
      <c r="G904" s="87" t="s">
        <v>3470</v>
      </c>
      <c r="H904" s="76">
        <v>4002381794666</v>
      </c>
      <c r="I904" s="88">
        <v>247.1</v>
      </c>
      <c r="J904" s="86" t="s">
        <v>1175</v>
      </c>
      <c r="K904" s="87" t="s">
        <v>3496</v>
      </c>
      <c r="L904" s="77">
        <f t="shared" si="14"/>
        <v>794666</v>
      </c>
    </row>
    <row r="905" spans="1:12" ht="15" customHeight="1" x14ac:dyDescent="0.25">
      <c r="A905" s="85" t="s">
        <v>1177</v>
      </c>
      <c r="B905" s="86" t="s">
        <v>1178</v>
      </c>
      <c r="C905" s="87" t="s">
        <v>3465</v>
      </c>
      <c r="D905" s="87" t="s">
        <v>3470</v>
      </c>
      <c r="E905" s="87" t="s">
        <v>3471</v>
      </c>
      <c r="F905" s="87"/>
      <c r="G905" s="87" t="s">
        <v>3470</v>
      </c>
      <c r="H905" s="76">
        <v>4002381794673</v>
      </c>
      <c r="I905" s="88">
        <v>247.1</v>
      </c>
      <c r="J905" s="86" t="s">
        <v>1179</v>
      </c>
      <c r="K905" s="87" t="s">
        <v>3496</v>
      </c>
      <c r="L905" s="77">
        <f t="shared" si="14"/>
        <v>794673</v>
      </c>
    </row>
    <row r="906" spans="1:12" ht="15" customHeight="1" x14ac:dyDescent="0.25">
      <c r="A906" s="78">
        <v>787790</v>
      </c>
      <c r="B906" s="79" t="s">
        <v>1176</v>
      </c>
      <c r="H906" s="76">
        <v>4002381794901</v>
      </c>
      <c r="I906" s="79">
        <v>284.3</v>
      </c>
      <c r="L906" s="77">
        <f t="shared" si="14"/>
        <v>794901</v>
      </c>
    </row>
    <row r="907" spans="1:12" ht="15" customHeight="1" x14ac:dyDescent="0.25">
      <c r="A907" s="78">
        <v>787791</v>
      </c>
      <c r="B907" s="79" t="s">
        <v>1180</v>
      </c>
      <c r="H907" s="76">
        <v>4002381794918</v>
      </c>
      <c r="I907" s="79">
        <v>284.3</v>
      </c>
      <c r="L907" s="77">
        <f t="shared" si="14"/>
        <v>794918</v>
      </c>
    </row>
    <row r="908" spans="1:12" ht="15" customHeight="1" x14ac:dyDescent="0.25">
      <c r="A908" s="85" t="s">
        <v>1961</v>
      </c>
      <c r="B908" s="86" t="s">
        <v>3805</v>
      </c>
      <c r="C908" s="87" t="s">
        <v>3465</v>
      </c>
      <c r="D908" s="87" t="s">
        <v>3490</v>
      </c>
      <c r="E908" s="87" t="s">
        <v>3593</v>
      </c>
      <c r="F908" s="87"/>
      <c r="G908" s="87" t="s">
        <v>3806</v>
      </c>
      <c r="H908" s="76">
        <v>4002381796424</v>
      </c>
      <c r="I908" s="88">
        <v>63.6</v>
      </c>
      <c r="J908" s="86" t="s">
        <v>1962</v>
      </c>
      <c r="K908" s="87" t="s">
        <v>3595</v>
      </c>
      <c r="L908" s="77">
        <f t="shared" si="14"/>
        <v>796424</v>
      </c>
    </row>
    <row r="909" spans="1:12" ht="15" customHeight="1" x14ac:dyDescent="0.25">
      <c r="A909" s="85" t="s">
        <v>2243</v>
      </c>
      <c r="B909" s="86" t="s">
        <v>2244</v>
      </c>
      <c r="C909" s="87" t="s">
        <v>3451</v>
      </c>
      <c r="D909" s="87" t="s">
        <v>3470</v>
      </c>
      <c r="E909" s="87" t="s">
        <v>3471</v>
      </c>
      <c r="F909" s="87" t="s">
        <v>3473</v>
      </c>
      <c r="G909" s="87" t="s">
        <v>3470</v>
      </c>
      <c r="H909" s="76">
        <v>4002381796462</v>
      </c>
      <c r="I909" s="88">
        <v>288.39999999999998</v>
      </c>
      <c r="J909" s="86" t="s">
        <v>26</v>
      </c>
      <c r="K909" s="87" t="s">
        <v>3455</v>
      </c>
      <c r="L909" s="77">
        <f t="shared" si="14"/>
        <v>796462</v>
      </c>
    </row>
    <row r="910" spans="1:12" ht="15" customHeight="1" x14ac:dyDescent="0.25">
      <c r="A910" s="90" t="s">
        <v>1817</v>
      </c>
      <c r="B910" s="91" t="s">
        <v>2692</v>
      </c>
      <c r="C910" s="87" t="s">
        <v>3475</v>
      </c>
      <c r="D910" s="87" t="s">
        <v>3674</v>
      </c>
      <c r="E910" s="87" t="s">
        <v>3471</v>
      </c>
      <c r="F910" s="87" t="s">
        <v>4141</v>
      </c>
      <c r="G910" s="87" t="s">
        <v>3674</v>
      </c>
      <c r="H910" s="76">
        <v>4002381796912</v>
      </c>
      <c r="I910" s="88">
        <v>225</v>
      </c>
      <c r="J910" s="91" t="s">
        <v>1801</v>
      </c>
      <c r="K910" s="87" t="s">
        <v>3578</v>
      </c>
      <c r="L910" s="77">
        <f t="shared" si="14"/>
        <v>796912</v>
      </c>
    </row>
    <row r="911" spans="1:12" ht="15" customHeight="1" x14ac:dyDescent="0.25">
      <c r="A911" s="90" t="s">
        <v>1836</v>
      </c>
      <c r="B911" s="91" t="s">
        <v>2721</v>
      </c>
      <c r="C911" s="87" t="s">
        <v>3475</v>
      </c>
      <c r="D911" s="87" t="s">
        <v>3630</v>
      </c>
      <c r="E911" s="87" t="s">
        <v>3471</v>
      </c>
      <c r="F911" s="87" t="s">
        <v>3477</v>
      </c>
      <c r="G911" s="87" t="s">
        <v>3630</v>
      </c>
      <c r="H911" s="76">
        <v>4002381796929</v>
      </c>
      <c r="I911" s="88">
        <v>305</v>
      </c>
      <c r="J911" s="91" t="s">
        <v>1801</v>
      </c>
      <c r="K911" s="87" t="s">
        <v>3496</v>
      </c>
      <c r="L911" s="77">
        <f t="shared" si="14"/>
        <v>796929</v>
      </c>
    </row>
    <row r="912" spans="1:12" ht="15" customHeight="1" x14ac:dyDescent="0.25">
      <c r="A912" s="90" t="s">
        <v>1841</v>
      </c>
      <c r="B912" s="91" t="s">
        <v>2723</v>
      </c>
      <c r="C912" s="87" t="s">
        <v>3475</v>
      </c>
      <c r="D912" s="87" t="s">
        <v>4145</v>
      </c>
      <c r="E912" s="87" t="s">
        <v>3471</v>
      </c>
      <c r="F912" s="87" t="s">
        <v>3560</v>
      </c>
      <c r="G912" s="87" t="s">
        <v>4145</v>
      </c>
      <c r="H912" s="76">
        <v>4002381796936</v>
      </c>
      <c r="I912" s="88">
        <v>834.5</v>
      </c>
      <c r="J912" s="91" t="s">
        <v>1840</v>
      </c>
      <c r="K912" s="87" t="s">
        <v>3455</v>
      </c>
      <c r="L912" s="77">
        <f t="shared" si="14"/>
        <v>796936</v>
      </c>
    </row>
    <row r="913" spans="1:12" ht="15" customHeight="1" x14ac:dyDescent="0.25">
      <c r="A913" s="90" t="s">
        <v>1842</v>
      </c>
      <c r="B913" s="91" t="s">
        <v>2724</v>
      </c>
      <c r="C913" s="87" t="s">
        <v>3475</v>
      </c>
      <c r="D913" s="87" t="s">
        <v>4145</v>
      </c>
      <c r="E913" s="87" t="s">
        <v>3471</v>
      </c>
      <c r="F913" s="87" t="s">
        <v>3560</v>
      </c>
      <c r="G913" s="87" t="s">
        <v>4145</v>
      </c>
      <c r="H913" s="76">
        <v>4002381796943</v>
      </c>
      <c r="I913" s="88">
        <v>963.5</v>
      </c>
      <c r="J913" s="91" t="s">
        <v>1840</v>
      </c>
      <c r="K913" s="87" t="s">
        <v>3455</v>
      </c>
      <c r="L913" s="77">
        <f t="shared" si="14"/>
        <v>796943</v>
      </c>
    </row>
    <row r="914" spans="1:12" ht="15" customHeight="1" x14ac:dyDescent="0.25">
      <c r="A914" s="78">
        <v>789201</v>
      </c>
      <c r="B914" s="79" t="s">
        <v>2728</v>
      </c>
      <c r="H914" s="76">
        <v>4002381797049</v>
      </c>
      <c r="I914" s="79">
        <v>298.60000000000002</v>
      </c>
      <c r="L914" s="77">
        <f t="shared" si="14"/>
        <v>797049</v>
      </c>
    </row>
    <row r="915" spans="1:12" ht="15" customHeight="1" x14ac:dyDescent="0.25">
      <c r="A915" s="90" t="s">
        <v>1839</v>
      </c>
      <c r="B915" s="91" t="s">
        <v>2725</v>
      </c>
      <c r="C915" s="87" t="s">
        <v>3475</v>
      </c>
      <c r="D915" s="87" t="s">
        <v>4145</v>
      </c>
      <c r="E915" s="87" t="s">
        <v>3471</v>
      </c>
      <c r="F915" s="87" t="s">
        <v>3560</v>
      </c>
      <c r="G915" s="87" t="s">
        <v>4145</v>
      </c>
      <c r="H915" s="76">
        <v>4002381797582</v>
      </c>
      <c r="I915" s="89">
        <v>1255.8</v>
      </c>
      <c r="J915" s="91" t="s">
        <v>1840</v>
      </c>
      <c r="K915" s="87" t="s">
        <v>3455</v>
      </c>
      <c r="L915" s="77">
        <f t="shared" si="14"/>
        <v>797582</v>
      </c>
    </row>
    <row r="916" spans="1:12" ht="15" customHeight="1" x14ac:dyDescent="0.25">
      <c r="A916" s="85" t="s">
        <v>166</v>
      </c>
      <c r="B916" s="86" t="s">
        <v>167</v>
      </c>
      <c r="C916" s="87" t="s">
        <v>3475</v>
      </c>
      <c r="D916" s="87" t="s">
        <v>3512</v>
      </c>
      <c r="E916" s="87" t="s">
        <v>3453</v>
      </c>
      <c r="F916" s="87" t="s">
        <v>3704</v>
      </c>
      <c r="G916" s="87" t="s">
        <v>3775</v>
      </c>
      <c r="H916" s="76">
        <v>4002381797766</v>
      </c>
      <c r="I916" s="88">
        <v>177.7</v>
      </c>
      <c r="J916" s="86" t="s">
        <v>163</v>
      </c>
      <c r="K916" s="87" t="s">
        <v>3455</v>
      </c>
      <c r="L916" s="77">
        <f t="shared" si="14"/>
        <v>797766</v>
      </c>
    </row>
    <row r="917" spans="1:12" ht="15" customHeight="1" x14ac:dyDescent="0.25">
      <c r="A917" s="85" t="s">
        <v>168</v>
      </c>
      <c r="B917" s="86" t="s">
        <v>169</v>
      </c>
      <c r="C917" s="87" t="s">
        <v>3475</v>
      </c>
      <c r="D917" s="87" t="s">
        <v>3515</v>
      </c>
      <c r="E917" s="87" t="s">
        <v>3453</v>
      </c>
      <c r="F917" s="87" t="s">
        <v>3704</v>
      </c>
      <c r="G917" s="87" t="s">
        <v>3776</v>
      </c>
      <c r="H917" s="76">
        <v>4002381797773</v>
      </c>
      <c r="I917" s="88">
        <v>56.1</v>
      </c>
      <c r="J917" s="86" t="s">
        <v>163</v>
      </c>
      <c r="K917" s="87" t="s">
        <v>3455</v>
      </c>
      <c r="L917" s="77">
        <f t="shared" si="14"/>
        <v>797773</v>
      </c>
    </row>
    <row r="918" spans="1:12" ht="15" customHeight="1" x14ac:dyDescent="0.25">
      <c r="A918" s="85" t="s">
        <v>2266</v>
      </c>
      <c r="B918" s="86" t="s">
        <v>2267</v>
      </c>
      <c r="C918" s="87" t="s">
        <v>3475</v>
      </c>
      <c r="D918" s="87" t="s">
        <v>3452</v>
      </c>
      <c r="E918" s="87" t="s">
        <v>3453</v>
      </c>
      <c r="F918" s="87" t="s">
        <v>3544</v>
      </c>
      <c r="G918" s="87" t="s">
        <v>3763</v>
      </c>
      <c r="H918" s="76">
        <v>4002381797827</v>
      </c>
      <c r="I918" s="88">
        <v>279.2</v>
      </c>
      <c r="J918" s="86" t="s">
        <v>105</v>
      </c>
      <c r="K918" s="87" t="s">
        <v>3455</v>
      </c>
      <c r="L918" s="77">
        <f t="shared" si="14"/>
        <v>797827</v>
      </c>
    </row>
    <row r="919" spans="1:12" ht="15" customHeight="1" x14ac:dyDescent="0.25">
      <c r="A919" s="85" t="s">
        <v>1889</v>
      </c>
      <c r="B919" s="86" t="s">
        <v>2777</v>
      </c>
      <c r="C919" s="87" t="s">
        <v>3475</v>
      </c>
      <c r="D919" s="87" t="s">
        <v>3490</v>
      </c>
      <c r="E919" s="87" t="s">
        <v>3471</v>
      </c>
      <c r="F919" s="87"/>
      <c r="G919" s="87" t="s">
        <v>3490</v>
      </c>
      <c r="H919" s="76">
        <v>4002381798909</v>
      </c>
      <c r="I919" s="88">
        <v>87.9</v>
      </c>
      <c r="J919" s="86" t="s">
        <v>1863</v>
      </c>
      <c r="K919" s="87" t="s">
        <v>3595</v>
      </c>
      <c r="L919" s="77">
        <f t="shared" si="14"/>
        <v>798909</v>
      </c>
    </row>
    <row r="920" spans="1:12" ht="15" customHeight="1" x14ac:dyDescent="0.25">
      <c r="A920" s="78">
        <v>788305</v>
      </c>
      <c r="B920" s="79" t="s">
        <v>2710</v>
      </c>
      <c r="H920" s="76">
        <v>4002381799012</v>
      </c>
      <c r="I920" s="79">
        <v>867.5</v>
      </c>
      <c r="L920" s="77">
        <f t="shared" si="14"/>
        <v>799012</v>
      </c>
    </row>
    <row r="921" spans="1:12" ht="15" customHeight="1" x14ac:dyDescent="0.25">
      <c r="A921" s="78">
        <v>792682</v>
      </c>
      <c r="B921" s="79" t="s">
        <v>2729</v>
      </c>
      <c r="H921" s="76">
        <v>4002381802187</v>
      </c>
      <c r="I921" s="79">
        <v>450.7</v>
      </c>
      <c r="L921" s="77">
        <f t="shared" si="14"/>
        <v>802187</v>
      </c>
    </row>
    <row r="922" spans="1:12" ht="15" customHeight="1" x14ac:dyDescent="0.25">
      <c r="A922" s="85" t="s">
        <v>1844</v>
      </c>
      <c r="B922" s="86" t="s">
        <v>2730</v>
      </c>
      <c r="C922" s="87" t="s">
        <v>3475</v>
      </c>
      <c r="D922" s="87" t="s">
        <v>3452</v>
      </c>
      <c r="E922" s="87" t="s">
        <v>3471</v>
      </c>
      <c r="F922" s="87" t="s">
        <v>3560</v>
      </c>
      <c r="G922" s="87" t="s">
        <v>3452</v>
      </c>
      <c r="H922" s="76">
        <v>4002381802194</v>
      </c>
      <c r="I922" s="88">
        <v>485.2</v>
      </c>
      <c r="J922" s="86" t="s">
        <v>1838</v>
      </c>
      <c r="K922" s="87" t="s">
        <v>3496</v>
      </c>
      <c r="L922" s="77">
        <f t="shared" si="14"/>
        <v>802194</v>
      </c>
    </row>
    <row r="923" spans="1:12" ht="15" customHeight="1" x14ac:dyDescent="0.25">
      <c r="A923" s="85" t="s">
        <v>1845</v>
      </c>
      <c r="B923" s="86" t="s">
        <v>2731</v>
      </c>
      <c r="C923" s="87" t="s">
        <v>3475</v>
      </c>
      <c r="D923" s="87" t="s">
        <v>3452</v>
      </c>
      <c r="E923" s="87" t="s">
        <v>3471</v>
      </c>
      <c r="F923" s="87" t="s">
        <v>3560</v>
      </c>
      <c r="G923" s="87" t="s">
        <v>3452</v>
      </c>
      <c r="H923" s="76">
        <v>4002381802200</v>
      </c>
      <c r="I923" s="88">
        <v>476.7</v>
      </c>
      <c r="J923" s="86" t="s">
        <v>1838</v>
      </c>
      <c r="K923" s="87" t="s">
        <v>3496</v>
      </c>
      <c r="L923" s="77">
        <f t="shared" si="14"/>
        <v>802200</v>
      </c>
    </row>
    <row r="924" spans="1:12" ht="15" customHeight="1" x14ac:dyDescent="0.25">
      <c r="A924" s="85" t="s">
        <v>943</v>
      </c>
      <c r="B924" s="86" t="s">
        <v>944</v>
      </c>
      <c r="C924" s="87" t="s">
        <v>3465</v>
      </c>
      <c r="D924" s="87" t="s">
        <v>3643</v>
      </c>
      <c r="E924" s="87" t="s">
        <v>3453</v>
      </c>
      <c r="F924" s="87" t="s">
        <v>3920</v>
      </c>
      <c r="G924" s="87" t="s">
        <v>3921</v>
      </c>
      <c r="H924" s="76">
        <v>4002381804006</v>
      </c>
      <c r="I924" s="88">
        <v>136.5</v>
      </c>
      <c r="J924" s="86" t="s">
        <v>941</v>
      </c>
      <c r="K924" s="87" t="s">
        <v>3464</v>
      </c>
      <c r="L924" s="77">
        <f t="shared" si="14"/>
        <v>804006</v>
      </c>
    </row>
    <row r="925" spans="1:12" ht="15" customHeight="1" x14ac:dyDescent="0.25">
      <c r="A925" s="78">
        <v>799802</v>
      </c>
      <c r="B925" s="79" t="s">
        <v>1319</v>
      </c>
      <c r="H925" s="76">
        <v>4002381805591</v>
      </c>
      <c r="I925" s="79">
        <v>83.4</v>
      </c>
      <c r="L925" s="77">
        <f t="shared" si="14"/>
        <v>805591</v>
      </c>
    </row>
    <row r="926" spans="1:12" ht="15" customHeight="1" x14ac:dyDescent="0.25">
      <c r="A926" s="85" t="s">
        <v>91</v>
      </c>
      <c r="B926" s="86" t="s">
        <v>92</v>
      </c>
      <c r="C926" s="87" t="s">
        <v>3451</v>
      </c>
      <c r="D926" s="87" t="s">
        <v>3452</v>
      </c>
      <c r="E926" s="87" t="s">
        <v>3453</v>
      </c>
      <c r="F926" s="87" t="s">
        <v>3508</v>
      </c>
      <c r="G926" s="87" t="s">
        <v>3509</v>
      </c>
      <c r="H926" s="76">
        <v>4002381805874</v>
      </c>
      <c r="I926" s="88">
        <v>391.2</v>
      </c>
      <c r="J926" s="86" t="s">
        <v>86</v>
      </c>
      <c r="K926" s="87" t="s">
        <v>3455</v>
      </c>
      <c r="L926" s="77">
        <f t="shared" si="14"/>
        <v>805874</v>
      </c>
    </row>
    <row r="927" spans="1:12" ht="15" customHeight="1" x14ac:dyDescent="0.25">
      <c r="A927" s="85" t="s">
        <v>97</v>
      </c>
      <c r="B927" s="86" t="s">
        <v>98</v>
      </c>
      <c r="C927" s="87" t="s">
        <v>3451</v>
      </c>
      <c r="D927" s="87" t="s">
        <v>3512</v>
      </c>
      <c r="E927" s="87" t="s">
        <v>3453</v>
      </c>
      <c r="F927" s="87" t="s">
        <v>3513</v>
      </c>
      <c r="G927" s="87" t="s">
        <v>3514</v>
      </c>
      <c r="H927" s="76">
        <v>4002381805881</v>
      </c>
      <c r="I927" s="88">
        <v>352.3</v>
      </c>
      <c r="J927" s="86" t="s">
        <v>86</v>
      </c>
      <c r="K927" s="87" t="s">
        <v>3455</v>
      </c>
      <c r="L927" s="77">
        <f t="shared" si="14"/>
        <v>805881</v>
      </c>
    </row>
    <row r="928" spans="1:12" ht="15" customHeight="1" x14ac:dyDescent="0.25">
      <c r="A928" s="78">
        <v>800450</v>
      </c>
      <c r="B928" s="79" t="s">
        <v>87</v>
      </c>
      <c r="H928" s="76">
        <v>4002381805898</v>
      </c>
      <c r="I928" s="79">
        <v>200.5</v>
      </c>
      <c r="L928" s="77">
        <f t="shared" si="14"/>
        <v>805898</v>
      </c>
    </row>
    <row r="929" spans="1:12" ht="15" customHeight="1" x14ac:dyDescent="0.25">
      <c r="A929" s="85" t="s">
        <v>93</v>
      </c>
      <c r="B929" s="86" t="s">
        <v>94</v>
      </c>
      <c r="C929" s="87" t="s">
        <v>3451</v>
      </c>
      <c r="D929" s="87" t="s">
        <v>3461</v>
      </c>
      <c r="E929" s="87" t="s">
        <v>3453</v>
      </c>
      <c r="F929" s="87" t="s">
        <v>3508</v>
      </c>
      <c r="G929" s="87" t="s">
        <v>3510</v>
      </c>
      <c r="H929" s="76">
        <v>4002381805935</v>
      </c>
      <c r="I929" s="88">
        <v>116.4</v>
      </c>
      <c r="J929" s="86" t="s">
        <v>86</v>
      </c>
      <c r="K929" s="87" t="s">
        <v>3455</v>
      </c>
      <c r="L929" s="77">
        <f t="shared" si="14"/>
        <v>805935</v>
      </c>
    </row>
    <row r="930" spans="1:12" ht="15" customHeight="1" x14ac:dyDescent="0.25">
      <c r="A930" s="85" t="s">
        <v>99</v>
      </c>
      <c r="B930" s="86" t="s">
        <v>100</v>
      </c>
      <c r="C930" s="87" t="s">
        <v>3451</v>
      </c>
      <c r="D930" s="87" t="s">
        <v>3515</v>
      </c>
      <c r="E930" s="87" t="s">
        <v>3453</v>
      </c>
      <c r="F930" s="87" t="s">
        <v>3513</v>
      </c>
      <c r="G930" s="87" t="s">
        <v>3516</v>
      </c>
      <c r="H930" s="76">
        <v>4002381805959</v>
      </c>
      <c r="I930" s="88">
        <v>110.3</v>
      </c>
      <c r="J930" s="86" t="s">
        <v>86</v>
      </c>
      <c r="K930" s="87" t="s">
        <v>3455</v>
      </c>
      <c r="L930" s="77">
        <f t="shared" si="14"/>
        <v>805959</v>
      </c>
    </row>
    <row r="931" spans="1:12" ht="15" customHeight="1" x14ac:dyDescent="0.25">
      <c r="A931" s="85" t="s">
        <v>1819</v>
      </c>
      <c r="B931" s="86" t="s">
        <v>2694</v>
      </c>
      <c r="C931" s="87" t="s">
        <v>3475</v>
      </c>
      <c r="D931" s="87" t="s">
        <v>3674</v>
      </c>
      <c r="E931" s="87" t="s">
        <v>3471</v>
      </c>
      <c r="F931" s="87" t="s">
        <v>3778</v>
      </c>
      <c r="G931" s="87" t="s">
        <v>3674</v>
      </c>
      <c r="H931" s="76">
        <v>4002381807403</v>
      </c>
      <c r="I931" s="88">
        <v>321.8</v>
      </c>
      <c r="J931" s="86" t="s">
        <v>1808</v>
      </c>
      <c r="K931" s="87" t="s">
        <v>3575</v>
      </c>
      <c r="L931" s="77">
        <f t="shared" si="14"/>
        <v>807403</v>
      </c>
    </row>
    <row r="932" spans="1:12" ht="15" customHeight="1" x14ac:dyDescent="0.25">
      <c r="A932" s="85" t="s">
        <v>853</v>
      </c>
      <c r="B932" s="86" t="s">
        <v>854</v>
      </c>
      <c r="C932" s="87" t="s">
        <v>3465</v>
      </c>
      <c r="D932" s="87" t="s">
        <v>3479</v>
      </c>
      <c r="E932" s="87" t="s">
        <v>3453</v>
      </c>
      <c r="F932" s="87" t="s">
        <v>3573</v>
      </c>
      <c r="G932" s="87" t="s">
        <v>3874</v>
      </c>
      <c r="H932" s="76">
        <v>4002381807441</v>
      </c>
      <c r="I932" s="88">
        <v>438</v>
      </c>
      <c r="J932" s="86" t="s">
        <v>848</v>
      </c>
      <c r="K932" s="87" t="s">
        <v>3464</v>
      </c>
      <c r="L932" s="77">
        <f t="shared" si="14"/>
        <v>807441</v>
      </c>
    </row>
    <row r="933" spans="1:12" ht="15" customHeight="1" x14ac:dyDescent="0.25">
      <c r="A933" s="85" t="s">
        <v>862</v>
      </c>
      <c r="B933" s="86" t="s">
        <v>863</v>
      </c>
      <c r="C933" s="87" t="s">
        <v>3465</v>
      </c>
      <c r="D933" s="87" t="s">
        <v>3479</v>
      </c>
      <c r="E933" s="87" t="s">
        <v>3453</v>
      </c>
      <c r="F933" s="87" t="s">
        <v>3454</v>
      </c>
      <c r="G933" s="87" t="s">
        <v>3877</v>
      </c>
      <c r="H933" s="76">
        <v>4002381807465</v>
      </c>
      <c r="I933" s="88">
        <v>363.4</v>
      </c>
      <c r="J933" s="86" t="s">
        <v>848</v>
      </c>
      <c r="K933" s="87" t="s">
        <v>3455</v>
      </c>
      <c r="L933" s="77">
        <f t="shared" si="14"/>
        <v>807465</v>
      </c>
    </row>
    <row r="934" spans="1:12" ht="15" customHeight="1" x14ac:dyDescent="0.25">
      <c r="A934" s="85" t="s">
        <v>857</v>
      </c>
      <c r="B934" s="86" t="s">
        <v>858</v>
      </c>
      <c r="C934" s="87" t="s">
        <v>3465</v>
      </c>
      <c r="D934" s="87" t="s">
        <v>3479</v>
      </c>
      <c r="E934" s="87" t="s">
        <v>3453</v>
      </c>
      <c r="F934" s="87" t="s">
        <v>3454</v>
      </c>
      <c r="G934" s="87" t="s">
        <v>3876</v>
      </c>
      <c r="H934" s="76">
        <v>4002381807502</v>
      </c>
      <c r="I934" s="88">
        <v>432.7</v>
      </c>
      <c r="J934" s="86" t="s">
        <v>859</v>
      </c>
      <c r="K934" s="87" t="s">
        <v>3455</v>
      </c>
      <c r="L934" s="77">
        <f t="shared" si="14"/>
        <v>807502</v>
      </c>
    </row>
    <row r="935" spans="1:12" ht="15" customHeight="1" x14ac:dyDescent="0.25">
      <c r="A935" s="85" t="s">
        <v>1898</v>
      </c>
      <c r="B935" s="86" t="s">
        <v>2786</v>
      </c>
      <c r="C935" s="87" t="s">
        <v>3475</v>
      </c>
      <c r="D935" s="87" t="s">
        <v>3490</v>
      </c>
      <c r="E935" s="87" t="s">
        <v>3593</v>
      </c>
      <c r="F935" s="87"/>
      <c r="G935" s="87" t="s">
        <v>4154</v>
      </c>
      <c r="H935" s="76">
        <v>4002381807922</v>
      </c>
      <c r="I935" s="89">
        <v>1015</v>
      </c>
      <c r="J935" s="86" t="s">
        <v>1899</v>
      </c>
      <c r="K935" s="87" t="s">
        <v>3595</v>
      </c>
      <c r="L935" s="77">
        <f t="shared" si="14"/>
        <v>807922</v>
      </c>
    </row>
    <row r="936" spans="1:12" ht="15" customHeight="1" x14ac:dyDescent="0.25">
      <c r="A936" s="85" t="s">
        <v>364</v>
      </c>
      <c r="B936" s="86" t="s">
        <v>365</v>
      </c>
      <c r="C936" s="87" t="s">
        <v>3465</v>
      </c>
      <c r="D936" s="87" t="s">
        <v>3461</v>
      </c>
      <c r="E936" s="87" t="s">
        <v>3453</v>
      </c>
      <c r="F936" s="87"/>
      <c r="G936" s="87" t="s">
        <v>3715</v>
      </c>
      <c r="H936" s="76">
        <v>4002381808707</v>
      </c>
      <c r="I936" s="88">
        <v>227</v>
      </c>
      <c r="J936" s="86" t="s">
        <v>361</v>
      </c>
      <c r="K936" s="87" t="s">
        <v>3455</v>
      </c>
      <c r="L936" s="77">
        <f t="shared" si="14"/>
        <v>808707</v>
      </c>
    </row>
    <row r="937" spans="1:12" ht="15" customHeight="1" x14ac:dyDescent="0.25">
      <c r="A937" s="85" t="s">
        <v>362</v>
      </c>
      <c r="B937" s="86" t="s">
        <v>363</v>
      </c>
      <c r="C937" s="87" t="s">
        <v>3465</v>
      </c>
      <c r="D937" s="87" t="s">
        <v>3479</v>
      </c>
      <c r="E937" s="87" t="s">
        <v>3453</v>
      </c>
      <c r="F937" s="87"/>
      <c r="G937" s="87" t="s">
        <v>3602</v>
      </c>
      <c r="H937" s="76">
        <v>4002381808714</v>
      </c>
      <c r="I937" s="88">
        <v>419.7</v>
      </c>
      <c r="J937" s="86" t="s">
        <v>361</v>
      </c>
      <c r="K937" s="87" t="s">
        <v>3455</v>
      </c>
      <c r="L937" s="77">
        <f t="shared" si="14"/>
        <v>808714</v>
      </c>
    </row>
    <row r="938" spans="1:12" ht="15" customHeight="1" x14ac:dyDescent="0.25">
      <c r="A938" s="85" t="s">
        <v>359</v>
      </c>
      <c r="B938" s="86" t="s">
        <v>360</v>
      </c>
      <c r="C938" s="87" t="s">
        <v>3475</v>
      </c>
      <c r="D938" s="87" t="s">
        <v>3479</v>
      </c>
      <c r="E938" s="87" t="s">
        <v>3453</v>
      </c>
      <c r="F938" s="87" t="s">
        <v>3571</v>
      </c>
      <c r="G938" s="87" t="s">
        <v>3572</v>
      </c>
      <c r="H938" s="76">
        <v>4002381808738</v>
      </c>
      <c r="I938" s="88">
        <v>747.6</v>
      </c>
      <c r="J938" s="86" t="s">
        <v>358</v>
      </c>
      <c r="K938" s="87" t="s">
        <v>3455</v>
      </c>
      <c r="L938" s="77">
        <f t="shared" si="14"/>
        <v>808738</v>
      </c>
    </row>
    <row r="939" spans="1:12" ht="15" customHeight="1" x14ac:dyDescent="0.25">
      <c r="A939" s="78">
        <v>805575</v>
      </c>
      <c r="B939" s="79" t="s">
        <v>14</v>
      </c>
      <c r="H939" s="76">
        <v>4002381809506</v>
      </c>
      <c r="I939" s="79">
        <v>186.4</v>
      </c>
      <c r="L939" s="77">
        <f t="shared" si="14"/>
        <v>809506</v>
      </c>
    </row>
    <row r="940" spans="1:12" ht="15" customHeight="1" x14ac:dyDescent="0.25">
      <c r="A940" s="78">
        <v>805576</v>
      </c>
      <c r="B940" s="79" t="s">
        <v>15</v>
      </c>
      <c r="H940" s="76">
        <v>4002381809513</v>
      </c>
      <c r="I940" s="79">
        <v>66.5</v>
      </c>
      <c r="L940" s="77">
        <f t="shared" si="14"/>
        <v>809513</v>
      </c>
    </row>
    <row r="941" spans="1:12" ht="15" customHeight="1" x14ac:dyDescent="0.25">
      <c r="A941" s="78">
        <v>807190</v>
      </c>
      <c r="B941" s="79" t="s">
        <v>271</v>
      </c>
      <c r="H941" s="76">
        <v>4002381811882</v>
      </c>
      <c r="I941" s="79">
        <v>475</v>
      </c>
      <c r="L941" s="77">
        <f t="shared" si="14"/>
        <v>811882</v>
      </c>
    </row>
    <row r="942" spans="1:12" ht="15" customHeight="1" x14ac:dyDescent="0.25">
      <c r="A942" s="85" t="s">
        <v>272</v>
      </c>
      <c r="B942" s="86" t="s">
        <v>273</v>
      </c>
      <c r="C942" s="87" t="s">
        <v>3475</v>
      </c>
      <c r="D942" s="87" t="s">
        <v>3482</v>
      </c>
      <c r="E942" s="87" t="s">
        <v>3471</v>
      </c>
      <c r="F942" s="87"/>
      <c r="G942" s="87" t="s">
        <v>3482</v>
      </c>
      <c r="H942" s="76">
        <v>4002381811899</v>
      </c>
      <c r="I942" s="88">
        <v>548.9</v>
      </c>
      <c r="J942" s="86" t="s">
        <v>255</v>
      </c>
      <c r="K942" s="87" t="s">
        <v>3455</v>
      </c>
      <c r="L942" s="77">
        <f t="shared" si="14"/>
        <v>811899</v>
      </c>
    </row>
    <row r="943" spans="1:12" ht="15" customHeight="1" x14ac:dyDescent="0.25">
      <c r="A943" s="78">
        <v>807192</v>
      </c>
      <c r="B943" s="79" t="s">
        <v>274</v>
      </c>
      <c r="H943" s="76">
        <v>4002381811905</v>
      </c>
      <c r="I943" s="79">
        <v>475</v>
      </c>
      <c r="L943" s="77">
        <f t="shared" si="14"/>
        <v>811905</v>
      </c>
    </row>
    <row r="944" spans="1:12" ht="15" customHeight="1" x14ac:dyDescent="0.25">
      <c r="A944" s="78">
        <v>807193</v>
      </c>
      <c r="B944" s="79" t="s">
        <v>275</v>
      </c>
      <c r="H944" s="76">
        <v>4002381811912</v>
      </c>
      <c r="I944" s="79">
        <v>475</v>
      </c>
      <c r="L944" s="77">
        <f t="shared" si="14"/>
        <v>811912</v>
      </c>
    </row>
    <row r="945" spans="1:12" ht="15" customHeight="1" x14ac:dyDescent="0.25">
      <c r="A945" s="78">
        <v>807194</v>
      </c>
      <c r="B945" s="79" t="s">
        <v>276</v>
      </c>
      <c r="H945" s="76">
        <v>4002381811929</v>
      </c>
      <c r="I945" s="79">
        <v>475</v>
      </c>
      <c r="L945" s="77">
        <f t="shared" si="14"/>
        <v>811929</v>
      </c>
    </row>
    <row r="946" spans="1:12" ht="15" customHeight="1" x14ac:dyDescent="0.25">
      <c r="A946" s="78">
        <v>807196</v>
      </c>
      <c r="B946" s="79" t="s">
        <v>279</v>
      </c>
      <c r="H946" s="76">
        <v>4002381811943</v>
      </c>
      <c r="I946" s="79">
        <v>475</v>
      </c>
      <c r="L946" s="77">
        <f t="shared" si="14"/>
        <v>811943</v>
      </c>
    </row>
    <row r="947" spans="1:12" ht="15" customHeight="1" x14ac:dyDescent="0.25">
      <c r="A947" s="78">
        <v>807197</v>
      </c>
      <c r="B947" s="79" t="s">
        <v>280</v>
      </c>
      <c r="H947" s="76">
        <v>4002381811950</v>
      </c>
      <c r="I947" s="79">
        <v>475</v>
      </c>
      <c r="L947" s="77">
        <f t="shared" si="14"/>
        <v>811950</v>
      </c>
    </row>
    <row r="948" spans="1:12" ht="15" customHeight="1" x14ac:dyDescent="0.25">
      <c r="A948" s="85" t="s">
        <v>112</v>
      </c>
      <c r="B948" s="86" t="s">
        <v>113</v>
      </c>
      <c r="C948" s="87" t="s">
        <v>3475</v>
      </c>
      <c r="D948" s="87" t="s">
        <v>3512</v>
      </c>
      <c r="E948" s="87" t="s">
        <v>3453</v>
      </c>
      <c r="F948" s="87" t="s">
        <v>3477</v>
      </c>
      <c r="G948" s="87" t="s">
        <v>3765</v>
      </c>
      <c r="H948" s="76">
        <v>4002381812025</v>
      </c>
      <c r="I948" s="88">
        <v>267.39999999999998</v>
      </c>
      <c r="J948" s="86" t="s">
        <v>105</v>
      </c>
      <c r="K948" s="87" t="s">
        <v>3455</v>
      </c>
      <c r="L948" s="77">
        <f t="shared" si="14"/>
        <v>812025</v>
      </c>
    </row>
    <row r="949" spans="1:12" ht="15" customHeight="1" x14ac:dyDescent="0.25">
      <c r="A949" s="85" t="s">
        <v>114</v>
      </c>
      <c r="B949" s="86" t="s">
        <v>115</v>
      </c>
      <c r="C949" s="87" t="s">
        <v>3475</v>
      </c>
      <c r="D949" s="87" t="s">
        <v>3515</v>
      </c>
      <c r="E949" s="87" t="s">
        <v>3453</v>
      </c>
      <c r="F949" s="87" t="s">
        <v>3477</v>
      </c>
      <c r="G949" s="87" t="s">
        <v>3516</v>
      </c>
      <c r="H949" s="76">
        <v>4002381812056</v>
      </c>
      <c r="I949" s="88">
        <v>86.6</v>
      </c>
      <c r="J949" s="86" t="s">
        <v>105</v>
      </c>
      <c r="K949" s="87" t="s">
        <v>3455</v>
      </c>
      <c r="L949" s="77">
        <f t="shared" si="14"/>
        <v>812056</v>
      </c>
    </row>
    <row r="950" spans="1:12" ht="15" customHeight="1" x14ac:dyDescent="0.25">
      <c r="A950" s="85" t="s">
        <v>75</v>
      </c>
      <c r="B950" s="86" t="s">
        <v>76</v>
      </c>
      <c r="C950" s="87" t="s">
        <v>3475</v>
      </c>
      <c r="D950" s="87" t="s">
        <v>3452</v>
      </c>
      <c r="E950" s="87" t="s">
        <v>3453</v>
      </c>
      <c r="F950" s="87" t="s">
        <v>3477</v>
      </c>
      <c r="G950" s="87" t="s">
        <v>3520</v>
      </c>
      <c r="H950" s="76">
        <v>4002381812339</v>
      </c>
      <c r="I950" s="88">
        <v>595.20000000000005</v>
      </c>
      <c r="J950" s="86" t="s">
        <v>41</v>
      </c>
      <c r="K950" s="87" t="s">
        <v>3455</v>
      </c>
      <c r="L950" s="77">
        <f t="shared" si="14"/>
        <v>812339</v>
      </c>
    </row>
    <row r="951" spans="1:12" ht="15" customHeight="1" x14ac:dyDescent="0.25">
      <c r="A951" s="85" t="s">
        <v>77</v>
      </c>
      <c r="B951" s="86" t="s">
        <v>78</v>
      </c>
      <c r="C951" s="87" t="s">
        <v>3475</v>
      </c>
      <c r="D951" s="87" t="s">
        <v>3512</v>
      </c>
      <c r="E951" s="87" t="s">
        <v>3453</v>
      </c>
      <c r="F951" s="87" t="s">
        <v>3477</v>
      </c>
      <c r="G951" s="87" t="s">
        <v>3521</v>
      </c>
      <c r="H951" s="76">
        <v>4002381812360</v>
      </c>
      <c r="I951" s="88">
        <v>481.6</v>
      </c>
      <c r="J951" s="86" t="s">
        <v>41</v>
      </c>
      <c r="K951" s="87" t="s">
        <v>3455</v>
      </c>
      <c r="L951" s="77">
        <f t="shared" si="14"/>
        <v>812360</v>
      </c>
    </row>
    <row r="952" spans="1:12" ht="15" customHeight="1" x14ac:dyDescent="0.25">
      <c r="A952" s="78">
        <v>807468</v>
      </c>
      <c r="B952" s="79" t="s">
        <v>116</v>
      </c>
      <c r="H952" s="76">
        <v>4002381812520</v>
      </c>
      <c r="I952" s="79">
        <v>342.2</v>
      </c>
      <c r="L952" s="77">
        <f t="shared" si="14"/>
        <v>812520</v>
      </c>
    </row>
    <row r="953" spans="1:12" ht="15" customHeight="1" x14ac:dyDescent="0.25">
      <c r="A953" s="85" t="s">
        <v>73</v>
      </c>
      <c r="B953" s="86" t="s">
        <v>74</v>
      </c>
      <c r="C953" s="87" t="s">
        <v>3475</v>
      </c>
      <c r="D953" s="87" t="s">
        <v>3472</v>
      </c>
      <c r="E953" s="87" t="s">
        <v>3471</v>
      </c>
      <c r="F953" s="87"/>
      <c r="G953" s="87" t="s">
        <v>3472</v>
      </c>
      <c r="H953" s="76">
        <v>4002381812742</v>
      </c>
      <c r="I953" s="88">
        <v>236.6</v>
      </c>
      <c r="J953" s="86" t="s">
        <v>41</v>
      </c>
      <c r="K953" s="87" t="s">
        <v>3455</v>
      </c>
      <c r="L953" s="77">
        <f t="shared" si="14"/>
        <v>812742</v>
      </c>
    </row>
    <row r="954" spans="1:12" ht="15" customHeight="1" x14ac:dyDescent="0.25">
      <c r="A954" s="85" t="s">
        <v>2171</v>
      </c>
      <c r="B954" s="86" t="s">
        <v>2172</v>
      </c>
      <c r="C954" s="87" t="s">
        <v>3451</v>
      </c>
      <c r="D954" s="87" t="s">
        <v>3490</v>
      </c>
      <c r="E954" s="87" t="s">
        <v>4195</v>
      </c>
      <c r="F954" s="87"/>
      <c r="G954" s="87" t="s">
        <v>3684</v>
      </c>
      <c r="H954" s="76">
        <v>4002381816177</v>
      </c>
      <c r="I954" s="88">
        <v>35.200000000000003</v>
      </c>
      <c r="J954" s="86"/>
      <c r="K954" s="87" t="s">
        <v>3595</v>
      </c>
      <c r="L954" s="77">
        <f t="shared" si="14"/>
        <v>816177</v>
      </c>
    </row>
    <row r="955" spans="1:12" ht="15" customHeight="1" x14ac:dyDescent="0.25">
      <c r="A955" s="85" t="s">
        <v>492</v>
      </c>
      <c r="B955" s="86" t="s">
        <v>493</v>
      </c>
      <c r="C955" s="87" t="s">
        <v>3475</v>
      </c>
      <c r="D955" s="87" t="s">
        <v>3492</v>
      </c>
      <c r="E955" s="87" t="s">
        <v>3453</v>
      </c>
      <c r="F955" s="87" t="s">
        <v>3573</v>
      </c>
      <c r="G955" s="87" t="s">
        <v>3574</v>
      </c>
      <c r="H955" s="76">
        <v>4002381822420</v>
      </c>
      <c r="I955" s="88">
        <v>64.3</v>
      </c>
      <c r="J955" s="86" t="s">
        <v>2281</v>
      </c>
      <c r="K955" s="87" t="s">
        <v>3496</v>
      </c>
      <c r="L955" s="77">
        <f t="shared" si="14"/>
        <v>822420</v>
      </c>
    </row>
    <row r="956" spans="1:12" ht="15" customHeight="1" x14ac:dyDescent="0.25">
      <c r="A956" s="85" t="s">
        <v>473</v>
      </c>
      <c r="B956" s="86" t="s">
        <v>474</v>
      </c>
      <c r="C956" s="87" t="s">
        <v>3475</v>
      </c>
      <c r="D956" s="87" t="s">
        <v>3592</v>
      </c>
      <c r="E956" s="87" t="s">
        <v>3471</v>
      </c>
      <c r="F956" s="87"/>
      <c r="G956" s="87" t="s">
        <v>3592</v>
      </c>
      <c r="H956" s="76">
        <v>4002381823335</v>
      </c>
      <c r="I956" s="88">
        <v>170.9</v>
      </c>
      <c r="J956" s="86" t="s">
        <v>475</v>
      </c>
      <c r="K956" s="87" t="s">
        <v>3578</v>
      </c>
      <c r="L956" s="77">
        <f t="shared" si="14"/>
        <v>823335</v>
      </c>
    </row>
    <row r="957" spans="1:12" ht="15" customHeight="1" x14ac:dyDescent="0.25">
      <c r="A957" s="85" t="s">
        <v>476</v>
      </c>
      <c r="B957" s="86" t="s">
        <v>477</v>
      </c>
      <c r="C957" s="87" t="s">
        <v>3475</v>
      </c>
      <c r="D957" s="87" t="s">
        <v>3592</v>
      </c>
      <c r="E957" s="87" t="s">
        <v>3471</v>
      </c>
      <c r="F957" s="87"/>
      <c r="G957" s="87" t="s">
        <v>3592</v>
      </c>
      <c r="H957" s="76">
        <v>4002381823342</v>
      </c>
      <c r="I957" s="88">
        <v>135.5</v>
      </c>
      <c r="J957" s="86" t="s">
        <v>478</v>
      </c>
      <c r="K957" s="87" t="s">
        <v>3575</v>
      </c>
      <c r="L957" s="77">
        <f t="shared" si="14"/>
        <v>823342</v>
      </c>
    </row>
    <row r="958" spans="1:12" ht="15" customHeight="1" x14ac:dyDescent="0.25">
      <c r="A958" s="85" t="s">
        <v>470</v>
      </c>
      <c r="B958" s="86" t="s">
        <v>471</v>
      </c>
      <c r="C958" s="87" t="s">
        <v>3475</v>
      </c>
      <c r="D958" s="87" t="s">
        <v>3592</v>
      </c>
      <c r="E958" s="87" t="s">
        <v>3471</v>
      </c>
      <c r="F958" s="87"/>
      <c r="G958" s="87" t="s">
        <v>3592</v>
      </c>
      <c r="H958" s="76">
        <v>4002381823359</v>
      </c>
      <c r="I958" s="88">
        <v>166.6</v>
      </c>
      <c r="J958" s="86" t="s">
        <v>472</v>
      </c>
      <c r="K958" s="87" t="s">
        <v>3575</v>
      </c>
      <c r="L958" s="77">
        <f t="shared" si="14"/>
        <v>823359</v>
      </c>
    </row>
    <row r="959" spans="1:12" ht="15" customHeight="1" x14ac:dyDescent="0.25">
      <c r="A959" s="85" t="s">
        <v>689</v>
      </c>
      <c r="B959" s="86" t="s">
        <v>690</v>
      </c>
      <c r="C959" s="87" t="s">
        <v>3465</v>
      </c>
      <c r="D959" s="87" t="s">
        <v>3452</v>
      </c>
      <c r="E959" s="87" t="s">
        <v>3453</v>
      </c>
      <c r="F959" s="87" t="s">
        <v>3720</v>
      </c>
      <c r="G959" s="87" t="s">
        <v>3942</v>
      </c>
      <c r="H959" s="76">
        <v>4002381823687</v>
      </c>
      <c r="I959" s="88">
        <v>182.4</v>
      </c>
      <c r="J959" s="86" t="s">
        <v>691</v>
      </c>
      <c r="K959" s="87" t="s">
        <v>3455</v>
      </c>
      <c r="L959" s="77">
        <f t="shared" si="14"/>
        <v>823687</v>
      </c>
    </row>
    <row r="960" spans="1:12" ht="15" customHeight="1" x14ac:dyDescent="0.25">
      <c r="A960" s="85" t="s">
        <v>692</v>
      </c>
      <c r="B960" s="86" t="s">
        <v>693</v>
      </c>
      <c r="C960" s="87" t="s">
        <v>3451</v>
      </c>
      <c r="D960" s="87" t="s">
        <v>3479</v>
      </c>
      <c r="E960" s="87" t="s">
        <v>3453</v>
      </c>
      <c r="F960" s="87" t="s">
        <v>3720</v>
      </c>
      <c r="G960" s="87" t="s">
        <v>3613</v>
      </c>
      <c r="H960" s="76">
        <v>4002381823694</v>
      </c>
      <c r="I960" s="88">
        <v>99.5</v>
      </c>
      <c r="J960" s="86" t="s">
        <v>691</v>
      </c>
      <c r="K960" s="87" t="s">
        <v>3455</v>
      </c>
      <c r="L960" s="77">
        <f t="shared" si="14"/>
        <v>823694</v>
      </c>
    </row>
    <row r="961" spans="1:12" ht="15" customHeight="1" x14ac:dyDescent="0.25">
      <c r="A961" s="85" t="s">
        <v>694</v>
      </c>
      <c r="B961" s="86" t="s">
        <v>695</v>
      </c>
      <c r="C961" s="87" t="s">
        <v>3465</v>
      </c>
      <c r="D961" s="87" t="s">
        <v>3452</v>
      </c>
      <c r="E961" s="87" t="s">
        <v>3453</v>
      </c>
      <c r="F961" s="87" t="s">
        <v>3544</v>
      </c>
      <c r="G961" s="87" t="s">
        <v>3768</v>
      </c>
      <c r="H961" s="76">
        <v>4002381823724</v>
      </c>
      <c r="I961" s="88">
        <v>197.8</v>
      </c>
      <c r="J961" s="86" t="s">
        <v>696</v>
      </c>
      <c r="K961" s="87" t="s">
        <v>3455</v>
      </c>
      <c r="L961" s="77">
        <f t="shared" si="14"/>
        <v>823724</v>
      </c>
    </row>
    <row r="962" spans="1:12" ht="15" customHeight="1" x14ac:dyDescent="0.25">
      <c r="A962" s="85" t="s">
        <v>697</v>
      </c>
      <c r="B962" s="86" t="s">
        <v>698</v>
      </c>
      <c r="C962" s="87" t="s">
        <v>3451</v>
      </c>
      <c r="D962" s="87" t="s">
        <v>3479</v>
      </c>
      <c r="E962" s="87" t="s">
        <v>3453</v>
      </c>
      <c r="F962" s="87" t="s">
        <v>3544</v>
      </c>
      <c r="G962" s="87" t="s">
        <v>3991</v>
      </c>
      <c r="H962" s="76">
        <v>4002381823731</v>
      </c>
      <c r="I962" s="88">
        <v>107.1</v>
      </c>
      <c r="J962" s="86" t="s">
        <v>696</v>
      </c>
      <c r="K962" s="87" t="s">
        <v>3455</v>
      </c>
      <c r="L962" s="77">
        <f t="shared" si="14"/>
        <v>823731</v>
      </c>
    </row>
    <row r="963" spans="1:12" ht="15" customHeight="1" x14ac:dyDescent="0.25">
      <c r="A963" s="85" t="s">
        <v>700</v>
      </c>
      <c r="B963" s="86" t="s">
        <v>701</v>
      </c>
      <c r="C963" s="87" t="s">
        <v>3451</v>
      </c>
      <c r="D963" s="87" t="s">
        <v>3461</v>
      </c>
      <c r="E963" s="87" t="s">
        <v>3453</v>
      </c>
      <c r="F963" s="87" t="s">
        <v>3699</v>
      </c>
      <c r="G963" s="87" t="s">
        <v>3462</v>
      </c>
      <c r="H963" s="76">
        <v>4002381823755</v>
      </c>
      <c r="I963" s="88">
        <v>99.3</v>
      </c>
      <c r="J963" s="86" t="s">
        <v>702</v>
      </c>
      <c r="K963" s="87" t="s">
        <v>3455</v>
      </c>
      <c r="L963" s="77">
        <f t="shared" ref="L963:L1026" si="15">IFERROR(VALUE(RIGHT(H963,6)),"")</f>
        <v>823755</v>
      </c>
    </row>
    <row r="964" spans="1:12" ht="15" customHeight="1" x14ac:dyDescent="0.25">
      <c r="A964" s="85" t="s">
        <v>447</v>
      </c>
      <c r="B964" s="86" t="s">
        <v>448</v>
      </c>
      <c r="C964" s="87" t="s">
        <v>3475</v>
      </c>
      <c r="D964" s="87" t="s">
        <v>3470</v>
      </c>
      <c r="E964" s="87" t="s">
        <v>3471</v>
      </c>
      <c r="F964" s="87"/>
      <c r="G964" s="87" t="s">
        <v>3470</v>
      </c>
      <c r="H964" s="76">
        <v>4002381825551</v>
      </c>
      <c r="I964" s="88">
        <v>115.8</v>
      </c>
      <c r="J964" s="86" t="s">
        <v>449</v>
      </c>
      <c r="K964" s="87" t="s">
        <v>3578</v>
      </c>
      <c r="L964" s="77">
        <f t="shared" si="15"/>
        <v>825551</v>
      </c>
    </row>
    <row r="965" spans="1:12" ht="15" customHeight="1" x14ac:dyDescent="0.25">
      <c r="A965" s="85" t="s">
        <v>436</v>
      </c>
      <c r="B965" s="86" t="s">
        <v>437</v>
      </c>
      <c r="C965" s="87" t="s">
        <v>3475</v>
      </c>
      <c r="D965" s="87" t="s">
        <v>3452</v>
      </c>
      <c r="E965" s="87" t="s">
        <v>3453</v>
      </c>
      <c r="F965" s="87" t="s">
        <v>3576</v>
      </c>
      <c r="G965" s="87" t="s">
        <v>3577</v>
      </c>
      <c r="H965" s="76">
        <v>4002381825896</v>
      </c>
      <c r="I965" s="88">
        <v>378.8</v>
      </c>
      <c r="J965" s="86" t="s">
        <v>438</v>
      </c>
      <c r="K965" s="87" t="s">
        <v>3578</v>
      </c>
      <c r="L965" s="77">
        <f t="shared" si="15"/>
        <v>825896</v>
      </c>
    </row>
    <row r="966" spans="1:12" ht="15" customHeight="1" x14ac:dyDescent="0.25">
      <c r="A966" s="85" t="s">
        <v>439</v>
      </c>
      <c r="B966" s="86" t="s">
        <v>440</v>
      </c>
      <c r="C966" s="87" t="s">
        <v>3475</v>
      </c>
      <c r="D966" s="87" t="s">
        <v>3452</v>
      </c>
      <c r="E966" s="87" t="s">
        <v>3453</v>
      </c>
      <c r="F966" s="87" t="s">
        <v>3494</v>
      </c>
      <c r="G966" s="87" t="s">
        <v>3579</v>
      </c>
      <c r="H966" s="76">
        <v>4002381825919</v>
      </c>
      <c r="I966" s="88">
        <v>245.3</v>
      </c>
      <c r="J966" s="86" t="s">
        <v>441</v>
      </c>
      <c r="K966" s="87" t="s">
        <v>3496</v>
      </c>
      <c r="L966" s="77">
        <f t="shared" si="15"/>
        <v>825919</v>
      </c>
    </row>
    <row r="967" spans="1:12" ht="15" customHeight="1" x14ac:dyDescent="0.25">
      <c r="A967" s="85" t="s">
        <v>455</v>
      </c>
      <c r="B967" s="86" t="s">
        <v>456</v>
      </c>
      <c r="C967" s="87" t="s">
        <v>3475</v>
      </c>
      <c r="D967" s="87" t="s">
        <v>3498</v>
      </c>
      <c r="E967" s="87" t="s">
        <v>3471</v>
      </c>
      <c r="F967" s="87"/>
      <c r="G967" s="87" t="s">
        <v>3498</v>
      </c>
      <c r="H967" s="76">
        <v>4002381825926</v>
      </c>
      <c r="I967" s="88">
        <v>185.7</v>
      </c>
      <c r="J967" s="86" t="s">
        <v>457</v>
      </c>
      <c r="K967" s="87" t="s">
        <v>3455</v>
      </c>
      <c r="L967" s="77">
        <f t="shared" si="15"/>
        <v>825926</v>
      </c>
    </row>
    <row r="968" spans="1:12" ht="15" customHeight="1" x14ac:dyDescent="0.25">
      <c r="A968" s="85" t="s">
        <v>373</v>
      </c>
      <c r="B968" s="86" t="s">
        <v>374</v>
      </c>
      <c r="C968" s="87" t="s">
        <v>3475</v>
      </c>
      <c r="D968" s="87" t="s">
        <v>3482</v>
      </c>
      <c r="E968" s="87" t="s">
        <v>3453</v>
      </c>
      <c r="F968" s="87" t="s">
        <v>3560</v>
      </c>
      <c r="G968" s="87" t="s">
        <v>3580</v>
      </c>
      <c r="H968" s="76">
        <v>4002381825933</v>
      </c>
      <c r="I968" s="88">
        <v>409.6</v>
      </c>
      <c r="J968" s="86" t="s">
        <v>375</v>
      </c>
      <c r="K968" s="87" t="s">
        <v>3496</v>
      </c>
      <c r="L968" s="77">
        <f t="shared" si="15"/>
        <v>825933</v>
      </c>
    </row>
    <row r="969" spans="1:12" ht="15" customHeight="1" x14ac:dyDescent="0.25">
      <c r="A969" s="85" t="s">
        <v>391</v>
      </c>
      <c r="B969" s="86" t="s">
        <v>392</v>
      </c>
      <c r="C969" s="87" t="s">
        <v>3475</v>
      </c>
      <c r="D969" s="87" t="s">
        <v>3482</v>
      </c>
      <c r="E969" s="87" t="s">
        <v>3453</v>
      </c>
      <c r="F969" s="87" t="s">
        <v>3477</v>
      </c>
      <c r="G969" s="87" t="s">
        <v>3500</v>
      </c>
      <c r="H969" s="76">
        <v>4002381825957</v>
      </c>
      <c r="I969" s="88">
        <v>322</v>
      </c>
      <c r="J969" s="86" t="s">
        <v>393</v>
      </c>
      <c r="K969" s="87" t="s">
        <v>3455</v>
      </c>
      <c r="L969" s="77">
        <f t="shared" si="15"/>
        <v>825957</v>
      </c>
    </row>
    <row r="970" spans="1:12" ht="15" customHeight="1" x14ac:dyDescent="0.25">
      <c r="A970" s="85" t="s">
        <v>388</v>
      </c>
      <c r="B970" s="86" t="s">
        <v>389</v>
      </c>
      <c r="C970" s="87" t="s">
        <v>3475</v>
      </c>
      <c r="D970" s="87" t="s">
        <v>3498</v>
      </c>
      <c r="E970" s="87" t="s">
        <v>3471</v>
      </c>
      <c r="F970" s="87" t="s">
        <v>3499</v>
      </c>
      <c r="G970" s="87" t="s">
        <v>3498</v>
      </c>
      <c r="H970" s="76">
        <v>4002381825971</v>
      </c>
      <c r="I970" s="88">
        <v>305.2</v>
      </c>
      <c r="J970" s="86" t="s">
        <v>390</v>
      </c>
      <c r="K970" s="87" t="s">
        <v>3455</v>
      </c>
      <c r="L970" s="77">
        <f t="shared" si="15"/>
        <v>825971</v>
      </c>
    </row>
    <row r="971" spans="1:12" ht="15" customHeight="1" x14ac:dyDescent="0.25">
      <c r="A971" s="85" t="s">
        <v>349</v>
      </c>
      <c r="B971" s="86" t="s">
        <v>350</v>
      </c>
      <c r="C971" s="87" t="s">
        <v>3475</v>
      </c>
      <c r="D971" s="87" t="s">
        <v>3452</v>
      </c>
      <c r="E971" s="87" t="s">
        <v>3453</v>
      </c>
      <c r="F971" s="87"/>
      <c r="G971" s="87" t="s">
        <v>3457</v>
      </c>
      <c r="H971" s="76">
        <v>4002381825995</v>
      </c>
      <c r="I971" s="88">
        <v>266.39999999999998</v>
      </c>
      <c r="J971" s="86" t="s">
        <v>351</v>
      </c>
      <c r="K971" s="87" t="s">
        <v>3496</v>
      </c>
      <c r="L971" s="77">
        <f t="shared" si="15"/>
        <v>825995</v>
      </c>
    </row>
    <row r="972" spans="1:12" ht="15" customHeight="1" x14ac:dyDescent="0.25">
      <c r="A972" s="85" t="s">
        <v>352</v>
      </c>
      <c r="B972" s="86" t="s">
        <v>353</v>
      </c>
      <c r="C972" s="87" t="s">
        <v>3451</v>
      </c>
      <c r="D972" s="87" t="s">
        <v>3479</v>
      </c>
      <c r="E972" s="87" t="s">
        <v>3453</v>
      </c>
      <c r="F972" s="87"/>
      <c r="G972" s="87" t="s">
        <v>3489</v>
      </c>
      <c r="H972" s="76">
        <v>4002381826008</v>
      </c>
      <c r="I972" s="88">
        <v>151.69999999999999</v>
      </c>
      <c r="J972" s="86" t="s">
        <v>351</v>
      </c>
      <c r="K972" s="87" t="s">
        <v>3496</v>
      </c>
      <c r="L972" s="77">
        <f t="shared" si="15"/>
        <v>826008</v>
      </c>
    </row>
    <row r="973" spans="1:12" ht="15" customHeight="1" x14ac:dyDescent="0.25">
      <c r="A973" s="85" t="s">
        <v>458</v>
      </c>
      <c r="B973" s="86" t="s">
        <v>459</v>
      </c>
      <c r="C973" s="87" t="s">
        <v>3475</v>
      </c>
      <c r="D973" s="87" t="s">
        <v>3452</v>
      </c>
      <c r="E973" s="87" t="s">
        <v>3453</v>
      </c>
      <c r="F973" s="87" t="s">
        <v>3463</v>
      </c>
      <c r="G973" s="87" t="s">
        <v>3460</v>
      </c>
      <c r="H973" s="76">
        <v>4002381826015</v>
      </c>
      <c r="I973" s="88">
        <v>227</v>
      </c>
      <c r="J973" s="86" t="s">
        <v>460</v>
      </c>
      <c r="K973" s="87" t="s">
        <v>3496</v>
      </c>
      <c r="L973" s="77">
        <f t="shared" si="15"/>
        <v>826015</v>
      </c>
    </row>
    <row r="974" spans="1:12" ht="15" customHeight="1" x14ac:dyDescent="0.25">
      <c r="A974" s="85" t="s">
        <v>216</v>
      </c>
      <c r="B974" s="86" t="s">
        <v>217</v>
      </c>
      <c r="C974" s="87" t="s">
        <v>3451</v>
      </c>
      <c r="D974" s="87" t="s">
        <v>3470</v>
      </c>
      <c r="E974" s="87" t="s">
        <v>3471</v>
      </c>
      <c r="F974" s="87"/>
      <c r="G974" s="87" t="s">
        <v>3470</v>
      </c>
      <c r="H974" s="76">
        <v>4002381826275</v>
      </c>
      <c r="I974" s="88">
        <v>425.1</v>
      </c>
      <c r="J974" s="86" t="s">
        <v>218</v>
      </c>
      <c r="K974" s="87" t="s">
        <v>3496</v>
      </c>
      <c r="L974" s="77">
        <f t="shared" si="15"/>
        <v>826275</v>
      </c>
    </row>
    <row r="975" spans="1:12" ht="15" customHeight="1" x14ac:dyDescent="0.25">
      <c r="A975" s="85" t="s">
        <v>445</v>
      </c>
      <c r="B975" s="86" t="s">
        <v>446</v>
      </c>
      <c r="C975" s="87" t="s">
        <v>3475</v>
      </c>
      <c r="D975" s="87" t="s">
        <v>3780</v>
      </c>
      <c r="E975" s="87" t="s">
        <v>3453</v>
      </c>
      <c r="F975" s="87" t="s">
        <v>3778</v>
      </c>
      <c r="G975" s="87" t="s">
        <v>3781</v>
      </c>
      <c r="H975" s="76">
        <v>4002381826299</v>
      </c>
      <c r="I975" s="88">
        <v>188.9</v>
      </c>
      <c r="J975" s="86" t="s">
        <v>444</v>
      </c>
      <c r="K975" s="87" t="s">
        <v>3455</v>
      </c>
      <c r="L975" s="77">
        <f t="shared" si="15"/>
        <v>826299</v>
      </c>
    </row>
    <row r="976" spans="1:12" ht="15" customHeight="1" x14ac:dyDescent="0.25">
      <c r="A976" s="85" t="s">
        <v>424</v>
      </c>
      <c r="B976" s="86" t="s">
        <v>425</v>
      </c>
      <c r="C976" s="87" t="s">
        <v>3475</v>
      </c>
      <c r="D976" s="87" t="s">
        <v>3490</v>
      </c>
      <c r="E976" s="87" t="s">
        <v>3453</v>
      </c>
      <c r="F976" s="87"/>
      <c r="G976" s="87" t="s">
        <v>3490</v>
      </c>
      <c r="H976" s="76">
        <v>4002381826312</v>
      </c>
      <c r="I976" s="88">
        <v>354.3</v>
      </c>
      <c r="J976" s="86" t="s">
        <v>426</v>
      </c>
      <c r="K976" s="87" t="s">
        <v>3496</v>
      </c>
      <c r="L976" s="77">
        <f t="shared" si="15"/>
        <v>826312</v>
      </c>
    </row>
    <row r="977" spans="1:12" ht="15" customHeight="1" x14ac:dyDescent="0.25">
      <c r="A977" s="85" t="s">
        <v>430</v>
      </c>
      <c r="B977" s="86" t="s">
        <v>431</v>
      </c>
      <c r="C977" s="87" t="s">
        <v>3475</v>
      </c>
      <c r="D977" s="87" t="s">
        <v>3452</v>
      </c>
      <c r="E977" s="87" t="s">
        <v>3453</v>
      </c>
      <c r="F977" s="87" t="s">
        <v>3494</v>
      </c>
      <c r="G977" s="87" t="s">
        <v>3495</v>
      </c>
      <c r="H977" s="76">
        <v>4002381826336</v>
      </c>
      <c r="I977" s="88">
        <v>808.5</v>
      </c>
      <c r="J977" s="86" t="s">
        <v>432</v>
      </c>
      <c r="K977" s="87" t="s">
        <v>3496</v>
      </c>
      <c r="L977" s="77">
        <f t="shared" si="15"/>
        <v>826336</v>
      </c>
    </row>
    <row r="978" spans="1:12" ht="15" customHeight="1" x14ac:dyDescent="0.25">
      <c r="A978" s="85" t="s">
        <v>467</v>
      </c>
      <c r="B978" s="86" t="s">
        <v>468</v>
      </c>
      <c r="C978" s="87" t="s">
        <v>3475</v>
      </c>
      <c r="D978" s="87" t="s">
        <v>3452</v>
      </c>
      <c r="E978" s="87" t="s">
        <v>3453</v>
      </c>
      <c r="F978" s="87" t="s">
        <v>3466</v>
      </c>
      <c r="G978" s="87" t="s">
        <v>3469</v>
      </c>
      <c r="H978" s="76">
        <v>4002381826367</v>
      </c>
      <c r="I978" s="88">
        <v>506.7</v>
      </c>
      <c r="J978" s="86" t="s">
        <v>469</v>
      </c>
      <c r="K978" s="87" t="s">
        <v>3455</v>
      </c>
      <c r="L978" s="77">
        <f t="shared" si="15"/>
        <v>826367</v>
      </c>
    </row>
    <row r="979" spans="1:12" ht="15" customHeight="1" x14ac:dyDescent="0.25">
      <c r="A979" s="85" t="s">
        <v>1384</v>
      </c>
      <c r="B979" s="86" t="s">
        <v>1385</v>
      </c>
      <c r="C979" s="87" t="s">
        <v>3475</v>
      </c>
      <c r="D979" s="87" t="s">
        <v>3598</v>
      </c>
      <c r="E979" s="87" t="s">
        <v>3599</v>
      </c>
      <c r="F979" s="87"/>
      <c r="G979" s="87" t="s">
        <v>3606</v>
      </c>
      <c r="H979" s="76">
        <v>4002381826732</v>
      </c>
      <c r="I979" s="88">
        <v>477.9</v>
      </c>
      <c r="J979" s="86" t="s">
        <v>1386</v>
      </c>
      <c r="K979" s="87" t="s">
        <v>3595</v>
      </c>
      <c r="L979" s="77">
        <f t="shared" si="15"/>
        <v>826732</v>
      </c>
    </row>
    <row r="980" spans="1:12" ht="15" customHeight="1" x14ac:dyDescent="0.25">
      <c r="A980" s="85" t="s">
        <v>1514</v>
      </c>
      <c r="B980" s="86" t="s">
        <v>1515</v>
      </c>
      <c r="C980" s="87" t="s">
        <v>3475</v>
      </c>
      <c r="D980" s="87" t="s">
        <v>3598</v>
      </c>
      <c r="E980" s="87" t="s">
        <v>3599</v>
      </c>
      <c r="F980" s="87"/>
      <c r="G980" s="87" t="s">
        <v>3526</v>
      </c>
      <c r="H980" s="76">
        <v>4002381826756</v>
      </c>
      <c r="I980" s="88">
        <v>477.9</v>
      </c>
      <c r="J980" s="86" t="s">
        <v>1516</v>
      </c>
      <c r="K980" s="87" t="s">
        <v>3595</v>
      </c>
      <c r="L980" s="77">
        <f t="shared" si="15"/>
        <v>826756</v>
      </c>
    </row>
    <row r="981" spans="1:12" ht="15" customHeight="1" x14ac:dyDescent="0.25">
      <c r="A981" s="85" t="s">
        <v>1430</v>
      </c>
      <c r="B981" s="86" t="s">
        <v>1431</v>
      </c>
      <c r="C981" s="87" t="s">
        <v>3475</v>
      </c>
      <c r="D981" s="87" t="s">
        <v>3598</v>
      </c>
      <c r="E981" s="87" t="s">
        <v>3601</v>
      </c>
      <c r="F981" s="87"/>
      <c r="G981" s="87" t="s">
        <v>3602</v>
      </c>
      <c r="H981" s="76">
        <v>4002381826770</v>
      </c>
      <c r="I981" s="88">
        <v>477.9</v>
      </c>
      <c r="J981" s="86" t="s">
        <v>1432</v>
      </c>
      <c r="K981" s="87" t="s">
        <v>3595</v>
      </c>
      <c r="L981" s="77">
        <f t="shared" si="15"/>
        <v>826770</v>
      </c>
    </row>
    <row r="982" spans="1:12" ht="15" customHeight="1" x14ac:dyDescent="0.25">
      <c r="A982" s="85" t="s">
        <v>1559</v>
      </c>
      <c r="B982" s="86" t="s">
        <v>1560</v>
      </c>
      <c r="C982" s="87" t="s">
        <v>3475</v>
      </c>
      <c r="D982" s="87" t="s">
        <v>3598</v>
      </c>
      <c r="E982" s="87" t="s">
        <v>3601</v>
      </c>
      <c r="F982" s="87"/>
      <c r="G982" s="87" t="s">
        <v>3479</v>
      </c>
      <c r="H982" s="76">
        <v>4002381826800</v>
      </c>
      <c r="I982" s="88">
        <v>477.9</v>
      </c>
      <c r="J982" s="86" t="s">
        <v>1561</v>
      </c>
      <c r="K982" s="87" t="s">
        <v>3595</v>
      </c>
      <c r="L982" s="77">
        <f t="shared" si="15"/>
        <v>826800</v>
      </c>
    </row>
    <row r="983" spans="1:12" ht="15" customHeight="1" x14ac:dyDescent="0.25">
      <c r="A983" s="85" t="s">
        <v>1472</v>
      </c>
      <c r="B983" s="86" t="s">
        <v>1473</v>
      </c>
      <c r="C983" s="87" t="s">
        <v>3475</v>
      </c>
      <c r="D983" s="87" t="s">
        <v>3598</v>
      </c>
      <c r="E983" s="87" t="s">
        <v>3601</v>
      </c>
      <c r="F983" s="87"/>
      <c r="G983" s="87" t="s">
        <v>3613</v>
      </c>
      <c r="H983" s="76">
        <v>4002381826824</v>
      </c>
      <c r="I983" s="88">
        <v>477.9</v>
      </c>
      <c r="J983" s="86" t="s">
        <v>1474</v>
      </c>
      <c r="K983" s="87" t="s">
        <v>3595</v>
      </c>
      <c r="L983" s="77">
        <f t="shared" si="15"/>
        <v>826824</v>
      </c>
    </row>
    <row r="984" spans="1:12" ht="15" customHeight="1" x14ac:dyDescent="0.25">
      <c r="A984" s="85" t="s">
        <v>1604</v>
      </c>
      <c r="B984" s="86" t="s">
        <v>1605</v>
      </c>
      <c r="C984" s="87" t="s">
        <v>3475</v>
      </c>
      <c r="D984" s="87" t="s">
        <v>3598</v>
      </c>
      <c r="E984" s="87" t="s">
        <v>3601</v>
      </c>
      <c r="F984" s="87"/>
      <c r="G984" s="87" t="s">
        <v>3625</v>
      </c>
      <c r="H984" s="76">
        <v>4002381826831</v>
      </c>
      <c r="I984" s="88">
        <v>477.9</v>
      </c>
      <c r="J984" s="86" t="s">
        <v>1606</v>
      </c>
      <c r="K984" s="87" t="s">
        <v>3595</v>
      </c>
      <c r="L984" s="77">
        <f t="shared" si="15"/>
        <v>826831</v>
      </c>
    </row>
    <row r="985" spans="1:12" ht="15" customHeight="1" x14ac:dyDescent="0.25">
      <c r="A985" s="85" t="s">
        <v>31</v>
      </c>
      <c r="B985" s="86" t="s">
        <v>32</v>
      </c>
      <c r="C985" s="87" t="s">
        <v>3475</v>
      </c>
      <c r="D985" s="87" t="s">
        <v>3479</v>
      </c>
      <c r="E985" s="87" t="s">
        <v>3453</v>
      </c>
      <c r="F985" s="87" t="s">
        <v>3477</v>
      </c>
      <c r="G985" s="87" t="s">
        <v>3480</v>
      </c>
      <c r="H985" s="76">
        <v>4002381828156</v>
      </c>
      <c r="I985" s="88">
        <v>197.2</v>
      </c>
      <c r="J985" s="86" t="s">
        <v>30</v>
      </c>
      <c r="K985" s="87" t="s">
        <v>3455</v>
      </c>
      <c r="L985" s="77">
        <f t="shared" si="15"/>
        <v>828156</v>
      </c>
    </row>
    <row r="986" spans="1:12" ht="15" customHeight="1" x14ac:dyDescent="0.25">
      <c r="A986" s="85" t="s">
        <v>442</v>
      </c>
      <c r="B986" s="86" t="s">
        <v>443</v>
      </c>
      <c r="C986" s="87" t="s">
        <v>3475</v>
      </c>
      <c r="D986" s="87" t="s">
        <v>3635</v>
      </c>
      <c r="E986" s="87" t="s">
        <v>3453</v>
      </c>
      <c r="F986" s="87" t="s">
        <v>3778</v>
      </c>
      <c r="G986" s="87" t="s">
        <v>3779</v>
      </c>
      <c r="H986" s="76">
        <v>4002381828729</v>
      </c>
      <c r="I986" s="88">
        <v>665</v>
      </c>
      <c r="J986" s="86" t="s">
        <v>444</v>
      </c>
      <c r="K986" s="87" t="s">
        <v>3455</v>
      </c>
      <c r="L986" s="77">
        <f t="shared" si="15"/>
        <v>828729</v>
      </c>
    </row>
    <row r="987" spans="1:12" ht="15" customHeight="1" x14ac:dyDescent="0.25">
      <c r="A987" s="85" t="s">
        <v>1879</v>
      </c>
      <c r="B987" s="86" t="s">
        <v>2766</v>
      </c>
      <c r="C987" s="87" t="s">
        <v>3475</v>
      </c>
      <c r="D987" s="87" t="s">
        <v>3490</v>
      </c>
      <c r="E987" s="87" t="s">
        <v>3471</v>
      </c>
      <c r="F987" s="87"/>
      <c r="G987" s="87" t="s">
        <v>3490</v>
      </c>
      <c r="H987" s="76">
        <v>4002381829597</v>
      </c>
      <c r="I987" s="88">
        <v>75.099999999999994</v>
      </c>
      <c r="J987" s="86" t="s">
        <v>1870</v>
      </c>
      <c r="K987" s="87" t="s">
        <v>3595</v>
      </c>
      <c r="L987" s="77">
        <f t="shared" si="15"/>
        <v>829597</v>
      </c>
    </row>
    <row r="988" spans="1:12" ht="15" customHeight="1" x14ac:dyDescent="0.25">
      <c r="A988" s="85" t="s">
        <v>1880</v>
      </c>
      <c r="B988" s="86" t="s">
        <v>2767</v>
      </c>
      <c r="C988" s="87" t="s">
        <v>3475</v>
      </c>
      <c r="D988" s="87" t="s">
        <v>3490</v>
      </c>
      <c r="E988" s="87" t="s">
        <v>3471</v>
      </c>
      <c r="F988" s="87"/>
      <c r="G988" s="87" t="s">
        <v>3490</v>
      </c>
      <c r="H988" s="76">
        <v>4002381829603</v>
      </c>
      <c r="I988" s="88">
        <v>75.099999999999994</v>
      </c>
      <c r="J988" s="86" t="s">
        <v>1870</v>
      </c>
      <c r="K988" s="87" t="s">
        <v>3595</v>
      </c>
      <c r="L988" s="77">
        <f t="shared" si="15"/>
        <v>829603</v>
      </c>
    </row>
    <row r="989" spans="1:12" ht="15" customHeight="1" x14ac:dyDescent="0.25">
      <c r="A989" s="85" t="s">
        <v>1881</v>
      </c>
      <c r="B989" s="86" t="s">
        <v>2768</v>
      </c>
      <c r="C989" s="87" t="s">
        <v>3475</v>
      </c>
      <c r="D989" s="87" t="s">
        <v>3490</v>
      </c>
      <c r="E989" s="87" t="s">
        <v>3471</v>
      </c>
      <c r="F989" s="87"/>
      <c r="G989" s="87" t="s">
        <v>3490</v>
      </c>
      <c r="H989" s="76">
        <v>4002381829610</v>
      </c>
      <c r="I989" s="88">
        <v>75.099999999999994</v>
      </c>
      <c r="J989" s="86" t="s">
        <v>1870</v>
      </c>
      <c r="K989" s="87" t="s">
        <v>3595</v>
      </c>
      <c r="L989" s="77">
        <f t="shared" si="15"/>
        <v>829610</v>
      </c>
    </row>
    <row r="990" spans="1:12" ht="15" customHeight="1" x14ac:dyDescent="0.25">
      <c r="A990" s="85" t="s">
        <v>1882</v>
      </c>
      <c r="B990" s="86" t="s">
        <v>2769</v>
      </c>
      <c r="C990" s="87" t="s">
        <v>3475</v>
      </c>
      <c r="D990" s="87" t="s">
        <v>3490</v>
      </c>
      <c r="E990" s="87" t="s">
        <v>3471</v>
      </c>
      <c r="F990" s="87"/>
      <c r="G990" s="87" t="s">
        <v>3490</v>
      </c>
      <c r="H990" s="76">
        <v>4002381829627</v>
      </c>
      <c r="I990" s="88">
        <v>75.099999999999994</v>
      </c>
      <c r="J990" s="86" t="s">
        <v>1870</v>
      </c>
      <c r="K990" s="87" t="s">
        <v>3595</v>
      </c>
      <c r="L990" s="77">
        <f t="shared" si="15"/>
        <v>829627</v>
      </c>
    </row>
    <row r="991" spans="1:12" ht="15" customHeight="1" x14ac:dyDescent="0.25">
      <c r="A991" s="85" t="s">
        <v>1884</v>
      </c>
      <c r="B991" s="86" t="s">
        <v>2772</v>
      </c>
      <c r="C991" s="87" t="s">
        <v>3475</v>
      </c>
      <c r="D991" s="87" t="s">
        <v>3490</v>
      </c>
      <c r="E991" s="87" t="s">
        <v>3471</v>
      </c>
      <c r="F991" s="87"/>
      <c r="G991" s="87" t="s">
        <v>3490</v>
      </c>
      <c r="H991" s="76">
        <v>4002381829634</v>
      </c>
      <c r="I991" s="88">
        <v>75.099999999999994</v>
      </c>
      <c r="J991" s="86" t="s">
        <v>1870</v>
      </c>
      <c r="K991" s="87" t="s">
        <v>3595</v>
      </c>
      <c r="L991" s="77">
        <f t="shared" si="15"/>
        <v>829634</v>
      </c>
    </row>
    <row r="992" spans="1:12" ht="15" customHeight="1" x14ac:dyDescent="0.25">
      <c r="A992" s="85" t="s">
        <v>1885</v>
      </c>
      <c r="B992" s="86" t="s">
        <v>2773</v>
      </c>
      <c r="C992" s="87" t="s">
        <v>3475</v>
      </c>
      <c r="D992" s="87" t="s">
        <v>3490</v>
      </c>
      <c r="E992" s="87" t="s">
        <v>3471</v>
      </c>
      <c r="F992" s="87"/>
      <c r="G992" s="87" t="s">
        <v>3490</v>
      </c>
      <c r="H992" s="76">
        <v>4002381829641</v>
      </c>
      <c r="I992" s="88">
        <v>75.099999999999994</v>
      </c>
      <c r="J992" s="86" t="s">
        <v>1870</v>
      </c>
      <c r="K992" s="87" t="s">
        <v>3595</v>
      </c>
      <c r="L992" s="77">
        <f t="shared" si="15"/>
        <v>829641</v>
      </c>
    </row>
    <row r="993" spans="1:12" ht="15" customHeight="1" x14ac:dyDescent="0.25">
      <c r="A993" s="85" t="s">
        <v>1877</v>
      </c>
      <c r="B993" s="86" t="s">
        <v>2764</v>
      </c>
      <c r="C993" s="87" t="s">
        <v>3475</v>
      </c>
      <c r="D993" s="87" t="s">
        <v>3490</v>
      </c>
      <c r="E993" s="87" t="s">
        <v>3471</v>
      </c>
      <c r="F993" s="87"/>
      <c r="G993" s="87" t="s">
        <v>3490</v>
      </c>
      <c r="H993" s="76">
        <v>4002381829658</v>
      </c>
      <c r="I993" s="88">
        <v>75.099999999999994</v>
      </c>
      <c r="J993" s="86" t="s">
        <v>1870</v>
      </c>
      <c r="K993" s="87" t="s">
        <v>3595</v>
      </c>
      <c r="L993" s="77">
        <f t="shared" si="15"/>
        <v>829658</v>
      </c>
    </row>
    <row r="994" spans="1:12" ht="15" customHeight="1" x14ac:dyDescent="0.25">
      <c r="A994" s="85" t="s">
        <v>1878</v>
      </c>
      <c r="B994" s="86" t="s">
        <v>2765</v>
      </c>
      <c r="C994" s="87" t="s">
        <v>3475</v>
      </c>
      <c r="D994" s="87" t="s">
        <v>3490</v>
      </c>
      <c r="E994" s="87" t="s">
        <v>3471</v>
      </c>
      <c r="F994" s="87"/>
      <c r="G994" s="87" t="s">
        <v>3490</v>
      </c>
      <c r="H994" s="76">
        <v>4002381829665</v>
      </c>
      <c r="I994" s="88">
        <v>75.099999999999994</v>
      </c>
      <c r="J994" s="86" t="s">
        <v>1870</v>
      </c>
      <c r="K994" s="87" t="s">
        <v>3595</v>
      </c>
      <c r="L994" s="77">
        <f t="shared" si="15"/>
        <v>829665</v>
      </c>
    </row>
    <row r="995" spans="1:12" ht="15" customHeight="1" x14ac:dyDescent="0.25">
      <c r="A995" s="85" t="s">
        <v>1872</v>
      </c>
      <c r="B995" s="86" t="s">
        <v>2759</v>
      </c>
      <c r="C995" s="87" t="s">
        <v>3475</v>
      </c>
      <c r="D995" s="87" t="s">
        <v>3490</v>
      </c>
      <c r="E995" s="87" t="s">
        <v>3471</v>
      </c>
      <c r="F995" s="87"/>
      <c r="G995" s="87" t="s">
        <v>3490</v>
      </c>
      <c r="H995" s="76">
        <v>4002381829672</v>
      </c>
      <c r="I995" s="88">
        <v>75.099999999999994</v>
      </c>
      <c r="J995" s="86" t="s">
        <v>1870</v>
      </c>
      <c r="K995" s="87" t="s">
        <v>3595</v>
      </c>
      <c r="L995" s="77">
        <f t="shared" si="15"/>
        <v>829672</v>
      </c>
    </row>
    <row r="996" spans="1:12" ht="15" customHeight="1" x14ac:dyDescent="0.25">
      <c r="A996" s="85" t="s">
        <v>1873</v>
      </c>
      <c r="B996" s="86" t="s">
        <v>2760</v>
      </c>
      <c r="C996" s="87" t="s">
        <v>3475</v>
      </c>
      <c r="D996" s="87" t="s">
        <v>3490</v>
      </c>
      <c r="E996" s="87" t="s">
        <v>3471</v>
      </c>
      <c r="F996" s="87"/>
      <c r="G996" s="87" t="s">
        <v>3490</v>
      </c>
      <c r="H996" s="76">
        <v>4002381829689</v>
      </c>
      <c r="I996" s="88">
        <v>75.099999999999994</v>
      </c>
      <c r="J996" s="86" t="s">
        <v>1870</v>
      </c>
      <c r="K996" s="87" t="s">
        <v>3595</v>
      </c>
      <c r="L996" s="77">
        <f t="shared" si="15"/>
        <v>829689</v>
      </c>
    </row>
    <row r="997" spans="1:12" ht="15" customHeight="1" x14ac:dyDescent="0.25">
      <c r="A997" s="85" t="s">
        <v>1886</v>
      </c>
      <c r="B997" s="86" t="s">
        <v>2774</v>
      </c>
      <c r="C997" s="87" t="s">
        <v>3475</v>
      </c>
      <c r="D997" s="87" t="s">
        <v>3490</v>
      </c>
      <c r="E997" s="87" t="s">
        <v>3471</v>
      </c>
      <c r="F997" s="87"/>
      <c r="G997" s="87" t="s">
        <v>3490</v>
      </c>
      <c r="H997" s="76">
        <v>4002381829696</v>
      </c>
      <c r="I997" s="88">
        <v>75.099999999999994</v>
      </c>
      <c r="J997" s="86" t="s">
        <v>1870</v>
      </c>
      <c r="K997" s="87" t="s">
        <v>3595</v>
      </c>
      <c r="L997" s="77">
        <f t="shared" si="15"/>
        <v>829696</v>
      </c>
    </row>
    <row r="998" spans="1:12" ht="15" customHeight="1" x14ac:dyDescent="0.25">
      <c r="A998" s="85" t="s">
        <v>1887</v>
      </c>
      <c r="B998" s="86" t="s">
        <v>2775</v>
      </c>
      <c r="C998" s="87" t="s">
        <v>3475</v>
      </c>
      <c r="D998" s="87" t="s">
        <v>3490</v>
      </c>
      <c r="E998" s="87" t="s">
        <v>3471</v>
      </c>
      <c r="F998" s="87"/>
      <c r="G998" s="87" t="s">
        <v>3490</v>
      </c>
      <c r="H998" s="76">
        <v>4002381829702</v>
      </c>
      <c r="I998" s="88">
        <v>75.099999999999994</v>
      </c>
      <c r="J998" s="86" t="s">
        <v>1870</v>
      </c>
      <c r="K998" s="87" t="s">
        <v>3595</v>
      </c>
      <c r="L998" s="77">
        <f t="shared" si="15"/>
        <v>829702</v>
      </c>
    </row>
    <row r="999" spans="1:12" ht="15" customHeight="1" x14ac:dyDescent="0.25">
      <c r="A999" s="85" t="s">
        <v>354</v>
      </c>
      <c r="B999" s="86" t="s">
        <v>355</v>
      </c>
      <c r="C999" s="87" t="s">
        <v>3465</v>
      </c>
      <c r="D999" s="87" t="s">
        <v>3806</v>
      </c>
      <c r="E999" s="87" t="s">
        <v>3471</v>
      </c>
      <c r="F999" s="87"/>
      <c r="G999" s="87" t="s">
        <v>3806</v>
      </c>
      <c r="H999" s="76">
        <v>4002381829986</v>
      </c>
      <c r="I999" s="88">
        <v>285</v>
      </c>
      <c r="J999" s="86" t="s">
        <v>356</v>
      </c>
      <c r="K999" s="87" t="s">
        <v>3595</v>
      </c>
      <c r="L999" s="77">
        <f t="shared" si="15"/>
        <v>829986</v>
      </c>
    </row>
    <row r="1000" spans="1:12" ht="15" customHeight="1" x14ac:dyDescent="0.25">
      <c r="A1000" s="85" t="s">
        <v>1402</v>
      </c>
      <c r="B1000" s="86" t="s">
        <v>1400</v>
      </c>
      <c r="C1000" s="87" t="s">
        <v>3475</v>
      </c>
      <c r="D1000" s="87" t="s">
        <v>3598</v>
      </c>
      <c r="E1000" s="87" t="s">
        <v>3599</v>
      </c>
      <c r="F1000" s="87"/>
      <c r="G1000" s="87" t="s">
        <v>3528</v>
      </c>
      <c r="H1000" s="76">
        <v>4002381831040</v>
      </c>
      <c r="I1000" s="88">
        <v>477.9</v>
      </c>
      <c r="J1000" s="86" t="s">
        <v>1401</v>
      </c>
      <c r="K1000" s="87" t="s">
        <v>3595</v>
      </c>
      <c r="L1000" s="77">
        <f t="shared" si="15"/>
        <v>831040</v>
      </c>
    </row>
    <row r="1001" spans="1:12" ht="15" customHeight="1" x14ac:dyDescent="0.25">
      <c r="A1001" s="85" t="s">
        <v>1855</v>
      </c>
      <c r="B1001" s="86" t="s">
        <v>2740</v>
      </c>
      <c r="C1001" s="87" t="s">
        <v>3475</v>
      </c>
      <c r="D1001" s="87" t="s">
        <v>3482</v>
      </c>
      <c r="E1001" s="87" t="s">
        <v>3453</v>
      </c>
      <c r="F1001" s="87"/>
      <c r="G1001" s="87" t="s">
        <v>4158</v>
      </c>
      <c r="H1001" s="76">
        <v>4002381831118</v>
      </c>
      <c r="I1001" s="88">
        <v>424.7</v>
      </c>
      <c r="J1001" s="86" t="s">
        <v>1856</v>
      </c>
      <c r="K1001" s="87" t="s">
        <v>3496</v>
      </c>
      <c r="L1001" s="77">
        <f t="shared" si="15"/>
        <v>831118</v>
      </c>
    </row>
    <row r="1002" spans="1:12" ht="15" customHeight="1" x14ac:dyDescent="0.25">
      <c r="A1002" s="85" t="s">
        <v>379</v>
      </c>
      <c r="B1002" s="86" t="s">
        <v>380</v>
      </c>
      <c r="C1002" s="87" t="s">
        <v>3475</v>
      </c>
      <c r="D1002" s="87" t="s">
        <v>3452</v>
      </c>
      <c r="E1002" s="87" t="s">
        <v>3453</v>
      </c>
      <c r="F1002" s="87" t="s">
        <v>3477</v>
      </c>
      <c r="G1002" s="87" t="s">
        <v>3539</v>
      </c>
      <c r="H1002" s="76">
        <v>4002381831477</v>
      </c>
      <c r="I1002" s="88">
        <v>429.1</v>
      </c>
      <c r="J1002" s="86" t="s">
        <v>381</v>
      </c>
      <c r="K1002" s="87" t="s">
        <v>3455</v>
      </c>
      <c r="L1002" s="77">
        <f t="shared" si="15"/>
        <v>831477</v>
      </c>
    </row>
    <row r="1003" spans="1:12" ht="15" customHeight="1" x14ac:dyDescent="0.25">
      <c r="A1003" s="85" t="s">
        <v>1824</v>
      </c>
      <c r="B1003" s="86" t="s">
        <v>2698</v>
      </c>
      <c r="C1003" s="87" t="s">
        <v>3475</v>
      </c>
      <c r="D1003" s="87" t="s">
        <v>3674</v>
      </c>
      <c r="E1003" s="87" t="s">
        <v>3471</v>
      </c>
      <c r="F1003" s="87" t="s">
        <v>3571</v>
      </c>
      <c r="G1003" s="87" t="s">
        <v>3674</v>
      </c>
      <c r="H1003" s="76">
        <v>4002381831651</v>
      </c>
      <c r="I1003" s="88">
        <v>327.5</v>
      </c>
      <c r="J1003" s="86" t="s">
        <v>1808</v>
      </c>
      <c r="K1003" s="87" t="s">
        <v>3575</v>
      </c>
      <c r="L1003" s="77">
        <f t="shared" si="15"/>
        <v>831651</v>
      </c>
    </row>
    <row r="1004" spans="1:12" ht="15" customHeight="1" x14ac:dyDescent="0.25">
      <c r="A1004" s="85" t="s">
        <v>1826</v>
      </c>
      <c r="B1004" s="86" t="s">
        <v>2700</v>
      </c>
      <c r="C1004" s="87" t="s">
        <v>3475</v>
      </c>
      <c r="D1004" s="87" t="s">
        <v>3674</v>
      </c>
      <c r="E1004" s="87" t="s">
        <v>3471</v>
      </c>
      <c r="F1004" s="87" t="s">
        <v>3571</v>
      </c>
      <c r="G1004" s="87" t="s">
        <v>3674</v>
      </c>
      <c r="H1004" s="76">
        <v>4002381831668</v>
      </c>
      <c r="I1004" s="88">
        <v>370.1</v>
      </c>
      <c r="J1004" s="86" t="s">
        <v>1808</v>
      </c>
      <c r="K1004" s="87" t="s">
        <v>3575</v>
      </c>
      <c r="L1004" s="77">
        <f t="shared" si="15"/>
        <v>831668</v>
      </c>
    </row>
    <row r="1005" spans="1:12" ht="15" customHeight="1" x14ac:dyDescent="0.25">
      <c r="A1005" s="85" t="s">
        <v>1825</v>
      </c>
      <c r="B1005" s="86" t="s">
        <v>2699</v>
      </c>
      <c r="C1005" s="87" t="s">
        <v>3475</v>
      </c>
      <c r="D1005" s="87" t="s">
        <v>3674</v>
      </c>
      <c r="E1005" s="87" t="s">
        <v>3471</v>
      </c>
      <c r="F1005" s="87" t="s">
        <v>3571</v>
      </c>
      <c r="G1005" s="87" t="s">
        <v>3674</v>
      </c>
      <c r="H1005" s="76">
        <v>4002381831675</v>
      </c>
      <c r="I1005" s="88">
        <v>347.2</v>
      </c>
      <c r="J1005" s="86" t="s">
        <v>1808</v>
      </c>
      <c r="K1005" s="87" t="s">
        <v>3575</v>
      </c>
      <c r="L1005" s="77">
        <f t="shared" si="15"/>
        <v>831675</v>
      </c>
    </row>
    <row r="1006" spans="1:12" ht="15" customHeight="1" x14ac:dyDescent="0.25">
      <c r="A1006" s="85" t="s">
        <v>1821</v>
      </c>
      <c r="B1006" s="86" t="s">
        <v>2695</v>
      </c>
      <c r="C1006" s="87" t="s">
        <v>3475</v>
      </c>
      <c r="D1006" s="87" t="s">
        <v>3674</v>
      </c>
      <c r="E1006" s="87" t="s">
        <v>3471</v>
      </c>
      <c r="F1006" s="87" t="s">
        <v>3571</v>
      </c>
      <c r="G1006" s="87" t="s">
        <v>3674</v>
      </c>
      <c r="H1006" s="76">
        <v>4002381831682</v>
      </c>
      <c r="I1006" s="88">
        <v>301</v>
      </c>
      <c r="J1006" s="86" t="s">
        <v>1808</v>
      </c>
      <c r="K1006" s="87" t="s">
        <v>3575</v>
      </c>
      <c r="L1006" s="77">
        <f t="shared" si="15"/>
        <v>831682</v>
      </c>
    </row>
    <row r="1007" spans="1:12" ht="15" customHeight="1" x14ac:dyDescent="0.25">
      <c r="A1007" s="85" t="s">
        <v>1822</v>
      </c>
      <c r="B1007" s="86" t="s">
        <v>2696</v>
      </c>
      <c r="C1007" s="87" t="s">
        <v>3475</v>
      </c>
      <c r="D1007" s="87" t="s">
        <v>3674</v>
      </c>
      <c r="E1007" s="87" t="s">
        <v>3471</v>
      </c>
      <c r="F1007" s="87" t="s">
        <v>3571</v>
      </c>
      <c r="G1007" s="87" t="s">
        <v>3674</v>
      </c>
      <c r="H1007" s="76">
        <v>4002381831699</v>
      </c>
      <c r="I1007" s="88">
        <v>327.9</v>
      </c>
      <c r="J1007" s="86" t="s">
        <v>1808</v>
      </c>
      <c r="K1007" s="87" t="s">
        <v>3575</v>
      </c>
      <c r="L1007" s="77">
        <f t="shared" si="15"/>
        <v>831699</v>
      </c>
    </row>
    <row r="1008" spans="1:12" ht="15" customHeight="1" x14ac:dyDescent="0.25">
      <c r="A1008" s="85" t="s">
        <v>1823</v>
      </c>
      <c r="B1008" s="86" t="s">
        <v>2697</v>
      </c>
      <c r="C1008" s="87" t="s">
        <v>3475</v>
      </c>
      <c r="D1008" s="87" t="s">
        <v>3674</v>
      </c>
      <c r="E1008" s="87" t="s">
        <v>3471</v>
      </c>
      <c r="F1008" s="87" t="s">
        <v>3571</v>
      </c>
      <c r="G1008" s="87" t="s">
        <v>3674</v>
      </c>
      <c r="H1008" s="76">
        <v>4002381831705</v>
      </c>
      <c r="I1008" s="88">
        <v>304.60000000000002</v>
      </c>
      <c r="J1008" s="86" t="s">
        <v>1808</v>
      </c>
      <c r="K1008" s="87" t="s">
        <v>3575</v>
      </c>
      <c r="L1008" s="77">
        <f t="shared" si="15"/>
        <v>831705</v>
      </c>
    </row>
    <row r="1009" spans="1:12" ht="15" customHeight="1" x14ac:dyDescent="0.25">
      <c r="A1009" s="78">
        <v>793584</v>
      </c>
      <c r="B1009" s="79" t="s">
        <v>2732</v>
      </c>
      <c r="H1009" s="76">
        <v>4002381832016</v>
      </c>
      <c r="I1009" s="79">
        <v>1015.2</v>
      </c>
      <c r="L1009" s="77">
        <f t="shared" si="15"/>
        <v>832016</v>
      </c>
    </row>
    <row r="1010" spans="1:12" ht="15" customHeight="1" x14ac:dyDescent="0.25">
      <c r="A1010" s="78">
        <v>819149</v>
      </c>
      <c r="B1010" s="79" t="s">
        <v>2745</v>
      </c>
      <c r="H1010" s="76">
        <v>4002381835086</v>
      </c>
      <c r="I1010" s="79">
        <v>336.3</v>
      </c>
      <c r="L1010" s="77">
        <f t="shared" si="15"/>
        <v>835086</v>
      </c>
    </row>
    <row r="1011" spans="1:12" ht="15" customHeight="1" x14ac:dyDescent="0.25">
      <c r="A1011" s="78">
        <v>819150</v>
      </c>
      <c r="B1011" s="79" t="s">
        <v>2744</v>
      </c>
      <c r="H1011" s="76">
        <v>4002381835093</v>
      </c>
      <c r="I1011" s="79">
        <v>784.8</v>
      </c>
      <c r="L1011" s="77">
        <f t="shared" si="15"/>
        <v>835093</v>
      </c>
    </row>
    <row r="1012" spans="1:12" ht="15" customHeight="1" x14ac:dyDescent="0.25">
      <c r="A1012" s="90" t="s">
        <v>1860</v>
      </c>
      <c r="B1012" s="91" t="s">
        <v>2748</v>
      </c>
      <c r="C1012" s="87" t="s">
        <v>3475</v>
      </c>
      <c r="D1012" s="87" t="s">
        <v>4151</v>
      </c>
      <c r="E1012" s="87" t="s">
        <v>3471</v>
      </c>
      <c r="F1012" s="87" t="s">
        <v>3522</v>
      </c>
      <c r="G1012" s="87" t="s">
        <v>4151</v>
      </c>
      <c r="H1012" s="76">
        <v>4002381835147</v>
      </c>
      <c r="I1012" s="89">
        <v>1154.7</v>
      </c>
      <c r="J1012" s="91" t="s">
        <v>1859</v>
      </c>
      <c r="K1012" s="87" t="s">
        <v>3496</v>
      </c>
      <c r="L1012" s="77">
        <f t="shared" si="15"/>
        <v>835147</v>
      </c>
    </row>
    <row r="1013" spans="1:12" ht="15" customHeight="1" x14ac:dyDescent="0.25">
      <c r="A1013" s="90" t="s">
        <v>1861</v>
      </c>
      <c r="B1013" s="91" t="s">
        <v>2750</v>
      </c>
      <c r="C1013" s="87" t="s">
        <v>3475</v>
      </c>
      <c r="D1013" s="87" t="s">
        <v>4152</v>
      </c>
      <c r="E1013" s="87" t="s">
        <v>3471</v>
      </c>
      <c r="F1013" s="87" t="s">
        <v>3522</v>
      </c>
      <c r="G1013" s="87" t="s">
        <v>4152</v>
      </c>
      <c r="H1013" s="76">
        <v>4002381835154</v>
      </c>
      <c r="I1013" s="88">
        <v>689.4</v>
      </c>
      <c r="J1013" s="91" t="s">
        <v>1801</v>
      </c>
      <c r="K1013" s="87" t="s">
        <v>3496</v>
      </c>
      <c r="L1013" s="77">
        <f t="shared" si="15"/>
        <v>835154</v>
      </c>
    </row>
    <row r="1014" spans="1:12" ht="15" customHeight="1" x14ac:dyDescent="0.25">
      <c r="A1014" s="85" t="s">
        <v>1818</v>
      </c>
      <c r="B1014" s="86" t="s">
        <v>2693</v>
      </c>
      <c r="C1014" s="87" t="s">
        <v>3475</v>
      </c>
      <c r="D1014" s="87" t="s">
        <v>3803</v>
      </c>
      <c r="E1014" s="87" t="s">
        <v>3471</v>
      </c>
      <c r="F1014" s="87" t="s">
        <v>3778</v>
      </c>
      <c r="G1014" s="87" t="s">
        <v>3803</v>
      </c>
      <c r="H1014" s="76">
        <v>4002381835390</v>
      </c>
      <c r="I1014" s="88">
        <v>838.7</v>
      </c>
      <c r="J1014" s="86" t="s">
        <v>1808</v>
      </c>
      <c r="K1014" s="87" t="s">
        <v>3575</v>
      </c>
      <c r="L1014" s="77">
        <f t="shared" si="15"/>
        <v>835390</v>
      </c>
    </row>
    <row r="1015" spans="1:12" ht="15" customHeight="1" x14ac:dyDescent="0.25">
      <c r="A1015" s="78">
        <v>820060</v>
      </c>
      <c r="B1015" s="79" t="s">
        <v>16</v>
      </c>
      <c r="H1015" s="76">
        <v>4002381836731</v>
      </c>
      <c r="I1015" s="79">
        <v>142</v>
      </c>
      <c r="L1015" s="77">
        <f t="shared" si="15"/>
        <v>836731</v>
      </c>
    </row>
    <row r="1016" spans="1:12" ht="15" customHeight="1" x14ac:dyDescent="0.25">
      <c r="A1016" s="85" t="s">
        <v>174</v>
      </c>
      <c r="B1016" s="86" t="s">
        <v>175</v>
      </c>
      <c r="C1016" s="87" t="s">
        <v>3475</v>
      </c>
      <c r="D1016" s="87" t="s">
        <v>3722</v>
      </c>
      <c r="E1016" s="87" t="s">
        <v>3453</v>
      </c>
      <c r="F1016" s="87" t="s">
        <v>3463</v>
      </c>
      <c r="G1016" s="87" t="s">
        <v>3723</v>
      </c>
      <c r="H1016" s="76">
        <v>4002381837608</v>
      </c>
      <c r="I1016" s="88">
        <v>517</v>
      </c>
      <c r="J1016" s="86" t="s">
        <v>171</v>
      </c>
      <c r="K1016" s="87" t="s">
        <v>3455</v>
      </c>
      <c r="L1016" s="77">
        <f t="shared" si="15"/>
        <v>837608</v>
      </c>
    </row>
    <row r="1017" spans="1:12" ht="15" customHeight="1" x14ac:dyDescent="0.25">
      <c r="A1017" s="85" t="s">
        <v>176</v>
      </c>
      <c r="B1017" s="86" t="s">
        <v>177</v>
      </c>
      <c r="C1017" s="87" t="s">
        <v>3475</v>
      </c>
      <c r="D1017" s="87" t="s">
        <v>3533</v>
      </c>
      <c r="E1017" s="87" t="s">
        <v>3453</v>
      </c>
      <c r="F1017" s="87" t="s">
        <v>3463</v>
      </c>
      <c r="G1017" s="87" t="s">
        <v>3724</v>
      </c>
      <c r="H1017" s="76">
        <v>4002381837622</v>
      </c>
      <c r="I1017" s="88">
        <v>243</v>
      </c>
      <c r="J1017" s="86" t="s">
        <v>171</v>
      </c>
      <c r="K1017" s="87" t="s">
        <v>3455</v>
      </c>
      <c r="L1017" s="77">
        <f t="shared" si="15"/>
        <v>837622</v>
      </c>
    </row>
    <row r="1018" spans="1:12" ht="15" customHeight="1" x14ac:dyDescent="0.25">
      <c r="A1018" s="85" t="s">
        <v>178</v>
      </c>
      <c r="B1018" s="86" t="s">
        <v>179</v>
      </c>
      <c r="C1018" s="87" t="s">
        <v>3465</v>
      </c>
      <c r="D1018" s="87" t="s">
        <v>3515</v>
      </c>
      <c r="E1018" s="87" t="s">
        <v>3453</v>
      </c>
      <c r="F1018" s="87" t="s">
        <v>3463</v>
      </c>
      <c r="G1018" s="87" t="s">
        <v>3725</v>
      </c>
      <c r="H1018" s="76">
        <v>4002381837639</v>
      </c>
      <c r="I1018" s="88">
        <v>134.69999999999999</v>
      </c>
      <c r="J1018" s="86" t="s">
        <v>171</v>
      </c>
      <c r="K1018" s="87" t="s">
        <v>3455</v>
      </c>
      <c r="L1018" s="77">
        <f t="shared" si="15"/>
        <v>837639</v>
      </c>
    </row>
    <row r="1019" spans="1:12" ht="15" customHeight="1" x14ac:dyDescent="0.25">
      <c r="A1019" s="85" t="s">
        <v>180</v>
      </c>
      <c r="B1019" s="86" t="s">
        <v>181</v>
      </c>
      <c r="C1019" s="87" t="s">
        <v>3475</v>
      </c>
      <c r="D1019" s="87" t="s">
        <v>3517</v>
      </c>
      <c r="E1019" s="87" t="s">
        <v>3453</v>
      </c>
      <c r="F1019" s="87" t="s">
        <v>3463</v>
      </c>
      <c r="G1019" s="87" t="s">
        <v>3726</v>
      </c>
      <c r="H1019" s="76">
        <v>4002381837646</v>
      </c>
      <c r="I1019" s="88">
        <v>90.7</v>
      </c>
      <c r="J1019" s="86" t="s">
        <v>171</v>
      </c>
      <c r="K1019" s="87" t="s">
        <v>3455</v>
      </c>
      <c r="L1019" s="77">
        <f t="shared" si="15"/>
        <v>837646</v>
      </c>
    </row>
    <row r="1020" spans="1:12" ht="15" customHeight="1" x14ac:dyDescent="0.25">
      <c r="A1020" s="78">
        <v>821258</v>
      </c>
      <c r="B1020" s="79" t="s">
        <v>450</v>
      </c>
      <c r="H1020" s="76">
        <v>4002381837653</v>
      </c>
      <c r="I1020" s="79">
        <v>107.6</v>
      </c>
      <c r="L1020" s="77">
        <f t="shared" si="15"/>
        <v>837653</v>
      </c>
    </row>
    <row r="1021" spans="1:12" ht="15" customHeight="1" x14ac:dyDescent="0.25">
      <c r="A1021" s="85" t="s">
        <v>1820</v>
      </c>
      <c r="B1021" s="86" t="s">
        <v>2701</v>
      </c>
      <c r="C1021" s="87" t="s">
        <v>3475</v>
      </c>
      <c r="D1021" s="87" t="s">
        <v>3803</v>
      </c>
      <c r="E1021" s="87" t="s">
        <v>3471</v>
      </c>
      <c r="F1021" s="87" t="s">
        <v>3571</v>
      </c>
      <c r="G1021" s="87" t="s">
        <v>3803</v>
      </c>
      <c r="H1021" s="76">
        <v>4002381837837</v>
      </c>
      <c r="I1021" s="89">
        <v>1090.5</v>
      </c>
      <c r="J1021" s="86" t="s">
        <v>1808</v>
      </c>
      <c r="K1021" s="87" t="s">
        <v>3575</v>
      </c>
      <c r="L1021" s="77">
        <f t="shared" si="15"/>
        <v>837837</v>
      </c>
    </row>
    <row r="1022" spans="1:12" ht="15" customHeight="1" x14ac:dyDescent="0.25">
      <c r="A1022" s="85" t="s">
        <v>206</v>
      </c>
      <c r="B1022" s="86" t="s">
        <v>207</v>
      </c>
      <c r="C1022" s="87" t="s">
        <v>3475</v>
      </c>
      <c r="D1022" s="87" t="s">
        <v>3476</v>
      </c>
      <c r="E1022" s="87" t="s">
        <v>3471</v>
      </c>
      <c r="F1022" s="87"/>
      <c r="G1022" s="87" t="s">
        <v>3476</v>
      </c>
      <c r="H1022" s="76">
        <v>4002381838643</v>
      </c>
      <c r="I1022" s="88">
        <v>315.89999999999998</v>
      </c>
      <c r="J1022" s="86" t="s">
        <v>208</v>
      </c>
      <c r="K1022" s="87" t="s">
        <v>3455</v>
      </c>
      <c r="L1022" s="77">
        <f t="shared" si="15"/>
        <v>838643</v>
      </c>
    </row>
    <row r="1023" spans="1:12" ht="15" customHeight="1" x14ac:dyDescent="0.25">
      <c r="A1023" s="85" t="s">
        <v>203</v>
      </c>
      <c r="B1023" s="86" t="s">
        <v>204</v>
      </c>
      <c r="C1023" s="87" t="s">
        <v>3475</v>
      </c>
      <c r="D1023" s="87" t="s">
        <v>3476</v>
      </c>
      <c r="E1023" s="87" t="s">
        <v>3471</v>
      </c>
      <c r="F1023" s="87"/>
      <c r="G1023" s="87" t="s">
        <v>3476</v>
      </c>
      <c r="H1023" s="76">
        <v>4002381838650</v>
      </c>
      <c r="I1023" s="88">
        <v>315.89999999999998</v>
      </c>
      <c r="J1023" s="86" t="s">
        <v>205</v>
      </c>
      <c r="K1023" s="87" t="s">
        <v>3455</v>
      </c>
      <c r="L1023" s="77">
        <f t="shared" si="15"/>
        <v>838650</v>
      </c>
    </row>
    <row r="1024" spans="1:12" ht="15" customHeight="1" x14ac:dyDescent="0.25">
      <c r="A1024" s="85" t="s">
        <v>200</v>
      </c>
      <c r="B1024" s="86" t="s">
        <v>201</v>
      </c>
      <c r="C1024" s="87" t="s">
        <v>3475</v>
      </c>
      <c r="D1024" s="87" t="s">
        <v>3591</v>
      </c>
      <c r="E1024" s="87" t="s">
        <v>3471</v>
      </c>
      <c r="F1024" s="87"/>
      <c r="G1024" s="87" t="s">
        <v>3591</v>
      </c>
      <c r="H1024" s="76">
        <v>4002381838667</v>
      </c>
      <c r="I1024" s="88">
        <v>348.7</v>
      </c>
      <c r="J1024" s="86" t="s">
        <v>202</v>
      </c>
      <c r="K1024" s="87" t="s">
        <v>3455</v>
      </c>
      <c r="L1024" s="77">
        <f t="shared" si="15"/>
        <v>838667</v>
      </c>
    </row>
    <row r="1025" spans="1:12" ht="15" customHeight="1" x14ac:dyDescent="0.25">
      <c r="A1025" s="85" t="s">
        <v>228</v>
      </c>
      <c r="B1025" s="86" t="s">
        <v>229</v>
      </c>
      <c r="C1025" s="87" t="s">
        <v>3465</v>
      </c>
      <c r="D1025" s="87" t="s">
        <v>3461</v>
      </c>
      <c r="E1025" s="87" t="s">
        <v>3453</v>
      </c>
      <c r="F1025" s="87" t="s">
        <v>3522</v>
      </c>
      <c r="G1025" s="87" t="s">
        <v>3799</v>
      </c>
      <c r="H1025" s="76">
        <v>4002381838704</v>
      </c>
      <c r="I1025" s="88">
        <v>307</v>
      </c>
      <c r="J1025" s="86" t="s">
        <v>227</v>
      </c>
      <c r="K1025" s="87" t="s">
        <v>3455</v>
      </c>
      <c r="L1025" s="77">
        <f t="shared" si="15"/>
        <v>838704</v>
      </c>
    </row>
    <row r="1026" spans="1:12" ht="15" customHeight="1" x14ac:dyDescent="0.25">
      <c r="A1026" s="85" t="s">
        <v>225</v>
      </c>
      <c r="B1026" s="86" t="s">
        <v>226</v>
      </c>
      <c r="C1026" s="87" t="s">
        <v>3451</v>
      </c>
      <c r="D1026" s="87" t="s">
        <v>3479</v>
      </c>
      <c r="E1026" s="87" t="s">
        <v>3453</v>
      </c>
      <c r="F1026" s="87" t="s">
        <v>3522</v>
      </c>
      <c r="G1026" s="87" t="s">
        <v>3798</v>
      </c>
      <c r="H1026" s="76">
        <v>4002381838711</v>
      </c>
      <c r="I1026" s="88">
        <v>569</v>
      </c>
      <c r="J1026" s="86" t="s">
        <v>227</v>
      </c>
      <c r="K1026" s="87" t="s">
        <v>3455</v>
      </c>
      <c r="L1026" s="77">
        <f t="shared" si="15"/>
        <v>838711</v>
      </c>
    </row>
    <row r="1027" spans="1:12" ht="15" customHeight="1" x14ac:dyDescent="0.25">
      <c r="A1027" s="90" t="s">
        <v>1858</v>
      </c>
      <c r="B1027" s="91" t="s">
        <v>2749</v>
      </c>
      <c r="C1027" s="87" t="s">
        <v>3475</v>
      </c>
      <c r="D1027" s="87" t="s">
        <v>4151</v>
      </c>
      <c r="E1027" s="87" t="s">
        <v>3471</v>
      </c>
      <c r="F1027" s="87" t="s">
        <v>3522</v>
      </c>
      <c r="G1027" s="87" t="s">
        <v>4151</v>
      </c>
      <c r="H1027" s="76">
        <v>4002381838735</v>
      </c>
      <c r="I1027" s="89">
        <v>1328.9</v>
      </c>
      <c r="J1027" s="91" t="s">
        <v>1859</v>
      </c>
      <c r="K1027" s="87" t="s">
        <v>3496</v>
      </c>
      <c r="L1027" s="77">
        <f t="shared" ref="L1027:L1090" si="16">IFERROR(VALUE(RIGHT(H1027,6)),"")</f>
        <v>838735</v>
      </c>
    </row>
    <row r="1028" spans="1:12" ht="15" customHeight="1" x14ac:dyDescent="0.25">
      <c r="A1028" s="85" t="s">
        <v>1809</v>
      </c>
      <c r="B1028" s="86" t="s">
        <v>2675</v>
      </c>
      <c r="C1028" s="87" t="s">
        <v>3475</v>
      </c>
      <c r="D1028" s="87" t="s">
        <v>3452</v>
      </c>
      <c r="E1028" s="87" t="s">
        <v>3471</v>
      </c>
      <c r="F1028" s="87" t="s">
        <v>3477</v>
      </c>
      <c r="G1028" s="87" t="s">
        <v>3452</v>
      </c>
      <c r="H1028" s="76">
        <v>4002381839404</v>
      </c>
      <c r="I1028" s="88">
        <v>537.4</v>
      </c>
      <c r="J1028" s="86" t="s">
        <v>1808</v>
      </c>
      <c r="K1028" s="87" t="s">
        <v>3455</v>
      </c>
      <c r="L1028" s="77">
        <f t="shared" si="16"/>
        <v>839404</v>
      </c>
    </row>
    <row r="1029" spans="1:12" ht="15" customHeight="1" x14ac:dyDescent="0.25">
      <c r="A1029" s="85" t="s">
        <v>1810</v>
      </c>
      <c r="B1029" s="86" t="s">
        <v>2676</v>
      </c>
      <c r="C1029" s="87" t="s">
        <v>3475</v>
      </c>
      <c r="D1029" s="87" t="s">
        <v>3452</v>
      </c>
      <c r="E1029" s="87" t="s">
        <v>3471</v>
      </c>
      <c r="F1029" s="87" t="s">
        <v>3477</v>
      </c>
      <c r="G1029" s="87" t="s">
        <v>3452</v>
      </c>
      <c r="H1029" s="76">
        <v>4002381839442</v>
      </c>
      <c r="I1029" s="88">
        <v>528.29999999999995</v>
      </c>
      <c r="J1029" s="86" t="s">
        <v>1808</v>
      </c>
      <c r="K1029" s="87" t="s">
        <v>3455</v>
      </c>
      <c r="L1029" s="77">
        <f t="shared" si="16"/>
        <v>839442</v>
      </c>
    </row>
    <row r="1030" spans="1:12" ht="15" customHeight="1" x14ac:dyDescent="0.25">
      <c r="A1030" s="85" t="s">
        <v>1811</v>
      </c>
      <c r="B1030" s="86" t="s">
        <v>2677</v>
      </c>
      <c r="C1030" s="87" t="s">
        <v>3475</v>
      </c>
      <c r="D1030" s="87" t="s">
        <v>3452</v>
      </c>
      <c r="E1030" s="87" t="s">
        <v>3471</v>
      </c>
      <c r="F1030" s="87" t="s">
        <v>3477</v>
      </c>
      <c r="G1030" s="87" t="s">
        <v>3452</v>
      </c>
      <c r="H1030" s="76">
        <v>4002381839480</v>
      </c>
      <c r="I1030" s="88">
        <v>523.20000000000005</v>
      </c>
      <c r="J1030" s="86" t="s">
        <v>1808</v>
      </c>
      <c r="K1030" s="87" t="s">
        <v>3455</v>
      </c>
      <c r="L1030" s="77">
        <f t="shared" si="16"/>
        <v>839480</v>
      </c>
    </row>
    <row r="1031" spans="1:12" ht="15" customHeight="1" x14ac:dyDescent="0.25">
      <c r="A1031" s="85" t="s">
        <v>1232</v>
      </c>
      <c r="B1031" s="86" t="s">
        <v>1233</v>
      </c>
      <c r="C1031" s="87" t="s">
        <v>3475</v>
      </c>
      <c r="D1031" s="87" t="s">
        <v>3592</v>
      </c>
      <c r="E1031" s="87" t="s">
        <v>3471</v>
      </c>
      <c r="F1031" s="87" t="s">
        <v>3454</v>
      </c>
      <c r="G1031" s="87" t="s">
        <v>3592</v>
      </c>
      <c r="H1031" s="76">
        <v>4002381841117</v>
      </c>
      <c r="I1031" s="88">
        <v>472.2</v>
      </c>
      <c r="J1031" s="86" t="s">
        <v>1234</v>
      </c>
      <c r="K1031" s="87" t="s">
        <v>3496</v>
      </c>
      <c r="L1031" s="77">
        <f t="shared" si="16"/>
        <v>841117</v>
      </c>
    </row>
    <row r="1032" spans="1:12" ht="15" customHeight="1" x14ac:dyDescent="0.25">
      <c r="A1032" s="85" t="s">
        <v>28</v>
      </c>
      <c r="B1032" s="86" t="s">
        <v>29</v>
      </c>
      <c r="C1032" s="87" t="s">
        <v>3451</v>
      </c>
      <c r="D1032" s="87" t="s">
        <v>3452</v>
      </c>
      <c r="E1032" s="87" t="s">
        <v>3453</v>
      </c>
      <c r="F1032" s="87" t="s">
        <v>3477</v>
      </c>
      <c r="G1032" s="87" t="s">
        <v>3478</v>
      </c>
      <c r="H1032" s="76">
        <v>4002381841605</v>
      </c>
      <c r="I1032" s="88">
        <v>378.8</v>
      </c>
      <c r="J1032" s="86" t="s">
        <v>30</v>
      </c>
      <c r="K1032" s="87" t="s">
        <v>3455</v>
      </c>
      <c r="L1032" s="77">
        <f t="shared" si="16"/>
        <v>841605</v>
      </c>
    </row>
    <row r="1033" spans="1:12" ht="15" customHeight="1" x14ac:dyDescent="0.25">
      <c r="A1033" s="85" t="s">
        <v>3192</v>
      </c>
      <c r="B1033" s="86" t="s">
        <v>3193</v>
      </c>
      <c r="C1033" s="87" t="s">
        <v>3465</v>
      </c>
      <c r="D1033" s="87" t="s">
        <v>3461</v>
      </c>
      <c r="E1033" s="87" t="s">
        <v>3453</v>
      </c>
      <c r="F1033" s="87" t="s">
        <v>3800</v>
      </c>
      <c r="G1033" s="87" t="s">
        <v>3802</v>
      </c>
      <c r="H1033" s="76">
        <v>4002381842305</v>
      </c>
      <c r="I1033" s="88">
        <v>138</v>
      </c>
      <c r="J1033" s="86" t="s">
        <v>3194</v>
      </c>
      <c r="K1033" s="87" t="s">
        <v>3455</v>
      </c>
      <c r="L1033" s="77">
        <f t="shared" si="16"/>
        <v>842305</v>
      </c>
    </row>
    <row r="1034" spans="1:12" ht="15" customHeight="1" x14ac:dyDescent="0.25">
      <c r="A1034" s="85" t="s">
        <v>3195</v>
      </c>
      <c r="B1034" s="86" t="s">
        <v>3196</v>
      </c>
      <c r="C1034" s="87" t="s">
        <v>3475</v>
      </c>
      <c r="D1034" s="87" t="s">
        <v>3492</v>
      </c>
      <c r="E1034" s="87" t="s">
        <v>3453</v>
      </c>
      <c r="F1034" s="87" t="s">
        <v>3800</v>
      </c>
      <c r="G1034" s="87" t="s">
        <v>3906</v>
      </c>
      <c r="H1034" s="76">
        <v>4002381842312</v>
      </c>
      <c r="I1034" s="88">
        <v>45.9</v>
      </c>
      <c r="J1034" s="86" t="s">
        <v>3194</v>
      </c>
      <c r="K1034" s="87" t="s">
        <v>3455</v>
      </c>
      <c r="L1034" s="77">
        <f t="shared" si="16"/>
        <v>842312</v>
      </c>
    </row>
    <row r="1035" spans="1:12" ht="15" customHeight="1" x14ac:dyDescent="0.25">
      <c r="A1035" s="85" t="s">
        <v>733</v>
      </c>
      <c r="B1035" s="86" t="s">
        <v>734</v>
      </c>
      <c r="C1035" s="87" t="s">
        <v>3451</v>
      </c>
      <c r="D1035" s="87" t="s">
        <v>3924</v>
      </c>
      <c r="E1035" s="87" t="s">
        <v>3453</v>
      </c>
      <c r="F1035" s="87" t="s">
        <v>3971</v>
      </c>
      <c r="G1035" s="87" t="s">
        <v>3972</v>
      </c>
      <c r="H1035" s="76">
        <v>4002381842718</v>
      </c>
      <c r="I1035" s="88">
        <v>14</v>
      </c>
      <c r="J1035" s="86" t="s">
        <v>495</v>
      </c>
      <c r="K1035" s="87" t="s">
        <v>3455</v>
      </c>
      <c r="L1035" s="77">
        <f t="shared" si="16"/>
        <v>842718</v>
      </c>
    </row>
    <row r="1036" spans="1:12" ht="15" customHeight="1" x14ac:dyDescent="0.25">
      <c r="A1036" s="85" t="s">
        <v>731</v>
      </c>
      <c r="B1036" s="86" t="s">
        <v>732</v>
      </c>
      <c r="C1036" s="87" t="s">
        <v>3451</v>
      </c>
      <c r="D1036" s="87" t="s">
        <v>3924</v>
      </c>
      <c r="E1036" s="87" t="s">
        <v>3453</v>
      </c>
      <c r="F1036" s="87" t="s">
        <v>3522</v>
      </c>
      <c r="G1036" s="87" t="s">
        <v>3970</v>
      </c>
      <c r="H1036" s="76">
        <v>4002381842725</v>
      </c>
      <c r="I1036" s="88">
        <v>14</v>
      </c>
      <c r="J1036" s="86" t="s">
        <v>495</v>
      </c>
      <c r="K1036" s="87" t="s">
        <v>3455</v>
      </c>
      <c r="L1036" s="77">
        <f t="shared" si="16"/>
        <v>842725</v>
      </c>
    </row>
    <row r="1037" spans="1:12" ht="15" customHeight="1" x14ac:dyDescent="0.25">
      <c r="A1037" s="85" t="s">
        <v>741</v>
      </c>
      <c r="B1037" s="86" t="s">
        <v>742</v>
      </c>
      <c r="C1037" s="87" t="s">
        <v>3451</v>
      </c>
      <c r="D1037" s="87" t="s">
        <v>3924</v>
      </c>
      <c r="E1037" s="87" t="s">
        <v>3453</v>
      </c>
      <c r="F1037" s="87" t="s">
        <v>3941</v>
      </c>
      <c r="G1037" s="87" t="s">
        <v>3973</v>
      </c>
      <c r="H1037" s="76">
        <v>4002381842732</v>
      </c>
      <c r="I1037" s="88">
        <v>14</v>
      </c>
      <c r="J1037" s="86" t="s">
        <v>495</v>
      </c>
      <c r="K1037" s="87" t="s">
        <v>3455</v>
      </c>
      <c r="L1037" s="77">
        <f t="shared" si="16"/>
        <v>842732</v>
      </c>
    </row>
    <row r="1038" spans="1:12" ht="15" customHeight="1" x14ac:dyDescent="0.25">
      <c r="A1038" s="85" t="s">
        <v>747</v>
      </c>
      <c r="B1038" s="86" t="s">
        <v>748</v>
      </c>
      <c r="C1038" s="87" t="s">
        <v>3451</v>
      </c>
      <c r="D1038" s="87" t="s">
        <v>3924</v>
      </c>
      <c r="E1038" s="87" t="s">
        <v>3453</v>
      </c>
      <c r="F1038" s="87" t="s">
        <v>3968</v>
      </c>
      <c r="G1038" s="87" t="s">
        <v>3969</v>
      </c>
      <c r="H1038" s="76">
        <v>4002381842749</v>
      </c>
      <c r="I1038" s="88">
        <v>14</v>
      </c>
      <c r="J1038" s="86" t="s">
        <v>495</v>
      </c>
      <c r="K1038" s="87" t="s">
        <v>3455</v>
      </c>
      <c r="L1038" s="77">
        <f t="shared" si="16"/>
        <v>842749</v>
      </c>
    </row>
    <row r="1039" spans="1:12" ht="15" customHeight="1" x14ac:dyDescent="0.25">
      <c r="A1039" s="85" t="s">
        <v>735</v>
      </c>
      <c r="B1039" s="86" t="s">
        <v>736</v>
      </c>
      <c r="C1039" s="87" t="s">
        <v>3451</v>
      </c>
      <c r="D1039" s="87" t="s">
        <v>3924</v>
      </c>
      <c r="E1039" s="87" t="s">
        <v>3453</v>
      </c>
      <c r="F1039" s="87" t="s">
        <v>3968</v>
      </c>
      <c r="G1039" s="87" t="s">
        <v>3969</v>
      </c>
      <c r="H1039" s="76">
        <v>4002381842756</v>
      </c>
      <c r="I1039" s="88">
        <v>14</v>
      </c>
      <c r="J1039" s="86" t="s">
        <v>495</v>
      </c>
      <c r="K1039" s="87" t="s">
        <v>3455</v>
      </c>
      <c r="L1039" s="77">
        <f t="shared" si="16"/>
        <v>842756</v>
      </c>
    </row>
    <row r="1040" spans="1:12" ht="15" customHeight="1" x14ac:dyDescent="0.25">
      <c r="A1040" s="85" t="s">
        <v>729</v>
      </c>
      <c r="B1040" s="86" t="s">
        <v>730</v>
      </c>
      <c r="C1040" s="87" t="s">
        <v>3451</v>
      </c>
      <c r="D1040" s="87" t="s">
        <v>3924</v>
      </c>
      <c r="E1040" s="87" t="s">
        <v>3453</v>
      </c>
      <c r="F1040" s="87" t="s">
        <v>3968</v>
      </c>
      <c r="G1040" s="87" t="s">
        <v>3969</v>
      </c>
      <c r="H1040" s="76">
        <v>4002381842763</v>
      </c>
      <c r="I1040" s="88">
        <v>14</v>
      </c>
      <c r="J1040" s="86" t="s">
        <v>495</v>
      </c>
      <c r="K1040" s="87" t="s">
        <v>3455</v>
      </c>
      <c r="L1040" s="77">
        <f t="shared" si="16"/>
        <v>842763</v>
      </c>
    </row>
    <row r="1041" spans="1:12" ht="15" customHeight="1" x14ac:dyDescent="0.25">
      <c r="A1041" s="85" t="s">
        <v>727</v>
      </c>
      <c r="B1041" s="86" t="s">
        <v>728</v>
      </c>
      <c r="C1041" s="87" t="s">
        <v>3451</v>
      </c>
      <c r="D1041" s="87" t="s">
        <v>3924</v>
      </c>
      <c r="E1041" s="87" t="s">
        <v>3453</v>
      </c>
      <c r="F1041" s="87" t="s">
        <v>3968</v>
      </c>
      <c r="G1041" s="87" t="s">
        <v>3969</v>
      </c>
      <c r="H1041" s="76">
        <v>4002381842770</v>
      </c>
      <c r="I1041" s="88">
        <v>14</v>
      </c>
      <c r="J1041" s="86" t="s">
        <v>495</v>
      </c>
      <c r="K1041" s="87" t="s">
        <v>3455</v>
      </c>
      <c r="L1041" s="77">
        <f t="shared" si="16"/>
        <v>842770</v>
      </c>
    </row>
    <row r="1042" spans="1:12" ht="15" customHeight="1" x14ac:dyDescent="0.25">
      <c r="A1042" s="85" t="s">
        <v>759</v>
      </c>
      <c r="B1042" s="86" t="s">
        <v>2284</v>
      </c>
      <c r="C1042" s="87" t="s">
        <v>3451</v>
      </c>
      <c r="D1042" s="87" t="s">
        <v>3924</v>
      </c>
      <c r="E1042" s="87" t="s">
        <v>3453</v>
      </c>
      <c r="F1042" s="87" t="s">
        <v>3704</v>
      </c>
      <c r="G1042" s="87" t="s">
        <v>3975</v>
      </c>
      <c r="H1042" s="76">
        <v>4002381842787</v>
      </c>
      <c r="I1042" s="88">
        <v>14</v>
      </c>
      <c r="J1042" s="86" t="s">
        <v>495</v>
      </c>
      <c r="K1042" s="87" t="s">
        <v>3455</v>
      </c>
      <c r="L1042" s="77">
        <f t="shared" si="16"/>
        <v>842787</v>
      </c>
    </row>
    <row r="1043" spans="1:12" ht="15" customHeight="1" x14ac:dyDescent="0.25">
      <c r="A1043" s="85" t="s">
        <v>755</v>
      </c>
      <c r="B1043" s="86" t="s">
        <v>756</v>
      </c>
      <c r="C1043" s="87" t="s">
        <v>3465</v>
      </c>
      <c r="D1043" s="87" t="s">
        <v>3924</v>
      </c>
      <c r="E1043" s="87" t="s">
        <v>3453</v>
      </c>
      <c r="F1043" s="87" t="s">
        <v>3971</v>
      </c>
      <c r="G1043" s="87" t="s">
        <v>3972</v>
      </c>
      <c r="H1043" s="76">
        <v>4002381842794</v>
      </c>
      <c r="I1043" s="88">
        <v>14</v>
      </c>
      <c r="J1043" s="86" t="s">
        <v>495</v>
      </c>
      <c r="K1043" s="87" t="s">
        <v>3455</v>
      </c>
      <c r="L1043" s="77">
        <f t="shared" si="16"/>
        <v>842794</v>
      </c>
    </row>
    <row r="1044" spans="1:12" ht="15" customHeight="1" x14ac:dyDescent="0.25">
      <c r="A1044" s="85" t="s">
        <v>739</v>
      </c>
      <c r="B1044" s="86" t="s">
        <v>740</v>
      </c>
      <c r="C1044" s="87" t="s">
        <v>3451</v>
      </c>
      <c r="D1044" s="87" t="s">
        <v>3924</v>
      </c>
      <c r="E1044" s="87" t="s">
        <v>3453</v>
      </c>
      <c r="F1044" s="87" t="s">
        <v>3941</v>
      </c>
      <c r="G1044" s="87" t="s">
        <v>3973</v>
      </c>
      <c r="H1044" s="76">
        <v>4002381842800</v>
      </c>
      <c r="I1044" s="88">
        <v>14</v>
      </c>
      <c r="J1044" s="86" t="s">
        <v>495</v>
      </c>
      <c r="K1044" s="87" t="s">
        <v>3455</v>
      </c>
      <c r="L1044" s="77">
        <f t="shared" si="16"/>
        <v>842800</v>
      </c>
    </row>
    <row r="1045" spans="1:12" ht="15" customHeight="1" x14ac:dyDescent="0.25">
      <c r="A1045" s="85" t="s">
        <v>749</v>
      </c>
      <c r="B1045" s="86" t="s">
        <v>750</v>
      </c>
      <c r="C1045" s="87" t="s">
        <v>3451</v>
      </c>
      <c r="D1045" s="87" t="s">
        <v>3924</v>
      </c>
      <c r="E1045" s="87" t="s">
        <v>3453</v>
      </c>
      <c r="F1045" s="87" t="s">
        <v>3477</v>
      </c>
      <c r="G1045" s="87" t="s">
        <v>3892</v>
      </c>
      <c r="H1045" s="76">
        <v>4002381842817</v>
      </c>
      <c r="I1045" s="88">
        <v>14</v>
      </c>
      <c r="J1045" s="86" t="s">
        <v>495</v>
      </c>
      <c r="K1045" s="87" t="s">
        <v>3455</v>
      </c>
      <c r="L1045" s="77">
        <f t="shared" si="16"/>
        <v>842817</v>
      </c>
    </row>
    <row r="1046" spans="1:12" ht="15" customHeight="1" x14ac:dyDescent="0.25">
      <c r="A1046" s="85" t="s">
        <v>757</v>
      </c>
      <c r="B1046" s="86" t="s">
        <v>758</v>
      </c>
      <c r="C1046" s="87" t="s">
        <v>3451</v>
      </c>
      <c r="D1046" s="87" t="s">
        <v>3924</v>
      </c>
      <c r="E1046" s="87" t="s">
        <v>3453</v>
      </c>
      <c r="F1046" s="87" t="s">
        <v>3968</v>
      </c>
      <c r="G1046" s="87" t="s">
        <v>3969</v>
      </c>
      <c r="H1046" s="76">
        <v>4002381842824</v>
      </c>
      <c r="I1046" s="88">
        <v>14</v>
      </c>
      <c r="J1046" s="86" t="s">
        <v>495</v>
      </c>
      <c r="K1046" s="87" t="s">
        <v>3455</v>
      </c>
      <c r="L1046" s="77">
        <f t="shared" si="16"/>
        <v>842824</v>
      </c>
    </row>
    <row r="1047" spans="1:12" ht="15" customHeight="1" x14ac:dyDescent="0.25">
      <c r="A1047" s="85" t="s">
        <v>751</v>
      </c>
      <c r="B1047" s="86" t="s">
        <v>752</v>
      </c>
      <c r="C1047" s="87" t="s">
        <v>3451</v>
      </c>
      <c r="D1047" s="87" t="s">
        <v>3924</v>
      </c>
      <c r="E1047" s="87" t="s">
        <v>3453</v>
      </c>
      <c r="F1047" s="87" t="s">
        <v>3477</v>
      </c>
      <c r="G1047" s="87" t="s">
        <v>3892</v>
      </c>
      <c r="H1047" s="76">
        <v>4002381842831</v>
      </c>
      <c r="I1047" s="88">
        <v>14</v>
      </c>
      <c r="J1047" s="86" t="s">
        <v>495</v>
      </c>
      <c r="K1047" s="87" t="s">
        <v>3455</v>
      </c>
      <c r="L1047" s="77">
        <f t="shared" si="16"/>
        <v>842831</v>
      </c>
    </row>
    <row r="1048" spans="1:12" ht="15" customHeight="1" x14ac:dyDescent="0.25">
      <c r="A1048" s="85" t="s">
        <v>753</v>
      </c>
      <c r="B1048" s="86" t="s">
        <v>754</v>
      </c>
      <c r="C1048" s="87" t="s">
        <v>3451</v>
      </c>
      <c r="D1048" s="87" t="s">
        <v>3924</v>
      </c>
      <c r="E1048" s="87" t="s">
        <v>3453</v>
      </c>
      <c r="F1048" s="87" t="s">
        <v>3941</v>
      </c>
      <c r="G1048" s="87" t="s">
        <v>3973</v>
      </c>
      <c r="H1048" s="76">
        <v>4002381842848</v>
      </c>
      <c r="I1048" s="88">
        <v>14</v>
      </c>
      <c r="J1048" s="86" t="s">
        <v>495</v>
      </c>
      <c r="K1048" s="87" t="s">
        <v>3455</v>
      </c>
      <c r="L1048" s="77">
        <f t="shared" si="16"/>
        <v>842848</v>
      </c>
    </row>
    <row r="1049" spans="1:12" ht="15" customHeight="1" x14ac:dyDescent="0.25">
      <c r="A1049" s="85" t="s">
        <v>743</v>
      </c>
      <c r="B1049" s="86" t="s">
        <v>744</v>
      </c>
      <c r="C1049" s="87" t="s">
        <v>3451</v>
      </c>
      <c r="D1049" s="87" t="s">
        <v>3924</v>
      </c>
      <c r="E1049" s="87" t="s">
        <v>3453</v>
      </c>
      <c r="F1049" s="87" t="s">
        <v>3747</v>
      </c>
      <c r="G1049" s="87" t="s">
        <v>3974</v>
      </c>
      <c r="H1049" s="76">
        <v>4002381842855</v>
      </c>
      <c r="I1049" s="88">
        <v>14</v>
      </c>
      <c r="J1049" s="86" t="s">
        <v>495</v>
      </c>
      <c r="K1049" s="87" t="s">
        <v>3455</v>
      </c>
      <c r="L1049" s="77">
        <f t="shared" si="16"/>
        <v>842855</v>
      </c>
    </row>
    <row r="1050" spans="1:12" ht="15" customHeight="1" x14ac:dyDescent="0.25">
      <c r="A1050" s="85" t="s">
        <v>737</v>
      </c>
      <c r="B1050" s="86" t="s">
        <v>738</v>
      </c>
      <c r="C1050" s="87" t="s">
        <v>3451</v>
      </c>
      <c r="D1050" s="87" t="s">
        <v>3924</v>
      </c>
      <c r="E1050" s="87" t="s">
        <v>3453</v>
      </c>
      <c r="F1050" s="87" t="s">
        <v>3968</v>
      </c>
      <c r="G1050" s="87" t="s">
        <v>3969</v>
      </c>
      <c r="H1050" s="76">
        <v>4002381842862</v>
      </c>
      <c r="I1050" s="88">
        <v>14</v>
      </c>
      <c r="J1050" s="86" t="s">
        <v>495</v>
      </c>
      <c r="K1050" s="87" t="s">
        <v>3455</v>
      </c>
      <c r="L1050" s="77">
        <f t="shared" si="16"/>
        <v>842862</v>
      </c>
    </row>
    <row r="1051" spans="1:12" ht="15" customHeight="1" x14ac:dyDescent="0.25">
      <c r="A1051" s="85" t="s">
        <v>745</v>
      </c>
      <c r="B1051" s="86" t="s">
        <v>746</v>
      </c>
      <c r="C1051" s="87" t="s">
        <v>3451</v>
      </c>
      <c r="D1051" s="87" t="s">
        <v>3924</v>
      </c>
      <c r="E1051" s="87" t="s">
        <v>3453</v>
      </c>
      <c r="F1051" s="87" t="s">
        <v>3968</v>
      </c>
      <c r="G1051" s="87" t="s">
        <v>3969</v>
      </c>
      <c r="H1051" s="76">
        <v>4002381842879</v>
      </c>
      <c r="I1051" s="88">
        <v>14</v>
      </c>
      <c r="J1051" s="86" t="s">
        <v>495</v>
      </c>
      <c r="K1051" s="87" t="s">
        <v>3455</v>
      </c>
      <c r="L1051" s="77">
        <f t="shared" si="16"/>
        <v>842879</v>
      </c>
    </row>
    <row r="1052" spans="1:12" ht="15" customHeight="1" x14ac:dyDescent="0.25">
      <c r="A1052" s="85" t="s">
        <v>760</v>
      </c>
      <c r="B1052" s="86" t="s">
        <v>761</v>
      </c>
      <c r="C1052" s="87" t="s">
        <v>3451</v>
      </c>
      <c r="D1052" s="87" t="s">
        <v>4205</v>
      </c>
      <c r="E1052" s="87" t="s">
        <v>3453</v>
      </c>
      <c r="F1052" s="87" t="s">
        <v>3494</v>
      </c>
      <c r="G1052" s="87" t="s">
        <v>4206</v>
      </c>
      <c r="H1052" s="76">
        <v>4002381847294</v>
      </c>
      <c r="I1052" s="88">
        <v>5.9</v>
      </c>
      <c r="J1052" s="86" t="s">
        <v>762</v>
      </c>
      <c r="K1052" s="87" t="s">
        <v>3595</v>
      </c>
      <c r="L1052" s="77">
        <f t="shared" si="16"/>
        <v>847294</v>
      </c>
    </row>
    <row r="1053" spans="1:12" ht="15" customHeight="1" x14ac:dyDescent="0.25">
      <c r="A1053" s="85" t="s">
        <v>779</v>
      </c>
      <c r="B1053" s="86" t="s">
        <v>780</v>
      </c>
      <c r="C1053" s="87" t="s">
        <v>3451</v>
      </c>
      <c r="D1053" s="87" t="s">
        <v>4205</v>
      </c>
      <c r="E1053" s="87" t="s">
        <v>3453</v>
      </c>
      <c r="F1053" s="87" t="s">
        <v>3508</v>
      </c>
      <c r="G1053" s="87" t="s">
        <v>4210</v>
      </c>
      <c r="H1053" s="76">
        <v>4002381847300</v>
      </c>
      <c r="I1053" s="88">
        <v>5.9</v>
      </c>
      <c r="J1053" s="86" t="s">
        <v>762</v>
      </c>
      <c r="K1053" s="87" t="s">
        <v>3595</v>
      </c>
      <c r="L1053" s="77">
        <f t="shared" si="16"/>
        <v>847300</v>
      </c>
    </row>
    <row r="1054" spans="1:12" ht="15" customHeight="1" x14ac:dyDescent="0.25">
      <c r="A1054" s="85" t="s">
        <v>781</v>
      </c>
      <c r="B1054" s="86" t="s">
        <v>782</v>
      </c>
      <c r="C1054" s="87" t="s">
        <v>3451</v>
      </c>
      <c r="D1054" s="87" t="s">
        <v>4205</v>
      </c>
      <c r="E1054" s="87" t="s">
        <v>3453</v>
      </c>
      <c r="F1054" s="87" t="s">
        <v>3536</v>
      </c>
      <c r="G1054" s="87" t="s">
        <v>4212</v>
      </c>
      <c r="H1054" s="76">
        <v>4002381847317</v>
      </c>
      <c r="I1054" s="88">
        <v>5.9</v>
      </c>
      <c r="J1054" s="86" t="s">
        <v>762</v>
      </c>
      <c r="K1054" s="87" t="s">
        <v>3595</v>
      </c>
      <c r="L1054" s="77">
        <f t="shared" si="16"/>
        <v>847317</v>
      </c>
    </row>
    <row r="1055" spans="1:12" ht="15" customHeight="1" x14ac:dyDescent="0.25">
      <c r="A1055" s="85" t="s">
        <v>783</v>
      </c>
      <c r="B1055" s="86" t="s">
        <v>784</v>
      </c>
      <c r="C1055" s="87" t="s">
        <v>3451</v>
      </c>
      <c r="D1055" s="87" t="s">
        <v>4205</v>
      </c>
      <c r="E1055" s="87" t="s">
        <v>3453</v>
      </c>
      <c r="F1055" s="87" t="s">
        <v>4213</v>
      </c>
      <c r="G1055" s="87" t="s">
        <v>4212</v>
      </c>
      <c r="H1055" s="76">
        <v>4002381847324</v>
      </c>
      <c r="I1055" s="88">
        <v>5.9</v>
      </c>
      <c r="J1055" s="86" t="s">
        <v>762</v>
      </c>
      <c r="K1055" s="87" t="s">
        <v>3595</v>
      </c>
      <c r="L1055" s="77">
        <f t="shared" si="16"/>
        <v>847324</v>
      </c>
    </row>
    <row r="1056" spans="1:12" ht="15" customHeight="1" x14ac:dyDescent="0.25">
      <c r="A1056" s="85" t="s">
        <v>785</v>
      </c>
      <c r="B1056" s="86" t="s">
        <v>786</v>
      </c>
      <c r="C1056" s="87" t="s">
        <v>3451</v>
      </c>
      <c r="D1056" s="87" t="s">
        <v>4205</v>
      </c>
      <c r="E1056" s="87" t="s">
        <v>3453</v>
      </c>
      <c r="F1056" s="87" t="s">
        <v>3536</v>
      </c>
      <c r="G1056" s="87" t="s">
        <v>4210</v>
      </c>
      <c r="H1056" s="76">
        <v>4002381847331</v>
      </c>
      <c r="I1056" s="88">
        <v>5.9</v>
      </c>
      <c r="J1056" s="86" t="s">
        <v>762</v>
      </c>
      <c r="K1056" s="87" t="s">
        <v>3595</v>
      </c>
      <c r="L1056" s="77">
        <f t="shared" si="16"/>
        <v>847331</v>
      </c>
    </row>
    <row r="1057" spans="1:12" ht="15" customHeight="1" x14ac:dyDescent="0.25">
      <c r="A1057" s="85" t="s">
        <v>787</v>
      </c>
      <c r="B1057" s="86" t="s">
        <v>788</v>
      </c>
      <c r="C1057" s="87" t="s">
        <v>3451</v>
      </c>
      <c r="D1057" s="87" t="s">
        <v>4205</v>
      </c>
      <c r="E1057" s="87" t="s">
        <v>3453</v>
      </c>
      <c r="F1057" s="87" t="s">
        <v>4171</v>
      </c>
      <c r="G1057" s="87" t="s">
        <v>3638</v>
      </c>
      <c r="H1057" s="76">
        <v>4002381847348</v>
      </c>
      <c r="I1057" s="88">
        <v>5.9</v>
      </c>
      <c r="J1057" s="86" t="s">
        <v>762</v>
      </c>
      <c r="K1057" s="87" t="s">
        <v>3595</v>
      </c>
      <c r="L1057" s="77">
        <f t="shared" si="16"/>
        <v>847348</v>
      </c>
    </row>
    <row r="1058" spans="1:12" ht="15" customHeight="1" x14ac:dyDescent="0.25">
      <c r="A1058" s="85" t="s">
        <v>789</v>
      </c>
      <c r="B1058" s="86" t="s">
        <v>790</v>
      </c>
      <c r="C1058" s="87" t="s">
        <v>3451</v>
      </c>
      <c r="D1058" s="87" t="s">
        <v>4205</v>
      </c>
      <c r="E1058" s="87" t="s">
        <v>3453</v>
      </c>
      <c r="F1058" s="87" t="s">
        <v>4214</v>
      </c>
      <c r="G1058" s="87" t="s">
        <v>4215</v>
      </c>
      <c r="H1058" s="76">
        <v>4002381847355</v>
      </c>
      <c r="I1058" s="88">
        <v>5.9</v>
      </c>
      <c r="J1058" s="86" t="s">
        <v>762</v>
      </c>
      <c r="K1058" s="87" t="s">
        <v>3595</v>
      </c>
      <c r="L1058" s="77">
        <f t="shared" si="16"/>
        <v>847355</v>
      </c>
    </row>
    <row r="1059" spans="1:12" ht="15" customHeight="1" x14ac:dyDescent="0.25">
      <c r="A1059" s="85" t="s">
        <v>791</v>
      </c>
      <c r="B1059" s="86" t="s">
        <v>792</v>
      </c>
      <c r="C1059" s="87" t="s">
        <v>3451</v>
      </c>
      <c r="D1059" s="87" t="s">
        <v>4205</v>
      </c>
      <c r="E1059" s="87" t="s">
        <v>3453</v>
      </c>
      <c r="F1059" s="87" t="s">
        <v>3531</v>
      </c>
      <c r="G1059" s="87" t="s">
        <v>4210</v>
      </c>
      <c r="H1059" s="76">
        <v>4002381847362</v>
      </c>
      <c r="I1059" s="88">
        <v>5.9</v>
      </c>
      <c r="J1059" s="86" t="s">
        <v>762</v>
      </c>
      <c r="K1059" s="87" t="s">
        <v>3595</v>
      </c>
      <c r="L1059" s="77">
        <f t="shared" si="16"/>
        <v>847362</v>
      </c>
    </row>
    <row r="1060" spans="1:12" ht="15" customHeight="1" x14ac:dyDescent="0.25">
      <c r="A1060" s="85" t="s">
        <v>763</v>
      </c>
      <c r="B1060" s="86" t="s">
        <v>764</v>
      </c>
      <c r="C1060" s="87" t="s">
        <v>3451</v>
      </c>
      <c r="D1060" s="87" t="s">
        <v>4205</v>
      </c>
      <c r="E1060" s="87" t="s">
        <v>3453</v>
      </c>
      <c r="F1060" s="87" t="s">
        <v>3590</v>
      </c>
      <c r="G1060" s="87" t="s">
        <v>4207</v>
      </c>
      <c r="H1060" s="76">
        <v>4002381847379</v>
      </c>
      <c r="I1060" s="88">
        <v>5.9</v>
      </c>
      <c r="J1060" s="86" t="s">
        <v>762</v>
      </c>
      <c r="K1060" s="87" t="s">
        <v>3595</v>
      </c>
      <c r="L1060" s="77">
        <f t="shared" si="16"/>
        <v>847379</v>
      </c>
    </row>
    <row r="1061" spans="1:12" ht="15" customHeight="1" x14ac:dyDescent="0.25">
      <c r="A1061" s="85" t="s">
        <v>765</v>
      </c>
      <c r="B1061" s="86" t="s">
        <v>766</v>
      </c>
      <c r="C1061" s="87" t="s">
        <v>3451</v>
      </c>
      <c r="D1061" s="87" t="s">
        <v>4205</v>
      </c>
      <c r="E1061" s="87" t="s">
        <v>3453</v>
      </c>
      <c r="F1061" s="87" t="s">
        <v>4208</v>
      </c>
      <c r="G1061" s="87" t="s">
        <v>4209</v>
      </c>
      <c r="H1061" s="76">
        <v>4002381847386</v>
      </c>
      <c r="I1061" s="88">
        <v>5.9</v>
      </c>
      <c r="J1061" s="86" t="s">
        <v>762</v>
      </c>
      <c r="K1061" s="87" t="s">
        <v>3595</v>
      </c>
      <c r="L1061" s="77">
        <f t="shared" si="16"/>
        <v>847386</v>
      </c>
    </row>
    <row r="1062" spans="1:12" ht="15" customHeight="1" x14ac:dyDescent="0.25">
      <c r="A1062" s="85" t="s">
        <v>767</v>
      </c>
      <c r="B1062" s="86" t="s">
        <v>768</v>
      </c>
      <c r="C1062" s="87" t="s">
        <v>3451</v>
      </c>
      <c r="D1062" s="87" t="s">
        <v>4205</v>
      </c>
      <c r="E1062" s="87" t="s">
        <v>3453</v>
      </c>
      <c r="F1062" s="87" t="s">
        <v>3549</v>
      </c>
      <c r="G1062" s="87" t="s">
        <v>3855</v>
      </c>
      <c r="H1062" s="76">
        <v>4002381847393</v>
      </c>
      <c r="I1062" s="88">
        <v>5.9</v>
      </c>
      <c r="J1062" s="86" t="s">
        <v>762</v>
      </c>
      <c r="K1062" s="87" t="s">
        <v>3595</v>
      </c>
      <c r="L1062" s="77">
        <f t="shared" si="16"/>
        <v>847393</v>
      </c>
    </row>
    <row r="1063" spans="1:12" ht="15" customHeight="1" x14ac:dyDescent="0.25">
      <c r="A1063" s="85" t="s">
        <v>769</v>
      </c>
      <c r="B1063" s="86" t="s">
        <v>770</v>
      </c>
      <c r="C1063" s="87" t="s">
        <v>3451</v>
      </c>
      <c r="D1063" s="87" t="s">
        <v>4205</v>
      </c>
      <c r="E1063" s="87" t="s">
        <v>3453</v>
      </c>
      <c r="F1063" s="87" t="s">
        <v>4162</v>
      </c>
      <c r="G1063" s="87" t="s">
        <v>4209</v>
      </c>
      <c r="H1063" s="76">
        <v>4002381847409</v>
      </c>
      <c r="I1063" s="88">
        <v>5.9</v>
      </c>
      <c r="J1063" s="86" t="s">
        <v>762</v>
      </c>
      <c r="K1063" s="87" t="s">
        <v>3595</v>
      </c>
      <c r="L1063" s="77">
        <f t="shared" si="16"/>
        <v>847409</v>
      </c>
    </row>
    <row r="1064" spans="1:12" ht="15" customHeight="1" x14ac:dyDescent="0.25">
      <c r="A1064" s="85" t="s">
        <v>771</v>
      </c>
      <c r="B1064" s="86" t="s">
        <v>772</v>
      </c>
      <c r="C1064" s="87" t="s">
        <v>3451</v>
      </c>
      <c r="D1064" s="87" t="s">
        <v>4205</v>
      </c>
      <c r="E1064" s="87" t="s">
        <v>3453</v>
      </c>
      <c r="F1064" s="87" t="s">
        <v>3571</v>
      </c>
      <c r="G1064" s="87" t="s">
        <v>4207</v>
      </c>
      <c r="H1064" s="76">
        <v>4002381847416</v>
      </c>
      <c r="I1064" s="88">
        <v>5.9</v>
      </c>
      <c r="J1064" s="86" t="s">
        <v>762</v>
      </c>
      <c r="K1064" s="87" t="s">
        <v>3595</v>
      </c>
      <c r="L1064" s="77">
        <f t="shared" si="16"/>
        <v>847416</v>
      </c>
    </row>
    <row r="1065" spans="1:12" ht="15" customHeight="1" x14ac:dyDescent="0.25">
      <c r="A1065" s="85" t="s">
        <v>773</v>
      </c>
      <c r="B1065" s="86" t="s">
        <v>774</v>
      </c>
      <c r="C1065" s="87" t="s">
        <v>3451</v>
      </c>
      <c r="D1065" s="87" t="s">
        <v>4205</v>
      </c>
      <c r="E1065" s="87" t="s">
        <v>3453</v>
      </c>
      <c r="F1065" s="87" t="s">
        <v>4082</v>
      </c>
      <c r="G1065" s="87" t="s">
        <v>4210</v>
      </c>
      <c r="H1065" s="76">
        <v>4002381847423</v>
      </c>
      <c r="I1065" s="88">
        <v>5.9</v>
      </c>
      <c r="J1065" s="86" t="s">
        <v>762</v>
      </c>
      <c r="K1065" s="87" t="s">
        <v>3595</v>
      </c>
      <c r="L1065" s="77">
        <f t="shared" si="16"/>
        <v>847423</v>
      </c>
    </row>
    <row r="1066" spans="1:12" ht="15" customHeight="1" x14ac:dyDescent="0.25">
      <c r="A1066" s="85" t="s">
        <v>775</v>
      </c>
      <c r="B1066" s="86" t="s">
        <v>776</v>
      </c>
      <c r="C1066" s="87" t="s">
        <v>3451</v>
      </c>
      <c r="D1066" s="87" t="s">
        <v>4205</v>
      </c>
      <c r="E1066" s="87" t="s">
        <v>3453</v>
      </c>
      <c r="F1066" s="87" t="s">
        <v>3908</v>
      </c>
      <c r="G1066" s="87" t="s">
        <v>4211</v>
      </c>
      <c r="H1066" s="76">
        <v>4002381847430</v>
      </c>
      <c r="I1066" s="88">
        <v>5.9</v>
      </c>
      <c r="J1066" s="86" t="s">
        <v>762</v>
      </c>
      <c r="K1066" s="87" t="s">
        <v>3595</v>
      </c>
      <c r="L1066" s="77">
        <f t="shared" si="16"/>
        <v>847430</v>
      </c>
    </row>
    <row r="1067" spans="1:12" ht="15" customHeight="1" x14ac:dyDescent="0.25">
      <c r="A1067" s="85" t="s">
        <v>777</v>
      </c>
      <c r="B1067" s="86" t="s">
        <v>778</v>
      </c>
      <c r="C1067" s="87" t="s">
        <v>3451</v>
      </c>
      <c r="D1067" s="87" t="s">
        <v>4205</v>
      </c>
      <c r="E1067" s="87" t="s">
        <v>3453</v>
      </c>
      <c r="F1067" s="87" t="s">
        <v>3571</v>
      </c>
      <c r="G1067" s="87" t="s">
        <v>3855</v>
      </c>
      <c r="H1067" s="76">
        <v>4002381847447</v>
      </c>
      <c r="I1067" s="88">
        <v>5.9</v>
      </c>
      <c r="J1067" s="86" t="s">
        <v>762</v>
      </c>
      <c r="K1067" s="87" t="s">
        <v>3595</v>
      </c>
      <c r="L1067" s="77">
        <f t="shared" si="16"/>
        <v>847447</v>
      </c>
    </row>
    <row r="1068" spans="1:12" ht="15" customHeight="1" x14ac:dyDescent="0.25">
      <c r="A1068" s="85" t="s">
        <v>1857</v>
      </c>
      <c r="B1068" s="86" t="s">
        <v>2741</v>
      </c>
      <c r="C1068" s="87" t="s">
        <v>3475</v>
      </c>
      <c r="D1068" s="87" t="s">
        <v>3482</v>
      </c>
      <c r="E1068" s="87" t="s">
        <v>3453</v>
      </c>
      <c r="F1068" s="87"/>
      <c r="G1068" s="87" t="s">
        <v>4158</v>
      </c>
      <c r="H1068" s="76">
        <v>4002381848895</v>
      </c>
      <c r="I1068" s="88">
        <v>609.1</v>
      </c>
      <c r="J1068" s="86" t="s">
        <v>1856</v>
      </c>
      <c r="K1068" s="87" t="s">
        <v>3496</v>
      </c>
      <c r="L1068" s="77">
        <f t="shared" si="16"/>
        <v>848895</v>
      </c>
    </row>
    <row r="1069" spans="1:12" ht="15" customHeight="1" x14ac:dyDescent="0.25">
      <c r="A1069" s="85" t="s">
        <v>209</v>
      </c>
      <c r="B1069" s="86" t="s">
        <v>210</v>
      </c>
      <c r="C1069" s="87" t="s">
        <v>3475</v>
      </c>
      <c r="D1069" s="87" t="s">
        <v>3790</v>
      </c>
      <c r="E1069" s="87" t="s">
        <v>3471</v>
      </c>
      <c r="F1069" s="87"/>
      <c r="G1069" s="87" t="s">
        <v>3790</v>
      </c>
      <c r="H1069" s="76">
        <v>4002381858290</v>
      </c>
      <c r="I1069" s="88">
        <v>153.69999999999999</v>
      </c>
      <c r="J1069" s="86" t="s">
        <v>202</v>
      </c>
      <c r="K1069" s="87" t="s">
        <v>3455</v>
      </c>
      <c r="L1069" s="77">
        <f t="shared" si="16"/>
        <v>858290</v>
      </c>
    </row>
    <row r="1070" spans="1:12" ht="15" customHeight="1" x14ac:dyDescent="0.25">
      <c r="A1070" s="85" t="s">
        <v>211</v>
      </c>
      <c r="B1070" s="86" t="s">
        <v>212</v>
      </c>
      <c r="C1070" s="87" t="s">
        <v>3475</v>
      </c>
      <c r="D1070" s="87" t="s">
        <v>3790</v>
      </c>
      <c r="E1070" s="87" t="s">
        <v>3471</v>
      </c>
      <c r="F1070" s="87"/>
      <c r="G1070" s="87" t="s">
        <v>3790</v>
      </c>
      <c r="H1070" s="76">
        <v>4002381858306</v>
      </c>
      <c r="I1070" s="88">
        <v>147.80000000000001</v>
      </c>
      <c r="J1070" s="86" t="s">
        <v>205</v>
      </c>
      <c r="K1070" s="87" t="s">
        <v>3455</v>
      </c>
      <c r="L1070" s="77">
        <f t="shared" si="16"/>
        <v>858306</v>
      </c>
    </row>
    <row r="1071" spans="1:12" ht="15" customHeight="1" x14ac:dyDescent="0.25">
      <c r="A1071" s="85" t="s">
        <v>213</v>
      </c>
      <c r="B1071" s="86" t="s">
        <v>214</v>
      </c>
      <c r="C1071" s="87" t="s">
        <v>3465</v>
      </c>
      <c r="D1071" s="87" t="s">
        <v>3790</v>
      </c>
      <c r="E1071" s="87" t="s">
        <v>3471</v>
      </c>
      <c r="F1071" s="87"/>
      <c r="G1071" s="87" t="s">
        <v>3790</v>
      </c>
      <c r="H1071" s="76">
        <v>4002381858313</v>
      </c>
      <c r="I1071" s="88">
        <v>147.80000000000001</v>
      </c>
      <c r="J1071" s="86" t="s">
        <v>208</v>
      </c>
      <c r="K1071" s="87" t="s">
        <v>3455</v>
      </c>
      <c r="L1071" s="77">
        <f t="shared" si="16"/>
        <v>858313</v>
      </c>
    </row>
    <row r="1072" spans="1:12" ht="15" customHeight="1" x14ac:dyDescent="0.25">
      <c r="A1072" s="85" t="s">
        <v>33</v>
      </c>
      <c r="B1072" s="86" t="s">
        <v>34</v>
      </c>
      <c r="C1072" s="87" t="s">
        <v>3451</v>
      </c>
      <c r="D1072" s="87" t="s">
        <v>3461</v>
      </c>
      <c r="E1072" s="87" t="s">
        <v>3453</v>
      </c>
      <c r="F1072" s="87" t="s">
        <v>3477</v>
      </c>
      <c r="G1072" s="87" t="s">
        <v>3481</v>
      </c>
      <c r="H1072" s="76">
        <v>4002381861764</v>
      </c>
      <c r="I1072" s="88">
        <v>119</v>
      </c>
      <c r="J1072" s="86" t="s">
        <v>30</v>
      </c>
      <c r="K1072" s="87" t="s">
        <v>3455</v>
      </c>
      <c r="L1072" s="77">
        <f t="shared" si="16"/>
        <v>861764</v>
      </c>
    </row>
    <row r="1073" spans="1:12" ht="15" customHeight="1" x14ac:dyDescent="0.25">
      <c r="A1073" s="78">
        <v>832927</v>
      </c>
      <c r="B1073" s="79" t="s">
        <v>119</v>
      </c>
      <c r="H1073" s="76">
        <v>4002381862716</v>
      </c>
      <c r="I1073" s="79">
        <v>363.7</v>
      </c>
      <c r="L1073" s="77">
        <f t="shared" si="16"/>
        <v>862716</v>
      </c>
    </row>
    <row r="1074" spans="1:12" ht="15" customHeight="1" x14ac:dyDescent="0.25">
      <c r="A1074" s="78">
        <v>832931</v>
      </c>
      <c r="B1074" s="79" t="s">
        <v>121</v>
      </c>
      <c r="H1074" s="76">
        <v>4002381862761</v>
      </c>
      <c r="I1074" s="79">
        <v>101.3</v>
      </c>
      <c r="L1074" s="77">
        <f t="shared" si="16"/>
        <v>862761</v>
      </c>
    </row>
    <row r="1075" spans="1:12" ht="15" customHeight="1" x14ac:dyDescent="0.25">
      <c r="A1075" s="85" t="s">
        <v>122</v>
      </c>
      <c r="B1075" s="86" t="s">
        <v>123</v>
      </c>
      <c r="C1075" s="87" t="s">
        <v>3475</v>
      </c>
      <c r="D1075" s="87" t="s">
        <v>3512</v>
      </c>
      <c r="E1075" s="87" t="s">
        <v>3453</v>
      </c>
      <c r="F1075" s="87" t="s">
        <v>3731</v>
      </c>
      <c r="G1075" s="87" t="s">
        <v>3733</v>
      </c>
      <c r="H1075" s="76">
        <v>4002381862822</v>
      </c>
      <c r="I1075" s="88">
        <v>326</v>
      </c>
      <c r="J1075" s="86" t="s">
        <v>120</v>
      </c>
      <c r="K1075" s="87" t="s">
        <v>3455</v>
      </c>
      <c r="L1075" s="77">
        <f t="shared" si="16"/>
        <v>862822</v>
      </c>
    </row>
    <row r="1076" spans="1:12" ht="15" customHeight="1" x14ac:dyDescent="0.25">
      <c r="A1076" s="85" t="s">
        <v>124</v>
      </c>
      <c r="B1076" s="86" t="s">
        <v>125</v>
      </c>
      <c r="C1076" s="87" t="s">
        <v>3475</v>
      </c>
      <c r="D1076" s="87" t="s">
        <v>3515</v>
      </c>
      <c r="E1076" s="87" t="s">
        <v>3453</v>
      </c>
      <c r="F1076" s="87" t="s">
        <v>3731</v>
      </c>
      <c r="G1076" s="87" t="s">
        <v>3734</v>
      </c>
      <c r="H1076" s="76">
        <v>4002381862860</v>
      </c>
      <c r="I1076" s="88">
        <v>92.4</v>
      </c>
      <c r="J1076" s="86" t="s">
        <v>120</v>
      </c>
      <c r="K1076" s="87" t="s">
        <v>3455</v>
      </c>
      <c r="L1076" s="77">
        <f t="shared" si="16"/>
        <v>862860</v>
      </c>
    </row>
    <row r="1077" spans="1:12" ht="15" customHeight="1" x14ac:dyDescent="0.25">
      <c r="A1077" s="85" t="s">
        <v>3268</v>
      </c>
      <c r="B1077" s="86" t="s">
        <v>3269</v>
      </c>
      <c r="C1077" s="87" t="s">
        <v>3475</v>
      </c>
      <c r="D1077" s="87" t="s">
        <v>3591</v>
      </c>
      <c r="E1077" s="87" t="s">
        <v>3471</v>
      </c>
      <c r="F1077" s="87"/>
      <c r="G1077" s="87" t="s">
        <v>3591</v>
      </c>
      <c r="H1077" s="76">
        <v>4002381864680</v>
      </c>
      <c r="I1077" s="88">
        <v>384.6</v>
      </c>
      <c r="J1077" s="86" t="s">
        <v>1231</v>
      </c>
      <c r="K1077" s="87" t="s">
        <v>3455</v>
      </c>
      <c r="L1077" s="77">
        <f t="shared" si="16"/>
        <v>864680</v>
      </c>
    </row>
    <row r="1078" spans="1:12" ht="15" customHeight="1" x14ac:dyDescent="0.25">
      <c r="A1078" s="85" t="s">
        <v>451</v>
      </c>
      <c r="B1078" s="86" t="s">
        <v>452</v>
      </c>
      <c r="C1078" s="87" t="s">
        <v>3475</v>
      </c>
      <c r="D1078" s="87" t="s">
        <v>3452</v>
      </c>
      <c r="E1078" s="87" t="s">
        <v>3471</v>
      </c>
      <c r="F1078" s="87" t="s">
        <v>3499</v>
      </c>
      <c r="G1078" s="87" t="s">
        <v>3452</v>
      </c>
      <c r="H1078" s="76">
        <v>4002381864741</v>
      </c>
      <c r="I1078" s="88">
        <v>358.8</v>
      </c>
      <c r="J1078" s="86" t="s">
        <v>453</v>
      </c>
      <c r="K1078" s="87" t="s">
        <v>3496</v>
      </c>
      <c r="L1078" s="77">
        <f t="shared" si="16"/>
        <v>864741</v>
      </c>
    </row>
    <row r="1079" spans="1:12" ht="15" customHeight="1" x14ac:dyDescent="0.25">
      <c r="A1079" s="85" t="s">
        <v>3189</v>
      </c>
      <c r="B1079" s="86" t="s">
        <v>3190</v>
      </c>
      <c r="C1079" s="87" t="s">
        <v>3475</v>
      </c>
      <c r="D1079" s="87" t="s">
        <v>3452</v>
      </c>
      <c r="E1079" s="87" t="s">
        <v>3453</v>
      </c>
      <c r="F1079" s="87" t="s">
        <v>3800</v>
      </c>
      <c r="G1079" s="87" t="s">
        <v>3482</v>
      </c>
      <c r="H1079" s="76">
        <v>4002381866080</v>
      </c>
      <c r="I1079" s="88">
        <v>493.1</v>
      </c>
      <c r="J1079" s="86" t="s">
        <v>3191</v>
      </c>
      <c r="K1079" s="87" t="s">
        <v>3455</v>
      </c>
      <c r="L1079" s="77">
        <f t="shared" si="16"/>
        <v>866080</v>
      </c>
    </row>
    <row r="1080" spans="1:12" ht="15" customHeight="1" x14ac:dyDescent="0.25">
      <c r="A1080" s="78">
        <v>835810</v>
      </c>
      <c r="B1080" s="79" t="s">
        <v>454</v>
      </c>
      <c r="H1080" s="76">
        <v>4002381867872</v>
      </c>
      <c r="I1080" s="79">
        <v>31.9</v>
      </c>
      <c r="L1080" s="77">
        <f t="shared" si="16"/>
        <v>867872</v>
      </c>
    </row>
    <row r="1081" spans="1:12" ht="15" customHeight="1" x14ac:dyDescent="0.25">
      <c r="A1081" s="78">
        <v>837726</v>
      </c>
      <c r="B1081" s="79" t="s">
        <v>21</v>
      </c>
      <c r="H1081" s="76">
        <v>4002381869678</v>
      </c>
      <c r="I1081" s="79">
        <v>185.5</v>
      </c>
      <c r="L1081" s="77">
        <f t="shared" si="16"/>
        <v>869678</v>
      </c>
    </row>
    <row r="1082" spans="1:12" ht="15" customHeight="1" x14ac:dyDescent="0.25">
      <c r="A1082" s="85" t="s">
        <v>482</v>
      </c>
      <c r="B1082" s="86" t="s">
        <v>483</v>
      </c>
      <c r="C1082" s="87" t="s">
        <v>3465</v>
      </c>
      <c r="D1082" s="87" t="s">
        <v>3452</v>
      </c>
      <c r="E1082" s="87" t="s">
        <v>3453</v>
      </c>
      <c r="F1082" s="87" t="s">
        <v>3487</v>
      </c>
      <c r="G1082" s="87" t="s">
        <v>3457</v>
      </c>
      <c r="H1082" s="76">
        <v>4002381869715</v>
      </c>
      <c r="I1082" s="88">
        <v>125.7</v>
      </c>
      <c r="J1082" s="86" t="s">
        <v>484</v>
      </c>
      <c r="K1082" s="87" t="s">
        <v>3488</v>
      </c>
      <c r="L1082" s="77">
        <f t="shared" si="16"/>
        <v>869715</v>
      </c>
    </row>
    <row r="1083" spans="1:12" ht="15" customHeight="1" x14ac:dyDescent="0.25">
      <c r="A1083" s="85" t="s">
        <v>1868</v>
      </c>
      <c r="B1083" s="86" t="s">
        <v>2756</v>
      </c>
      <c r="C1083" s="87" t="s">
        <v>3475</v>
      </c>
      <c r="D1083" s="87" t="s">
        <v>3490</v>
      </c>
      <c r="E1083" s="87" t="s">
        <v>3471</v>
      </c>
      <c r="F1083" s="87"/>
      <c r="G1083" s="87" t="s">
        <v>3490</v>
      </c>
      <c r="H1083" s="76">
        <v>4002381870490</v>
      </c>
      <c r="I1083" s="88">
        <v>66.8</v>
      </c>
      <c r="J1083" s="86" t="s">
        <v>1863</v>
      </c>
      <c r="K1083" s="87" t="s">
        <v>3595</v>
      </c>
      <c r="L1083" s="77">
        <f t="shared" si="16"/>
        <v>870490</v>
      </c>
    </row>
    <row r="1084" spans="1:12" ht="15" customHeight="1" x14ac:dyDescent="0.25">
      <c r="A1084" s="85" t="s">
        <v>1866</v>
      </c>
      <c r="B1084" s="86" t="s">
        <v>2754</v>
      </c>
      <c r="C1084" s="87" t="s">
        <v>3475</v>
      </c>
      <c r="D1084" s="87" t="s">
        <v>3598</v>
      </c>
      <c r="E1084" s="87" t="s">
        <v>3471</v>
      </c>
      <c r="F1084" s="87"/>
      <c r="G1084" s="87" t="s">
        <v>3598</v>
      </c>
      <c r="H1084" s="76">
        <v>4002381870506</v>
      </c>
      <c r="I1084" s="88">
        <v>242</v>
      </c>
      <c r="J1084" s="86" t="s">
        <v>1863</v>
      </c>
      <c r="K1084" s="87" t="s">
        <v>3595</v>
      </c>
      <c r="L1084" s="77">
        <f t="shared" si="16"/>
        <v>870506</v>
      </c>
    </row>
    <row r="1085" spans="1:12" ht="15" customHeight="1" x14ac:dyDescent="0.25">
      <c r="A1085" s="85" t="s">
        <v>1867</v>
      </c>
      <c r="B1085" s="86" t="s">
        <v>2755</v>
      </c>
      <c r="C1085" s="87" t="s">
        <v>3475</v>
      </c>
      <c r="D1085" s="87" t="s">
        <v>3598</v>
      </c>
      <c r="E1085" s="87" t="s">
        <v>3471</v>
      </c>
      <c r="F1085" s="87"/>
      <c r="G1085" s="87" t="s">
        <v>3598</v>
      </c>
      <c r="H1085" s="76">
        <v>4002381870513</v>
      </c>
      <c r="I1085" s="88">
        <v>233.5</v>
      </c>
      <c r="J1085" s="86" t="s">
        <v>1863</v>
      </c>
      <c r="K1085" s="87" t="s">
        <v>3595</v>
      </c>
      <c r="L1085" s="77">
        <f t="shared" si="16"/>
        <v>870513</v>
      </c>
    </row>
    <row r="1086" spans="1:12" ht="15" customHeight="1" x14ac:dyDescent="0.25">
      <c r="A1086" s="85" t="s">
        <v>479</v>
      </c>
      <c r="B1086" s="86" t="s">
        <v>480</v>
      </c>
      <c r="C1086" s="87" t="s">
        <v>3475</v>
      </c>
      <c r="D1086" s="87" t="s">
        <v>3592</v>
      </c>
      <c r="E1086" s="87" t="s">
        <v>3471</v>
      </c>
      <c r="F1086" s="87"/>
      <c r="G1086" s="87" t="s">
        <v>3592</v>
      </c>
      <c r="H1086" s="76">
        <v>4002381870575</v>
      </c>
      <c r="I1086" s="88">
        <v>135.5</v>
      </c>
      <c r="J1086" s="86" t="s">
        <v>481</v>
      </c>
      <c r="K1086" s="87" t="s">
        <v>3496</v>
      </c>
      <c r="L1086" s="77">
        <f t="shared" si="16"/>
        <v>870575</v>
      </c>
    </row>
    <row r="1087" spans="1:12" ht="15" customHeight="1" x14ac:dyDescent="0.25">
      <c r="A1087" s="85" t="s">
        <v>3068</v>
      </c>
      <c r="B1087" s="86" t="s">
        <v>3069</v>
      </c>
      <c r="C1087" s="87" t="s">
        <v>3451</v>
      </c>
      <c r="D1087" s="87" t="s">
        <v>3556</v>
      </c>
      <c r="E1087" s="87" t="s">
        <v>3453</v>
      </c>
      <c r="F1087" s="87" t="s">
        <v>3569</v>
      </c>
      <c r="G1087" s="87" t="s">
        <v>3570</v>
      </c>
      <c r="H1087" s="76">
        <v>4002381870872</v>
      </c>
      <c r="I1087" s="88">
        <v>763.5</v>
      </c>
      <c r="J1087" s="86" t="s">
        <v>86</v>
      </c>
      <c r="K1087" s="87" t="s">
        <v>3455</v>
      </c>
      <c r="L1087" s="77">
        <f t="shared" si="16"/>
        <v>870872</v>
      </c>
    </row>
    <row r="1088" spans="1:12" ht="15" customHeight="1" x14ac:dyDescent="0.25">
      <c r="A1088" s="78">
        <v>839998</v>
      </c>
      <c r="B1088" s="79" t="s">
        <v>2747</v>
      </c>
      <c r="H1088" s="76">
        <v>4002381872548</v>
      </c>
      <c r="I1088" s="79">
        <v>218.7</v>
      </c>
      <c r="L1088" s="77">
        <f t="shared" si="16"/>
        <v>872548</v>
      </c>
    </row>
    <row r="1089" spans="1:12" ht="15" customHeight="1" x14ac:dyDescent="0.25">
      <c r="A1089" s="78">
        <v>839999</v>
      </c>
      <c r="B1089" s="79" t="s">
        <v>2746</v>
      </c>
      <c r="H1089" s="76">
        <v>4002381872555</v>
      </c>
      <c r="I1089" s="79">
        <v>875.2</v>
      </c>
      <c r="L1089" s="77">
        <f t="shared" si="16"/>
        <v>872555</v>
      </c>
    </row>
    <row r="1090" spans="1:12" ht="15" customHeight="1" x14ac:dyDescent="0.25">
      <c r="A1090" s="85" t="s">
        <v>461</v>
      </c>
      <c r="B1090" s="86" t="s">
        <v>462</v>
      </c>
      <c r="C1090" s="87" t="s">
        <v>3475</v>
      </c>
      <c r="D1090" s="87" t="s">
        <v>3482</v>
      </c>
      <c r="E1090" s="87" t="s">
        <v>3453</v>
      </c>
      <c r="F1090" s="87" t="s">
        <v>3501</v>
      </c>
      <c r="G1090" s="87" t="s">
        <v>3502</v>
      </c>
      <c r="H1090" s="76">
        <v>4002381872869</v>
      </c>
      <c r="I1090" s="88">
        <v>624.9</v>
      </c>
      <c r="J1090" s="86" t="s">
        <v>463</v>
      </c>
      <c r="K1090" s="87" t="s">
        <v>3496</v>
      </c>
      <c r="L1090" s="77">
        <f t="shared" si="16"/>
        <v>872869</v>
      </c>
    </row>
    <row r="1091" spans="1:12" ht="15" customHeight="1" x14ac:dyDescent="0.25">
      <c r="A1091" s="85" t="s">
        <v>464</v>
      </c>
      <c r="B1091" s="86" t="s">
        <v>465</v>
      </c>
      <c r="C1091" s="87" t="s">
        <v>3475</v>
      </c>
      <c r="D1091" s="87" t="s">
        <v>3452</v>
      </c>
      <c r="E1091" s="87" t="s">
        <v>3453</v>
      </c>
      <c r="F1091" s="87" t="s">
        <v>3463</v>
      </c>
      <c r="G1091" s="87" t="s">
        <v>3497</v>
      </c>
      <c r="H1091" s="76">
        <v>4002381872975</v>
      </c>
      <c r="I1091" s="88">
        <v>281.8</v>
      </c>
      <c r="J1091" s="86" t="s">
        <v>466</v>
      </c>
      <c r="K1091" s="87" t="s">
        <v>3496</v>
      </c>
      <c r="L1091" s="77">
        <f t="shared" ref="L1091:L1154" si="17">IFERROR(VALUE(RIGHT(H1091,6)),"")</f>
        <v>872975</v>
      </c>
    </row>
    <row r="1092" spans="1:12" ht="15" customHeight="1" x14ac:dyDescent="0.25">
      <c r="A1092" s="85" t="s">
        <v>915</v>
      </c>
      <c r="B1092" s="86" t="s">
        <v>916</v>
      </c>
      <c r="C1092" s="87" t="s">
        <v>3465</v>
      </c>
      <c r="D1092" s="87" t="s">
        <v>3641</v>
      </c>
      <c r="E1092" s="87" t="s">
        <v>3453</v>
      </c>
      <c r="F1092" s="87" t="s">
        <v>3494</v>
      </c>
      <c r="G1092" s="87" t="s">
        <v>3894</v>
      </c>
      <c r="H1092" s="76">
        <v>4002381873712</v>
      </c>
      <c r="I1092" s="88">
        <v>124.7</v>
      </c>
      <c r="J1092" s="86" t="s">
        <v>917</v>
      </c>
      <c r="K1092" s="87" t="s">
        <v>3455</v>
      </c>
      <c r="L1092" s="77">
        <f t="shared" si="17"/>
        <v>873712</v>
      </c>
    </row>
    <row r="1093" spans="1:12" ht="15" customHeight="1" x14ac:dyDescent="0.25">
      <c r="A1093" s="85" t="s">
        <v>918</v>
      </c>
      <c r="B1093" s="86" t="s">
        <v>919</v>
      </c>
      <c r="C1093" s="87" t="s">
        <v>3465</v>
      </c>
      <c r="D1093" s="87" t="s">
        <v>3892</v>
      </c>
      <c r="E1093" s="87" t="s">
        <v>3453</v>
      </c>
      <c r="F1093" s="87" t="s">
        <v>3494</v>
      </c>
      <c r="G1093" s="87" t="s">
        <v>3895</v>
      </c>
      <c r="H1093" s="76">
        <v>4002381873729</v>
      </c>
      <c r="I1093" s="88">
        <v>40.6</v>
      </c>
      <c r="J1093" s="86" t="s">
        <v>917</v>
      </c>
      <c r="K1093" s="87" t="s">
        <v>3455</v>
      </c>
      <c r="L1093" s="77">
        <f t="shared" si="17"/>
        <v>873729</v>
      </c>
    </row>
    <row r="1094" spans="1:12" ht="15" customHeight="1" x14ac:dyDescent="0.25">
      <c r="A1094" s="85" t="s">
        <v>920</v>
      </c>
      <c r="B1094" s="86" t="s">
        <v>921</v>
      </c>
      <c r="C1094" s="87" t="s">
        <v>3451</v>
      </c>
      <c r="D1094" s="87" t="s">
        <v>3896</v>
      </c>
      <c r="E1094" s="87" t="s">
        <v>3453</v>
      </c>
      <c r="F1094" s="87" t="s">
        <v>3494</v>
      </c>
      <c r="G1094" s="87" t="s">
        <v>3897</v>
      </c>
      <c r="H1094" s="76">
        <v>4002381873736</v>
      </c>
      <c r="I1094" s="88">
        <v>29.1</v>
      </c>
      <c r="J1094" s="86" t="s">
        <v>917</v>
      </c>
      <c r="K1094" s="87" t="s">
        <v>3455</v>
      </c>
      <c r="L1094" s="77">
        <f t="shared" si="17"/>
        <v>873736</v>
      </c>
    </row>
    <row r="1095" spans="1:12" ht="15" customHeight="1" x14ac:dyDescent="0.25">
      <c r="A1095" s="85" t="s">
        <v>922</v>
      </c>
      <c r="B1095" s="86" t="s">
        <v>923</v>
      </c>
      <c r="C1095" s="87" t="s">
        <v>3465</v>
      </c>
      <c r="D1095" s="87" t="s">
        <v>3641</v>
      </c>
      <c r="E1095" s="87" t="s">
        <v>3453</v>
      </c>
      <c r="F1095" s="87" t="s">
        <v>3494</v>
      </c>
      <c r="G1095" s="87" t="s">
        <v>3898</v>
      </c>
      <c r="H1095" s="76">
        <v>4002381873798</v>
      </c>
      <c r="I1095" s="88">
        <v>107</v>
      </c>
      <c r="J1095" s="86" t="s">
        <v>917</v>
      </c>
      <c r="K1095" s="87" t="s">
        <v>3455</v>
      </c>
      <c r="L1095" s="77">
        <f t="shared" si="17"/>
        <v>873798</v>
      </c>
    </row>
    <row r="1096" spans="1:12" ht="15" customHeight="1" x14ac:dyDescent="0.25">
      <c r="A1096" s="85" t="s">
        <v>924</v>
      </c>
      <c r="B1096" s="86" t="s">
        <v>925</v>
      </c>
      <c r="C1096" s="87" t="s">
        <v>3451</v>
      </c>
      <c r="D1096" s="87" t="s">
        <v>3892</v>
      </c>
      <c r="E1096" s="87" t="s">
        <v>3453</v>
      </c>
      <c r="F1096" s="87" t="s">
        <v>3494</v>
      </c>
      <c r="G1096" s="87" t="s">
        <v>3899</v>
      </c>
      <c r="H1096" s="76">
        <v>4002381873804</v>
      </c>
      <c r="I1096" s="88">
        <v>36.4</v>
      </c>
      <c r="J1096" s="86" t="s">
        <v>917</v>
      </c>
      <c r="K1096" s="87" t="s">
        <v>3455</v>
      </c>
      <c r="L1096" s="77">
        <f t="shared" si="17"/>
        <v>873804</v>
      </c>
    </row>
    <row r="1097" spans="1:12" ht="15" customHeight="1" x14ac:dyDescent="0.25">
      <c r="A1097" s="85" t="s">
        <v>926</v>
      </c>
      <c r="B1097" s="86" t="s">
        <v>927</v>
      </c>
      <c r="C1097" s="87" t="s">
        <v>3465</v>
      </c>
      <c r="D1097" s="87" t="s">
        <v>3896</v>
      </c>
      <c r="E1097" s="87" t="s">
        <v>3453</v>
      </c>
      <c r="F1097" s="87" t="s">
        <v>3494</v>
      </c>
      <c r="G1097" s="87" t="s">
        <v>3900</v>
      </c>
      <c r="H1097" s="76">
        <v>4002381873811</v>
      </c>
      <c r="I1097" s="88">
        <v>25</v>
      </c>
      <c r="J1097" s="86" t="s">
        <v>917</v>
      </c>
      <c r="K1097" s="87" t="s">
        <v>3455</v>
      </c>
      <c r="L1097" s="77">
        <f t="shared" si="17"/>
        <v>873811</v>
      </c>
    </row>
    <row r="1098" spans="1:12" ht="15" customHeight="1" x14ac:dyDescent="0.25">
      <c r="A1098" s="85" t="s">
        <v>928</v>
      </c>
      <c r="B1098" s="86" t="s">
        <v>929</v>
      </c>
      <c r="C1098" s="87" t="s">
        <v>3465</v>
      </c>
      <c r="D1098" s="87" t="s">
        <v>3641</v>
      </c>
      <c r="E1098" s="87" t="s">
        <v>3453</v>
      </c>
      <c r="F1098" s="87" t="s">
        <v>3494</v>
      </c>
      <c r="G1098" s="87" t="s">
        <v>3901</v>
      </c>
      <c r="H1098" s="76">
        <v>4002381873873</v>
      </c>
      <c r="I1098" s="88">
        <v>124.7</v>
      </c>
      <c r="J1098" s="86" t="s">
        <v>917</v>
      </c>
      <c r="K1098" s="87" t="s">
        <v>3455</v>
      </c>
      <c r="L1098" s="77">
        <f t="shared" si="17"/>
        <v>873873</v>
      </c>
    </row>
    <row r="1099" spans="1:12" ht="15" customHeight="1" x14ac:dyDescent="0.25">
      <c r="A1099" s="85" t="s">
        <v>930</v>
      </c>
      <c r="B1099" s="86" t="s">
        <v>931</v>
      </c>
      <c r="C1099" s="87" t="s">
        <v>3451</v>
      </c>
      <c r="D1099" s="87" t="s">
        <v>3892</v>
      </c>
      <c r="E1099" s="87" t="s">
        <v>3453</v>
      </c>
      <c r="F1099" s="87" t="s">
        <v>3770</v>
      </c>
      <c r="G1099" s="87" t="s">
        <v>3902</v>
      </c>
      <c r="H1099" s="76">
        <v>4002381873880</v>
      </c>
      <c r="I1099" s="88">
        <v>40.6</v>
      </c>
      <c r="J1099" s="86" t="s">
        <v>917</v>
      </c>
      <c r="K1099" s="87" t="s">
        <v>3455</v>
      </c>
      <c r="L1099" s="77">
        <f t="shared" si="17"/>
        <v>873880</v>
      </c>
    </row>
    <row r="1100" spans="1:12" ht="15" customHeight="1" x14ac:dyDescent="0.25">
      <c r="A1100" s="85" t="s">
        <v>932</v>
      </c>
      <c r="B1100" s="86" t="s">
        <v>933</v>
      </c>
      <c r="C1100" s="87" t="s">
        <v>3451</v>
      </c>
      <c r="D1100" s="87" t="s">
        <v>3896</v>
      </c>
      <c r="E1100" s="87" t="s">
        <v>3453</v>
      </c>
      <c r="F1100" s="87" t="s">
        <v>3494</v>
      </c>
      <c r="G1100" s="87" t="s">
        <v>3854</v>
      </c>
      <c r="H1100" s="76">
        <v>4002381873897</v>
      </c>
      <c r="I1100" s="88">
        <v>29.1</v>
      </c>
      <c r="J1100" s="86" t="s">
        <v>917</v>
      </c>
      <c r="K1100" s="87" t="s">
        <v>3455</v>
      </c>
      <c r="L1100" s="77">
        <f t="shared" si="17"/>
        <v>873897</v>
      </c>
    </row>
    <row r="1101" spans="1:12" ht="15" customHeight="1" x14ac:dyDescent="0.25">
      <c r="A1101" s="85" t="s">
        <v>934</v>
      </c>
      <c r="B1101" s="86" t="s">
        <v>935</v>
      </c>
      <c r="C1101" s="87" t="s">
        <v>3451</v>
      </c>
      <c r="D1101" s="87" t="s">
        <v>3641</v>
      </c>
      <c r="E1101" s="87" t="s">
        <v>3453</v>
      </c>
      <c r="F1101" s="87" t="s">
        <v>3494</v>
      </c>
      <c r="G1101" s="87" t="s">
        <v>3903</v>
      </c>
      <c r="H1101" s="76">
        <v>4002381873910</v>
      </c>
      <c r="I1101" s="88">
        <v>107</v>
      </c>
      <c r="J1101" s="86" t="s">
        <v>917</v>
      </c>
      <c r="K1101" s="87" t="s">
        <v>3455</v>
      </c>
      <c r="L1101" s="77">
        <f t="shared" si="17"/>
        <v>873910</v>
      </c>
    </row>
    <row r="1102" spans="1:12" ht="15" customHeight="1" x14ac:dyDescent="0.25">
      <c r="A1102" s="85" t="s">
        <v>936</v>
      </c>
      <c r="B1102" s="86" t="s">
        <v>937</v>
      </c>
      <c r="C1102" s="87" t="s">
        <v>3451</v>
      </c>
      <c r="D1102" s="87" t="s">
        <v>3892</v>
      </c>
      <c r="E1102" s="87" t="s">
        <v>3453</v>
      </c>
      <c r="F1102" s="87" t="s">
        <v>3494</v>
      </c>
      <c r="G1102" s="87" t="s">
        <v>3904</v>
      </c>
      <c r="H1102" s="76">
        <v>4002381873927</v>
      </c>
      <c r="I1102" s="88">
        <v>36.4</v>
      </c>
      <c r="J1102" s="86" t="s">
        <v>917</v>
      </c>
      <c r="K1102" s="87" t="s">
        <v>3455</v>
      </c>
      <c r="L1102" s="77">
        <f t="shared" si="17"/>
        <v>873927</v>
      </c>
    </row>
    <row r="1103" spans="1:12" ht="15" customHeight="1" x14ac:dyDescent="0.25">
      <c r="A1103" s="85" t="s">
        <v>938</v>
      </c>
      <c r="B1103" s="86" t="s">
        <v>939</v>
      </c>
      <c r="C1103" s="87" t="s">
        <v>3451</v>
      </c>
      <c r="D1103" s="87" t="s">
        <v>3896</v>
      </c>
      <c r="E1103" s="87" t="s">
        <v>3453</v>
      </c>
      <c r="F1103" s="87" t="s">
        <v>3494</v>
      </c>
      <c r="G1103" s="87" t="s">
        <v>3905</v>
      </c>
      <c r="H1103" s="76">
        <v>4002381873934</v>
      </c>
      <c r="I1103" s="88">
        <v>25</v>
      </c>
      <c r="J1103" s="86" t="s">
        <v>917</v>
      </c>
      <c r="K1103" s="87" t="s">
        <v>3455</v>
      </c>
      <c r="L1103" s="77">
        <f t="shared" si="17"/>
        <v>873934</v>
      </c>
    </row>
    <row r="1104" spans="1:12" ht="15" customHeight="1" x14ac:dyDescent="0.25">
      <c r="A1104" s="85" t="s">
        <v>2069</v>
      </c>
      <c r="B1104" s="86" t="s">
        <v>2070</v>
      </c>
      <c r="C1104" s="87" t="s">
        <v>3475</v>
      </c>
      <c r="D1104" s="87" t="s">
        <v>3490</v>
      </c>
      <c r="E1104" s="87" t="s">
        <v>3593</v>
      </c>
      <c r="F1104" s="87"/>
      <c r="G1104" s="87" t="s">
        <v>3854</v>
      </c>
      <c r="H1104" s="76">
        <v>4010496875606</v>
      </c>
      <c r="I1104" s="88">
        <v>162.80000000000001</v>
      </c>
      <c r="J1104" s="86" t="s">
        <v>2071</v>
      </c>
      <c r="K1104" s="87" t="s">
        <v>3595</v>
      </c>
      <c r="L1104" s="77">
        <f t="shared" si="17"/>
        <v>875606</v>
      </c>
    </row>
    <row r="1105" spans="1:12" ht="15" customHeight="1" x14ac:dyDescent="0.25">
      <c r="A1105" s="85" t="s">
        <v>2066</v>
      </c>
      <c r="B1105" s="86" t="s">
        <v>2067</v>
      </c>
      <c r="C1105" s="87" t="s">
        <v>3475</v>
      </c>
      <c r="D1105" s="87" t="s">
        <v>3490</v>
      </c>
      <c r="E1105" s="87" t="s">
        <v>3593</v>
      </c>
      <c r="F1105" s="87"/>
      <c r="G1105" s="87" t="s">
        <v>3853</v>
      </c>
      <c r="H1105" s="76">
        <v>4010496876177</v>
      </c>
      <c r="I1105" s="88">
        <v>165.2</v>
      </c>
      <c r="J1105" s="86" t="s">
        <v>2068</v>
      </c>
      <c r="K1105" s="87" t="s">
        <v>3595</v>
      </c>
      <c r="L1105" s="77">
        <f t="shared" si="17"/>
        <v>876177</v>
      </c>
    </row>
    <row r="1106" spans="1:12" ht="15" customHeight="1" x14ac:dyDescent="0.25">
      <c r="A1106" s="85" t="s">
        <v>2120</v>
      </c>
      <c r="B1106" s="86" t="s">
        <v>2121</v>
      </c>
      <c r="C1106" s="87" t="s">
        <v>3475</v>
      </c>
      <c r="D1106" s="87" t="s">
        <v>3490</v>
      </c>
      <c r="E1106" s="87" t="s">
        <v>3593</v>
      </c>
      <c r="F1106" s="87"/>
      <c r="G1106" s="87" t="s">
        <v>3834</v>
      </c>
      <c r="H1106" s="76">
        <v>4011333879023</v>
      </c>
      <c r="I1106" s="88">
        <v>137.1</v>
      </c>
      <c r="J1106" s="86" t="s">
        <v>2122</v>
      </c>
      <c r="K1106" s="87" t="s">
        <v>3595</v>
      </c>
      <c r="L1106" s="77">
        <f t="shared" si="17"/>
        <v>879023</v>
      </c>
    </row>
    <row r="1107" spans="1:12" ht="15" customHeight="1" x14ac:dyDescent="0.25">
      <c r="A1107" s="85" t="s">
        <v>415</v>
      </c>
      <c r="B1107" s="86" t="s">
        <v>416</v>
      </c>
      <c r="C1107" s="87" t="s">
        <v>3475</v>
      </c>
      <c r="D1107" s="87" t="s">
        <v>3492</v>
      </c>
      <c r="E1107" s="87" t="s">
        <v>3453</v>
      </c>
      <c r="F1107" s="87" t="s">
        <v>3477</v>
      </c>
      <c r="G1107" s="87" t="s">
        <v>3583</v>
      </c>
      <c r="H1107" s="76">
        <v>4002381879547</v>
      </c>
      <c r="I1107" s="88">
        <v>67.3</v>
      </c>
      <c r="J1107" s="86" t="s">
        <v>417</v>
      </c>
      <c r="K1107" s="87" t="s">
        <v>3496</v>
      </c>
      <c r="L1107" s="77">
        <f t="shared" si="17"/>
        <v>879547</v>
      </c>
    </row>
    <row r="1108" spans="1:12" ht="15" customHeight="1" x14ac:dyDescent="0.25">
      <c r="A1108" s="85" t="s">
        <v>403</v>
      </c>
      <c r="B1108" s="86" t="s">
        <v>404</v>
      </c>
      <c r="C1108" s="87" t="s">
        <v>3475</v>
      </c>
      <c r="D1108" s="87" t="s">
        <v>3492</v>
      </c>
      <c r="E1108" s="87" t="s">
        <v>3453</v>
      </c>
      <c r="F1108" s="87" t="s">
        <v>3477</v>
      </c>
      <c r="G1108" s="87" t="s">
        <v>3584</v>
      </c>
      <c r="H1108" s="76">
        <v>4002381879554</v>
      </c>
      <c r="I1108" s="88">
        <v>67.3</v>
      </c>
      <c r="J1108" s="86" t="s">
        <v>405</v>
      </c>
      <c r="K1108" s="87" t="s">
        <v>3496</v>
      </c>
      <c r="L1108" s="77">
        <f t="shared" si="17"/>
        <v>879554</v>
      </c>
    </row>
    <row r="1109" spans="1:12" ht="15" customHeight="1" x14ac:dyDescent="0.25">
      <c r="A1109" s="85" t="s">
        <v>421</v>
      </c>
      <c r="B1109" s="86" t="s">
        <v>422</v>
      </c>
      <c r="C1109" s="87" t="s">
        <v>3475</v>
      </c>
      <c r="D1109" s="87" t="s">
        <v>3492</v>
      </c>
      <c r="E1109" s="87" t="s">
        <v>3453</v>
      </c>
      <c r="F1109" s="87" t="s">
        <v>3477</v>
      </c>
      <c r="G1109" s="87" t="s">
        <v>3581</v>
      </c>
      <c r="H1109" s="76">
        <v>4002381879561</v>
      </c>
      <c r="I1109" s="88">
        <v>67.3</v>
      </c>
      <c r="J1109" s="86" t="s">
        <v>423</v>
      </c>
      <c r="K1109" s="87" t="s">
        <v>3496</v>
      </c>
      <c r="L1109" s="77">
        <f t="shared" si="17"/>
        <v>879561</v>
      </c>
    </row>
    <row r="1110" spans="1:12" ht="15" customHeight="1" x14ac:dyDescent="0.25">
      <c r="A1110" s="85" t="s">
        <v>412</v>
      </c>
      <c r="B1110" s="86" t="s">
        <v>413</v>
      </c>
      <c r="C1110" s="87" t="s">
        <v>3475</v>
      </c>
      <c r="D1110" s="87" t="s">
        <v>3492</v>
      </c>
      <c r="E1110" s="87" t="s">
        <v>3453</v>
      </c>
      <c r="F1110" s="87" t="s">
        <v>3477</v>
      </c>
      <c r="G1110" s="87" t="s">
        <v>3587</v>
      </c>
      <c r="H1110" s="76">
        <v>4002381879578</v>
      </c>
      <c r="I1110" s="88">
        <v>67.3</v>
      </c>
      <c r="J1110" s="86" t="s">
        <v>414</v>
      </c>
      <c r="K1110" s="87" t="s">
        <v>3496</v>
      </c>
      <c r="L1110" s="77">
        <f t="shared" si="17"/>
        <v>879578</v>
      </c>
    </row>
    <row r="1111" spans="1:12" ht="15" customHeight="1" x14ac:dyDescent="0.25">
      <c r="A1111" s="85" t="s">
        <v>409</v>
      </c>
      <c r="B1111" s="86" t="s">
        <v>410</v>
      </c>
      <c r="C1111" s="87" t="s">
        <v>3475</v>
      </c>
      <c r="D1111" s="87" t="s">
        <v>3492</v>
      </c>
      <c r="E1111" s="87" t="s">
        <v>3453</v>
      </c>
      <c r="F1111" s="87" t="s">
        <v>3477</v>
      </c>
      <c r="G1111" s="87" t="s">
        <v>3586</v>
      </c>
      <c r="H1111" s="76">
        <v>4002381879585</v>
      </c>
      <c r="I1111" s="88">
        <v>67.3</v>
      </c>
      <c r="J1111" s="86" t="s">
        <v>411</v>
      </c>
      <c r="K1111" s="87" t="s">
        <v>3496</v>
      </c>
      <c r="L1111" s="77">
        <f t="shared" si="17"/>
        <v>879585</v>
      </c>
    </row>
    <row r="1112" spans="1:12" ht="15" customHeight="1" x14ac:dyDescent="0.25">
      <c r="A1112" s="85" t="s">
        <v>406</v>
      </c>
      <c r="B1112" s="86" t="s">
        <v>407</v>
      </c>
      <c r="C1112" s="87" t="s">
        <v>3475</v>
      </c>
      <c r="D1112" s="87" t="s">
        <v>3492</v>
      </c>
      <c r="E1112" s="87" t="s">
        <v>3453</v>
      </c>
      <c r="F1112" s="87" t="s">
        <v>3477</v>
      </c>
      <c r="G1112" s="87" t="s">
        <v>3585</v>
      </c>
      <c r="H1112" s="76">
        <v>4002381879592</v>
      </c>
      <c r="I1112" s="88">
        <v>67.3</v>
      </c>
      <c r="J1112" s="86" t="s">
        <v>408</v>
      </c>
      <c r="K1112" s="87" t="s">
        <v>3496</v>
      </c>
      <c r="L1112" s="77">
        <f t="shared" si="17"/>
        <v>879592</v>
      </c>
    </row>
    <row r="1113" spans="1:12" ht="15" customHeight="1" x14ac:dyDescent="0.25">
      <c r="A1113" s="85" t="s">
        <v>397</v>
      </c>
      <c r="B1113" s="86" t="s">
        <v>398</v>
      </c>
      <c r="C1113" s="87" t="s">
        <v>3475</v>
      </c>
      <c r="D1113" s="87" t="s">
        <v>3492</v>
      </c>
      <c r="E1113" s="87" t="s">
        <v>3453</v>
      </c>
      <c r="F1113" s="87" t="s">
        <v>3477</v>
      </c>
      <c r="G1113" s="87" t="s">
        <v>3582</v>
      </c>
      <c r="H1113" s="76">
        <v>4002381879608</v>
      </c>
      <c r="I1113" s="88">
        <v>67.3</v>
      </c>
      <c r="J1113" s="86" t="s">
        <v>399</v>
      </c>
      <c r="K1113" s="87" t="s">
        <v>3496</v>
      </c>
      <c r="L1113" s="77">
        <f t="shared" si="17"/>
        <v>879608</v>
      </c>
    </row>
    <row r="1114" spans="1:12" ht="15" customHeight="1" x14ac:dyDescent="0.25">
      <c r="A1114" s="85" t="s">
        <v>394</v>
      </c>
      <c r="B1114" s="86" t="s">
        <v>395</v>
      </c>
      <c r="C1114" s="87" t="s">
        <v>3475</v>
      </c>
      <c r="D1114" s="87" t="s">
        <v>3492</v>
      </c>
      <c r="E1114" s="87" t="s">
        <v>3453</v>
      </c>
      <c r="F1114" s="87" t="s">
        <v>3477</v>
      </c>
      <c r="G1114" s="87" t="s">
        <v>3581</v>
      </c>
      <c r="H1114" s="76">
        <v>4002381879615</v>
      </c>
      <c r="I1114" s="88">
        <v>67.3</v>
      </c>
      <c r="J1114" s="86" t="s">
        <v>396</v>
      </c>
      <c r="K1114" s="87" t="s">
        <v>3496</v>
      </c>
      <c r="L1114" s="77">
        <f t="shared" si="17"/>
        <v>879615</v>
      </c>
    </row>
    <row r="1115" spans="1:12" ht="15" customHeight="1" x14ac:dyDescent="0.25">
      <c r="A1115" s="85" t="s">
        <v>418</v>
      </c>
      <c r="B1115" s="86" t="s">
        <v>419</v>
      </c>
      <c r="C1115" s="87" t="s">
        <v>3475</v>
      </c>
      <c r="D1115" s="87" t="s">
        <v>3492</v>
      </c>
      <c r="E1115" s="87" t="s">
        <v>3453</v>
      </c>
      <c r="F1115" s="87" t="s">
        <v>3477</v>
      </c>
      <c r="G1115" s="87" t="s">
        <v>3588</v>
      </c>
      <c r="H1115" s="76">
        <v>4002381879622</v>
      </c>
      <c r="I1115" s="88">
        <v>67.3</v>
      </c>
      <c r="J1115" s="86" t="s">
        <v>420</v>
      </c>
      <c r="K1115" s="87" t="s">
        <v>3496</v>
      </c>
      <c r="L1115" s="77">
        <f t="shared" si="17"/>
        <v>879622</v>
      </c>
    </row>
    <row r="1116" spans="1:12" ht="15" customHeight="1" x14ac:dyDescent="0.25">
      <c r="A1116" s="85" t="s">
        <v>400</v>
      </c>
      <c r="B1116" s="86" t="s">
        <v>401</v>
      </c>
      <c r="C1116" s="87" t="s">
        <v>3475</v>
      </c>
      <c r="D1116" s="87" t="s">
        <v>3492</v>
      </c>
      <c r="E1116" s="87" t="s">
        <v>3453</v>
      </c>
      <c r="F1116" s="87" t="s">
        <v>3477</v>
      </c>
      <c r="G1116" s="87" t="s">
        <v>3583</v>
      </c>
      <c r="H1116" s="76">
        <v>4002381879639</v>
      </c>
      <c r="I1116" s="88">
        <v>67.3</v>
      </c>
      <c r="J1116" s="86" t="s">
        <v>402</v>
      </c>
      <c r="K1116" s="87" t="s">
        <v>3496</v>
      </c>
      <c r="L1116" s="77">
        <f t="shared" si="17"/>
        <v>879639</v>
      </c>
    </row>
    <row r="1117" spans="1:12" ht="15" customHeight="1" x14ac:dyDescent="0.25">
      <c r="A1117" s="85" t="s">
        <v>366</v>
      </c>
      <c r="B1117" s="86" t="s">
        <v>367</v>
      </c>
      <c r="C1117" s="87" t="s">
        <v>3475</v>
      </c>
      <c r="D1117" s="87" t="s">
        <v>3479</v>
      </c>
      <c r="E1117" s="87" t="s">
        <v>3453</v>
      </c>
      <c r="F1117" s="87" t="s">
        <v>3463</v>
      </c>
      <c r="G1117" s="87" t="s">
        <v>3631</v>
      </c>
      <c r="H1117" s="76">
        <v>4002381880413</v>
      </c>
      <c r="I1117" s="88">
        <v>965.9</v>
      </c>
      <c r="J1117" s="86" t="s">
        <v>368</v>
      </c>
      <c r="K1117" s="87" t="s">
        <v>3455</v>
      </c>
      <c r="L1117" s="77">
        <f t="shared" si="17"/>
        <v>880413</v>
      </c>
    </row>
    <row r="1118" spans="1:12" ht="15" customHeight="1" x14ac:dyDescent="0.25">
      <c r="A1118" s="78">
        <v>845401</v>
      </c>
      <c r="B1118" s="79" t="s">
        <v>357</v>
      </c>
      <c r="H1118" s="76">
        <v>4002381881304</v>
      </c>
      <c r="I1118" s="79">
        <v>367.2</v>
      </c>
      <c r="L1118" s="77">
        <f t="shared" si="17"/>
        <v>881304</v>
      </c>
    </row>
    <row r="1119" spans="1:12" ht="15" customHeight="1" x14ac:dyDescent="0.25">
      <c r="A1119" s="78">
        <v>845728</v>
      </c>
      <c r="B1119" s="79" t="s">
        <v>170</v>
      </c>
      <c r="H1119" s="76">
        <v>4002381881496</v>
      </c>
      <c r="I1119" s="79">
        <v>608.5</v>
      </c>
      <c r="L1119" s="77">
        <f t="shared" si="17"/>
        <v>881496</v>
      </c>
    </row>
    <row r="1120" spans="1:12" ht="15" customHeight="1" x14ac:dyDescent="0.25">
      <c r="A1120" s="78">
        <v>845729</v>
      </c>
      <c r="B1120" s="79" t="s">
        <v>172</v>
      </c>
      <c r="H1120" s="76">
        <v>4002381881502</v>
      </c>
      <c r="I1120" s="79">
        <v>275.5</v>
      </c>
      <c r="L1120" s="77">
        <f t="shared" si="17"/>
        <v>881502</v>
      </c>
    </row>
    <row r="1121" spans="1:12" ht="15" customHeight="1" x14ac:dyDescent="0.25">
      <c r="A1121" s="85" t="s">
        <v>61</v>
      </c>
      <c r="B1121" s="86" t="s">
        <v>62</v>
      </c>
      <c r="C1121" s="87" t="s">
        <v>3475</v>
      </c>
      <c r="D1121" s="87" t="s">
        <v>3452</v>
      </c>
      <c r="E1121" s="87" t="s">
        <v>3453</v>
      </c>
      <c r="F1121" s="87" t="s">
        <v>3463</v>
      </c>
      <c r="G1121" s="87" t="s">
        <v>3553</v>
      </c>
      <c r="H1121" s="76">
        <v>4002381881519</v>
      </c>
      <c r="I1121" s="88">
        <v>720.5</v>
      </c>
      <c r="J1121" s="86" t="s">
        <v>63</v>
      </c>
      <c r="K1121" s="87" t="s">
        <v>3455</v>
      </c>
      <c r="L1121" s="77">
        <f t="shared" si="17"/>
        <v>881519</v>
      </c>
    </row>
    <row r="1122" spans="1:12" ht="15" customHeight="1" x14ac:dyDescent="0.25">
      <c r="A1122" s="85" t="s">
        <v>64</v>
      </c>
      <c r="B1122" s="86" t="s">
        <v>65</v>
      </c>
      <c r="C1122" s="87" t="s">
        <v>3475</v>
      </c>
      <c r="D1122" s="87" t="s">
        <v>3479</v>
      </c>
      <c r="E1122" s="87" t="s">
        <v>3453</v>
      </c>
      <c r="F1122" s="87" t="s">
        <v>3463</v>
      </c>
      <c r="G1122" s="87" t="s">
        <v>3554</v>
      </c>
      <c r="H1122" s="76">
        <v>4002381881526</v>
      </c>
      <c r="I1122" s="88">
        <v>404.5</v>
      </c>
      <c r="J1122" s="86" t="s">
        <v>63</v>
      </c>
      <c r="K1122" s="87" t="s">
        <v>3455</v>
      </c>
      <c r="L1122" s="77">
        <f t="shared" si="17"/>
        <v>881526</v>
      </c>
    </row>
    <row r="1123" spans="1:12" ht="15" customHeight="1" x14ac:dyDescent="0.25">
      <c r="A1123" s="85" t="s">
        <v>1893</v>
      </c>
      <c r="B1123" s="86" t="s">
        <v>2781</v>
      </c>
      <c r="C1123" s="87" t="s">
        <v>3475</v>
      </c>
      <c r="D1123" s="87" t="s">
        <v>3470</v>
      </c>
      <c r="E1123" s="87" t="s">
        <v>3471</v>
      </c>
      <c r="F1123" s="87"/>
      <c r="G1123" s="87" t="s">
        <v>3470</v>
      </c>
      <c r="H1123" s="76">
        <v>4002381881762</v>
      </c>
      <c r="I1123" s="88">
        <v>367.2</v>
      </c>
      <c r="J1123" s="86" t="s">
        <v>1863</v>
      </c>
      <c r="K1123" s="87" t="s">
        <v>3595</v>
      </c>
      <c r="L1123" s="77">
        <f t="shared" si="17"/>
        <v>881762</v>
      </c>
    </row>
    <row r="1124" spans="1:12" ht="15" customHeight="1" x14ac:dyDescent="0.25">
      <c r="A1124" s="85" t="s">
        <v>1896</v>
      </c>
      <c r="B1124" s="86" t="s">
        <v>2784</v>
      </c>
      <c r="C1124" s="87" t="s">
        <v>3475</v>
      </c>
      <c r="D1124" s="87" t="s">
        <v>3470</v>
      </c>
      <c r="E1124" s="87" t="s">
        <v>3471</v>
      </c>
      <c r="F1124" s="87"/>
      <c r="G1124" s="87" t="s">
        <v>3470</v>
      </c>
      <c r="H1124" s="76">
        <v>4002381881779</v>
      </c>
      <c r="I1124" s="88">
        <v>415.7</v>
      </c>
      <c r="J1124" s="86" t="s">
        <v>1863</v>
      </c>
      <c r="K1124" s="87" t="s">
        <v>3595</v>
      </c>
      <c r="L1124" s="77">
        <f t="shared" si="17"/>
        <v>881779</v>
      </c>
    </row>
    <row r="1125" spans="1:12" ht="15" customHeight="1" x14ac:dyDescent="0.25">
      <c r="A1125" s="85" t="s">
        <v>1891</v>
      </c>
      <c r="B1125" s="86" t="s">
        <v>2779</v>
      </c>
      <c r="C1125" s="87" t="s">
        <v>3475</v>
      </c>
      <c r="D1125" s="87" t="s">
        <v>3470</v>
      </c>
      <c r="E1125" s="87" t="s">
        <v>3471</v>
      </c>
      <c r="F1125" s="87"/>
      <c r="G1125" s="87" t="s">
        <v>3470</v>
      </c>
      <c r="H1125" s="76">
        <v>4002381881786</v>
      </c>
      <c r="I1125" s="88">
        <v>374.1</v>
      </c>
      <c r="J1125" s="86" t="s">
        <v>1863</v>
      </c>
      <c r="K1125" s="87" t="s">
        <v>3595</v>
      </c>
      <c r="L1125" s="77">
        <f t="shared" si="17"/>
        <v>881786</v>
      </c>
    </row>
    <row r="1126" spans="1:12" ht="15" customHeight="1" x14ac:dyDescent="0.25">
      <c r="A1126" s="85" t="s">
        <v>1890</v>
      </c>
      <c r="B1126" s="86" t="s">
        <v>2778</v>
      </c>
      <c r="C1126" s="87" t="s">
        <v>3475</v>
      </c>
      <c r="D1126" s="87" t="s">
        <v>3470</v>
      </c>
      <c r="E1126" s="87" t="s">
        <v>3471</v>
      </c>
      <c r="F1126" s="87"/>
      <c r="G1126" s="87" t="s">
        <v>3470</v>
      </c>
      <c r="H1126" s="76">
        <v>4002381881793</v>
      </c>
      <c r="I1126" s="88">
        <v>436.5</v>
      </c>
      <c r="J1126" s="86" t="s">
        <v>1863</v>
      </c>
      <c r="K1126" s="87" t="s">
        <v>3595</v>
      </c>
      <c r="L1126" s="77">
        <f t="shared" si="17"/>
        <v>881793</v>
      </c>
    </row>
    <row r="1127" spans="1:12" ht="15" customHeight="1" x14ac:dyDescent="0.25">
      <c r="A1127" s="85" t="s">
        <v>1895</v>
      </c>
      <c r="B1127" s="86" t="s">
        <v>2783</v>
      </c>
      <c r="C1127" s="87" t="s">
        <v>3475</v>
      </c>
      <c r="D1127" s="87" t="s">
        <v>3470</v>
      </c>
      <c r="E1127" s="87" t="s">
        <v>3471</v>
      </c>
      <c r="F1127" s="87"/>
      <c r="G1127" s="87" t="s">
        <v>3470</v>
      </c>
      <c r="H1127" s="76">
        <v>4002381881809</v>
      </c>
      <c r="I1127" s="88">
        <v>370.7</v>
      </c>
      <c r="J1127" s="86" t="s">
        <v>1863</v>
      </c>
      <c r="K1127" s="87" t="s">
        <v>3595</v>
      </c>
      <c r="L1127" s="77">
        <f t="shared" si="17"/>
        <v>881809</v>
      </c>
    </row>
    <row r="1128" spans="1:12" ht="15" customHeight="1" x14ac:dyDescent="0.25">
      <c r="A1128" s="85" t="s">
        <v>1894</v>
      </c>
      <c r="B1128" s="86" t="s">
        <v>2782</v>
      </c>
      <c r="C1128" s="87" t="s">
        <v>3475</v>
      </c>
      <c r="D1128" s="87" t="s">
        <v>3470</v>
      </c>
      <c r="E1128" s="87" t="s">
        <v>3471</v>
      </c>
      <c r="F1128" s="87"/>
      <c r="G1128" s="87" t="s">
        <v>3470</v>
      </c>
      <c r="H1128" s="76">
        <v>4002381881816</v>
      </c>
      <c r="I1128" s="88">
        <v>412.2</v>
      </c>
      <c r="J1128" s="86" t="s">
        <v>1863</v>
      </c>
      <c r="K1128" s="87" t="s">
        <v>3595</v>
      </c>
      <c r="L1128" s="77">
        <f t="shared" si="17"/>
        <v>881816</v>
      </c>
    </row>
    <row r="1129" spans="1:12" ht="15" customHeight="1" x14ac:dyDescent="0.25">
      <c r="A1129" s="85" t="s">
        <v>173</v>
      </c>
      <c r="B1129" s="86" t="s">
        <v>3719</v>
      </c>
      <c r="C1129" s="87" t="s">
        <v>3475</v>
      </c>
      <c r="D1129" s="87" t="s">
        <v>3479</v>
      </c>
      <c r="E1129" s="87" t="s">
        <v>3453</v>
      </c>
      <c r="F1129" s="87" t="s">
        <v>3720</v>
      </c>
      <c r="G1129" s="87" t="s">
        <v>3721</v>
      </c>
      <c r="H1129" s="76">
        <v>4002381881830</v>
      </c>
      <c r="I1129" s="88">
        <v>323.89999999999998</v>
      </c>
      <c r="J1129" s="86" t="s">
        <v>171</v>
      </c>
      <c r="K1129" s="87" t="s">
        <v>3455</v>
      </c>
      <c r="L1129" s="77">
        <f t="shared" si="17"/>
        <v>881830</v>
      </c>
    </row>
    <row r="1130" spans="1:12" ht="15" customHeight="1" x14ac:dyDescent="0.25">
      <c r="A1130" s="85" t="s">
        <v>1869</v>
      </c>
      <c r="B1130" s="86" t="s">
        <v>2757</v>
      </c>
      <c r="C1130" s="87" t="s">
        <v>3475</v>
      </c>
      <c r="D1130" s="87" t="s">
        <v>3490</v>
      </c>
      <c r="E1130" s="87" t="s">
        <v>3471</v>
      </c>
      <c r="F1130" s="87"/>
      <c r="G1130" s="87" t="s">
        <v>3490</v>
      </c>
      <c r="H1130" s="76">
        <v>4002381881878</v>
      </c>
      <c r="I1130" s="88">
        <v>215.4</v>
      </c>
      <c r="J1130" s="86" t="s">
        <v>1870</v>
      </c>
      <c r="K1130" s="87" t="s">
        <v>3595</v>
      </c>
      <c r="L1130" s="77">
        <f t="shared" si="17"/>
        <v>881878</v>
      </c>
    </row>
    <row r="1131" spans="1:12" ht="15" customHeight="1" x14ac:dyDescent="0.25">
      <c r="A1131" s="85" t="s">
        <v>1871</v>
      </c>
      <c r="B1131" s="86" t="s">
        <v>2758</v>
      </c>
      <c r="C1131" s="87" t="s">
        <v>3475</v>
      </c>
      <c r="D1131" s="87" t="s">
        <v>3490</v>
      </c>
      <c r="E1131" s="87" t="s">
        <v>3471</v>
      </c>
      <c r="F1131" s="87"/>
      <c r="G1131" s="87" t="s">
        <v>3490</v>
      </c>
      <c r="H1131" s="76">
        <v>4002381881885</v>
      </c>
      <c r="I1131" s="88">
        <v>215.4</v>
      </c>
      <c r="J1131" s="86" t="s">
        <v>1870</v>
      </c>
      <c r="K1131" s="87" t="s">
        <v>3595</v>
      </c>
      <c r="L1131" s="77">
        <f t="shared" si="17"/>
        <v>881885</v>
      </c>
    </row>
    <row r="1132" spans="1:12" ht="15" customHeight="1" x14ac:dyDescent="0.25">
      <c r="A1132" s="85" t="s">
        <v>376</v>
      </c>
      <c r="B1132" s="86" t="s">
        <v>377</v>
      </c>
      <c r="C1132" s="87" t="s">
        <v>3475</v>
      </c>
      <c r="D1132" s="87" t="s">
        <v>3482</v>
      </c>
      <c r="E1132" s="87" t="s">
        <v>3453</v>
      </c>
      <c r="F1132" s="87" t="s">
        <v>3560</v>
      </c>
      <c r="G1132" s="87" t="s">
        <v>3591</v>
      </c>
      <c r="H1132" s="76">
        <v>4002381881908</v>
      </c>
      <c r="I1132" s="88">
        <v>315.7</v>
      </c>
      <c r="J1132" s="86" t="s">
        <v>378</v>
      </c>
      <c r="K1132" s="87" t="s">
        <v>3496</v>
      </c>
      <c r="L1132" s="77">
        <f t="shared" si="17"/>
        <v>881908</v>
      </c>
    </row>
    <row r="1133" spans="1:12" ht="15" customHeight="1" x14ac:dyDescent="0.25">
      <c r="A1133" s="85" t="s">
        <v>382</v>
      </c>
      <c r="B1133" s="86" t="s">
        <v>383</v>
      </c>
      <c r="C1133" s="87" t="s">
        <v>3475</v>
      </c>
      <c r="D1133" s="87" t="s">
        <v>3482</v>
      </c>
      <c r="E1133" s="87" t="s">
        <v>3453</v>
      </c>
      <c r="F1133" s="87" t="s">
        <v>3560</v>
      </c>
      <c r="G1133" s="87" t="s">
        <v>3591</v>
      </c>
      <c r="H1133" s="76">
        <v>4002381881915</v>
      </c>
      <c r="I1133" s="88">
        <v>259.8</v>
      </c>
      <c r="J1133" s="86" t="s">
        <v>384</v>
      </c>
      <c r="K1133" s="87" t="s">
        <v>3496</v>
      </c>
      <c r="L1133" s="77">
        <f t="shared" si="17"/>
        <v>881915</v>
      </c>
    </row>
    <row r="1134" spans="1:12" ht="15" customHeight="1" x14ac:dyDescent="0.25">
      <c r="A1134" s="85" t="s">
        <v>433</v>
      </c>
      <c r="B1134" s="86" t="s">
        <v>434</v>
      </c>
      <c r="C1134" s="87" t="s">
        <v>3475</v>
      </c>
      <c r="D1134" s="87" t="s">
        <v>3470</v>
      </c>
      <c r="E1134" s="87" t="s">
        <v>3471</v>
      </c>
      <c r="F1134" s="87" t="s">
        <v>3499</v>
      </c>
      <c r="G1134" s="87" t="s">
        <v>3470</v>
      </c>
      <c r="H1134" s="76">
        <v>4002381881922</v>
      </c>
      <c r="I1134" s="88">
        <v>438.6</v>
      </c>
      <c r="J1134" s="86" t="s">
        <v>435</v>
      </c>
      <c r="K1134" s="87" t="s">
        <v>3496</v>
      </c>
      <c r="L1134" s="77">
        <f t="shared" si="17"/>
        <v>881922</v>
      </c>
    </row>
    <row r="1135" spans="1:12" ht="15" customHeight="1" x14ac:dyDescent="0.25">
      <c r="A1135" s="85" t="s">
        <v>219</v>
      </c>
      <c r="B1135" s="86" t="s">
        <v>220</v>
      </c>
      <c r="C1135" s="87" t="s">
        <v>3451</v>
      </c>
      <c r="D1135" s="87" t="s">
        <v>3461</v>
      </c>
      <c r="E1135" s="87" t="s">
        <v>3453</v>
      </c>
      <c r="F1135" s="87"/>
      <c r="G1135" s="87" t="s">
        <v>3641</v>
      </c>
      <c r="H1135" s="76">
        <v>4002381882097</v>
      </c>
      <c r="I1135" s="88">
        <v>292.2</v>
      </c>
      <c r="J1135" s="86" t="s">
        <v>221</v>
      </c>
      <c r="K1135" s="87" t="s">
        <v>3455</v>
      </c>
      <c r="L1135" s="77">
        <f t="shared" si="17"/>
        <v>882097</v>
      </c>
    </row>
    <row r="1136" spans="1:12" ht="15" customHeight="1" x14ac:dyDescent="0.25">
      <c r="A1136" s="85" t="s">
        <v>222</v>
      </c>
      <c r="B1136" s="86" t="s">
        <v>223</v>
      </c>
      <c r="C1136" s="87" t="s">
        <v>3451</v>
      </c>
      <c r="D1136" s="87" t="s">
        <v>3461</v>
      </c>
      <c r="E1136" s="87" t="s">
        <v>3453</v>
      </c>
      <c r="F1136" s="87"/>
      <c r="G1136" s="87" t="s">
        <v>3641</v>
      </c>
      <c r="H1136" s="76">
        <v>4002381882103</v>
      </c>
      <c r="I1136" s="88">
        <v>292.2</v>
      </c>
      <c r="J1136" s="86" t="s">
        <v>221</v>
      </c>
      <c r="K1136" s="87" t="s">
        <v>3455</v>
      </c>
      <c r="L1136" s="77">
        <f t="shared" si="17"/>
        <v>882103</v>
      </c>
    </row>
    <row r="1137" spans="1:12" ht="15" customHeight="1" x14ac:dyDescent="0.25">
      <c r="A1137" s="85" t="s">
        <v>885</v>
      </c>
      <c r="B1137" s="86" t="s">
        <v>886</v>
      </c>
      <c r="C1137" s="87" t="s">
        <v>3475</v>
      </c>
      <c r="D1137" s="87" t="s">
        <v>3461</v>
      </c>
      <c r="E1137" s="87" t="s">
        <v>3453</v>
      </c>
      <c r="F1137" s="87" t="s">
        <v>3879</v>
      </c>
      <c r="G1137" s="87" t="s">
        <v>3887</v>
      </c>
      <c r="H1137" s="76">
        <v>4002381882493</v>
      </c>
      <c r="I1137" s="88">
        <v>99.8</v>
      </c>
      <c r="J1137" s="86" t="s">
        <v>884</v>
      </c>
      <c r="K1137" s="87" t="s">
        <v>3464</v>
      </c>
      <c r="L1137" s="77">
        <f t="shared" si="17"/>
        <v>882493</v>
      </c>
    </row>
    <row r="1138" spans="1:12" ht="15" customHeight="1" x14ac:dyDescent="0.25">
      <c r="A1138" s="85" t="s">
        <v>882</v>
      </c>
      <c r="B1138" s="86" t="s">
        <v>883</v>
      </c>
      <c r="C1138" s="87" t="s">
        <v>3465</v>
      </c>
      <c r="D1138" s="87" t="s">
        <v>3452</v>
      </c>
      <c r="E1138" s="87" t="s">
        <v>3453</v>
      </c>
      <c r="F1138" s="87" t="s">
        <v>3879</v>
      </c>
      <c r="G1138" s="87" t="s">
        <v>3886</v>
      </c>
      <c r="H1138" s="76">
        <v>4002381882509</v>
      </c>
      <c r="I1138" s="88">
        <v>344.6</v>
      </c>
      <c r="J1138" s="86" t="s">
        <v>884</v>
      </c>
      <c r="K1138" s="87" t="s">
        <v>3464</v>
      </c>
      <c r="L1138" s="77">
        <f t="shared" si="17"/>
        <v>882509</v>
      </c>
    </row>
    <row r="1139" spans="1:12" ht="15" customHeight="1" x14ac:dyDescent="0.25">
      <c r="A1139" s="85" t="s">
        <v>2641</v>
      </c>
      <c r="B1139" s="86" t="s">
        <v>3273</v>
      </c>
      <c r="C1139" s="87" t="s">
        <v>3475</v>
      </c>
      <c r="D1139" s="87" t="s">
        <v>3461</v>
      </c>
      <c r="E1139" s="87" t="s">
        <v>3633</v>
      </c>
      <c r="F1139" s="87"/>
      <c r="G1139" s="87" t="s">
        <v>3639</v>
      </c>
      <c r="H1139" s="76">
        <v>4002381882738</v>
      </c>
      <c r="I1139" s="88">
        <v>11.4</v>
      </c>
      <c r="J1139" s="86" t="s">
        <v>2642</v>
      </c>
      <c r="K1139" s="87" t="s">
        <v>3595</v>
      </c>
      <c r="L1139" s="77">
        <f t="shared" si="17"/>
        <v>882738</v>
      </c>
    </row>
    <row r="1140" spans="1:12" ht="15" customHeight="1" x14ac:dyDescent="0.25">
      <c r="A1140" s="85" t="s">
        <v>188</v>
      </c>
      <c r="B1140" s="86" t="s">
        <v>189</v>
      </c>
      <c r="C1140" s="87" t="s">
        <v>3475</v>
      </c>
      <c r="D1140" s="87" t="s">
        <v>3479</v>
      </c>
      <c r="E1140" s="87" t="s">
        <v>3453</v>
      </c>
      <c r="F1140" s="87" t="s">
        <v>3513</v>
      </c>
      <c r="G1140" s="87" t="s">
        <v>3769</v>
      </c>
      <c r="H1140" s="76">
        <v>4002381887474</v>
      </c>
      <c r="I1140" s="88">
        <v>276.3</v>
      </c>
      <c r="J1140" s="86" t="s">
        <v>120</v>
      </c>
      <c r="K1140" s="87" t="s">
        <v>3455</v>
      </c>
      <c r="L1140" s="77">
        <f t="shared" si="17"/>
        <v>887474</v>
      </c>
    </row>
    <row r="1141" spans="1:12" ht="15" customHeight="1" x14ac:dyDescent="0.25">
      <c r="A1141" s="78">
        <v>849465</v>
      </c>
      <c r="B1141" s="79" t="s">
        <v>56</v>
      </c>
      <c r="H1141" s="76">
        <v>4002381888952</v>
      </c>
      <c r="I1141" s="79">
        <v>266.5</v>
      </c>
      <c r="L1141" s="77">
        <f t="shared" si="17"/>
        <v>888952</v>
      </c>
    </row>
    <row r="1142" spans="1:12" ht="15" customHeight="1" x14ac:dyDescent="0.25">
      <c r="A1142" s="78">
        <v>936237</v>
      </c>
      <c r="B1142" s="79" t="s">
        <v>2653</v>
      </c>
      <c r="H1142" s="76">
        <v>4002381889447</v>
      </c>
      <c r="I1142" s="79">
        <v>908.2</v>
      </c>
      <c r="L1142" s="77">
        <f t="shared" si="17"/>
        <v>889447</v>
      </c>
    </row>
    <row r="1143" spans="1:12" ht="15" customHeight="1" x14ac:dyDescent="0.25">
      <c r="A1143" s="85" t="s">
        <v>3085</v>
      </c>
      <c r="B1143" s="86" t="s">
        <v>126</v>
      </c>
      <c r="C1143" s="87" t="s">
        <v>3451</v>
      </c>
      <c r="D1143" s="87" t="s">
        <v>3452</v>
      </c>
      <c r="E1143" s="87" t="s">
        <v>3453</v>
      </c>
      <c r="F1143" s="87" t="s">
        <v>3477</v>
      </c>
      <c r="G1143" s="87" t="s">
        <v>3741</v>
      </c>
      <c r="H1143" s="76">
        <v>4002381890382</v>
      </c>
      <c r="I1143" s="88">
        <v>346</v>
      </c>
      <c r="J1143" s="86" t="s">
        <v>127</v>
      </c>
      <c r="K1143" s="87" t="s">
        <v>3455</v>
      </c>
      <c r="L1143" s="77">
        <f t="shared" si="17"/>
        <v>890382</v>
      </c>
    </row>
    <row r="1144" spans="1:12" ht="15" customHeight="1" x14ac:dyDescent="0.25">
      <c r="A1144" s="85" t="s">
        <v>1922</v>
      </c>
      <c r="B1144" s="86" t="s">
        <v>3337</v>
      </c>
      <c r="C1144" s="87" t="s">
        <v>3475</v>
      </c>
      <c r="D1144" s="87" t="s">
        <v>3632</v>
      </c>
      <c r="E1144" s="87" t="s">
        <v>3633</v>
      </c>
      <c r="F1144" s="87"/>
      <c r="G1144" s="87" t="s">
        <v>3602</v>
      </c>
      <c r="H1144" s="76">
        <v>4002381890641</v>
      </c>
      <c r="I1144" s="88">
        <v>415.7</v>
      </c>
      <c r="J1144" s="86" t="s">
        <v>3338</v>
      </c>
      <c r="K1144" s="87" t="s">
        <v>3595</v>
      </c>
      <c r="L1144" s="77">
        <f t="shared" si="17"/>
        <v>890641</v>
      </c>
    </row>
    <row r="1145" spans="1:12" ht="15" customHeight="1" x14ac:dyDescent="0.25">
      <c r="A1145" s="85" t="s">
        <v>253</v>
      </c>
      <c r="B1145" s="86" t="s">
        <v>254</v>
      </c>
      <c r="C1145" s="87" t="s">
        <v>3475</v>
      </c>
      <c r="D1145" s="87" t="s">
        <v>3482</v>
      </c>
      <c r="E1145" s="87" t="s">
        <v>3471</v>
      </c>
      <c r="F1145" s="87"/>
      <c r="G1145" s="87" t="s">
        <v>3482</v>
      </c>
      <c r="H1145" s="76">
        <v>4002381890771</v>
      </c>
      <c r="I1145" s="88">
        <v>548.9</v>
      </c>
      <c r="J1145" s="86" t="s">
        <v>255</v>
      </c>
      <c r="K1145" s="87" t="s">
        <v>3455</v>
      </c>
      <c r="L1145" s="77">
        <f t="shared" si="17"/>
        <v>890771</v>
      </c>
    </row>
    <row r="1146" spans="1:12" ht="15" customHeight="1" x14ac:dyDescent="0.25">
      <c r="A1146" s="85" t="s">
        <v>256</v>
      </c>
      <c r="B1146" s="86" t="s">
        <v>257</v>
      </c>
      <c r="C1146" s="87" t="s">
        <v>3475</v>
      </c>
      <c r="D1146" s="87" t="s">
        <v>3482</v>
      </c>
      <c r="E1146" s="87" t="s">
        <v>3471</v>
      </c>
      <c r="F1146" s="87"/>
      <c r="G1146" s="87" t="s">
        <v>3482</v>
      </c>
      <c r="H1146" s="76">
        <v>4002381890788</v>
      </c>
      <c r="I1146" s="88">
        <v>548.9</v>
      </c>
      <c r="J1146" s="86" t="s">
        <v>255</v>
      </c>
      <c r="K1146" s="87" t="s">
        <v>3455</v>
      </c>
      <c r="L1146" s="77">
        <f t="shared" si="17"/>
        <v>890788</v>
      </c>
    </row>
    <row r="1147" spans="1:12" ht="15" customHeight="1" x14ac:dyDescent="0.25">
      <c r="A1147" s="85" t="s">
        <v>258</v>
      </c>
      <c r="B1147" s="86" t="s">
        <v>259</v>
      </c>
      <c r="C1147" s="87" t="s">
        <v>3475</v>
      </c>
      <c r="D1147" s="87" t="s">
        <v>3482</v>
      </c>
      <c r="E1147" s="87" t="s">
        <v>3471</v>
      </c>
      <c r="F1147" s="87"/>
      <c r="G1147" s="87" t="s">
        <v>3482</v>
      </c>
      <c r="H1147" s="76">
        <v>4002381890795</v>
      </c>
      <c r="I1147" s="88">
        <v>548.9</v>
      </c>
      <c r="J1147" s="86" t="s">
        <v>255</v>
      </c>
      <c r="K1147" s="87" t="s">
        <v>3455</v>
      </c>
      <c r="L1147" s="77">
        <f t="shared" si="17"/>
        <v>890795</v>
      </c>
    </row>
    <row r="1148" spans="1:12" ht="15" customHeight="1" x14ac:dyDescent="0.25">
      <c r="A1148" s="85" t="s">
        <v>260</v>
      </c>
      <c r="B1148" s="86" t="s">
        <v>261</v>
      </c>
      <c r="C1148" s="87" t="s">
        <v>3475</v>
      </c>
      <c r="D1148" s="87" t="s">
        <v>3482</v>
      </c>
      <c r="E1148" s="87" t="s">
        <v>3471</v>
      </c>
      <c r="F1148" s="87"/>
      <c r="G1148" s="87" t="s">
        <v>3482</v>
      </c>
      <c r="H1148" s="76">
        <v>4002381890801</v>
      </c>
      <c r="I1148" s="88">
        <v>548.9</v>
      </c>
      <c r="J1148" s="86" t="s">
        <v>255</v>
      </c>
      <c r="K1148" s="87" t="s">
        <v>3455</v>
      </c>
      <c r="L1148" s="77">
        <f t="shared" si="17"/>
        <v>890801</v>
      </c>
    </row>
    <row r="1149" spans="1:12" ht="15" customHeight="1" x14ac:dyDescent="0.25">
      <c r="A1149" s="85" t="s">
        <v>265</v>
      </c>
      <c r="B1149" s="86" t="s">
        <v>266</v>
      </c>
      <c r="C1149" s="87" t="s">
        <v>3475</v>
      </c>
      <c r="D1149" s="87" t="s">
        <v>3482</v>
      </c>
      <c r="E1149" s="87" t="s">
        <v>3471</v>
      </c>
      <c r="F1149" s="87"/>
      <c r="G1149" s="87" t="s">
        <v>3482</v>
      </c>
      <c r="H1149" s="76">
        <v>4002381890832</v>
      </c>
      <c r="I1149" s="88">
        <v>548.9</v>
      </c>
      <c r="J1149" s="86" t="s">
        <v>255</v>
      </c>
      <c r="K1149" s="87" t="s">
        <v>3455</v>
      </c>
      <c r="L1149" s="77">
        <f t="shared" si="17"/>
        <v>890832</v>
      </c>
    </row>
    <row r="1150" spans="1:12" ht="15" customHeight="1" x14ac:dyDescent="0.25">
      <c r="A1150" s="85" t="s">
        <v>267</v>
      </c>
      <c r="B1150" s="86" t="s">
        <v>268</v>
      </c>
      <c r="C1150" s="87" t="s">
        <v>3475</v>
      </c>
      <c r="D1150" s="87" t="s">
        <v>3482</v>
      </c>
      <c r="E1150" s="87" t="s">
        <v>3471</v>
      </c>
      <c r="F1150" s="87"/>
      <c r="G1150" s="87" t="s">
        <v>3482</v>
      </c>
      <c r="H1150" s="76">
        <v>4002381890849</v>
      </c>
      <c r="I1150" s="88">
        <v>548.9</v>
      </c>
      <c r="J1150" s="86" t="s">
        <v>255</v>
      </c>
      <c r="K1150" s="87" t="s">
        <v>3455</v>
      </c>
      <c r="L1150" s="77">
        <f t="shared" si="17"/>
        <v>890849</v>
      </c>
    </row>
    <row r="1151" spans="1:12" ht="15" customHeight="1" x14ac:dyDescent="0.25">
      <c r="A1151" s="85" t="s">
        <v>269</v>
      </c>
      <c r="B1151" s="86" t="s">
        <v>270</v>
      </c>
      <c r="C1151" s="87" t="s">
        <v>3475</v>
      </c>
      <c r="D1151" s="87" t="s">
        <v>3482</v>
      </c>
      <c r="E1151" s="87" t="s">
        <v>3471</v>
      </c>
      <c r="F1151" s="87"/>
      <c r="G1151" s="87" t="s">
        <v>3482</v>
      </c>
      <c r="H1151" s="76">
        <v>4002381890856</v>
      </c>
      <c r="I1151" s="88">
        <v>548.9</v>
      </c>
      <c r="J1151" s="86" t="s">
        <v>255</v>
      </c>
      <c r="K1151" s="87" t="s">
        <v>3455</v>
      </c>
      <c r="L1151" s="77">
        <f t="shared" si="17"/>
        <v>890856</v>
      </c>
    </row>
    <row r="1152" spans="1:12" ht="15" customHeight="1" x14ac:dyDescent="0.25">
      <c r="A1152" s="85" t="s">
        <v>277</v>
      </c>
      <c r="B1152" s="86" t="s">
        <v>278</v>
      </c>
      <c r="C1152" s="87" t="s">
        <v>3475</v>
      </c>
      <c r="D1152" s="87" t="s">
        <v>3482</v>
      </c>
      <c r="E1152" s="87" t="s">
        <v>3471</v>
      </c>
      <c r="F1152" s="87"/>
      <c r="G1152" s="87" t="s">
        <v>3482</v>
      </c>
      <c r="H1152" s="76">
        <v>4002381890917</v>
      </c>
      <c r="I1152" s="88">
        <v>548.9</v>
      </c>
      <c r="J1152" s="86" t="s">
        <v>255</v>
      </c>
      <c r="K1152" s="87" t="s">
        <v>3455</v>
      </c>
      <c r="L1152" s="77">
        <f t="shared" si="17"/>
        <v>890917</v>
      </c>
    </row>
    <row r="1153" spans="1:12" ht="15" customHeight="1" x14ac:dyDescent="0.25">
      <c r="A1153" s="85" t="s">
        <v>1923</v>
      </c>
      <c r="B1153" s="86" t="s">
        <v>3339</v>
      </c>
      <c r="C1153" s="87" t="s">
        <v>3475</v>
      </c>
      <c r="D1153" s="87" t="s">
        <v>3632</v>
      </c>
      <c r="E1153" s="87" t="s">
        <v>3633</v>
      </c>
      <c r="F1153" s="87"/>
      <c r="G1153" s="87" t="s">
        <v>3629</v>
      </c>
      <c r="H1153" s="76">
        <v>4002381890955</v>
      </c>
      <c r="I1153" s="88">
        <v>526.5</v>
      </c>
      <c r="J1153" s="86" t="s">
        <v>3340</v>
      </c>
      <c r="K1153" s="87" t="s">
        <v>3595</v>
      </c>
      <c r="L1153" s="77">
        <f t="shared" si="17"/>
        <v>890955</v>
      </c>
    </row>
    <row r="1154" spans="1:12" ht="15" customHeight="1" x14ac:dyDescent="0.25">
      <c r="A1154" s="85" t="s">
        <v>1924</v>
      </c>
      <c r="B1154" s="86" t="s">
        <v>1925</v>
      </c>
      <c r="C1154" s="87" t="s">
        <v>3475</v>
      </c>
      <c r="D1154" s="87" t="s">
        <v>3632</v>
      </c>
      <c r="E1154" s="87" t="s">
        <v>3633</v>
      </c>
      <c r="F1154" s="87"/>
      <c r="G1154" s="87" t="s">
        <v>3818</v>
      </c>
      <c r="H1154" s="76">
        <v>4002381891174</v>
      </c>
      <c r="I1154" s="88">
        <v>634.70000000000005</v>
      </c>
      <c r="J1154" s="86" t="s">
        <v>1926</v>
      </c>
      <c r="K1154" s="87" t="s">
        <v>3595</v>
      </c>
      <c r="L1154" s="77">
        <f t="shared" si="17"/>
        <v>891174</v>
      </c>
    </row>
    <row r="1155" spans="1:12" ht="15" customHeight="1" x14ac:dyDescent="0.25">
      <c r="A1155" s="85" t="s">
        <v>1927</v>
      </c>
      <c r="B1155" s="86" t="s">
        <v>1928</v>
      </c>
      <c r="C1155" s="87" t="s">
        <v>3475</v>
      </c>
      <c r="D1155" s="87" t="s">
        <v>3632</v>
      </c>
      <c r="E1155" s="87" t="s">
        <v>3633</v>
      </c>
      <c r="F1155" s="87"/>
      <c r="G1155" s="87" t="s">
        <v>3819</v>
      </c>
      <c r="H1155" s="76">
        <v>4002381891181</v>
      </c>
      <c r="I1155" s="88">
        <v>634.79999999999995</v>
      </c>
      <c r="J1155" s="86" t="s">
        <v>1926</v>
      </c>
      <c r="K1155" s="87" t="s">
        <v>3595</v>
      </c>
      <c r="L1155" s="77">
        <f t="shared" ref="L1155:L1218" si="18">IFERROR(VALUE(RIGHT(H1155,6)),"")</f>
        <v>891181</v>
      </c>
    </row>
    <row r="1156" spans="1:12" ht="15" customHeight="1" x14ac:dyDescent="0.25">
      <c r="A1156" s="85" t="s">
        <v>1929</v>
      </c>
      <c r="B1156" s="86" t="s">
        <v>1930</v>
      </c>
      <c r="C1156" s="87" t="s">
        <v>3475</v>
      </c>
      <c r="D1156" s="87" t="s">
        <v>3632</v>
      </c>
      <c r="E1156" s="87" t="s">
        <v>3633</v>
      </c>
      <c r="F1156" s="87"/>
      <c r="G1156" s="87" t="s">
        <v>3817</v>
      </c>
      <c r="H1156" s="76">
        <v>4002381891198</v>
      </c>
      <c r="I1156" s="88">
        <v>634.79999999999995</v>
      </c>
      <c r="J1156" s="86" t="s">
        <v>1926</v>
      </c>
      <c r="K1156" s="87" t="s">
        <v>3595</v>
      </c>
      <c r="L1156" s="77">
        <f t="shared" si="18"/>
        <v>891198</v>
      </c>
    </row>
    <row r="1157" spans="1:12" ht="15" customHeight="1" x14ac:dyDescent="0.25">
      <c r="A1157" s="85" t="s">
        <v>1931</v>
      </c>
      <c r="B1157" s="86" t="s">
        <v>1932</v>
      </c>
      <c r="C1157" s="87" t="s">
        <v>3475</v>
      </c>
      <c r="D1157" s="87" t="s">
        <v>3632</v>
      </c>
      <c r="E1157" s="87" t="s">
        <v>3633</v>
      </c>
      <c r="F1157" s="87"/>
      <c r="G1157" s="87" t="s">
        <v>3820</v>
      </c>
      <c r="H1157" s="76">
        <v>4002381891204</v>
      </c>
      <c r="I1157" s="88">
        <v>913.5</v>
      </c>
      <c r="J1157" s="86" t="s">
        <v>1926</v>
      </c>
      <c r="K1157" s="87" t="s">
        <v>3595</v>
      </c>
      <c r="L1157" s="77">
        <f t="shared" si="18"/>
        <v>891204</v>
      </c>
    </row>
    <row r="1158" spans="1:12" ht="15" customHeight="1" x14ac:dyDescent="0.25">
      <c r="A1158" s="85" t="s">
        <v>1933</v>
      </c>
      <c r="B1158" s="86" t="s">
        <v>2860</v>
      </c>
      <c r="C1158" s="87" t="s">
        <v>3475</v>
      </c>
      <c r="D1158" s="87" t="s">
        <v>3470</v>
      </c>
      <c r="E1158" s="87" t="s">
        <v>3633</v>
      </c>
      <c r="F1158" s="87"/>
      <c r="G1158" s="87" t="s">
        <v>3821</v>
      </c>
      <c r="H1158" s="76">
        <v>4002381891211</v>
      </c>
      <c r="I1158" s="88">
        <v>524.6</v>
      </c>
      <c r="J1158" s="86" t="s">
        <v>1926</v>
      </c>
      <c r="K1158" s="87" t="s">
        <v>3595</v>
      </c>
      <c r="L1158" s="77">
        <f t="shared" si="18"/>
        <v>891211</v>
      </c>
    </row>
    <row r="1159" spans="1:12" ht="15" customHeight="1" x14ac:dyDescent="0.25">
      <c r="A1159" s="85" t="s">
        <v>1934</v>
      </c>
      <c r="B1159" s="86" t="s">
        <v>2861</v>
      </c>
      <c r="C1159" s="87" t="s">
        <v>3475</v>
      </c>
      <c r="D1159" s="87" t="s">
        <v>3470</v>
      </c>
      <c r="E1159" s="87" t="s">
        <v>3633</v>
      </c>
      <c r="F1159" s="87"/>
      <c r="G1159" s="87" t="s">
        <v>3822</v>
      </c>
      <c r="H1159" s="76">
        <v>4002381891228</v>
      </c>
      <c r="I1159" s="88">
        <v>423</v>
      </c>
      <c r="J1159" s="86" t="s">
        <v>1926</v>
      </c>
      <c r="K1159" s="87" t="s">
        <v>3595</v>
      </c>
      <c r="L1159" s="77">
        <f t="shared" si="18"/>
        <v>891228</v>
      </c>
    </row>
    <row r="1160" spans="1:12" ht="15" customHeight="1" x14ac:dyDescent="0.25">
      <c r="A1160" s="85" t="s">
        <v>1935</v>
      </c>
      <c r="B1160" s="86" t="s">
        <v>2862</v>
      </c>
      <c r="C1160" s="87" t="s">
        <v>3475</v>
      </c>
      <c r="D1160" s="87" t="s">
        <v>3470</v>
      </c>
      <c r="E1160" s="87" t="s">
        <v>3633</v>
      </c>
      <c r="F1160" s="87"/>
      <c r="G1160" s="87" t="s">
        <v>3823</v>
      </c>
      <c r="H1160" s="76">
        <v>4002381891235</v>
      </c>
      <c r="I1160" s="88">
        <v>423</v>
      </c>
      <c r="J1160" s="86" t="s">
        <v>1926</v>
      </c>
      <c r="K1160" s="87" t="s">
        <v>3595</v>
      </c>
      <c r="L1160" s="77">
        <f t="shared" si="18"/>
        <v>891235</v>
      </c>
    </row>
    <row r="1161" spans="1:12" ht="15" customHeight="1" x14ac:dyDescent="0.25">
      <c r="A1161" s="85" t="s">
        <v>1936</v>
      </c>
      <c r="B1161" s="86" t="s">
        <v>2863</v>
      </c>
      <c r="C1161" s="87" t="s">
        <v>3475</v>
      </c>
      <c r="D1161" s="87" t="s">
        <v>3470</v>
      </c>
      <c r="E1161" s="87" t="s">
        <v>3633</v>
      </c>
      <c r="F1161" s="87"/>
      <c r="G1161" s="87" t="s">
        <v>3479</v>
      </c>
      <c r="H1161" s="76">
        <v>4002381891242</v>
      </c>
      <c r="I1161" s="88">
        <v>423</v>
      </c>
      <c r="J1161" s="86" t="s">
        <v>1926</v>
      </c>
      <c r="K1161" s="87" t="s">
        <v>3595</v>
      </c>
      <c r="L1161" s="77">
        <f t="shared" si="18"/>
        <v>891242</v>
      </c>
    </row>
    <row r="1162" spans="1:12" ht="15" customHeight="1" x14ac:dyDescent="0.25">
      <c r="A1162" s="85" t="s">
        <v>1937</v>
      </c>
      <c r="B1162" s="86" t="s">
        <v>2864</v>
      </c>
      <c r="C1162" s="87" t="s">
        <v>3475</v>
      </c>
      <c r="D1162" s="87" t="s">
        <v>3470</v>
      </c>
      <c r="E1162" s="87" t="s">
        <v>3633</v>
      </c>
      <c r="F1162" s="87"/>
      <c r="G1162" s="87" t="s">
        <v>3822</v>
      </c>
      <c r="H1162" s="76">
        <v>4002381891259</v>
      </c>
      <c r="I1162" s="88">
        <v>423</v>
      </c>
      <c r="J1162" s="86" t="s">
        <v>1926</v>
      </c>
      <c r="K1162" s="87" t="s">
        <v>3595</v>
      </c>
      <c r="L1162" s="77">
        <f t="shared" si="18"/>
        <v>891259</v>
      </c>
    </row>
    <row r="1163" spans="1:12" ht="15" customHeight="1" x14ac:dyDescent="0.25">
      <c r="A1163" s="85" t="s">
        <v>1938</v>
      </c>
      <c r="B1163" s="86" t="s">
        <v>2865</v>
      </c>
      <c r="C1163" s="87" t="s">
        <v>3475</v>
      </c>
      <c r="D1163" s="87" t="s">
        <v>3470</v>
      </c>
      <c r="E1163" s="87" t="s">
        <v>3633</v>
      </c>
      <c r="F1163" s="87"/>
      <c r="G1163" s="87" t="s">
        <v>3824</v>
      </c>
      <c r="H1163" s="76">
        <v>4002381891266</v>
      </c>
      <c r="I1163" s="88">
        <v>423</v>
      </c>
      <c r="J1163" s="86" t="s">
        <v>1926</v>
      </c>
      <c r="K1163" s="87" t="s">
        <v>3595</v>
      </c>
      <c r="L1163" s="77">
        <f t="shared" si="18"/>
        <v>891266</v>
      </c>
    </row>
    <row r="1164" spans="1:12" ht="15" customHeight="1" x14ac:dyDescent="0.25">
      <c r="A1164" s="85" t="s">
        <v>1939</v>
      </c>
      <c r="B1164" s="86" t="s">
        <v>2866</v>
      </c>
      <c r="C1164" s="87" t="s">
        <v>3475</v>
      </c>
      <c r="D1164" s="87" t="s">
        <v>3470</v>
      </c>
      <c r="E1164" s="87" t="s">
        <v>3633</v>
      </c>
      <c r="F1164" s="87"/>
      <c r="G1164" s="87" t="s">
        <v>3621</v>
      </c>
      <c r="H1164" s="76">
        <v>4002381891273</v>
      </c>
      <c r="I1164" s="88">
        <v>423</v>
      </c>
      <c r="J1164" s="86" t="s">
        <v>1926</v>
      </c>
      <c r="K1164" s="87" t="s">
        <v>3595</v>
      </c>
      <c r="L1164" s="77">
        <f t="shared" si="18"/>
        <v>891273</v>
      </c>
    </row>
    <row r="1165" spans="1:12" ht="15" customHeight="1" x14ac:dyDescent="0.25">
      <c r="A1165" s="85" t="s">
        <v>1940</v>
      </c>
      <c r="B1165" s="86" t="s">
        <v>2867</v>
      </c>
      <c r="C1165" s="87" t="s">
        <v>3475</v>
      </c>
      <c r="D1165" s="87" t="s">
        <v>3470</v>
      </c>
      <c r="E1165" s="87" t="s">
        <v>3633</v>
      </c>
      <c r="F1165" s="87"/>
      <c r="G1165" s="87" t="s">
        <v>3804</v>
      </c>
      <c r="H1165" s="76">
        <v>4002381891280</v>
      </c>
      <c r="I1165" s="88">
        <v>524.70000000000005</v>
      </c>
      <c r="J1165" s="86" t="s">
        <v>1926</v>
      </c>
      <c r="K1165" s="87" t="s">
        <v>3595</v>
      </c>
      <c r="L1165" s="77">
        <f t="shared" si="18"/>
        <v>891280</v>
      </c>
    </row>
    <row r="1166" spans="1:12" ht="15" customHeight="1" x14ac:dyDescent="0.25">
      <c r="A1166" s="85" t="s">
        <v>1941</v>
      </c>
      <c r="B1166" s="86" t="s">
        <v>1942</v>
      </c>
      <c r="C1166" s="87" t="s">
        <v>3475</v>
      </c>
      <c r="D1166" s="87" t="s">
        <v>3632</v>
      </c>
      <c r="E1166" s="87" t="s">
        <v>3633</v>
      </c>
      <c r="F1166" s="87"/>
      <c r="G1166" s="87" t="s">
        <v>3818</v>
      </c>
      <c r="H1166" s="76">
        <v>4002381891297</v>
      </c>
      <c r="I1166" s="88">
        <v>727.9</v>
      </c>
      <c r="J1166" s="86" t="s">
        <v>1926</v>
      </c>
      <c r="K1166" s="87" t="s">
        <v>3595</v>
      </c>
      <c r="L1166" s="77">
        <f t="shared" si="18"/>
        <v>891297</v>
      </c>
    </row>
    <row r="1167" spans="1:12" ht="15" customHeight="1" x14ac:dyDescent="0.25">
      <c r="A1167" s="85" t="s">
        <v>1943</v>
      </c>
      <c r="B1167" s="86" t="s">
        <v>1944</v>
      </c>
      <c r="C1167" s="87" t="s">
        <v>3475</v>
      </c>
      <c r="D1167" s="87" t="s">
        <v>3632</v>
      </c>
      <c r="E1167" s="87" t="s">
        <v>3633</v>
      </c>
      <c r="F1167" s="87"/>
      <c r="G1167" s="87" t="s">
        <v>3819</v>
      </c>
      <c r="H1167" s="76">
        <v>4002381891303</v>
      </c>
      <c r="I1167" s="88">
        <v>727.9</v>
      </c>
      <c r="J1167" s="86" t="s">
        <v>1926</v>
      </c>
      <c r="K1167" s="87" t="s">
        <v>3595</v>
      </c>
      <c r="L1167" s="77">
        <f t="shared" si="18"/>
        <v>891303</v>
      </c>
    </row>
    <row r="1168" spans="1:12" ht="15" customHeight="1" x14ac:dyDescent="0.25">
      <c r="A1168" s="85" t="s">
        <v>1945</v>
      </c>
      <c r="B1168" s="86" t="s">
        <v>2868</v>
      </c>
      <c r="C1168" s="87" t="s">
        <v>3475</v>
      </c>
      <c r="D1168" s="87" t="s">
        <v>3470</v>
      </c>
      <c r="E1168" s="87" t="s">
        <v>3633</v>
      </c>
      <c r="F1168" s="87"/>
      <c r="G1168" s="87" t="s">
        <v>3623</v>
      </c>
      <c r="H1168" s="76">
        <v>4002381891310</v>
      </c>
      <c r="I1168" s="88">
        <v>465.5</v>
      </c>
      <c r="J1168" s="86" t="s">
        <v>1926</v>
      </c>
      <c r="K1168" s="87" t="s">
        <v>3595</v>
      </c>
      <c r="L1168" s="77">
        <f t="shared" si="18"/>
        <v>891310</v>
      </c>
    </row>
    <row r="1169" spans="1:12" ht="15" customHeight="1" x14ac:dyDescent="0.25">
      <c r="A1169" s="85" t="s">
        <v>1946</v>
      </c>
      <c r="B1169" s="86" t="s">
        <v>2869</v>
      </c>
      <c r="C1169" s="87" t="s">
        <v>3475</v>
      </c>
      <c r="D1169" s="87" t="s">
        <v>3470</v>
      </c>
      <c r="E1169" s="87" t="s">
        <v>3633</v>
      </c>
      <c r="F1169" s="87"/>
      <c r="G1169" s="87" t="s">
        <v>3822</v>
      </c>
      <c r="H1169" s="76">
        <v>4002381891327</v>
      </c>
      <c r="I1169" s="88">
        <v>465.5</v>
      </c>
      <c r="J1169" s="86" t="s">
        <v>1926</v>
      </c>
      <c r="K1169" s="87" t="s">
        <v>3595</v>
      </c>
      <c r="L1169" s="77">
        <f t="shared" si="18"/>
        <v>891327</v>
      </c>
    </row>
    <row r="1170" spans="1:12" ht="15" customHeight="1" x14ac:dyDescent="0.25">
      <c r="A1170" s="85" t="s">
        <v>1947</v>
      </c>
      <c r="B1170" s="86" t="s">
        <v>2870</v>
      </c>
      <c r="C1170" s="87" t="s">
        <v>3475</v>
      </c>
      <c r="D1170" s="87" t="s">
        <v>3470</v>
      </c>
      <c r="E1170" s="87" t="s">
        <v>3633</v>
      </c>
      <c r="F1170" s="87"/>
      <c r="G1170" s="87" t="s">
        <v>3623</v>
      </c>
      <c r="H1170" s="76">
        <v>4002381891334</v>
      </c>
      <c r="I1170" s="88">
        <v>465.5</v>
      </c>
      <c r="J1170" s="86" t="s">
        <v>1926</v>
      </c>
      <c r="K1170" s="87" t="s">
        <v>3595</v>
      </c>
      <c r="L1170" s="77">
        <f t="shared" si="18"/>
        <v>891334</v>
      </c>
    </row>
    <row r="1171" spans="1:12" ht="15" customHeight="1" x14ac:dyDescent="0.25">
      <c r="A1171" s="85" t="s">
        <v>1948</v>
      </c>
      <c r="B1171" s="86" t="s">
        <v>2871</v>
      </c>
      <c r="C1171" s="87" t="s">
        <v>3475</v>
      </c>
      <c r="D1171" s="87" t="s">
        <v>3470</v>
      </c>
      <c r="E1171" s="87" t="s">
        <v>3633</v>
      </c>
      <c r="F1171" s="87"/>
      <c r="G1171" s="87" t="s">
        <v>3479</v>
      </c>
      <c r="H1171" s="76">
        <v>4002381891341</v>
      </c>
      <c r="I1171" s="88">
        <v>465.5</v>
      </c>
      <c r="J1171" s="86" t="s">
        <v>1926</v>
      </c>
      <c r="K1171" s="87" t="s">
        <v>3595</v>
      </c>
      <c r="L1171" s="77">
        <f t="shared" si="18"/>
        <v>891341</v>
      </c>
    </row>
    <row r="1172" spans="1:12" ht="15" customHeight="1" x14ac:dyDescent="0.25">
      <c r="A1172" s="85" t="s">
        <v>1949</v>
      </c>
      <c r="B1172" s="86" t="s">
        <v>2872</v>
      </c>
      <c r="C1172" s="87" t="s">
        <v>3475</v>
      </c>
      <c r="D1172" s="87" t="s">
        <v>3470</v>
      </c>
      <c r="E1172" s="87" t="s">
        <v>3633</v>
      </c>
      <c r="F1172" s="87"/>
      <c r="G1172" s="87" t="s">
        <v>3822</v>
      </c>
      <c r="H1172" s="76">
        <v>4002381891358</v>
      </c>
      <c r="I1172" s="88">
        <v>465.5</v>
      </c>
      <c r="J1172" s="86" t="s">
        <v>1926</v>
      </c>
      <c r="K1172" s="87" t="s">
        <v>3595</v>
      </c>
      <c r="L1172" s="77">
        <f t="shared" si="18"/>
        <v>891358</v>
      </c>
    </row>
    <row r="1173" spans="1:12" ht="15" customHeight="1" x14ac:dyDescent="0.25">
      <c r="A1173" s="85" t="s">
        <v>1950</v>
      </c>
      <c r="B1173" s="86" t="s">
        <v>2873</v>
      </c>
      <c r="C1173" s="87" t="s">
        <v>3475</v>
      </c>
      <c r="D1173" s="87" t="s">
        <v>3470</v>
      </c>
      <c r="E1173" s="87" t="s">
        <v>3633</v>
      </c>
      <c r="F1173" s="87"/>
      <c r="G1173" s="87" t="s">
        <v>3623</v>
      </c>
      <c r="H1173" s="76">
        <v>4002381891365</v>
      </c>
      <c r="I1173" s="88">
        <v>465.5</v>
      </c>
      <c r="J1173" s="86" t="s">
        <v>1926</v>
      </c>
      <c r="K1173" s="87" t="s">
        <v>3595</v>
      </c>
      <c r="L1173" s="77">
        <f t="shared" si="18"/>
        <v>891365</v>
      </c>
    </row>
    <row r="1174" spans="1:12" ht="15" customHeight="1" x14ac:dyDescent="0.25">
      <c r="A1174" s="85" t="s">
        <v>1951</v>
      </c>
      <c r="B1174" s="86" t="s">
        <v>2874</v>
      </c>
      <c r="C1174" s="87" t="s">
        <v>3475</v>
      </c>
      <c r="D1174" s="87" t="s">
        <v>3470</v>
      </c>
      <c r="E1174" s="87" t="s">
        <v>3633</v>
      </c>
      <c r="F1174" s="87"/>
      <c r="G1174" s="87" t="s">
        <v>3479</v>
      </c>
      <c r="H1174" s="76">
        <v>4002381891372</v>
      </c>
      <c r="I1174" s="88">
        <v>465.5</v>
      </c>
      <c r="J1174" s="86" t="s">
        <v>1926</v>
      </c>
      <c r="K1174" s="87" t="s">
        <v>3595</v>
      </c>
      <c r="L1174" s="77">
        <f t="shared" si="18"/>
        <v>891372</v>
      </c>
    </row>
    <row r="1175" spans="1:12" ht="15" customHeight="1" x14ac:dyDescent="0.25">
      <c r="A1175" s="85" t="s">
        <v>1952</v>
      </c>
      <c r="B1175" s="86" t="s">
        <v>2875</v>
      </c>
      <c r="C1175" s="87" t="s">
        <v>3475</v>
      </c>
      <c r="D1175" s="87" t="s">
        <v>3470</v>
      </c>
      <c r="E1175" s="87" t="s">
        <v>3633</v>
      </c>
      <c r="F1175" s="87"/>
      <c r="G1175" s="87" t="s">
        <v>3804</v>
      </c>
      <c r="H1175" s="76">
        <v>4002381891389</v>
      </c>
      <c r="I1175" s="88">
        <v>465.5</v>
      </c>
      <c r="J1175" s="86" t="s">
        <v>1926</v>
      </c>
      <c r="K1175" s="87" t="s">
        <v>3595</v>
      </c>
      <c r="L1175" s="77">
        <f t="shared" si="18"/>
        <v>891389</v>
      </c>
    </row>
    <row r="1176" spans="1:12" ht="15" customHeight="1" x14ac:dyDescent="0.25">
      <c r="A1176" s="85" t="s">
        <v>1953</v>
      </c>
      <c r="B1176" s="86" t="s">
        <v>1954</v>
      </c>
      <c r="C1176" s="87" t="s">
        <v>3475</v>
      </c>
      <c r="D1176" s="87" t="s">
        <v>3632</v>
      </c>
      <c r="E1176" s="87" t="s">
        <v>3633</v>
      </c>
      <c r="F1176" s="87"/>
      <c r="G1176" s="87" t="s">
        <v>3529</v>
      </c>
      <c r="H1176" s="76">
        <v>4002381891396</v>
      </c>
      <c r="I1176" s="88">
        <v>937.9</v>
      </c>
      <c r="J1176" s="86" t="s">
        <v>1926</v>
      </c>
      <c r="K1176" s="87" t="s">
        <v>3595</v>
      </c>
      <c r="L1176" s="77">
        <f t="shared" si="18"/>
        <v>891396</v>
      </c>
    </row>
    <row r="1177" spans="1:12" ht="15" customHeight="1" x14ac:dyDescent="0.25">
      <c r="A1177" s="85" t="s">
        <v>1955</v>
      </c>
      <c r="B1177" s="86" t="s">
        <v>1956</v>
      </c>
      <c r="C1177" s="87" t="s">
        <v>3475</v>
      </c>
      <c r="D1177" s="87" t="s">
        <v>3632</v>
      </c>
      <c r="E1177" s="87" t="s">
        <v>3633</v>
      </c>
      <c r="F1177" s="87"/>
      <c r="G1177" s="87" t="s">
        <v>3825</v>
      </c>
      <c r="H1177" s="76">
        <v>4002381891402</v>
      </c>
      <c r="I1177" s="88">
        <v>937.9</v>
      </c>
      <c r="J1177" s="86" t="s">
        <v>1926</v>
      </c>
      <c r="K1177" s="87" t="s">
        <v>3595</v>
      </c>
      <c r="L1177" s="77">
        <f t="shared" si="18"/>
        <v>891402</v>
      </c>
    </row>
    <row r="1178" spans="1:12" ht="15" customHeight="1" x14ac:dyDescent="0.25">
      <c r="A1178" s="85" t="s">
        <v>1957</v>
      </c>
      <c r="B1178" s="86" t="s">
        <v>2876</v>
      </c>
      <c r="C1178" s="87" t="s">
        <v>3475</v>
      </c>
      <c r="D1178" s="87" t="s">
        <v>3470</v>
      </c>
      <c r="E1178" s="87" t="s">
        <v>3633</v>
      </c>
      <c r="F1178" s="87"/>
      <c r="G1178" s="87" t="s">
        <v>3626</v>
      </c>
      <c r="H1178" s="76">
        <v>4002381891419</v>
      </c>
      <c r="I1178" s="88">
        <v>524.70000000000005</v>
      </c>
      <c r="J1178" s="86" t="s">
        <v>1926</v>
      </c>
      <c r="K1178" s="87" t="s">
        <v>3595</v>
      </c>
      <c r="L1178" s="77">
        <f t="shared" si="18"/>
        <v>891419</v>
      </c>
    </row>
    <row r="1179" spans="1:12" ht="15" customHeight="1" x14ac:dyDescent="0.25">
      <c r="A1179" s="85" t="s">
        <v>1958</v>
      </c>
      <c r="B1179" s="86" t="s">
        <v>2877</v>
      </c>
      <c r="C1179" s="87" t="s">
        <v>3475</v>
      </c>
      <c r="D1179" s="87" t="s">
        <v>3470</v>
      </c>
      <c r="E1179" s="87" t="s">
        <v>3633</v>
      </c>
      <c r="F1179" s="87"/>
      <c r="G1179" s="87" t="s">
        <v>3628</v>
      </c>
      <c r="H1179" s="76">
        <v>4002381891426</v>
      </c>
      <c r="I1179" s="88">
        <v>524.70000000000005</v>
      </c>
      <c r="J1179" s="86" t="s">
        <v>1926</v>
      </c>
      <c r="K1179" s="87" t="s">
        <v>3595</v>
      </c>
      <c r="L1179" s="77">
        <f t="shared" si="18"/>
        <v>891426</v>
      </c>
    </row>
    <row r="1180" spans="1:12" ht="15" customHeight="1" x14ac:dyDescent="0.25">
      <c r="A1180" s="85" t="s">
        <v>1959</v>
      </c>
      <c r="B1180" s="86" t="s">
        <v>2878</v>
      </c>
      <c r="C1180" s="87" t="s">
        <v>3475</v>
      </c>
      <c r="D1180" s="87" t="s">
        <v>3470</v>
      </c>
      <c r="E1180" s="87" t="s">
        <v>3633</v>
      </c>
      <c r="F1180" s="87"/>
      <c r="G1180" s="87" t="s">
        <v>3620</v>
      </c>
      <c r="H1180" s="76">
        <v>4002381891433</v>
      </c>
      <c r="I1180" s="88">
        <v>524.70000000000005</v>
      </c>
      <c r="J1180" s="86" t="s">
        <v>1926</v>
      </c>
      <c r="K1180" s="87" t="s">
        <v>3595</v>
      </c>
      <c r="L1180" s="77">
        <f t="shared" si="18"/>
        <v>891433</v>
      </c>
    </row>
    <row r="1181" spans="1:12" ht="15" customHeight="1" x14ac:dyDescent="0.25">
      <c r="A1181" s="85" t="s">
        <v>1916</v>
      </c>
      <c r="B1181" s="86" t="s">
        <v>1917</v>
      </c>
      <c r="C1181" s="87" t="s">
        <v>3475</v>
      </c>
      <c r="D1181" s="87" t="s">
        <v>3632</v>
      </c>
      <c r="E1181" s="87" t="s">
        <v>3633</v>
      </c>
      <c r="F1181" s="87"/>
      <c r="G1181" s="87" t="s">
        <v>3613</v>
      </c>
      <c r="H1181" s="76">
        <v>4002381891525</v>
      </c>
      <c r="I1181" s="88">
        <v>719.6</v>
      </c>
      <c r="J1181" s="86" t="s">
        <v>1913</v>
      </c>
      <c r="K1181" s="87" t="s">
        <v>3595</v>
      </c>
      <c r="L1181" s="77">
        <f t="shared" si="18"/>
        <v>891525</v>
      </c>
    </row>
    <row r="1182" spans="1:12" ht="15" customHeight="1" x14ac:dyDescent="0.25">
      <c r="A1182" s="85" t="s">
        <v>1920</v>
      </c>
      <c r="B1182" s="86" t="s">
        <v>2858</v>
      </c>
      <c r="C1182" s="87" t="s">
        <v>3475</v>
      </c>
      <c r="D1182" s="87" t="s">
        <v>3470</v>
      </c>
      <c r="E1182" s="87" t="s">
        <v>3633</v>
      </c>
      <c r="F1182" s="87"/>
      <c r="G1182" s="87" t="s">
        <v>3621</v>
      </c>
      <c r="H1182" s="76">
        <v>4002381891532</v>
      </c>
      <c r="I1182" s="88">
        <v>449.5</v>
      </c>
      <c r="J1182" s="86" t="s">
        <v>1913</v>
      </c>
      <c r="K1182" s="87" t="s">
        <v>3595</v>
      </c>
      <c r="L1182" s="77">
        <f t="shared" si="18"/>
        <v>891532</v>
      </c>
    </row>
    <row r="1183" spans="1:12" ht="15" customHeight="1" x14ac:dyDescent="0.25">
      <c r="A1183" s="85" t="s">
        <v>1921</v>
      </c>
      <c r="B1183" s="86" t="s">
        <v>2859</v>
      </c>
      <c r="C1183" s="87" t="s">
        <v>3475</v>
      </c>
      <c r="D1183" s="87" t="s">
        <v>3470</v>
      </c>
      <c r="E1183" s="87" t="s">
        <v>3633</v>
      </c>
      <c r="F1183" s="87"/>
      <c r="G1183" s="87" t="s">
        <v>3817</v>
      </c>
      <c r="H1183" s="76">
        <v>4002381891549</v>
      </c>
      <c r="I1183" s="88">
        <v>474.8</v>
      </c>
      <c r="J1183" s="86" t="s">
        <v>1913</v>
      </c>
      <c r="K1183" s="87" t="s">
        <v>3595</v>
      </c>
      <c r="L1183" s="77">
        <f t="shared" si="18"/>
        <v>891549</v>
      </c>
    </row>
    <row r="1184" spans="1:12" ht="15" customHeight="1" x14ac:dyDescent="0.25">
      <c r="A1184" s="85" t="s">
        <v>1908</v>
      </c>
      <c r="B1184" s="86" t="s">
        <v>1909</v>
      </c>
      <c r="C1184" s="87" t="s">
        <v>3451</v>
      </c>
      <c r="D1184" s="87" t="s">
        <v>3476</v>
      </c>
      <c r="E1184" s="87" t="s">
        <v>3471</v>
      </c>
      <c r="F1184" s="87"/>
      <c r="G1184" s="87" t="s">
        <v>3476</v>
      </c>
      <c r="H1184" s="76">
        <v>4002381892058</v>
      </c>
      <c r="I1184" s="88">
        <v>119</v>
      </c>
      <c r="J1184" s="86" t="s">
        <v>1910</v>
      </c>
      <c r="K1184" s="87" t="s">
        <v>3455</v>
      </c>
      <c r="L1184" s="77">
        <f t="shared" si="18"/>
        <v>892058</v>
      </c>
    </row>
    <row r="1185" spans="1:12" ht="15" customHeight="1" x14ac:dyDescent="0.25">
      <c r="A1185" s="85" t="s">
        <v>198</v>
      </c>
      <c r="B1185" s="86" t="s">
        <v>199</v>
      </c>
      <c r="C1185" s="87" t="s">
        <v>3451</v>
      </c>
      <c r="D1185" s="87" t="s">
        <v>3472</v>
      </c>
      <c r="E1185" s="87" t="s">
        <v>3471</v>
      </c>
      <c r="F1185" s="87"/>
      <c r="G1185" s="87" t="s">
        <v>3472</v>
      </c>
      <c r="H1185" s="76">
        <v>4002381892348</v>
      </c>
      <c r="I1185" s="88">
        <v>135.4</v>
      </c>
      <c r="J1185" s="86" t="s">
        <v>197</v>
      </c>
      <c r="K1185" s="87" t="s">
        <v>3455</v>
      </c>
      <c r="L1185" s="77">
        <f t="shared" si="18"/>
        <v>892348</v>
      </c>
    </row>
    <row r="1186" spans="1:12" ht="15" customHeight="1" x14ac:dyDescent="0.25">
      <c r="A1186" s="85" t="s">
        <v>1330</v>
      </c>
      <c r="B1186" s="86" t="s">
        <v>1331</v>
      </c>
      <c r="C1186" s="87" t="s">
        <v>3475</v>
      </c>
      <c r="D1186" s="87" t="s">
        <v>3598</v>
      </c>
      <c r="E1186" s="87" t="s">
        <v>3599</v>
      </c>
      <c r="F1186" s="87"/>
      <c r="G1186" s="87" t="s">
        <v>3600</v>
      </c>
      <c r="H1186" s="76">
        <v>4002381892355</v>
      </c>
      <c r="I1186" s="88">
        <v>477.9</v>
      </c>
      <c r="J1186" s="86" t="s">
        <v>1332</v>
      </c>
      <c r="K1186" s="87" t="s">
        <v>3595</v>
      </c>
      <c r="L1186" s="77">
        <f t="shared" si="18"/>
        <v>892355</v>
      </c>
    </row>
    <row r="1187" spans="1:12" ht="15" customHeight="1" x14ac:dyDescent="0.25">
      <c r="A1187" s="85" t="s">
        <v>1336</v>
      </c>
      <c r="B1187" s="86" t="s">
        <v>1337</v>
      </c>
      <c r="C1187" s="87" t="s">
        <v>3475</v>
      </c>
      <c r="D1187" s="87" t="s">
        <v>3598</v>
      </c>
      <c r="E1187" s="87" t="s">
        <v>3599</v>
      </c>
      <c r="F1187" s="87"/>
      <c r="G1187" s="87" t="s">
        <v>3523</v>
      </c>
      <c r="H1187" s="76">
        <v>4002381892362</v>
      </c>
      <c r="I1187" s="88">
        <v>477.9</v>
      </c>
      <c r="J1187" s="86" t="s">
        <v>1338</v>
      </c>
      <c r="K1187" s="87" t="s">
        <v>3595</v>
      </c>
      <c r="L1187" s="77">
        <f t="shared" si="18"/>
        <v>892362</v>
      </c>
    </row>
    <row r="1188" spans="1:12" ht="15" customHeight="1" x14ac:dyDescent="0.25">
      <c r="A1188" s="85" t="s">
        <v>1327</v>
      </c>
      <c r="B1188" s="86" t="s">
        <v>1328</v>
      </c>
      <c r="C1188" s="87" t="s">
        <v>3475</v>
      </c>
      <c r="D1188" s="87" t="s">
        <v>3598</v>
      </c>
      <c r="E1188" s="87" t="s">
        <v>3599</v>
      </c>
      <c r="F1188" s="87"/>
      <c r="G1188" s="87" t="s">
        <v>3556</v>
      </c>
      <c r="H1188" s="76">
        <v>4002381892379</v>
      </c>
      <c r="I1188" s="88">
        <v>477.9</v>
      </c>
      <c r="J1188" s="86" t="s">
        <v>1329</v>
      </c>
      <c r="K1188" s="87" t="s">
        <v>3595</v>
      </c>
      <c r="L1188" s="77">
        <f t="shared" si="18"/>
        <v>892379</v>
      </c>
    </row>
    <row r="1189" spans="1:12" ht="15" customHeight="1" x14ac:dyDescent="0.25">
      <c r="A1189" s="85" t="s">
        <v>1333</v>
      </c>
      <c r="B1189" s="86" t="s">
        <v>1334</v>
      </c>
      <c r="C1189" s="87" t="s">
        <v>3475</v>
      </c>
      <c r="D1189" s="87" t="s">
        <v>3598</v>
      </c>
      <c r="E1189" s="87" t="s">
        <v>3599</v>
      </c>
      <c r="F1189" s="87"/>
      <c r="G1189" s="87" t="s">
        <v>3523</v>
      </c>
      <c r="H1189" s="76">
        <v>4002381892386</v>
      </c>
      <c r="I1189" s="88">
        <v>477.9</v>
      </c>
      <c r="J1189" s="86" t="s">
        <v>1335</v>
      </c>
      <c r="K1189" s="87" t="s">
        <v>3595</v>
      </c>
      <c r="L1189" s="77">
        <f t="shared" si="18"/>
        <v>892386</v>
      </c>
    </row>
    <row r="1190" spans="1:12" ht="15" customHeight="1" x14ac:dyDescent="0.25">
      <c r="A1190" s="85" t="s">
        <v>1342</v>
      </c>
      <c r="B1190" s="86" t="s">
        <v>1343</v>
      </c>
      <c r="C1190" s="87" t="s">
        <v>3475</v>
      </c>
      <c r="D1190" s="87" t="s">
        <v>3598</v>
      </c>
      <c r="E1190" s="87" t="s">
        <v>3601</v>
      </c>
      <c r="F1190" s="87"/>
      <c r="G1190" s="87" t="s">
        <v>3603</v>
      </c>
      <c r="H1190" s="76">
        <v>4002381892393</v>
      </c>
      <c r="I1190" s="88">
        <v>477.9</v>
      </c>
      <c r="J1190" s="86" t="s">
        <v>1344</v>
      </c>
      <c r="K1190" s="87" t="s">
        <v>3595</v>
      </c>
      <c r="L1190" s="77">
        <f t="shared" si="18"/>
        <v>892393</v>
      </c>
    </row>
    <row r="1191" spans="1:12" ht="15" customHeight="1" x14ac:dyDescent="0.25">
      <c r="A1191" s="85" t="s">
        <v>1348</v>
      </c>
      <c r="B1191" s="86" t="s">
        <v>1349</v>
      </c>
      <c r="C1191" s="87" t="s">
        <v>3475</v>
      </c>
      <c r="D1191" s="87" t="s">
        <v>3598</v>
      </c>
      <c r="E1191" s="87" t="s">
        <v>3601</v>
      </c>
      <c r="F1191" s="87"/>
      <c r="G1191" s="87" t="s">
        <v>3602</v>
      </c>
      <c r="H1191" s="76">
        <v>4002381892409</v>
      </c>
      <c r="I1191" s="88">
        <v>477.9</v>
      </c>
      <c r="J1191" s="86" t="s">
        <v>1350</v>
      </c>
      <c r="K1191" s="87" t="s">
        <v>3595</v>
      </c>
      <c r="L1191" s="77">
        <f t="shared" si="18"/>
        <v>892409</v>
      </c>
    </row>
    <row r="1192" spans="1:12" ht="15" customHeight="1" x14ac:dyDescent="0.25">
      <c r="A1192" s="85" t="s">
        <v>1339</v>
      </c>
      <c r="B1192" s="86" t="s">
        <v>1340</v>
      </c>
      <c r="C1192" s="87" t="s">
        <v>3475</v>
      </c>
      <c r="D1192" s="87" t="s">
        <v>3598</v>
      </c>
      <c r="E1192" s="87" t="s">
        <v>3601</v>
      </c>
      <c r="F1192" s="87"/>
      <c r="G1192" s="87" t="s">
        <v>3602</v>
      </c>
      <c r="H1192" s="76">
        <v>4002381892416</v>
      </c>
      <c r="I1192" s="88">
        <v>477.9</v>
      </c>
      <c r="J1192" s="86" t="s">
        <v>1341</v>
      </c>
      <c r="K1192" s="87" t="s">
        <v>3595</v>
      </c>
      <c r="L1192" s="77">
        <f t="shared" si="18"/>
        <v>892416</v>
      </c>
    </row>
    <row r="1193" spans="1:12" ht="15" customHeight="1" x14ac:dyDescent="0.25">
      <c r="A1193" s="85" t="s">
        <v>1345</v>
      </c>
      <c r="B1193" s="86" t="s">
        <v>1346</v>
      </c>
      <c r="C1193" s="87" t="s">
        <v>3475</v>
      </c>
      <c r="D1193" s="87" t="s">
        <v>3598</v>
      </c>
      <c r="E1193" s="87" t="s">
        <v>3601</v>
      </c>
      <c r="F1193" s="87"/>
      <c r="G1193" s="87" t="s">
        <v>3602</v>
      </c>
      <c r="H1193" s="76">
        <v>4002381892423</v>
      </c>
      <c r="I1193" s="88">
        <v>477.9</v>
      </c>
      <c r="J1193" s="86" t="s">
        <v>1347</v>
      </c>
      <c r="K1193" s="87" t="s">
        <v>3595</v>
      </c>
      <c r="L1193" s="77">
        <f t="shared" si="18"/>
        <v>892423</v>
      </c>
    </row>
    <row r="1194" spans="1:12" ht="15" customHeight="1" x14ac:dyDescent="0.25">
      <c r="A1194" s="85" t="s">
        <v>385</v>
      </c>
      <c r="B1194" s="86" t="s">
        <v>386</v>
      </c>
      <c r="C1194" s="87" t="s">
        <v>3475</v>
      </c>
      <c r="D1194" s="87" t="s">
        <v>3482</v>
      </c>
      <c r="E1194" s="87" t="s">
        <v>3453</v>
      </c>
      <c r="F1194" s="87" t="s">
        <v>3477</v>
      </c>
      <c r="G1194" s="87" t="s">
        <v>3777</v>
      </c>
      <c r="H1194" s="76">
        <v>4002381892478</v>
      </c>
      <c r="I1194" s="88">
        <v>301.39999999999998</v>
      </c>
      <c r="J1194" s="86" t="s">
        <v>387</v>
      </c>
      <c r="K1194" s="87" t="s">
        <v>3496</v>
      </c>
      <c r="L1194" s="77">
        <f t="shared" si="18"/>
        <v>892478</v>
      </c>
    </row>
    <row r="1195" spans="1:12" ht="15" customHeight="1" x14ac:dyDescent="0.25">
      <c r="A1195" s="85" t="s">
        <v>79</v>
      </c>
      <c r="B1195" s="86" t="s">
        <v>80</v>
      </c>
      <c r="C1195" s="87" t="s">
        <v>3451</v>
      </c>
      <c r="D1195" s="87" t="s">
        <v>3470</v>
      </c>
      <c r="E1195" s="87" t="s">
        <v>3471</v>
      </c>
      <c r="F1195" s="87"/>
      <c r="G1195" s="87" t="s">
        <v>3470</v>
      </c>
      <c r="H1195" s="76">
        <v>4002381892737</v>
      </c>
      <c r="I1195" s="88">
        <v>130.9</v>
      </c>
      <c r="J1195" s="86" t="s">
        <v>81</v>
      </c>
      <c r="K1195" s="87" t="s">
        <v>3455</v>
      </c>
      <c r="L1195" s="77">
        <f t="shared" si="18"/>
        <v>892737</v>
      </c>
    </row>
    <row r="1196" spans="1:12" ht="15" customHeight="1" x14ac:dyDescent="0.25">
      <c r="A1196" s="85" t="s">
        <v>1671</v>
      </c>
      <c r="B1196" s="86" t="s">
        <v>1672</v>
      </c>
      <c r="C1196" s="87" t="s">
        <v>3465</v>
      </c>
      <c r="D1196" s="87" t="s">
        <v>3643</v>
      </c>
      <c r="E1196" s="87" t="s">
        <v>3633</v>
      </c>
      <c r="F1196" s="87"/>
      <c r="G1196" s="87" t="s">
        <v>3644</v>
      </c>
      <c r="H1196" s="76">
        <v>4002381895189</v>
      </c>
      <c r="I1196" s="88">
        <v>37.1</v>
      </c>
      <c r="J1196" s="86" t="s">
        <v>1673</v>
      </c>
      <c r="K1196" s="87" t="s">
        <v>3595</v>
      </c>
      <c r="L1196" s="77">
        <f t="shared" si="18"/>
        <v>895189</v>
      </c>
    </row>
    <row r="1197" spans="1:12" ht="15" customHeight="1" x14ac:dyDescent="0.25">
      <c r="A1197" s="85" t="s">
        <v>1662</v>
      </c>
      <c r="B1197" s="86" t="s">
        <v>1663</v>
      </c>
      <c r="C1197" s="87" t="s">
        <v>3451</v>
      </c>
      <c r="D1197" s="87" t="s">
        <v>3461</v>
      </c>
      <c r="E1197" s="87" t="s">
        <v>3633</v>
      </c>
      <c r="F1197" s="87"/>
      <c r="G1197" s="87" t="s">
        <v>3689</v>
      </c>
      <c r="H1197" s="76">
        <v>4002381895202</v>
      </c>
      <c r="I1197" s="88">
        <v>23.6</v>
      </c>
      <c r="J1197" s="86" t="s">
        <v>1664</v>
      </c>
      <c r="K1197" s="87" t="s">
        <v>3595</v>
      </c>
      <c r="L1197" s="77">
        <f t="shared" si="18"/>
        <v>895202</v>
      </c>
    </row>
    <row r="1198" spans="1:12" ht="15" customHeight="1" x14ac:dyDescent="0.25">
      <c r="A1198" s="85" t="s">
        <v>1688</v>
      </c>
      <c r="B1198" s="86" t="s">
        <v>1689</v>
      </c>
      <c r="C1198" s="87" t="s">
        <v>3451</v>
      </c>
      <c r="D1198" s="87" t="s">
        <v>3643</v>
      </c>
      <c r="E1198" s="87" t="s">
        <v>3633</v>
      </c>
      <c r="F1198" s="87"/>
      <c r="G1198" s="87" t="s">
        <v>3656</v>
      </c>
      <c r="H1198" s="76">
        <v>4002381895219</v>
      </c>
      <c r="I1198" s="88">
        <v>24.4</v>
      </c>
      <c r="J1198" s="86" t="s">
        <v>1690</v>
      </c>
      <c r="K1198" s="87" t="s">
        <v>3595</v>
      </c>
      <c r="L1198" s="77">
        <f t="shared" si="18"/>
        <v>895219</v>
      </c>
    </row>
    <row r="1199" spans="1:12" ht="15" customHeight="1" x14ac:dyDescent="0.25">
      <c r="A1199" s="85" t="s">
        <v>1691</v>
      </c>
      <c r="B1199" s="86" t="s">
        <v>1692</v>
      </c>
      <c r="C1199" s="87" t="s">
        <v>3451</v>
      </c>
      <c r="D1199" s="87" t="s">
        <v>3643</v>
      </c>
      <c r="E1199" s="87" t="s">
        <v>3633</v>
      </c>
      <c r="F1199" s="87"/>
      <c r="G1199" s="87" t="s">
        <v>3657</v>
      </c>
      <c r="H1199" s="76">
        <v>4002381895226</v>
      </c>
      <c r="I1199" s="88">
        <v>18</v>
      </c>
      <c r="J1199" s="86" t="s">
        <v>1693</v>
      </c>
      <c r="K1199" s="87" t="s">
        <v>3595</v>
      </c>
      <c r="L1199" s="77">
        <f t="shared" si="18"/>
        <v>895226</v>
      </c>
    </row>
    <row r="1200" spans="1:12" ht="15" customHeight="1" x14ac:dyDescent="0.25">
      <c r="A1200" s="85" t="s">
        <v>1694</v>
      </c>
      <c r="B1200" s="86" t="s">
        <v>1695</v>
      </c>
      <c r="C1200" s="87" t="s">
        <v>3451</v>
      </c>
      <c r="D1200" s="87" t="s">
        <v>3643</v>
      </c>
      <c r="E1200" s="87" t="s">
        <v>3633</v>
      </c>
      <c r="F1200" s="87"/>
      <c r="G1200" s="87" t="s">
        <v>3658</v>
      </c>
      <c r="H1200" s="76">
        <v>4002381895233</v>
      </c>
      <c r="I1200" s="88">
        <v>35.5</v>
      </c>
      <c r="J1200" s="86" t="s">
        <v>1696</v>
      </c>
      <c r="K1200" s="87" t="s">
        <v>3595</v>
      </c>
      <c r="L1200" s="77">
        <f t="shared" si="18"/>
        <v>895233</v>
      </c>
    </row>
    <row r="1201" spans="1:12" ht="15" customHeight="1" x14ac:dyDescent="0.25">
      <c r="A1201" s="85" t="s">
        <v>1697</v>
      </c>
      <c r="B1201" s="86" t="s">
        <v>1698</v>
      </c>
      <c r="C1201" s="87" t="s">
        <v>3475</v>
      </c>
      <c r="D1201" s="87" t="s">
        <v>3643</v>
      </c>
      <c r="E1201" s="87" t="s">
        <v>3633</v>
      </c>
      <c r="F1201" s="87"/>
      <c r="G1201" s="87" t="s">
        <v>3659</v>
      </c>
      <c r="H1201" s="76">
        <v>4002381895240</v>
      </c>
      <c r="I1201" s="88">
        <v>50.8</v>
      </c>
      <c r="J1201" s="86" t="s">
        <v>1699</v>
      </c>
      <c r="K1201" s="87" t="s">
        <v>3595</v>
      </c>
      <c r="L1201" s="77">
        <f t="shared" si="18"/>
        <v>895240</v>
      </c>
    </row>
    <row r="1202" spans="1:12" ht="15" customHeight="1" x14ac:dyDescent="0.25">
      <c r="A1202" s="85" t="s">
        <v>703</v>
      </c>
      <c r="B1202" s="86" t="s">
        <v>704</v>
      </c>
      <c r="C1202" s="87" t="s">
        <v>3451</v>
      </c>
      <c r="D1202" s="87" t="s">
        <v>3461</v>
      </c>
      <c r="E1202" s="87" t="s">
        <v>3453</v>
      </c>
      <c r="F1202" s="87" t="s">
        <v>3992</v>
      </c>
      <c r="G1202" s="87" t="s">
        <v>3993</v>
      </c>
      <c r="H1202" s="76">
        <v>4002381896384</v>
      </c>
      <c r="I1202" s="88">
        <v>145</v>
      </c>
      <c r="J1202" s="86" t="s">
        <v>705</v>
      </c>
      <c r="K1202" s="87" t="s">
        <v>3455</v>
      </c>
      <c r="L1202" s="77">
        <f t="shared" si="18"/>
        <v>896384</v>
      </c>
    </row>
    <row r="1203" spans="1:12" ht="15" customHeight="1" x14ac:dyDescent="0.25">
      <c r="A1203" s="85" t="s">
        <v>706</v>
      </c>
      <c r="B1203" s="86" t="s">
        <v>707</v>
      </c>
      <c r="C1203" s="87" t="s">
        <v>3451</v>
      </c>
      <c r="D1203" s="87" t="s">
        <v>3461</v>
      </c>
      <c r="E1203" s="87" t="s">
        <v>3453</v>
      </c>
      <c r="F1203" s="87" t="s">
        <v>3992</v>
      </c>
      <c r="G1203" s="87" t="s">
        <v>3993</v>
      </c>
      <c r="H1203" s="76">
        <v>4002381896391</v>
      </c>
      <c r="I1203" s="88">
        <v>145</v>
      </c>
      <c r="J1203" s="86" t="s">
        <v>708</v>
      </c>
      <c r="K1203" s="87" t="s">
        <v>3455</v>
      </c>
      <c r="L1203" s="77">
        <f t="shared" si="18"/>
        <v>896391</v>
      </c>
    </row>
    <row r="1204" spans="1:12" ht="15" customHeight="1" x14ac:dyDescent="0.25">
      <c r="A1204" s="78">
        <v>861771</v>
      </c>
      <c r="B1204" s="79" t="s">
        <v>709</v>
      </c>
      <c r="H1204" s="76">
        <v>4002381896414</v>
      </c>
      <c r="I1204" s="79">
        <v>53.3</v>
      </c>
      <c r="L1204" s="77">
        <f t="shared" si="18"/>
        <v>896414</v>
      </c>
    </row>
    <row r="1205" spans="1:12" ht="15" customHeight="1" x14ac:dyDescent="0.25">
      <c r="A1205" s="78">
        <v>861772</v>
      </c>
      <c r="B1205" s="79" t="s">
        <v>710</v>
      </c>
      <c r="H1205" s="76">
        <v>4002381896421</v>
      </c>
      <c r="I1205" s="79">
        <v>53.3</v>
      </c>
      <c r="L1205" s="77">
        <f t="shared" si="18"/>
        <v>896421</v>
      </c>
    </row>
    <row r="1206" spans="1:12" ht="15" customHeight="1" x14ac:dyDescent="0.25">
      <c r="A1206" s="78">
        <v>861883</v>
      </c>
      <c r="B1206" s="79" t="s">
        <v>711</v>
      </c>
      <c r="H1206" s="76">
        <v>4002381896438</v>
      </c>
      <c r="I1206" s="79">
        <v>53.3</v>
      </c>
      <c r="L1206" s="77">
        <f t="shared" si="18"/>
        <v>896438</v>
      </c>
    </row>
    <row r="1207" spans="1:12" ht="15" customHeight="1" x14ac:dyDescent="0.25">
      <c r="A1207" s="85" t="s">
        <v>712</v>
      </c>
      <c r="B1207" s="86" t="s">
        <v>713</v>
      </c>
      <c r="C1207" s="87" t="s">
        <v>3465</v>
      </c>
      <c r="D1207" s="87" t="s">
        <v>3490</v>
      </c>
      <c r="E1207" s="87" t="s">
        <v>3453</v>
      </c>
      <c r="F1207" s="87"/>
      <c r="G1207" s="87" t="s">
        <v>3994</v>
      </c>
      <c r="H1207" s="76">
        <v>4002381896452</v>
      </c>
      <c r="I1207" s="88">
        <v>82.9</v>
      </c>
      <c r="J1207" s="86" t="s">
        <v>714</v>
      </c>
      <c r="K1207" s="87" t="s">
        <v>3455</v>
      </c>
      <c r="L1207" s="77">
        <f t="shared" si="18"/>
        <v>896452</v>
      </c>
    </row>
    <row r="1208" spans="1:12" ht="15" customHeight="1" x14ac:dyDescent="0.25">
      <c r="A1208" s="85" t="s">
        <v>715</v>
      </c>
      <c r="B1208" s="86" t="s">
        <v>716</v>
      </c>
      <c r="C1208" s="87" t="s">
        <v>3465</v>
      </c>
      <c r="D1208" s="87" t="s">
        <v>3490</v>
      </c>
      <c r="E1208" s="87" t="s">
        <v>3453</v>
      </c>
      <c r="F1208" s="87"/>
      <c r="G1208" s="87" t="s">
        <v>3995</v>
      </c>
      <c r="H1208" s="76">
        <v>4002381896469</v>
      </c>
      <c r="I1208" s="88">
        <v>82.9</v>
      </c>
      <c r="J1208" s="86" t="s">
        <v>717</v>
      </c>
      <c r="K1208" s="87" t="s">
        <v>3455</v>
      </c>
      <c r="L1208" s="77">
        <f t="shared" si="18"/>
        <v>896469</v>
      </c>
    </row>
    <row r="1209" spans="1:12" ht="15" customHeight="1" x14ac:dyDescent="0.25">
      <c r="A1209" s="85" t="s">
        <v>718</v>
      </c>
      <c r="B1209" s="86" t="s">
        <v>719</v>
      </c>
      <c r="C1209" s="87" t="s">
        <v>3465</v>
      </c>
      <c r="D1209" s="87" t="s">
        <v>3490</v>
      </c>
      <c r="E1209" s="87" t="s">
        <v>3453</v>
      </c>
      <c r="F1209" s="87"/>
      <c r="G1209" s="87" t="s">
        <v>3716</v>
      </c>
      <c r="H1209" s="76">
        <v>4002381896476</v>
      </c>
      <c r="I1209" s="88">
        <v>82.9</v>
      </c>
      <c r="J1209" s="86" t="s">
        <v>720</v>
      </c>
      <c r="K1209" s="87" t="s">
        <v>3455</v>
      </c>
      <c r="L1209" s="77">
        <f t="shared" si="18"/>
        <v>896476</v>
      </c>
    </row>
    <row r="1210" spans="1:12" ht="15" customHeight="1" x14ac:dyDescent="0.25">
      <c r="A1210" s="78">
        <v>861890</v>
      </c>
      <c r="B1210" s="79" t="s">
        <v>721</v>
      </c>
      <c r="H1210" s="76">
        <v>4002381896506</v>
      </c>
      <c r="I1210" s="79">
        <v>56.8</v>
      </c>
      <c r="L1210" s="77">
        <f t="shared" si="18"/>
        <v>896506</v>
      </c>
    </row>
    <row r="1211" spans="1:12" ht="15" customHeight="1" x14ac:dyDescent="0.25">
      <c r="A1211" s="78">
        <v>861894</v>
      </c>
      <c r="B1211" s="79" t="s">
        <v>699</v>
      </c>
      <c r="H1211" s="76">
        <v>4002381896544</v>
      </c>
      <c r="I1211" s="79">
        <v>105.4</v>
      </c>
      <c r="L1211" s="77">
        <f t="shared" si="18"/>
        <v>896544</v>
      </c>
    </row>
    <row r="1212" spans="1:12" ht="15" customHeight="1" x14ac:dyDescent="0.25">
      <c r="A1212" s="78">
        <v>861895</v>
      </c>
      <c r="B1212" s="79" t="s">
        <v>723</v>
      </c>
      <c r="H1212" s="76">
        <v>4002381896551</v>
      </c>
      <c r="I1212" s="79">
        <v>165.8</v>
      </c>
      <c r="L1212" s="77">
        <f t="shared" si="18"/>
        <v>896551</v>
      </c>
    </row>
    <row r="1213" spans="1:12" ht="15" customHeight="1" x14ac:dyDescent="0.25">
      <c r="A1213" s="78">
        <v>861896</v>
      </c>
      <c r="B1213" s="79" t="s">
        <v>722</v>
      </c>
      <c r="H1213" s="76">
        <v>4002381896568</v>
      </c>
      <c r="I1213" s="79">
        <v>301.7</v>
      </c>
      <c r="L1213" s="77">
        <f t="shared" si="18"/>
        <v>896568</v>
      </c>
    </row>
    <row r="1214" spans="1:12" ht="15" customHeight="1" x14ac:dyDescent="0.25">
      <c r="A1214" s="85" t="s">
        <v>3086</v>
      </c>
      <c r="B1214" s="86" t="s">
        <v>128</v>
      </c>
      <c r="C1214" s="87" t="s">
        <v>3451</v>
      </c>
      <c r="D1214" s="87" t="s">
        <v>3461</v>
      </c>
      <c r="E1214" s="87" t="s">
        <v>3453</v>
      </c>
      <c r="F1214" s="87" t="s">
        <v>3477</v>
      </c>
      <c r="G1214" s="87" t="s">
        <v>3742</v>
      </c>
      <c r="H1214" s="76">
        <v>4002381897428</v>
      </c>
      <c r="I1214" s="88">
        <v>101.4</v>
      </c>
      <c r="J1214" s="86" t="s">
        <v>127</v>
      </c>
      <c r="K1214" s="87" t="s">
        <v>3455</v>
      </c>
      <c r="L1214" s="77">
        <f t="shared" si="18"/>
        <v>897428</v>
      </c>
    </row>
    <row r="1215" spans="1:12" ht="15" customHeight="1" x14ac:dyDescent="0.25">
      <c r="A1215" s="78">
        <v>539297</v>
      </c>
      <c r="B1215" s="79" t="s">
        <v>588</v>
      </c>
      <c r="H1215" s="76">
        <v>4002381899439</v>
      </c>
      <c r="I1215" s="79">
        <v>253.7</v>
      </c>
      <c r="L1215" s="77">
        <f t="shared" si="18"/>
        <v>899439</v>
      </c>
    </row>
    <row r="1216" spans="1:12" ht="15" customHeight="1" x14ac:dyDescent="0.25">
      <c r="A1216" s="78">
        <v>539298</v>
      </c>
      <c r="B1216" s="79" t="s">
        <v>590</v>
      </c>
      <c r="H1216" s="76">
        <v>4002381899446</v>
      </c>
      <c r="I1216" s="79">
        <v>145</v>
      </c>
      <c r="L1216" s="77">
        <f t="shared" si="18"/>
        <v>899446</v>
      </c>
    </row>
    <row r="1217" spans="1:12" ht="15" customHeight="1" x14ac:dyDescent="0.25">
      <c r="A1217" s="78">
        <v>539299</v>
      </c>
      <c r="B1217" s="79" t="s">
        <v>591</v>
      </c>
      <c r="H1217" s="76">
        <v>4002381899453</v>
      </c>
      <c r="I1217" s="79">
        <v>81.599999999999994</v>
      </c>
      <c r="L1217" s="77">
        <f t="shared" si="18"/>
        <v>899453</v>
      </c>
    </row>
    <row r="1218" spans="1:12" ht="15" customHeight="1" x14ac:dyDescent="0.25">
      <c r="A1218" s="78">
        <v>539300</v>
      </c>
      <c r="B1218" s="79" t="s">
        <v>592</v>
      </c>
      <c r="H1218" s="76">
        <v>4002381899460</v>
      </c>
      <c r="I1218" s="79">
        <v>235.6</v>
      </c>
      <c r="L1218" s="77">
        <f t="shared" si="18"/>
        <v>899460</v>
      </c>
    </row>
    <row r="1219" spans="1:12" ht="15" customHeight="1" x14ac:dyDescent="0.25">
      <c r="A1219" s="78">
        <v>539301</v>
      </c>
      <c r="B1219" s="79" t="s">
        <v>593</v>
      </c>
      <c r="H1219" s="76">
        <v>4002381899477</v>
      </c>
      <c r="I1219" s="79">
        <v>72.5</v>
      </c>
      <c r="L1219" s="77">
        <f t="shared" ref="L1219:L1282" si="19">IFERROR(VALUE(RIGHT(H1219,6)),"")</f>
        <v>899477</v>
      </c>
    </row>
    <row r="1220" spans="1:12" ht="15" customHeight="1" x14ac:dyDescent="0.25">
      <c r="A1220" s="85" t="s">
        <v>949</v>
      </c>
      <c r="B1220" s="86" t="s">
        <v>950</v>
      </c>
      <c r="C1220" s="87" t="s">
        <v>3451</v>
      </c>
      <c r="D1220" s="87" t="s">
        <v>3452</v>
      </c>
      <c r="E1220" s="87" t="s">
        <v>3453</v>
      </c>
      <c r="F1220" s="87" t="s">
        <v>4002</v>
      </c>
      <c r="G1220" s="87" t="s">
        <v>4003</v>
      </c>
      <c r="H1220" s="76">
        <v>4002381899484</v>
      </c>
      <c r="I1220" s="88">
        <v>373.1</v>
      </c>
      <c r="J1220" s="86" t="s">
        <v>951</v>
      </c>
      <c r="K1220" s="87" t="s">
        <v>3455</v>
      </c>
      <c r="L1220" s="77">
        <f t="shared" si="19"/>
        <v>899484</v>
      </c>
    </row>
    <row r="1221" spans="1:12" ht="15" customHeight="1" x14ac:dyDescent="0.25">
      <c r="A1221" s="85" t="s">
        <v>952</v>
      </c>
      <c r="B1221" s="86" t="s">
        <v>953</v>
      </c>
      <c r="C1221" s="87" t="s">
        <v>3451</v>
      </c>
      <c r="D1221" s="87" t="s">
        <v>3461</v>
      </c>
      <c r="E1221" s="87" t="s">
        <v>3453</v>
      </c>
      <c r="F1221" s="87" t="s">
        <v>4002</v>
      </c>
      <c r="G1221" s="87" t="s">
        <v>4004</v>
      </c>
      <c r="H1221" s="76">
        <v>4002381899491</v>
      </c>
      <c r="I1221" s="88">
        <v>103.6</v>
      </c>
      <c r="J1221" s="86" t="s">
        <v>951</v>
      </c>
      <c r="K1221" s="87" t="s">
        <v>3455</v>
      </c>
      <c r="L1221" s="77">
        <f t="shared" si="19"/>
        <v>899491</v>
      </c>
    </row>
    <row r="1222" spans="1:12" ht="15" customHeight="1" x14ac:dyDescent="0.25">
      <c r="A1222" s="85" t="s">
        <v>954</v>
      </c>
      <c r="B1222" s="86" t="s">
        <v>955</v>
      </c>
      <c r="C1222" s="87" t="s">
        <v>3465</v>
      </c>
      <c r="D1222" s="87" t="s">
        <v>3512</v>
      </c>
      <c r="E1222" s="87" t="s">
        <v>3453</v>
      </c>
      <c r="F1222" s="87" t="s">
        <v>3968</v>
      </c>
      <c r="G1222" s="87" t="s">
        <v>4005</v>
      </c>
      <c r="H1222" s="76">
        <v>4002381899507</v>
      </c>
      <c r="I1222" s="88">
        <v>290.2</v>
      </c>
      <c r="J1222" s="86" t="s">
        <v>951</v>
      </c>
      <c r="K1222" s="87" t="s">
        <v>3455</v>
      </c>
      <c r="L1222" s="77">
        <f t="shared" si="19"/>
        <v>899507</v>
      </c>
    </row>
    <row r="1223" spans="1:12" ht="15" customHeight="1" x14ac:dyDescent="0.25">
      <c r="A1223" s="85" t="s">
        <v>956</v>
      </c>
      <c r="B1223" s="86" t="s">
        <v>957</v>
      </c>
      <c r="C1223" s="87" t="s">
        <v>3465</v>
      </c>
      <c r="D1223" s="87" t="s">
        <v>3515</v>
      </c>
      <c r="E1223" s="87" t="s">
        <v>3453</v>
      </c>
      <c r="F1223" s="87" t="s">
        <v>3968</v>
      </c>
      <c r="G1223" s="87" t="s">
        <v>4006</v>
      </c>
      <c r="H1223" s="76">
        <v>4002381899514</v>
      </c>
      <c r="I1223" s="88">
        <v>82.9</v>
      </c>
      <c r="J1223" s="86" t="s">
        <v>951</v>
      </c>
      <c r="K1223" s="87" t="s">
        <v>3455</v>
      </c>
      <c r="L1223" s="77">
        <f t="shared" si="19"/>
        <v>899514</v>
      </c>
    </row>
    <row r="1224" spans="1:12" ht="15" customHeight="1" x14ac:dyDescent="0.25">
      <c r="A1224" s="78">
        <v>887203</v>
      </c>
      <c r="B1224" s="79" t="s">
        <v>2264</v>
      </c>
      <c r="H1224" s="76">
        <v>4002381900050</v>
      </c>
      <c r="I1224" s="79">
        <v>292.89999999999998</v>
      </c>
      <c r="L1224" s="77">
        <f t="shared" si="19"/>
        <v>900050</v>
      </c>
    </row>
    <row r="1225" spans="1:12" ht="15" customHeight="1" x14ac:dyDescent="0.25">
      <c r="A1225" s="78">
        <v>887204</v>
      </c>
      <c r="B1225" s="79" t="s">
        <v>2265</v>
      </c>
      <c r="H1225" s="76">
        <v>4002381900067</v>
      </c>
      <c r="I1225" s="79">
        <v>90.4</v>
      </c>
      <c r="L1225" s="77">
        <f t="shared" si="19"/>
        <v>900067</v>
      </c>
    </row>
    <row r="1226" spans="1:12" ht="15" customHeight="1" x14ac:dyDescent="0.25">
      <c r="A1226" s="85" t="s">
        <v>1674</v>
      </c>
      <c r="B1226" s="86" t="s">
        <v>1675</v>
      </c>
      <c r="C1226" s="87" t="s">
        <v>3451</v>
      </c>
      <c r="D1226" s="87" t="s">
        <v>3641</v>
      </c>
      <c r="E1226" s="87" t="s">
        <v>3633</v>
      </c>
      <c r="F1226" s="87"/>
      <c r="G1226" s="87" t="s">
        <v>3646</v>
      </c>
      <c r="H1226" s="76">
        <v>4002381900111</v>
      </c>
      <c r="I1226" s="88">
        <v>20.7</v>
      </c>
      <c r="J1226" s="86" t="s">
        <v>1676</v>
      </c>
      <c r="K1226" s="87" t="s">
        <v>3595</v>
      </c>
      <c r="L1226" s="77">
        <f t="shared" si="19"/>
        <v>900111</v>
      </c>
    </row>
    <row r="1227" spans="1:12" ht="15" customHeight="1" x14ac:dyDescent="0.25">
      <c r="A1227" s="85" t="s">
        <v>369</v>
      </c>
      <c r="B1227" s="86" t="s">
        <v>370</v>
      </c>
      <c r="C1227" s="87" t="s">
        <v>3475</v>
      </c>
      <c r="D1227" s="87" t="s">
        <v>3479</v>
      </c>
      <c r="E1227" s="87" t="s">
        <v>3453</v>
      </c>
      <c r="F1227" s="87" t="s">
        <v>3463</v>
      </c>
      <c r="G1227" s="87" t="s">
        <v>3631</v>
      </c>
      <c r="H1227" s="76">
        <v>4002381904676</v>
      </c>
      <c r="I1227" s="88">
        <v>559.70000000000005</v>
      </c>
      <c r="J1227" s="86" t="s">
        <v>371</v>
      </c>
      <c r="K1227" s="87" t="s">
        <v>3455</v>
      </c>
      <c r="L1227" s="77">
        <f t="shared" si="19"/>
        <v>904676</v>
      </c>
    </row>
    <row r="1228" spans="1:12" ht="15" customHeight="1" x14ac:dyDescent="0.25">
      <c r="A1228" s="85" t="s">
        <v>1914</v>
      </c>
      <c r="B1228" s="86" t="s">
        <v>1915</v>
      </c>
      <c r="C1228" s="87" t="s">
        <v>3475</v>
      </c>
      <c r="D1228" s="87" t="s">
        <v>3632</v>
      </c>
      <c r="E1228" s="87" t="s">
        <v>3633</v>
      </c>
      <c r="F1228" s="87" t="s">
        <v>3815</v>
      </c>
      <c r="G1228" s="87" t="s">
        <v>3643</v>
      </c>
      <c r="H1228" s="76">
        <v>4002381905949</v>
      </c>
      <c r="I1228" s="88">
        <v>202.3</v>
      </c>
      <c r="J1228" s="86" t="s">
        <v>1913</v>
      </c>
      <c r="K1228" s="87" t="s">
        <v>3595</v>
      </c>
      <c r="L1228" s="77">
        <f t="shared" si="19"/>
        <v>905949</v>
      </c>
    </row>
    <row r="1229" spans="1:12" ht="15" customHeight="1" x14ac:dyDescent="0.25">
      <c r="A1229" s="85" t="s">
        <v>1911</v>
      </c>
      <c r="B1229" s="86" t="s">
        <v>1912</v>
      </c>
      <c r="C1229" s="87" t="s">
        <v>3465</v>
      </c>
      <c r="D1229" s="87" t="s">
        <v>3632</v>
      </c>
      <c r="E1229" s="87" t="s">
        <v>3633</v>
      </c>
      <c r="F1229" s="87"/>
      <c r="G1229" s="87" t="s">
        <v>3814</v>
      </c>
      <c r="H1229" s="76">
        <v>4002381905956</v>
      </c>
      <c r="I1229" s="88">
        <v>215.4</v>
      </c>
      <c r="J1229" s="86" t="s">
        <v>1913</v>
      </c>
      <c r="K1229" s="87" t="s">
        <v>3595</v>
      </c>
      <c r="L1229" s="77">
        <f t="shared" si="19"/>
        <v>905956</v>
      </c>
    </row>
    <row r="1230" spans="1:12" ht="15" customHeight="1" x14ac:dyDescent="0.25">
      <c r="A1230" s="85" t="s">
        <v>3028</v>
      </c>
      <c r="B1230" s="86" t="s">
        <v>3474</v>
      </c>
      <c r="C1230" s="87" t="s">
        <v>3475</v>
      </c>
      <c r="D1230" s="87" t="s">
        <v>3476</v>
      </c>
      <c r="E1230" s="87" t="s">
        <v>3471</v>
      </c>
      <c r="F1230" s="87"/>
      <c r="G1230" s="87" t="s">
        <v>3476</v>
      </c>
      <c r="H1230" s="76">
        <v>4002381909107</v>
      </c>
      <c r="I1230" s="88">
        <v>295.3</v>
      </c>
      <c r="J1230" s="86" t="s">
        <v>26</v>
      </c>
      <c r="K1230" s="87" t="s">
        <v>3455</v>
      </c>
      <c r="L1230" s="77">
        <f t="shared" si="19"/>
        <v>909107</v>
      </c>
    </row>
    <row r="1231" spans="1:12" ht="15" customHeight="1" x14ac:dyDescent="0.25">
      <c r="A1231" s="85" t="s">
        <v>3279</v>
      </c>
      <c r="B1231" s="86" t="s">
        <v>3280</v>
      </c>
      <c r="C1231" s="87" t="s">
        <v>3475</v>
      </c>
      <c r="D1231" s="87" t="s">
        <v>3671</v>
      </c>
      <c r="E1231" s="87" t="s">
        <v>3593</v>
      </c>
      <c r="F1231" s="87"/>
      <c r="G1231" s="87" t="s">
        <v>3533</v>
      </c>
      <c r="H1231" s="76">
        <v>4002381912411</v>
      </c>
      <c r="I1231" s="88">
        <v>198.1</v>
      </c>
      <c r="J1231" s="86" t="s">
        <v>3278</v>
      </c>
      <c r="K1231" s="87" t="s">
        <v>3595</v>
      </c>
      <c r="L1231" s="77">
        <f t="shared" si="19"/>
        <v>912411</v>
      </c>
    </row>
    <row r="1232" spans="1:12" ht="15" customHeight="1" x14ac:dyDescent="0.25">
      <c r="A1232" s="85" t="s">
        <v>3281</v>
      </c>
      <c r="B1232" s="86" t="s">
        <v>3282</v>
      </c>
      <c r="C1232" s="87" t="s">
        <v>3475</v>
      </c>
      <c r="D1232" s="87" t="s">
        <v>3671</v>
      </c>
      <c r="E1232" s="87" t="s">
        <v>3593</v>
      </c>
      <c r="F1232" s="87"/>
      <c r="G1232" s="87" t="s">
        <v>3479</v>
      </c>
      <c r="H1232" s="76">
        <v>4002381912428</v>
      </c>
      <c r="I1232" s="88">
        <v>227</v>
      </c>
      <c r="J1232" s="86" t="s">
        <v>3278</v>
      </c>
      <c r="K1232" s="87" t="s">
        <v>3595</v>
      </c>
      <c r="L1232" s="77">
        <f t="shared" si="19"/>
        <v>912428</v>
      </c>
    </row>
    <row r="1233" spans="1:12" ht="15" customHeight="1" x14ac:dyDescent="0.25">
      <c r="A1233" s="78">
        <v>905885</v>
      </c>
      <c r="B1233" s="79" t="s">
        <v>2707</v>
      </c>
      <c r="H1233" s="76">
        <v>4002381913036</v>
      </c>
      <c r="I1233" s="79">
        <v>583.1</v>
      </c>
      <c r="L1233" s="77">
        <f t="shared" si="19"/>
        <v>913036</v>
      </c>
    </row>
    <row r="1234" spans="1:12" ht="15" customHeight="1" x14ac:dyDescent="0.25">
      <c r="A1234" s="78">
        <v>905886</v>
      </c>
      <c r="B1234" s="79" t="s">
        <v>2709</v>
      </c>
      <c r="H1234" s="76">
        <v>4002381913043</v>
      </c>
      <c r="I1234" s="79">
        <v>583.1</v>
      </c>
      <c r="L1234" s="77">
        <f t="shared" si="19"/>
        <v>913043</v>
      </c>
    </row>
    <row r="1235" spans="1:12" ht="15" customHeight="1" x14ac:dyDescent="0.25">
      <c r="A1235" s="78">
        <v>905887</v>
      </c>
      <c r="B1235" s="79" t="s">
        <v>2708</v>
      </c>
      <c r="H1235" s="76">
        <v>4002381913050</v>
      </c>
      <c r="I1235" s="79">
        <v>570.79999999999995</v>
      </c>
      <c r="L1235" s="77">
        <f t="shared" si="19"/>
        <v>913050</v>
      </c>
    </row>
    <row r="1236" spans="1:12" ht="15" customHeight="1" x14ac:dyDescent="0.25">
      <c r="A1236" s="85" t="s">
        <v>887</v>
      </c>
      <c r="B1236" s="86" t="s">
        <v>888</v>
      </c>
      <c r="C1236" s="87" t="s">
        <v>3475</v>
      </c>
      <c r="D1236" s="87" t="s">
        <v>3492</v>
      </c>
      <c r="E1236" s="87" t="s">
        <v>3453</v>
      </c>
      <c r="F1236" s="87" t="s">
        <v>3881</v>
      </c>
      <c r="G1236" s="87" t="s">
        <v>3888</v>
      </c>
      <c r="H1236" s="76">
        <v>4002381913807</v>
      </c>
      <c r="I1236" s="88">
        <v>40.6</v>
      </c>
      <c r="J1236" s="86" t="s">
        <v>884</v>
      </c>
      <c r="K1236" s="87" t="s">
        <v>3464</v>
      </c>
      <c r="L1236" s="77">
        <f t="shared" si="19"/>
        <v>913807</v>
      </c>
    </row>
    <row r="1237" spans="1:12" ht="15" customHeight="1" x14ac:dyDescent="0.25">
      <c r="A1237" s="85" t="s">
        <v>855</v>
      </c>
      <c r="B1237" s="86" t="s">
        <v>856</v>
      </c>
      <c r="C1237" s="87" t="s">
        <v>3451</v>
      </c>
      <c r="D1237" s="87" t="s">
        <v>3492</v>
      </c>
      <c r="E1237" s="87" t="s">
        <v>3453</v>
      </c>
      <c r="F1237" s="87" t="s">
        <v>3573</v>
      </c>
      <c r="G1237" s="87" t="s">
        <v>3875</v>
      </c>
      <c r="H1237" s="76">
        <v>4002381913913</v>
      </c>
      <c r="I1237" s="88">
        <v>81</v>
      </c>
      <c r="J1237" s="86" t="s">
        <v>848</v>
      </c>
      <c r="K1237" s="87" t="s">
        <v>3464</v>
      </c>
      <c r="L1237" s="77">
        <f t="shared" si="19"/>
        <v>913913</v>
      </c>
    </row>
    <row r="1238" spans="1:12" ht="15" customHeight="1" x14ac:dyDescent="0.25">
      <c r="A1238" s="85" t="s">
        <v>860</v>
      </c>
      <c r="B1238" s="86" t="s">
        <v>861</v>
      </c>
      <c r="C1238" s="87" t="s">
        <v>3451</v>
      </c>
      <c r="D1238" s="87" t="s">
        <v>3492</v>
      </c>
      <c r="E1238" s="87" t="s">
        <v>3453</v>
      </c>
      <c r="F1238" s="87" t="s">
        <v>3454</v>
      </c>
      <c r="G1238" s="87" t="s">
        <v>3492</v>
      </c>
      <c r="H1238" s="76">
        <v>4002381913920</v>
      </c>
      <c r="I1238" s="88">
        <v>78.099999999999994</v>
      </c>
      <c r="J1238" s="86" t="s">
        <v>859</v>
      </c>
      <c r="K1238" s="87" t="s">
        <v>3455</v>
      </c>
      <c r="L1238" s="77">
        <f t="shared" si="19"/>
        <v>913920</v>
      </c>
    </row>
    <row r="1239" spans="1:12" ht="15" customHeight="1" x14ac:dyDescent="0.25">
      <c r="A1239" s="85" t="s">
        <v>864</v>
      </c>
      <c r="B1239" s="86" t="s">
        <v>865</v>
      </c>
      <c r="C1239" s="87" t="s">
        <v>3465</v>
      </c>
      <c r="D1239" s="87" t="s">
        <v>3492</v>
      </c>
      <c r="E1239" s="87" t="s">
        <v>3453</v>
      </c>
      <c r="F1239" s="87" t="s">
        <v>3454</v>
      </c>
      <c r="G1239" s="87" t="s">
        <v>3878</v>
      </c>
      <c r="H1239" s="76">
        <v>4002381913937</v>
      </c>
      <c r="I1239" s="88">
        <v>70.400000000000006</v>
      </c>
      <c r="J1239" s="86" t="s">
        <v>848</v>
      </c>
      <c r="K1239" s="87" t="s">
        <v>3455</v>
      </c>
      <c r="L1239" s="77">
        <f t="shared" si="19"/>
        <v>913937</v>
      </c>
    </row>
    <row r="1240" spans="1:12" ht="15" customHeight="1" x14ac:dyDescent="0.25">
      <c r="A1240" s="85" t="s">
        <v>874</v>
      </c>
      <c r="B1240" s="86" t="s">
        <v>875</v>
      </c>
      <c r="C1240" s="87" t="s">
        <v>3465</v>
      </c>
      <c r="D1240" s="87" t="s">
        <v>3492</v>
      </c>
      <c r="E1240" s="87" t="s">
        <v>3453</v>
      </c>
      <c r="F1240" s="87" t="s">
        <v>3883</v>
      </c>
      <c r="G1240" s="87" t="s">
        <v>3885</v>
      </c>
      <c r="H1240" s="76">
        <v>4002381914125</v>
      </c>
      <c r="I1240" s="88">
        <v>56.7</v>
      </c>
      <c r="J1240" s="86" t="s">
        <v>873</v>
      </c>
      <c r="K1240" s="87" t="s">
        <v>3464</v>
      </c>
      <c r="L1240" s="77">
        <f t="shared" si="19"/>
        <v>914125</v>
      </c>
    </row>
    <row r="1241" spans="1:12" ht="15" customHeight="1" x14ac:dyDescent="0.25">
      <c r="A1241" s="85" t="s">
        <v>869</v>
      </c>
      <c r="B1241" s="86" t="s">
        <v>870</v>
      </c>
      <c r="C1241" s="87" t="s">
        <v>3465</v>
      </c>
      <c r="D1241" s="87" t="s">
        <v>3492</v>
      </c>
      <c r="E1241" s="87" t="s">
        <v>3453</v>
      </c>
      <c r="F1241" s="87" t="s">
        <v>3881</v>
      </c>
      <c r="G1241" s="87" t="s">
        <v>3882</v>
      </c>
      <c r="H1241" s="76">
        <v>4002381914231</v>
      </c>
      <c r="I1241" s="88">
        <v>42.6</v>
      </c>
      <c r="J1241" s="86" t="s">
        <v>868</v>
      </c>
      <c r="K1241" s="87" t="s">
        <v>3455</v>
      </c>
      <c r="L1241" s="77">
        <f t="shared" si="19"/>
        <v>914231</v>
      </c>
    </row>
    <row r="1242" spans="1:12" ht="15" customHeight="1" x14ac:dyDescent="0.25">
      <c r="A1242" s="85" t="s">
        <v>3976</v>
      </c>
      <c r="B1242" s="86" t="s">
        <v>3977</v>
      </c>
      <c r="C1242" s="87" t="s">
        <v>3465</v>
      </c>
      <c r="D1242" s="87" t="s">
        <v>3476</v>
      </c>
      <c r="E1242" s="87" t="s">
        <v>3471</v>
      </c>
      <c r="F1242" s="87" t="s">
        <v>3454</v>
      </c>
      <c r="G1242" s="87" t="s">
        <v>3476</v>
      </c>
      <c r="H1242" s="76">
        <v>4820108914667</v>
      </c>
      <c r="I1242" s="88">
        <v>133.6</v>
      </c>
      <c r="J1242" s="86" t="s">
        <v>3978</v>
      </c>
      <c r="K1242" s="87" t="s">
        <v>3455</v>
      </c>
      <c r="L1242" s="77">
        <f t="shared" si="19"/>
        <v>914667</v>
      </c>
    </row>
    <row r="1243" spans="1:12" ht="15" customHeight="1" x14ac:dyDescent="0.25">
      <c r="A1243" s="85" t="s">
        <v>3979</v>
      </c>
      <c r="B1243" s="86" t="s">
        <v>3980</v>
      </c>
      <c r="C1243" s="87" t="s">
        <v>3465</v>
      </c>
      <c r="D1243" s="87" t="s">
        <v>3472</v>
      </c>
      <c r="E1243" s="87" t="s">
        <v>3471</v>
      </c>
      <c r="F1243" s="87" t="s">
        <v>3454</v>
      </c>
      <c r="G1243" s="87" t="s">
        <v>3472</v>
      </c>
      <c r="H1243" s="76">
        <v>4820108914674</v>
      </c>
      <c r="I1243" s="88">
        <v>69.400000000000006</v>
      </c>
      <c r="J1243" s="86" t="s">
        <v>3978</v>
      </c>
      <c r="K1243" s="87" t="s">
        <v>3455</v>
      </c>
      <c r="L1243" s="77">
        <f t="shared" si="19"/>
        <v>914674</v>
      </c>
    </row>
    <row r="1244" spans="1:12" ht="15" customHeight="1" x14ac:dyDescent="0.25">
      <c r="A1244" s="85" t="s">
        <v>3782</v>
      </c>
      <c r="B1244" s="86" t="s">
        <v>3783</v>
      </c>
      <c r="C1244" s="87" t="s">
        <v>3465</v>
      </c>
      <c r="D1244" s="87" t="s">
        <v>3470</v>
      </c>
      <c r="E1244" s="87" t="s">
        <v>3471</v>
      </c>
      <c r="F1244" s="87" t="s">
        <v>3454</v>
      </c>
      <c r="G1244" s="87" t="s">
        <v>3470</v>
      </c>
      <c r="H1244" s="76">
        <v>4820108914681</v>
      </c>
      <c r="I1244" s="88">
        <v>306.89999999999998</v>
      </c>
      <c r="J1244" s="86" t="s">
        <v>3784</v>
      </c>
      <c r="K1244" s="87" t="s">
        <v>3697</v>
      </c>
      <c r="L1244" s="77">
        <f t="shared" si="19"/>
        <v>914681</v>
      </c>
    </row>
    <row r="1245" spans="1:12" ht="15" customHeight="1" x14ac:dyDescent="0.25">
      <c r="A1245" s="85" t="s">
        <v>851</v>
      </c>
      <c r="B1245" s="86" t="s">
        <v>852</v>
      </c>
      <c r="C1245" s="87" t="s">
        <v>3465</v>
      </c>
      <c r="D1245" s="87" t="s">
        <v>3492</v>
      </c>
      <c r="E1245" s="87" t="s">
        <v>3453</v>
      </c>
      <c r="F1245" s="87" t="s">
        <v>3573</v>
      </c>
      <c r="G1245" s="87" t="s">
        <v>3574</v>
      </c>
      <c r="H1245" s="76">
        <v>4002381914958</v>
      </c>
      <c r="I1245" s="88">
        <v>41.2</v>
      </c>
      <c r="J1245" s="86" t="s">
        <v>848</v>
      </c>
      <c r="K1245" s="87" t="s">
        <v>3455</v>
      </c>
      <c r="L1245" s="77">
        <f t="shared" si="19"/>
        <v>914958</v>
      </c>
    </row>
    <row r="1246" spans="1:12" ht="15" customHeight="1" x14ac:dyDescent="0.25">
      <c r="A1246" s="85" t="s">
        <v>3182</v>
      </c>
      <c r="B1246" s="86" t="s">
        <v>3183</v>
      </c>
      <c r="C1246" s="87" t="s">
        <v>3475</v>
      </c>
      <c r="D1246" s="87" t="s">
        <v>3889</v>
      </c>
      <c r="E1246" s="87" t="s">
        <v>3453</v>
      </c>
      <c r="F1246" s="87" t="s">
        <v>3720</v>
      </c>
      <c r="G1246" s="87" t="s">
        <v>3907</v>
      </c>
      <c r="H1246" s="76">
        <v>4002381916112</v>
      </c>
      <c r="I1246" s="88">
        <v>728.1</v>
      </c>
      <c r="J1246" s="86" t="s">
        <v>3184</v>
      </c>
      <c r="K1246" s="87" t="s">
        <v>3455</v>
      </c>
      <c r="L1246" s="77">
        <f t="shared" si="19"/>
        <v>916112</v>
      </c>
    </row>
    <row r="1247" spans="1:12" ht="15" customHeight="1" x14ac:dyDescent="0.25">
      <c r="A1247" s="85" t="s">
        <v>3185</v>
      </c>
      <c r="B1247" s="86" t="s">
        <v>3186</v>
      </c>
      <c r="C1247" s="87" t="s">
        <v>3475</v>
      </c>
      <c r="D1247" s="87" t="s">
        <v>3641</v>
      </c>
      <c r="E1247" s="87" t="s">
        <v>3453</v>
      </c>
      <c r="F1247" s="87" t="s">
        <v>3908</v>
      </c>
      <c r="G1247" s="87" t="s">
        <v>3909</v>
      </c>
      <c r="H1247" s="76">
        <v>4002381916129</v>
      </c>
      <c r="I1247" s="88">
        <v>174.3</v>
      </c>
      <c r="J1247" s="86" t="s">
        <v>3184</v>
      </c>
      <c r="K1247" s="87" t="s">
        <v>3455</v>
      </c>
      <c r="L1247" s="77">
        <f t="shared" si="19"/>
        <v>916129</v>
      </c>
    </row>
    <row r="1248" spans="1:12" ht="15" customHeight="1" x14ac:dyDescent="0.25">
      <c r="A1248" s="85" t="s">
        <v>3187</v>
      </c>
      <c r="B1248" s="86" t="s">
        <v>3188</v>
      </c>
      <c r="C1248" s="87" t="s">
        <v>3475</v>
      </c>
      <c r="D1248" s="87" t="s">
        <v>3892</v>
      </c>
      <c r="E1248" s="87" t="s">
        <v>3453</v>
      </c>
      <c r="F1248" s="87" t="s">
        <v>3908</v>
      </c>
      <c r="G1248" s="87" t="s">
        <v>3910</v>
      </c>
      <c r="H1248" s="76">
        <v>4002381916136</v>
      </c>
      <c r="I1248" s="88">
        <v>63.8</v>
      </c>
      <c r="J1248" s="86" t="s">
        <v>3184</v>
      </c>
      <c r="K1248" s="87" t="s">
        <v>3455</v>
      </c>
      <c r="L1248" s="77">
        <f t="shared" si="19"/>
        <v>916136</v>
      </c>
    </row>
    <row r="1249" spans="1:12" ht="15" customHeight="1" x14ac:dyDescent="0.25">
      <c r="A1249" s="85" t="s">
        <v>3106</v>
      </c>
      <c r="B1249" s="86" t="s">
        <v>3107</v>
      </c>
      <c r="C1249" s="87" t="s">
        <v>3465</v>
      </c>
      <c r="D1249" s="87" t="s">
        <v>3461</v>
      </c>
      <c r="E1249" s="87" t="s">
        <v>3453</v>
      </c>
      <c r="F1249" s="87" t="s">
        <v>3800</v>
      </c>
      <c r="G1249" s="87" t="s">
        <v>3801</v>
      </c>
      <c r="H1249" s="76">
        <v>4002381916822</v>
      </c>
      <c r="I1249" s="88">
        <v>397.5</v>
      </c>
      <c r="J1249" s="86" t="s">
        <v>3108</v>
      </c>
      <c r="K1249" s="87" t="s">
        <v>3455</v>
      </c>
      <c r="L1249" s="77">
        <f t="shared" si="19"/>
        <v>916822</v>
      </c>
    </row>
    <row r="1250" spans="1:12" ht="15" customHeight="1" x14ac:dyDescent="0.25">
      <c r="A1250" s="85" t="s">
        <v>2646</v>
      </c>
      <c r="B1250" s="86" t="s">
        <v>3647</v>
      </c>
      <c r="C1250" s="87" t="s">
        <v>3451</v>
      </c>
      <c r="D1250" s="87" t="s">
        <v>3461</v>
      </c>
      <c r="E1250" s="87" t="s">
        <v>3633</v>
      </c>
      <c r="F1250" s="87"/>
      <c r="G1250" s="87" t="s">
        <v>3648</v>
      </c>
      <c r="H1250" s="76">
        <v>4002381916914</v>
      </c>
      <c r="I1250" s="88">
        <v>80.5</v>
      </c>
      <c r="J1250" s="86" t="s">
        <v>2647</v>
      </c>
      <c r="K1250" s="87" t="s">
        <v>3595</v>
      </c>
      <c r="L1250" s="77">
        <f t="shared" si="19"/>
        <v>916914</v>
      </c>
    </row>
    <row r="1251" spans="1:12" ht="15" customHeight="1" x14ac:dyDescent="0.25">
      <c r="A1251" s="78">
        <v>909030</v>
      </c>
      <c r="B1251" s="79" t="s">
        <v>1960</v>
      </c>
      <c r="H1251" s="76">
        <v>4002381917812</v>
      </c>
      <c r="I1251" s="79">
        <v>585.9</v>
      </c>
      <c r="L1251" s="77">
        <f t="shared" si="19"/>
        <v>917812</v>
      </c>
    </row>
    <row r="1252" spans="1:12" ht="15" customHeight="1" x14ac:dyDescent="0.25">
      <c r="A1252" s="85" t="s">
        <v>224</v>
      </c>
      <c r="B1252" s="86" t="s">
        <v>2279</v>
      </c>
      <c r="C1252" s="87" t="s">
        <v>3451</v>
      </c>
      <c r="D1252" s="87" t="s">
        <v>3506</v>
      </c>
      <c r="E1252" s="87" t="s">
        <v>3453</v>
      </c>
      <c r="F1252" s="87"/>
      <c r="G1252" s="87" t="s">
        <v>3797</v>
      </c>
      <c r="H1252" s="76">
        <v>4002381918208</v>
      </c>
      <c r="I1252" s="88">
        <v>148.19999999999999</v>
      </c>
      <c r="J1252" s="86" t="s">
        <v>221</v>
      </c>
      <c r="K1252" s="87" t="s">
        <v>3455</v>
      </c>
      <c r="L1252" s="77">
        <f t="shared" si="19"/>
        <v>918208</v>
      </c>
    </row>
    <row r="1253" spans="1:12" ht="15" customHeight="1" x14ac:dyDescent="0.25">
      <c r="A1253" s="85" t="s">
        <v>3788</v>
      </c>
      <c r="B1253" s="86" t="s">
        <v>3789</v>
      </c>
      <c r="C1253" s="87" t="s">
        <v>3465</v>
      </c>
      <c r="D1253" s="87" t="s">
        <v>3790</v>
      </c>
      <c r="E1253" s="87" t="s">
        <v>3471</v>
      </c>
      <c r="F1253" s="87" t="s">
        <v>3454</v>
      </c>
      <c r="G1253" s="87" t="s">
        <v>3790</v>
      </c>
      <c r="H1253" s="76">
        <v>4820108919358</v>
      </c>
      <c r="I1253" s="88">
        <v>141.9</v>
      </c>
      <c r="J1253" s="86" t="s">
        <v>3791</v>
      </c>
      <c r="K1253" s="87" t="s">
        <v>3455</v>
      </c>
      <c r="L1253" s="77">
        <f t="shared" si="19"/>
        <v>919358</v>
      </c>
    </row>
    <row r="1254" spans="1:12" ht="15" customHeight="1" x14ac:dyDescent="0.25">
      <c r="A1254" s="85" t="s">
        <v>3785</v>
      </c>
      <c r="B1254" s="86" t="s">
        <v>3786</v>
      </c>
      <c r="C1254" s="87" t="s">
        <v>3465</v>
      </c>
      <c r="D1254" s="87" t="s">
        <v>3520</v>
      </c>
      <c r="E1254" s="87" t="s">
        <v>3471</v>
      </c>
      <c r="F1254" s="87" t="s">
        <v>3454</v>
      </c>
      <c r="G1254" s="87" t="s">
        <v>3520</v>
      </c>
      <c r="H1254" s="76">
        <v>4820108919365</v>
      </c>
      <c r="I1254" s="88">
        <v>284.8</v>
      </c>
      <c r="J1254" s="86" t="s">
        <v>3787</v>
      </c>
      <c r="K1254" s="87" t="s">
        <v>3455</v>
      </c>
      <c r="L1254" s="77">
        <f t="shared" si="19"/>
        <v>919365</v>
      </c>
    </row>
    <row r="1255" spans="1:12" ht="15" customHeight="1" x14ac:dyDescent="0.25">
      <c r="A1255" s="85" t="s">
        <v>3795</v>
      </c>
      <c r="B1255" s="86" t="s">
        <v>3796</v>
      </c>
      <c r="C1255" s="87" t="s">
        <v>3465</v>
      </c>
      <c r="D1255" s="87" t="s">
        <v>3790</v>
      </c>
      <c r="E1255" s="87" t="s">
        <v>3471</v>
      </c>
      <c r="F1255" s="87" t="s">
        <v>3454</v>
      </c>
      <c r="G1255" s="87" t="s">
        <v>3790</v>
      </c>
      <c r="H1255" s="76">
        <v>4820108919372</v>
      </c>
      <c r="I1255" s="88">
        <v>141.9</v>
      </c>
      <c r="J1255" s="86" t="s">
        <v>3794</v>
      </c>
      <c r="K1255" s="87" t="s">
        <v>3455</v>
      </c>
      <c r="L1255" s="77">
        <f t="shared" si="19"/>
        <v>919372</v>
      </c>
    </row>
    <row r="1256" spans="1:12" ht="15" customHeight="1" x14ac:dyDescent="0.25">
      <c r="A1256" s="85" t="s">
        <v>3792</v>
      </c>
      <c r="B1256" s="86" t="s">
        <v>3793</v>
      </c>
      <c r="C1256" s="87" t="s">
        <v>3465</v>
      </c>
      <c r="D1256" s="87" t="s">
        <v>3520</v>
      </c>
      <c r="E1256" s="87" t="s">
        <v>3471</v>
      </c>
      <c r="F1256" s="87" t="s">
        <v>3454</v>
      </c>
      <c r="G1256" s="87" t="s">
        <v>3520</v>
      </c>
      <c r="H1256" s="76">
        <v>4820108919389</v>
      </c>
      <c r="I1256" s="88">
        <v>284.8</v>
      </c>
      <c r="J1256" s="86" t="s">
        <v>3794</v>
      </c>
      <c r="K1256" s="87" t="s">
        <v>3455</v>
      </c>
      <c r="L1256" s="77">
        <f t="shared" si="19"/>
        <v>919389</v>
      </c>
    </row>
    <row r="1257" spans="1:12" ht="15" customHeight="1" x14ac:dyDescent="0.25">
      <c r="A1257" s="85" t="s">
        <v>3984</v>
      </c>
      <c r="B1257" s="86" t="s">
        <v>3985</v>
      </c>
      <c r="C1257" s="87" t="s">
        <v>3465</v>
      </c>
      <c r="D1257" s="87" t="s">
        <v>3790</v>
      </c>
      <c r="E1257" s="87" t="s">
        <v>3471</v>
      </c>
      <c r="F1257" s="87" t="s">
        <v>3454</v>
      </c>
      <c r="G1257" s="87" t="s">
        <v>3790</v>
      </c>
      <c r="H1257" s="76">
        <v>4820108919631</v>
      </c>
      <c r="I1257" s="88">
        <v>99.6</v>
      </c>
      <c r="J1257" s="86" t="s">
        <v>3983</v>
      </c>
      <c r="K1257" s="87" t="s">
        <v>3455</v>
      </c>
      <c r="L1257" s="77">
        <f t="shared" si="19"/>
        <v>919631</v>
      </c>
    </row>
    <row r="1258" spans="1:12" ht="15" customHeight="1" x14ac:dyDescent="0.25">
      <c r="A1258" s="85" t="s">
        <v>3981</v>
      </c>
      <c r="B1258" s="86" t="s">
        <v>3982</v>
      </c>
      <c r="C1258" s="87" t="s">
        <v>3465</v>
      </c>
      <c r="D1258" s="87" t="s">
        <v>3520</v>
      </c>
      <c r="E1258" s="87" t="s">
        <v>3471</v>
      </c>
      <c r="F1258" s="87" t="s">
        <v>3454</v>
      </c>
      <c r="G1258" s="87" t="s">
        <v>3520</v>
      </c>
      <c r="H1258" s="76">
        <v>4820108919648</v>
      </c>
      <c r="I1258" s="88">
        <v>194.1</v>
      </c>
      <c r="J1258" s="86" t="s">
        <v>3983</v>
      </c>
      <c r="K1258" s="87" t="s">
        <v>3455</v>
      </c>
      <c r="L1258" s="77">
        <f t="shared" si="19"/>
        <v>919648</v>
      </c>
    </row>
    <row r="1259" spans="1:12" ht="15" customHeight="1" x14ac:dyDescent="0.25">
      <c r="A1259" s="85" t="s">
        <v>3988</v>
      </c>
      <c r="B1259" s="86" t="s">
        <v>3989</v>
      </c>
      <c r="C1259" s="87" t="s">
        <v>3465</v>
      </c>
      <c r="D1259" s="87"/>
      <c r="E1259" s="87" t="s">
        <v>3471</v>
      </c>
      <c r="F1259" s="87" t="s">
        <v>3454</v>
      </c>
      <c r="G1259" s="87" t="s">
        <v>3790</v>
      </c>
      <c r="H1259" s="76">
        <v>4820108919655</v>
      </c>
      <c r="I1259" s="88">
        <v>99.6</v>
      </c>
      <c r="J1259" s="86" t="s">
        <v>3983</v>
      </c>
      <c r="K1259" s="87" t="s">
        <v>3455</v>
      </c>
      <c r="L1259" s="77">
        <f t="shared" si="19"/>
        <v>919655</v>
      </c>
    </row>
    <row r="1260" spans="1:12" ht="15" customHeight="1" x14ac:dyDescent="0.25">
      <c r="A1260" s="85" t="s">
        <v>3986</v>
      </c>
      <c r="B1260" s="86" t="s">
        <v>3987</v>
      </c>
      <c r="C1260" s="87" t="s">
        <v>3465</v>
      </c>
      <c r="D1260" s="87" t="s">
        <v>3520</v>
      </c>
      <c r="E1260" s="87" t="s">
        <v>3471</v>
      </c>
      <c r="F1260" s="87" t="s">
        <v>3454</v>
      </c>
      <c r="G1260" s="87" t="s">
        <v>3520</v>
      </c>
      <c r="H1260" s="76">
        <v>4820108919662</v>
      </c>
      <c r="I1260" s="88">
        <v>194.1</v>
      </c>
      <c r="J1260" s="86" t="s">
        <v>3983</v>
      </c>
      <c r="K1260" s="87" t="s">
        <v>3455</v>
      </c>
      <c r="L1260" s="77">
        <f t="shared" si="19"/>
        <v>919662</v>
      </c>
    </row>
    <row r="1261" spans="1:12" ht="15" customHeight="1" x14ac:dyDescent="0.25">
      <c r="A1261" s="85" t="s">
        <v>2616</v>
      </c>
      <c r="B1261" s="86" t="s">
        <v>2617</v>
      </c>
      <c r="C1261" s="87" t="s">
        <v>3475</v>
      </c>
      <c r="D1261" s="87" t="s">
        <v>3498</v>
      </c>
      <c r="E1261" s="87" t="s">
        <v>3471</v>
      </c>
      <c r="F1261" s="87"/>
      <c r="G1261" s="87" t="s">
        <v>3498</v>
      </c>
      <c r="H1261" s="76">
        <v>4002381920034</v>
      </c>
      <c r="I1261" s="88">
        <v>351.9</v>
      </c>
      <c r="J1261" s="86" t="s">
        <v>1241</v>
      </c>
      <c r="K1261" s="87" t="s">
        <v>3455</v>
      </c>
      <c r="L1261" s="77">
        <f t="shared" si="19"/>
        <v>920034</v>
      </c>
    </row>
    <row r="1262" spans="1:12" ht="15" customHeight="1" x14ac:dyDescent="0.25">
      <c r="A1262" s="85" t="s">
        <v>129</v>
      </c>
      <c r="B1262" s="86" t="s">
        <v>130</v>
      </c>
      <c r="C1262" s="87" t="s">
        <v>3475</v>
      </c>
      <c r="D1262" s="87" t="s">
        <v>3512</v>
      </c>
      <c r="E1262" s="87" t="s">
        <v>3453</v>
      </c>
      <c r="F1262" s="87" t="s">
        <v>3743</v>
      </c>
      <c r="G1262" s="87" t="s">
        <v>3744</v>
      </c>
      <c r="H1262" s="76">
        <v>4002381921345</v>
      </c>
      <c r="I1262" s="88">
        <v>242.8</v>
      </c>
      <c r="J1262" s="86" t="s">
        <v>127</v>
      </c>
      <c r="K1262" s="87" t="s">
        <v>3455</v>
      </c>
      <c r="L1262" s="77">
        <f t="shared" si="19"/>
        <v>921345</v>
      </c>
    </row>
    <row r="1263" spans="1:12" ht="15" customHeight="1" x14ac:dyDescent="0.25">
      <c r="A1263" s="85" t="s">
        <v>131</v>
      </c>
      <c r="B1263" s="86" t="s">
        <v>132</v>
      </c>
      <c r="C1263" s="87" t="s">
        <v>3451</v>
      </c>
      <c r="D1263" s="87" t="s">
        <v>3515</v>
      </c>
      <c r="E1263" s="87" t="s">
        <v>3453</v>
      </c>
      <c r="F1263" s="87" t="s">
        <v>3743</v>
      </c>
      <c r="G1263" s="87" t="s">
        <v>3745</v>
      </c>
      <c r="H1263" s="76">
        <v>4002381921352</v>
      </c>
      <c r="I1263" s="88">
        <v>68.3</v>
      </c>
      <c r="J1263" s="86" t="s">
        <v>127</v>
      </c>
      <c r="K1263" s="87" t="s">
        <v>3455</v>
      </c>
      <c r="L1263" s="77">
        <f t="shared" si="19"/>
        <v>921352</v>
      </c>
    </row>
    <row r="1264" spans="1:12" ht="15" customHeight="1" x14ac:dyDescent="0.25">
      <c r="A1264" s="85" t="s">
        <v>133</v>
      </c>
      <c r="B1264" s="86" t="s">
        <v>134</v>
      </c>
      <c r="C1264" s="87" t="s">
        <v>3451</v>
      </c>
      <c r="D1264" s="87" t="s">
        <v>3517</v>
      </c>
      <c r="E1264" s="87" t="s">
        <v>3453</v>
      </c>
      <c r="F1264" s="87" t="s">
        <v>3743</v>
      </c>
      <c r="G1264" s="87" t="s">
        <v>3746</v>
      </c>
      <c r="H1264" s="76">
        <v>4002381921369</v>
      </c>
      <c r="I1264" s="88">
        <v>43.5</v>
      </c>
      <c r="J1264" s="86" t="s">
        <v>127</v>
      </c>
      <c r="K1264" s="87" t="s">
        <v>3455</v>
      </c>
      <c r="L1264" s="77">
        <f t="shared" si="19"/>
        <v>921369</v>
      </c>
    </row>
    <row r="1265" spans="1:12" ht="15" customHeight="1" x14ac:dyDescent="0.25">
      <c r="A1265" s="85" t="s">
        <v>427</v>
      </c>
      <c r="B1265" s="86" t="s">
        <v>428</v>
      </c>
      <c r="C1265" s="87" t="s">
        <v>3475</v>
      </c>
      <c r="D1265" s="87" t="s">
        <v>3470</v>
      </c>
      <c r="E1265" s="87" t="s">
        <v>3471</v>
      </c>
      <c r="F1265" s="87"/>
      <c r="G1265" s="87" t="s">
        <v>3470</v>
      </c>
      <c r="H1265" s="76">
        <v>4002381922281</v>
      </c>
      <c r="I1265" s="88">
        <v>119.5</v>
      </c>
      <c r="J1265" s="86" t="s">
        <v>429</v>
      </c>
      <c r="K1265" s="87" t="s">
        <v>3575</v>
      </c>
      <c r="L1265" s="77">
        <f t="shared" si="19"/>
        <v>922281</v>
      </c>
    </row>
    <row r="1266" spans="1:12" ht="15" customHeight="1" x14ac:dyDescent="0.25">
      <c r="A1266" s="78">
        <v>450093</v>
      </c>
      <c r="B1266" s="79" t="s">
        <v>2119</v>
      </c>
      <c r="H1266" s="76">
        <v>4017942922662</v>
      </c>
      <c r="I1266" s="79">
        <v>202.4</v>
      </c>
      <c r="L1266" s="77">
        <f t="shared" si="19"/>
        <v>922662</v>
      </c>
    </row>
    <row r="1267" spans="1:12" ht="15" customHeight="1" x14ac:dyDescent="0.25">
      <c r="A1267" s="78">
        <v>926936</v>
      </c>
      <c r="B1267" s="79" t="s">
        <v>2270</v>
      </c>
      <c r="H1267" s="76">
        <v>4002381924636</v>
      </c>
      <c r="I1267" s="79">
        <v>363.1</v>
      </c>
      <c r="L1267" s="77">
        <f t="shared" si="19"/>
        <v>924636</v>
      </c>
    </row>
    <row r="1268" spans="1:12" ht="15" customHeight="1" x14ac:dyDescent="0.25">
      <c r="A1268" s="78">
        <v>926937</v>
      </c>
      <c r="B1268" s="79" t="s">
        <v>2272</v>
      </c>
      <c r="H1268" s="76">
        <v>4002381924643</v>
      </c>
      <c r="I1268" s="79">
        <v>116.4</v>
      </c>
      <c r="L1268" s="77">
        <f t="shared" si="19"/>
        <v>924643</v>
      </c>
    </row>
    <row r="1269" spans="1:12" ht="15" customHeight="1" x14ac:dyDescent="0.25">
      <c r="A1269" s="78">
        <v>926938</v>
      </c>
      <c r="B1269" s="79" t="s">
        <v>2273</v>
      </c>
      <c r="H1269" s="76">
        <v>4002381924650</v>
      </c>
      <c r="I1269" s="79">
        <v>76.3</v>
      </c>
      <c r="L1269" s="77">
        <f t="shared" si="19"/>
        <v>924650</v>
      </c>
    </row>
    <row r="1270" spans="1:12" ht="15" customHeight="1" x14ac:dyDescent="0.25">
      <c r="A1270" s="85" t="s">
        <v>2274</v>
      </c>
      <c r="B1270" s="86" t="s">
        <v>2275</v>
      </c>
      <c r="C1270" s="87" t="s">
        <v>3475</v>
      </c>
      <c r="D1270" s="87" t="s">
        <v>3452</v>
      </c>
      <c r="E1270" s="87" t="s">
        <v>3453</v>
      </c>
      <c r="F1270" s="87" t="s">
        <v>3560</v>
      </c>
      <c r="G1270" s="87" t="s">
        <v>3556</v>
      </c>
      <c r="H1270" s="76">
        <v>4002381925176</v>
      </c>
      <c r="I1270" s="88">
        <v>371.3</v>
      </c>
      <c r="J1270" s="86" t="s">
        <v>2271</v>
      </c>
      <c r="K1270" s="87" t="s">
        <v>3455</v>
      </c>
      <c r="L1270" s="77">
        <f t="shared" si="19"/>
        <v>925176</v>
      </c>
    </row>
    <row r="1271" spans="1:12" ht="15" customHeight="1" x14ac:dyDescent="0.25">
      <c r="A1271" s="85" t="s">
        <v>2276</v>
      </c>
      <c r="B1271" s="86" t="s">
        <v>2277</v>
      </c>
      <c r="C1271" s="87" t="s">
        <v>3475</v>
      </c>
      <c r="D1271" s="87" t="s">
        <v>3461</v>
      </c>
      <c r="E1271" s="87" t="s">
        <v>3453</v>
      </c>
      <c r="F1271" s="87" t="s">
        <v>3560</v>
      </c>
      <c r="G1271" s="87" t="s">
        <v>3754</v>
      </c>
      <c r="H1271" s="76">
        <v>4002381925190</v>
      </c>
      <c r="I1271" s="88">
        <v>125.2</v>
      </c>
      <c r="J1271" s="86" t="s">
        <v>2271</v>
      </c>
      <c r="K1271" s="87" t="s">
        <v>3455</v>
      </c>
      <c r="L1271" s="77">
        <f t="shared" si="19"/>
        <v>925190</v>
      </c>
    </row>
    <row r="1272" spans="1:12" ht="15" customHeight="1" x14ac:dyDescent="0.25">
      <c r="A1272" s="85" t="s">
        <v>1154</v>
      </c>
      <c r="B1272" s="86" t="s">
        <v>1142</v>
      </c>
      <c r="C1272" s="87" t="s">
        <v>3465</v>
      </c>
      <c r="D1272" s="87" t="s">
        <v>3470</v>
      </c>
      <c r="E1272" s="87" t="s">
        <v>3471</v>
      </c>
      <c r="F1272" s="87"/>
      <c r="G1272" s="87" t="s">
        <v>3470</v>
      </c>
      <c r="H1272" s="76">
        <v>5907591931001</v>
      </c>
      <c r="I1272" s="88">
        <v>222.2</v>
      </c>
      <c r="J1272" s="86" t="s">
        <v>1155</v>
      </c>
      <c r="K1272" s="87" t="s">
        <v>3455</v>
      </c>
      <c r="L1272" s="77">
        <f t="shared" si="19"/>
        <v>931001</v>
      </c>
    </row>
    <row r="1273" spans="1:12" ht="15" customHeight="1" x14ac:dyDescent="0.25">
      <c r="A1273" s="85" t="s">
        <v>1156</v>
      </c>
      <c r="B1273" s="86" t="s">
        <v>1157</v>
      </c>
      <c r="C1273" s="87" t="s">
        <v>3475</v>
      </c>
      <c r="D1273" s="87" t="s">
        <v>3470</v>
      </c>
      <c r="E1273" s="87" t="s">
        <v>3471</v>
      </c>
      <c r="F1273" s="87"/>
      <c r="G1273" s="87" t="s">
        <v>3470</v>
      </c>
      <c r="H1273" s="76">
        <v>5907591931018</v>
      </c>
      <c r="I1273" s="88">
        <v>256.7</v>
      </c>
      <c r="J1273" s="86" t="s">
        <v>1155</v>
      </c>
      <c r="K1273" s="87" t="s">
        <v>3455</v>
      </c>
      <c r="L1273" s="77">
        <f t="shared" si="19"/>
        <v>931018</v>
      </c>
    </row>
    <row r="1274" spans="1:12" ht="15" customHeight="1" x14ac:dyDescent="0.25">
      <c r="A1274" s="85" t="s">
        <v>1158</v>
      </c>
      <c r="B1274" s="86" t="s">
        <v>1159</v>
      </c>
      <c r="C1274" s="87" t="s">
        <v>3465</v>
      </c>
      <c r="D1274" s="87" t="s">
        <v>3470</v>
      </c>
      <c r="E1274" s="87" t="s">
        <v>3471</v>
      </c>
      <c r="F1274" s="87"/>
      <c r="G1274" s="87" t="s">
        <v>3470</v>
      </c>
      <c r="H1274" s="76">
        <v>5907591931025</v>
      </c>
      <c r="I1274" s="88">
        <v>222.2</v>
      </c>
      <c r="J1274" s="86" t="s">
        <v>1146</v>
      </c>
      <c r="K1274" s="87" t="s">
        <v>3455</v>
      </c>
      <c r="L1274" s="77">
        <f t="shared" si="19"/>
        <v>931025</v>
      </c>
    </row>
    <row r="1275" spans="1:12" ht="15" customHeight="1" x14ac:dyDescent="0.25">
      <c r="A1275" s="85" t="s">
        <v>1160</v>
      </c>
      <c r="B1275" s="86" t="s">
        <v>1161</v>
      </c>
      <c r="C1275" s="87" t="s">
        <v>3475</v>
      </c>
      <c r="D1275" s="87" t="s">
        <v>3470</v>
      </c>
      <c r="E1275" s="87" t="s">
        <v>3471</v>
      </c>
      <c r="F1275" s="87"/>
      <c r="G1275" s="87" t="s">
        <v>3470</v>
      </c>
      <c r="H1275" s="76">
        <v>5907591931032</v>
      </c>
      <c r="I1275" s="88">
        <v>256.7</v>
      </c>
      <c r="J1275" s="86" t="s">
        <v>1162</v>
      </c>
      <c r="K1275" s="87" t="s">
        <v>3455</v>
      </c>
      <c r="L1275" s="77">
        <f t="shared" si="19"/>
        <v>931032</v>
      </c>
    </row>
    <row r="1276" spans="1:12" ht="15" customHeight="1" x14ac:dyDescent="0.25">
      <c r="A1276" s="85" t="s">
        <v>1163</v>
      </c>
      <c r="B1276" s="86" t="s">
        <v>1148</v>
      </c>
      <c r="C1276" s="87" t="s">
        <v>3475</v>
      </c>
      <c r="D1276" s="87" t="s">
        <v>3470</v>
      </c>
      <c r="E1276" s="87" t="s">
        <v>3471</v>
      </c>
      <c r="F1276" s="87"/>
      <c r="G1276" s="87" t="s">
        <v>3470</v>
      </c>
      <c r="H1276" s="76">
        <v>5907591931049</v>
      </c>
      <c r="I1276" s="88">
        <v>222.2</v>
      </c>
      <c r="J1276" s="86" t="s">
        <v>1164</v>
      </c>
      <c r="K1276" s="87" t="s">
        <v>3455</v>
      </c>
      <c r="L1276" s="77">
        <f t="shared" si="19"/>
        <v>931049</v>
      </c>
    </row>
    <row r="1277" spans="1:12" ht="15" customHeight="1" x14ac:dyDescent="0.25">
      <c r="A1277" s="85" t="s">
        <v>1165</v>
      </c>
      <c r="B1277" s="86" t="s">
        <v>1166</v>
      </c>
      <c r="C1277" s="87" t="s">
        <v>3475</v>
      </c>
      <c r="D1277" s="87" t="s">
        <v>3470</v>
      </c>
      <c r="E1277" s="87" t="s">
        <v>3471</v>
      </c>
      <c r="F1277" s="87"/>
      <c r="G1277" s="87" t="s">
        <v>3470</v>
      </c>
      <c r="H1277" s="76">
        <v>5907591931056</v>
      </c>
      <c r="I1277" s="88">
        <v>256.7</v>
      </c>
      <c r="J1277" s="86" t="s">
        <v>1164</v>
      </c>
      <c r="K1277" s="87" t="s">
        <v>3455</v>
      </c>
      <c r="L1277" s="77">
        <f t="shared" si="19"/>
        <v>931056</v>
      </c>
    </row>
    <row r="1278" spans="1:12" ht="15" customHeight="1" x14ac:dyDescent="0.25">
      <c r="A1278" s="85" t="s">
        <v>1167</v>
      </c>
      <c r="B1278" s="86" t="s">
        <v>1168</v>
      </c>
      <c r="C1278" s="87" t="s">
        <v>3475</v>
      </c>
      <c r="D1278" s="87" t="s">
        <v>3470</v>
      </c>
      <c r="E1278" s="87" t="s">
        <v>3471</v>
      </c>
      <c r="F1278" s="87"/>
      <c r="G1278" s="87" t="s">
        <v>3470</v>
      </c>
      <c r="H1278" s="76">
        <v>5907591931063</v>
      </c>
      <c r="I1278" s="88">
        <v>222.2</v>
      </c>
      <c r="J1278" s="86" t="s">
        <v>1146</v>
      </c>
      <c r="K1278" s="87" t="s">
        <v>3455</v>
      </c>
      <c r="L1278" s="77">
        <f t="shared" si="19"/>
        <v>931063</v>
      </c>
    </row>
    <row r="1279" spans="1:12" ht="15" customHeight="1" x14ac:dyDescent="0.25">
      <c r="A1279" s="85" t="s">
        <v>1169</v>
      </c>
      <c r="B1279" s="86" t="s">
        <v>1170</v>
      </c>
      <c r="C1279" s="87" t="s">
        <v>3475</v>
      </c>
      <c r="D1279" s="87" t="s">
        <v>3470</v>
      </c>
      <c r="E1279" s="87" t="s">
        <v>3471</v>
      </c>
      <c r="F1279" s="87"/>
      <c r="G1279" s="87" t="s">
        <v>3470</v>
      </c>
      <c r="H1279" s="76">
        <v>5907591931070</v>
      </c>
      <c r="I1279" s="88">
        <v>256.7</v>
      </c>
      <c r="J1279" s="86" t="s">
        <v>1171</v>
      </c>
      <c r="K1279" s="87" t="s">
        <v>3455</v>
      </c>
      <c r="L1279" s="77">
        <f t="shared" si="19"/>
        <v>931070</v>
      </c>
    </row>
    <row r="1280" spans="1:12" ht="15" customHeight="1" x14ac:dyDescent="0.25">
      <c r="A1280" s="78">
        <v>849858</v>
      </c>
      <c r="B1280" s="79" t="s">
        <v>1152</v>
      </c>
      <c r="H1280" s="76">
        <v>5907591931087</v>
      </c>
      <c r="I1280" s="79">
        <v>201.7</v>
      </c>
      <c r="L1280" s="77">
        <f t="shared" si="19"/>
        <v>931087</v>
      </c>
    </row>
    <row r="1281" spans="1:12" ht="15" customHeight="1" x14ac:dyDescent="0.25">
      <c r="A1281" s="78">
        <v>849859</v>
      </c>
      <c r="B1281" s="79" t="s">
        <v>1172</v>
      </c>
      <c r="H1281" s="76">
        <v>5907591931094</v>
      </c>
      <c r="I1281" s="79">
        <v>239.9</v>
      </c>
      <c r="L1281" s="77">
        <f t="shared" si="19"/>
        <v>931094</v>
      </c>
    </row>
    <row r="1282" spans="1:12" ht="15" customHeight="1" x14ac:dyDescent="0.25">
      <c r="A1282" s="78">
        <v>888010</v>
      </c>
      <c r="B1282" s="79" t="s">
        <v>1285</v>
      </c>
      <c r="H1282" s="76">
        <v>5907591931681</v>
      </c>
      <c r="I1282" s="79">
        <v>234.2</v>
      </c>
      <c r="L1282" s="77">
        <f t="shared" si="19"/>
        <v>931681</v>
      </c>
    </row>
    <row r="1283" spans="1:12" ht="15" customHeight="1" x14ac:dyDescent="0.25">
      <c r="A1283" s="78">
        <v>889644</v>
      </c>
      <c r="B1283" s="79" t="s">
        <v>1286</v>
      </c>
      <c r="H1283" s="76">
        <v>5907591931698</v>
      </c>
      <c r="I1283" s="79">
        <v>310.3</v>
      </c>
      <c r="L1283" s="77">
        <f t="shared" ref="L1283:L1346" si="20">IFERROR(VALUE(RIGHT(H1283,6)),"")</f>
        <v>931698</v>
      </c>
    </row>
    <row r="1284" spans="1:12" ht="15" customHeight="1" x14ac:dyDescent="0.25">
      <c r="A1284" s="78">
        <v>889645</v>
      </c>
      <c r="B1284" s="79" t="s">
        <v>1288</v>
      </c>
      <c r="H1284" s="76">
        <v>5907591931704</v>
      </c>
      <c r="I1284" s="79">
        <v>310.3</v>
      </c>
      <c r="L1284" s="77">
        <f t="shared" si="20"/>
        <v>931704</v>
      </c>
    </row>
    <row r="1285" spans="1:12" ht="15" customHeight="1" x14ac:dyDescent="0.25">
      <c r="A1285" s="78">
        <v>889646</v>
      </c>
      <c r="B1285" s="79" t="s">
        <v>1290</v>
      </c>
      <c r="H1285" s="76">
        <v>5907591931711</v>
      </c>
      <c r="I1285" s="79">
        <v>310.3</v>
      </c>
      <c r="L1285" s="77">
        <f t="shared" si="20"/>
        <v>931711</v>
      </c>
    </row>
    <row r="1286" spans="1:12" ht="15" customHeight="1" x14ac:dyDescent="0.25">
      <c r="A1286" s="78">
        <v>889647</v>
      </c>
      <c r="B1286" s="79" t="s">
        <v>1287</v>
      </c>
      <c r="H1286" s="76">
        <v>5907591931728</v>
      </c>
      <c r="I1286" s="79">
        <v>332.9</v>
      </c>
      <c r="L1286" s="77">
        <f t="shared" si="20"/>
        <v>931728</v>
      </c>
    </row>
    <row r="1287" spans="1:12" ht="15" customHeight="1" x14ac:dyDescent="0.25">
      <c r="A1287" s="78">
        <v>889648</v>
      </c>
      <c r="B1287" s="79" t="s">
        <v>1289</v>
      </c>
      <c r="H1287" s="76">
        <v>5907591931735</v>
      </c>
      <c r="I1287" s="79">
        <v>332.9</v>
      </c>
      <c r="L1287" s="77">
        <f t="shared" si="20"/>
        <v>931735</v>
      </c>
    </row>
    <row r="1288" spans="1:12" ht="15" customHeight="1" x14ac:dyDescent="0.25">
      <c r="A1288" s="78">
        <v>889649</v>
      </c>
      <c r="B1288" s="79" t="s">
        <v>1291</v>
      </c>
      <c r="H1288" s="76">
        <v>5907591931742</v>
      </c>
      <c r="I1288" s="79">
        <v>332.9</v>
      </c>
      <c r="L1288" s="77">
        <f t="shared" si="20"/>
        <v>931742</v>
      </c>
    </row>
    <row r="1289" spans="1:12" ht="15" customHeight="1" x14ac:dyDescent="0.25">
      <c r="A1289" s="85" t="s">
        <v>3249</v>
      </c>
      <c r="B1289" s="86" t="s">
        <v>3250</v>
      </c>
      <c r="C1289" s="87" t="s">
        <v>3465</v>
      </c>
      <c r="D1289" s="87" t="s">
        <v>3470</v>
      </c>
      <c r="E1289" s="87" t="s">
        <v>3471</v>
      </c>
      <c r="F1289" s="87"/>
      <c r="G1289" s="87" t="s">
        <v>3470</v>
      </c>
      <c r="H1289" s="76">
        <v>5907591932077</v>
      </c>
      <c r="I1289" s="88">
        <v>179.2</v>
      </c>
      <c r="J1289" s="86" t="s">
        <v>3251</v>
      </c>
      <c r="K1289" s="87" t="s">
        <v>3455</v>
      </c>
      <c r="L1289" s="77">
        <f t="shared" si="20"/>
        <v>932077</v>
      </c>
    </row>
    <row r="1290" spans="1:12" ht="15" customHeight="1" x14ac:dyDescent="0.25">
      <c r="A1290" s="85" t="s">
        <v>3255</v>
      </c>
      <c r="B1290" s="86" t="s">
        <v>3256</v>
      </c>
      <c r="C1290" s="87" t="s">
        <v>3475</v>
      </c>
      <c r="D1290" s="87" t="s">
        <v>3470</v>
      </c>
      <c r="E1290" s="87" t="s">
        <v>3471</v>
      </c>
      <c r="F1290" s="87"/>
      <c r="G1290" s="87" t="s">
        <v>3470</v>
      </c>
      <c r="H1290" s="76">
        <v>5907591932084</v>
      </c>
      <c r="I1290" s="88">
        <v>185.7</v>
      </c>
      <c r="J1290" s="86" t="s">
        <v>3251</v>
      </c>
      <c r="K1290" s="87" t="s">
        <v>3455</v>
      </c>
      <c r="L1290" s="77">
        <f t="shared" si="20"/>
        <v>932084</v>
      </c>
    </row>
    <row r="1291" spans="1:12" ht="15" customHeight="1" x14ac:dyDescent="0.25">
      <c r="A1291" s="85" t="s">
        <v>3246</v>
      </c>
      <c r="B1291" s="86" t="s">
        <v>3247</v>
      </c>
      <c r="C1291" s="87" t="s">
        <v>3465</v>
      </c>
      <c r="D1291" s="87" t="s">
        <v>3470</v>
      </c>
      <c r="E1291" s="87" t="s">
        <v>3471</v>
      </c>
      <c r="F1291" s="87"/>
      <c r="G1291" s="87" t="s">
        <v>3470</v>
      </c>
      <c r="H1291" s="76">
        <v>5907591932091</v>
      </c>
      <c r="I1291" s="88">
        <v>179.2</v>
      </c>
      <c r="J1291" s="86" t="s">
        <v>3248</v>
      </c>
      <c r="K1291" s="87" t="s">
        <v>3455</v>
      </c>
      <c r="L1291" s="77">
        <f t="shared" si="20"/>
        <v>932091</v>
      </c>
    </row>
    <row r="1292" spans="1:12" ht="15" customHeight="1" x14ac:dyDescent="0.25">
      <c r="A1292" s="85" t="s">
        <v>3257</v>
      </c>
      <c r="B1292" s="86" t="s">
        <v>3258</v>
      </c>
      <c r="C1292" s="87" t="s">
        <v>3475</v>
      </c>
      <c r="D1292" s="87" t="s">
        <v>3470</v>
      </c>
      <c r="E1292" s="87" t="s">
        <v>3471</v>
      </c>
      <c r="F1292" s="87"/>
      <c r="G1292" s="87" t="s">
        <v>3470</v>
      </c>
      <c r="H1292" s="76">
        <v>5907591932107</v>
      </c>
      <c r="I1292" s="88">
        <v>185.7</v>
      </c>
      <c r="J1292" s="86" t="s">
        <v>3248</v>
      </c>
      <c r="K1292" s="87" t="s">
        <v>3455</v>
      </c>
      <c r="L1292" s="77">
        <f t="shared" si="20"/>
        <v>932107</v>
      </c>
    </row>
    <row r="1293" spans="1:12" ht="15" customHeight="1" x14ac:dyDescent="0.25">
      <c r="A1293" s="85" t="s">
        <v>3252</v>
      </c>
      <c r="B1293" s="86" t="s">
        <v>3253</v>
      </c>
      <c r="C1293" s="87" t="s">
        <v>3465</v>
      </c>
      <c r="D1293" s="87" t="s">
        <v>3470</v>
      </c>
      <c r="E1293" s="87" t="s">
        <v>3471</v>
      </c>
      <c r="F1293" s="87"/>
      <c r="G1293" s="87" t="s">
        <v>3470</v>
      </c>
      <c r="H1293" s="76">
        <v>5907591932114</v>
      </c>
      <c r="I1293" s="88">
        <v>179.2</v>
      </c>
      <c r="J1293" s="86" t="s">
        <v>3254</v>
      </c>
      <c r="K1293" s="87" t="s">
        <v>3455</v>
      </c>
      <c r="L1293" s="77">
        <f t="shared" si="20"/>
        <v>932114</v>
      </c>
    </row>
    <row r="1294" spans="1:12" ht="15" customHeight="1" x14ac:dyDescent="0.25">
      <c r="A1294" s="85" t="s">
        <v>3259</v>
      </c>
      <c r="B1294" s="86" t="s">
        <v>3260</v>
      </c>
      <c r="C1294" s="87" t="s">
        <v>3475</v>
      </c>
      <c r="D1294" s="87" t="s">
        <v>3470</v>
      </c>
      <c r="E1294" s="87" t="s">
        <v>3471</v>
      </c>
      <c r="F1294" s="87"/>
      <c r="G1294" s="87" t="s">
        <v>3470</v>
      </c>
      <c r="H1294" s="76">
        <v>5907591932121</v>
      </c>
      <c r="I1294" s="88">
        <v>185.7</v>
      </c>
      <c r="J1294" s="86" t="s">
        <v>3254</v>
      </c>
      <c r="K1294" s="87" t="s">
        <v>3455</v>
      </c>
      <c r="L1294" s="77">
        <f t="shared" si="20"/>
        <v>932121</v>
      </c>
    </row>
    <row r="1295" spans="1:12" ht="15" customHeight="1" x14ac:dyDescent="0.25">
      <c r="A1295" s="78">
        <v>901561</v>
      </c>
      <c r="B1295" s="79" t="s">
        <v>3261</v>
      </c>
      <c r="H1295" s="76">
        <v>5907591932138</v>
      </c>
      <c r="I1295" s="79">
        <v>161.1</v>
      </c>
      <c r="L1295" s="77">
        <f t="shared" si="20"/>
        <v>932138</v>
      </c>
    </row>
    <row r="1296" spans="1:12" ht="15" customHeight="1" x14ac:dyDescent="0.25">
      <c r="A1296" s="78">
        <v>901562</v>
      </c>
      <c r="B1296" s="79" t="s">
        <v>3262</v>
      </c>
      <c r="H1296" s="76">
        <v>5907591932145</v>
      </c>
      <c r="I1296" s="79">
        <v>166.9</v>
      </c>
      <c r="L1296" s="77">
        <f t="shared" si="20"/>
        <v>932145</v>
      </c>
    </row>
    <row r="1297" spans="1:12" ht="15" customHeight="1" x14ac:dyDescent="0.25">
      <c r="A1297" s="85" t="s">
        <v>901</v>
      </c>
      <c r="B1297" s="86" t="s">
        <v>902</v>
      </c>
      <c r="C1297" s="87" t="s">
        <v>3475</v>
      </c>
      <c r="D1297" s="87" t="s">
        <v>3914</v>
      </c>
      <c r="E1297" s="87" t="s">
        <v>3453</v>
      </c>
      <c r="F1297" s="87" t="s">
        <v>3770</v>
      </c>
      <c r="G1297" s="87" t="s">
        <v>3915</v>
      </c>
      <c r="H1297" s="76">
        <v>4002381933287</v>
      </c>
      <c r="I1297" s="88">
        <v>53.5</v>
      </c>
      <c r="J1297" s="86" t="s">
        <v>898</v>
      </c>
      <c r="K1297" s="87" t="s">
        <v>3464</v>
      </c>
      <c r="L1297" s="77">
        <f t="shared" si="20"/>
        <v>933287</v>
      </c>
    </row>
    <row r="1298" spans="1:12" ht="15" customHeight="1" x14ac:dyDescent="0.25">
      <c r="A1298" s="85" t="s">
        <v>3080</v>
      </c>
      <c r="B1298" s="86" t="s">
        <v>3735</v>
      </c>
      <c r="C1298" s="87" t="s">
        <v>3475</v>
      </c>
      <c r="D1298" s="87" t="s">
        <v>3452</v>
      </c>
      <c r="E1298" s="87" t="s">
        <v>3453</v>
      </c>
      <c r="F1298" s="87" t="s">
        <v>3513</v>
      </c>
      <c r="G1298" s="87" t="s">
        <v>3736</v>
      </c>
      <c r="H1298" s="76">
        <v>5907591934026</v>
      </c>
      <c r="I1298" s="88">
        <v>358.8</v>
      </c>
      <c r="J1298" s="86" t="s">
        <v>2271</v>
      </c>
      <c r="K1298" s="87" t="s">
        <v>3455</v>
      </c>
      <c r="L1298" s="77">
        <f t="shared" si="20"/>
        <v>934026</v>
      </c>
    </row>
    <row r="1299" spans="1:12" ht="15" customHeight="1" x14ac:dyDescent="0.25">
      <c r="A1299" s="85" t="s">
        <v>3082</v>
      </c>
      <c r="B1299" s="86" t="s">
        <v>3737</v>
      </c>
      <c r="C1299" s="87" t="s">
        <v>3475</v>
      </c>
      <c r="D1299" s="87" t="s">
        <v>3461</v>
      </c>
      <c r="E1299" s="87" t="s">
        <v>3453</v>
      </c>
      <c r="F1299" s="87" t="s">
        <v>3513</v>
      </c>
      <c r="G1299" s="87" t="s">
        <v>3738</v>
      </c>
      <c r="H1299" s="76">
        <v>5907591934033</v>
      </c>
      <c r="I1299" s="88">
        <v>115</v>
      </c>
      <c r="J1299" s="86" t="s">
        <v>3081</v>
      </c>
      <c r="K1299" s="87" t="s">
        <v>3455</v>
      </c>
      <c r="L1299" s="77">
        <f t="shared" si="20"/>
        <v>934033</v>
      </c>
    </row>
    <row r="1300" spans="1:12" ht="15" customHeight="1" x14ac:dyDescent="0.25">
      <c r="A1300" s="85" t="s">
        <v>3058</v>
      </c>
      <c r="B1300" s="86" t="s">
        <v>3555</v>
      </c>
      <c r="C1300" s="87" t="s">
        <v>3451</v>
      </c>
      <c r="D1300" s="87" t="s">
        <v>3556</v>
      </c>
      <c r="E1300" s="87" t="s">
        <v>3453</v>
      </c>
      <c r="F1300" s="87" t="s">
        <v>3544</v>
      </c>
      <c r="G1300" s="87" t="s">
        <v>3557</v>
      </c>
      <c r="H1300" s="76">
        <v>5907591935139</v>
      </c>
      <c r="I1300" s="88">
        <v>392.3</v>
      </c>
      <c r="J1300" s="86" t="s">
        <v>50</v>
      </c>
      <c r="K1300" s="87" t="s">
        <v>3496</v>
      </c>
      <c r="L1300" s="77">
        <f t="shared" si="20"/>
        <v>935139</v>
      </c>
    </row>
    <row r="1301" spans="1:12" ht="15" customHeight="1" x14ac:dyDescent="0.25">
      <c r="A1301" s="85" t="s">
        <v>3059</v>
      </c>
      <c r="B1301" s="86" t="s">
        <v>3558</v>
      </c>
      <c r="C1301" s="87" t="s">
        <v>3451</v>
      </c>
      <c r="D1301" s="87" t="s">
        <v>3452</v>
      </c>
      <c r="E1301" s="87" t="s">
        <v>3453</v>
      </c>
      <c r="F1301" s="87" t="s">
        <v>3544</v>
      </c>
      <c r="G1301" s="87" t="s">
        <v>3552</v>
      </c>
      <c r="H1301" s="76">
        <v>5907591935146</v>
      </c>
      <c r="I1301" s="88">
        <v>286.10000000000002</v>
      </c>
      <c r="J1301" s="86" t="s">
        <v>50</v>
      </c>
      <c r="K1301" s="87" t="s">
        <v>3496</v>
      </c>
      <c r="L1301" s="77">
        <f t="shared" si="20"/>
        <v>935146</v>
      </c>
    </row>
    <row r="1302" spans="1:12" ht="15" customHeight="1" x14ac:dyDescent="0.25">
      <c r="A1302" s="85" t="s">
        <v>3060</v>
      </c>
      <c r="B1302" s="86" t="s">
        <v>3562</v>
      </c>
      <c r="C1302" s="87" t="s">
        <v>3465</v>
      </c>
      <c r="D1302" s="87" t="s">
        <v>3461</v>
      </c>
      <c r="E1302" s="87" t="s">
        <v>3453</v>
      </c>
      <c r="F1302" s="87" t="s">
        <v>3544</v>
      </c>
      <c r="G1302" s="87" t="s">
        <v>3563</v>
      </c>
      <c r="H1302" s="76">
        <v>5907591935153</v>
      </c>
      <c r="I1302" s="88">
        <v>88.9</v>
      </c>
      <c r="J1302" s="86" t="s">
        <v>50</v>
      </c>
      <c r="K1302" s="87" t="s">
        <v>3496</v>
      </c>
      <c r="L1302" s="77">
        <f t="shared" si="20"/>
        <v>935153</v>
      </c>
    </row>
    <row r="1303" spans="1:12" ht="15" customHeight="1" x14ac:dyDescent="0.25">
      <c r="A1303" s="85" t="s">
        <v>3051</v>
      </c>
      <c r="B1303" s="86" t="s">
        <v>3538</v>
      </c>
      <c r="C1303" s="87" t="s">
        <v>3451</v>
      </c>
      <c r="D1303" s="87" t="s">
        <v>3452</v>
      </c>
      <c r="E1303" s="87" t="s">
        <v>3453</v>
      </c>
      <c r="F1303" s="87" t="s">
        <v>3536</v>
      </c>
      <c r="G1303" s="87" t="s">
        <v>3539</v>
      </c>
      <c r="H1303" s="76">
        <v>5907591935160</v>
      </c>
      <c r="I1303" s="88">
        <v>355.2</v>
      </c>
      <c r="J1303" s="86" t="s">
        <v>3052</v>
      </c>
      <c r="K1303" s="87" t="s">
        <v>3540</v>
      </c>
      <c r="L1303" s="77">
        <f t="shared" si="20"/>
        <v>935160</v>
      </c>
    </row>
    <row r="1304" spans="1:12" ht="15" customHeight="1" x14ac:dyDescent="0.25">
      <c r="A1304" s="85" t="s">
        <v>3053</v>
      </c>
      <c r="B1304" s="86" t="s">
        <v>3054</v>
      </c>
      <c r="C1304" s="87" t="s">
        <v>3475</v>
      </c>
      <c r="D1304" s="87" t="s">
        <v>3461</v>
      </c>
      <c r="E1304" s="87" t="s">
        <v>3453</v>
      </c>
      <c r="F1304" s="87" t="s">
        <v>3536</v>
      </c>
      <c r="G1304" s="87" t="s">
        <v>3541</v>
      </c>
      <c r="H1304" s="76">
        <v>5907591935177</v>
      </c>
      <c r="I1304" s="88">
        <v>100.5</v>
      </c>
      <c r="J1304" s="86" t="s">
        <v>3052</v>
      </c>
      <c r="K1304" s="87" t="s">
        <v>3455</v>
      </c>
      <c r="L1304" s="77">
        <f t="shared" si="20"/>
        <v>935177</v>
      </c>
    </row>
    <row r="1305" spans="1:12" ht="15" customHeight="1" x14ac:dyDescent="0.25">
      <c r="A1305" s="85" t="s">
        <v>3057</v>
      </c>
      <c r="B1305" s="86" t="s">
        <v>3547</v>
      </c>
      <c r="C1305" s="87" t="s">
        <v>3475</v>
      </c>
      <c r="D1305" s="87" t="s">
        <v>3515</v>
      </c>
      <c r="E1305" s="87" t="s">
        <v>3453</v>
      </c>
      <c r="F1305" s="87" t="s">
        <v>3536</v>
      </c>
      <c r="G1305" s="87" t="s">
        <v>3548</v>
      </c>
      <c r="H1305" s="76">
        <v>5907591935207</v>
      </c>
      <c r="I1305" s="88">
        <v>73.599999999999994</v>
      </c>
      <c r="J1305" s="86" t="s">
        <v>3052</v>
      </c>
      <c r="K1305" s="87" t="s">
        <v>3455</v>
      </c>
      <c r="L1305" s="77">
        <f t="shared" si="20"/>
        <v>935207</v>
      </c>
    </row>
    <row r="1306" spans="1:12" ht="15" customHeight="1" x14ac:dyDescent="0.25">
      <c r="A1306" s="85" t="s">
        <v>3055</v>
      </c>
      <c r="B1306" s="86" t="s">
        <v>3056</v>
      </c>
      <c r="C1306" s="87" t="s">
        <v>3451</v>
      </c>
      <c r="D1306" s="87" t="s">
        <v>3512</v>
      </c>
      <c r="E1306" s="87" t="s">
        <v>3453</v>
      </c>
      <c r="F1306" s="87" t="s">
        <v>3544</v>
      </c>
      <c r="G1306" s="87" t="s">
        <v>3545</v>
      </c>
      <c r="H1306" s="76">
        <v>5907591935221</v>
      </c>
      <c r="I1306" s="88">
        <v>263.89999999999998</v>
      </c>
      <c r="J1306" s="86" t="s">
        <v>3052</v>
      </c>
      <c r="K1306" s="87" t="s">
        <v>3455</v>
      </c>
      <c r="L1306" s="77">
        <f t="shared" si="20"/>
        <v>935221</v>
      </c>
    </row>
    <row r="1307" spans="1:12" ht="15" customHeight="1" x14ac:dyDescent="0.25">
      <c r="A1307" s="85" t="s">
        <v>3042</v>
      </c>
      <c r="B1307" s="86" t="s">
        <v>3043</v>
      </c>
      <c r="C1307" s="87" t="s">
        <v>3451</v>
      </c>
      <c r="D1307" s="87" t="s">
        <v>3452</v>
      </c>
      <c r="E1307" s="87" t="s">
        <v>3453</v>
      </c>
      <c r="F1307" s="87" t="s">
        <v>3527</v>
      </c>
      <c r="G1307" s="87" t="s">
        <v>3528</v>
      </c>
      <c r="H1307" s="76">
        <v>5907591935245</v>
      </c>
      <c r="I1307" s="88">
        <v>421.4</v>
      </c>
      <c r="J1307" s="86" t="s">
        <v>3044</v>
      </c>
      <c r="K1307" s="87" t="s">
        <v>3455</v>
      </c>
      <c r="L1307" s="77">
        <f t="shared" si="20"/>
        <v>935245</v>
      </c>
    </row>
    <row r="1308" spans="1:12" ht="15" customHeight="1" x14ac:dyDescent="0.25">
      <c r="A1308" s="85" t="s">
        <v>3045</v>
      </c>
      <c r="B1308" s="86" t="s">
        <v>3046</v>
      </c>
      <c r="C1308" s="87" t="s">
        <v>3451</v>
      </c>
      <c r="D1308" s="87" t="s">
        <v>3461</v>
      </c>
      <c r="E1308" s="87" t="s">
        <v>3453</v>
      </c>
      <c r="F1308" s="87" t="s">
        <v>3527</v>
      </c>
      <c r="G1308" s="87" t="s">
        <v>3530</v>
      </c>
      <c r="H1308" s="76">
        <v>5907591935252</v>
      </c>
      <c r="I1308" s="88">
        <v>130.80000000000001</v>
      </c>
      <c r="J1308" s="86" t="s">
        <v>3044</v>
      </c>
      <c r="K1308" s="87" t="s">
        <v>3455</v>
      </c>
      <c r="L1308" s="77">
        <f t="shared" si="20"/>
        <v>935252</v>
      </c>
    </row>
    <row r="1309" spans="1:12" ht="15" customHeight="1" x14ac:dyDescent="0.25">
      <c r="A1309" s="85" t="s">
        <v>3049</v>
      </c>
      <c r="B1309" s="86" t="s">
        <v>3050</v>
      </c>
      <c r="C1309" s="87" t="s">
        <v>3451</v>
      </c>
      <c r="D1309" s="87" t="s">
        <v>3515</v>
      </c>
      <c r="E1309" s="87" t="s">
        <v>3453</v>
      </c>
      <c r="F1309" s="87" t="s">
        <v>3531</v>
      </c>
      <c r="G1309" s="87" t="s">
        <v>3535</v>
      </c>
      <c r="H1309" s="76">
        <v>5907591935269</v>
      </c>
      <c r="I1309" s="88">
        <v>100.4</v>
      </c>
      <c r="J1309" s="86" t="s">
        <v>3044</v>
      </c>
      <c r="K1309" s="87" t="s">
        <v>3455</v>
      </c>
      <c r="L1309" s="77">
        <f t="shared" si="20"/>
        <v>935269</v>
      </c>
    </row>
    <row r="1310" spans="1:12" ht="15" customHeight="1" x14ac:dyDescent="0.25">
      <c r="A1310" s="85" t="s">
        <v>3047</v>
      </c>
      <c r="B1310" s="86" t="s">
        <v>3048</v>
      </c>
      <c r="C1310" s="87" t="s">
        <v>3451</v>
      </c>
      <c r="D1310" s="87" t="s">
        <v>3512</v>
      </c>
      <c r="E1310" s="87" t="s">
        <v>3453</v>
      </c>
      <c r="F1310" s="87" t="s">
        <v>3531</v>
      </c>
      <c r="G1310" s="87" t="s">
        <v>3532</v>
      </c>
      <c r="H1310" s="76">
        <v>5907591935276</v>
      </c>
      <c r="I1310" s="88">
        <v>318.2</v>
      </c>
      <c r="J1310" s="86" t="s">
        <v>3044</v>
      </c>
      <c r="K1310" s="87" t="s">
        <v>3455</v>
      </c>
      <c r="L1310" s="77">
        <f t="shared" si="20"/>
        <v>935276</v>
      </c>
    </row>
    <row r="1311" spans="1:12" ht="15" customHeight="1" x14ac:dyDescent="0.25">
      <c r="A1311" s="85" t="s">
        <v>3065</v>
      </c>
      <c r="B1311" s="86" t="s">
        <v>85</v>
      </c>
      <c r="C1311" s="87" t="s">
        <v>3451</v>
      </c>
      <c r="D1311" s="87" t="s">
        <v>3452</v>
      </c>
      <c r="E1311" s="87" t="s">
        <v>3453</v>
      </c>
      <c r="F1311" s="87" t="s">
        <v>3503</v>
      </c>
      <c r="G1311" s="87" t="s">
        <v>3504</v>
      </c>
      <c r="H1311" s="76">
        <v>5907591935290</v>
      </c>
      <c r="I1311" s="88">
        <v>440.5</v>
      </c>
      <c r="J1311" s="86" t="s">
        <v>3066</v>
      </c>
      <c r="K1311" s="87" t="s">
        <v>3455</v>
      </c>
      <c r="L1311" s="77">
        <f t="shared" si="20"/>
        <v>935290</v>
      </c>
    </row>
    <row r="1312" spans="1:12" ht="15" customHeight="1" x14ac:dyDescent="0.25">
      <c r="A1312" s="85" t="s">
        <v>3067</v>
      </c>
      <c r="B1312" s="86" t="s">
        <v>88</v>
      </c>
      <c r="C1312" s="87" t="s">
        <v>3451</v>
      </c>
      <c r="D1312" s="87" t="s">
        <v>3461</v>
      </c>
      <c r="E1312" s="87" t="s">
        <v>3453</v>
      </c>
      <c r="F1312" s="87" t="s">
        <v>3503</v>
      </c>
      <c r="G1312" s="87" t="s">
        <v>3505</v>
      </c>
      <c r="H1312" s="76">
        <v>5907591935306</v>
      </c>
      <c r="I1312" s="88">
        <v>129.69999999999999</v>
      </c>
      <c r="J1312" s="86" t="s">
        <v>86</v>
      </c>
      <c r="K1312" s="87" t="s">
        <v>3455</v>
      </c>
      <c r="L1312" s="77">
        <f t="shared" si="20"/>
        <v>935306</v>
      </c>
    </row>
    <row r="1313" spans="1:12" ht="15" customHeight="1" x14ac:dyDescent="0.25">
      <c r="A1313" s="85" t="s">
        <v>3519</v>
      </c>
      <c r="B1313" s="86" t="s">
        <v>90</v>
      </c>
      <c r="C1313" s="87" t="s">
        <v>3451</v>
      </c>
      <c r="D1313" s="87" t="s">
        <v>3506</v>
      </c>
      <c r="E1313" s="87" t="s">
        <v>3453</v>
      </c>
      <c r="F1313" s="87" t="s">
        <v>3503</v>
      </c>
      <c r="G1313" s="87" t="s">
        <v>3507</v>
      </c>
      <c r="H1313" s="76">
        <v>5907591935313</v>
      </c>
      <c r="I1313" s="88">
        <v>79</v>
      </c>
      <c r="J1313" s="86" t="s">
        <v>3066</v>
      </c>
      <c r="K1313" s="87" t="s">
        <v>3455</v>
      </c>
      <c r="L1313" s="77">
        <f t="shared" si="20"/>
        <v>935313</v>
      </c>
    </row>
    <row r="1314" spans="1:12" ht="15" customHeight="1" x14ac:dyDescent="0.25">
      <c r="A1314" s="78">
        <v>969132</v>
      </c>
      <c r="B1314" s="79" t="s">
        <v>100</v>
      </c>
      <c r="C1314" s="87" t="s">
        <v>3465</v>
      </c>
      <c r="D1314" s="87" t="s">
        <v>3515</v>
      </c>
      <c r="E1314" s="87" t="s">
        <v>3453</v>
      </c>
      <c r="F1314" s="87" t="s">
        <v>3569</v>
      </c>
      <c r="G1314" s="87" t="s">
        <v>3729</v>
      </c>
      <c r="H1314" s="76">
        <v>5907591935320</v>
      </c>
      <c r="I1314" s="79">
        <v>93.8</v>
      </c>
      <c r="J1314" s="86" t="s">
        <v>3066</v>
      </c>
      <c r="L1314" s="77">
        <f t="shared" si="20"/>
        <v>935320</v>
      </c>
    </row>
    <row r="1315" spans="1:12" ht="15" customHeight="1" x14ac:dyDescent="0.25">
      <c r="A1315" s="85" t="s">
        <v>3073</v>
      </c>
      <c r="B1315" s="86" t="s">
        <v>3074</v>
      </c>
      <c r="C1315" s="87" t="s">
        <v>3465</v>
      </c>
      <c r="D1315" s="87" t="s">
        <v>3515</v>
      </c>
      <c r="E1315" s="87" t="s">
        <v>3453</v>
      </c>
      <c r="F1315" s="87" t="s">
        <v>3569</v>
      </c>
      <c r="G1315" s="87" t="s">
        <v>3729</v>
      </c>
      <c r="H1315" s="76">
        <v>5907591935344</v>
      </c>
      <c r="I1315" s="88">
        <v>106.4</v>
      </c>
      <c r="J1315" s="86" t="s">
        <v>117</v>
      </c>
      <c r="K1315" s="87" t="s">
        <v>3455</v>
      </c>
      <c r="L1315" s="77">
        <f t="shared" si="20"/>
        <v>935344</v>
      </c>
    </row>
    <row r="1316" spans="1:12" ht="15" customHeight="1" x14ac:dyDescent="0.25">
      <c r="A1316" s="85" t="s">
        <v>3089</v>
      </c>
      <c r="B1316" s="86" t="s">
        <v>182</v>
      </c>
      <c r="C1316" s="87" t="s">
        <v>3475</v>
      </c>
      <c r="D1316" s="87" t="s">
        <v>3452</v>
      </c>
      <c r="E1316" s="87" t="s">
        <v>3453</v>
      </c>
      <c r="F1316" s="87" t="s">
        <v>3766</v>
      </c>
      <c r="G1316" s="87" t="s">
        <v>3768</v>
      </c>
      <c r="H1316" s="76">
        <v>5907591935429</v>
      </c>
      <c r="I1316" s="88">
        <v>395.1</v>
      </c>
      <c r="J1316" s="86" t="s">
        <v>183</v>
      </c>
      <c r="K1316" s="87" t="s">
        <v>3496</v>
      </c>
      <c r="L1316" s="77">
        <f t="shared" si="20"/>
        <v>935429</v>
      </c>
    </row>
    <row r="1317" spans="1:12" ht="15" customHeight="1" x14ac:dyDescent="0.25">
      <c r="A1317" s="85" t="s">
        <v>3087</v>
      </c>
      <c r="B1317" s="86" t="s">
        <v>3088</v>
      </c>
      <c r="C1317" s="87" t="s">
        <v>3475</v>
      </c>
      <c r="D1317" s="87" t="s">
        <v>3461</v>
      </c>
      <c r="E1317" s="87" t="s">
        <v>3453</v>
      </c>
      <c r="F1317" s="87" t="s">
        <v>3766</v>
      </c>
      <c r="G1317" s="87" t="s">
        <v>3767</v>
      </c>
      <c r="H1317" s="76">
        <v>5907591935436</v>
      </c>
      <c r="I1317" s="88">
        <v>89.4</v>
      </c>
      <c r="J1317" s="86" t="s">
        <v>183</v>
      </c>
      <c r="K1317" s="87" t="s">
        <v>3496</v>
      </c>
      <c r="L1317" s="77">
        <f t="shared" si="20"/>
        <v>935436</v>
      </c>
    </row>
    <row r="1318" spans="1:12" ht="15" customHeight="1" x14ac:dyDescent="0.25">
      <c r="A1318" s="85" t="s">
        <v>3730</v>
      </c>
      <c r="B1318" s="86" t="s">
        <v>119</v>
      </c>
      <c r="C1318" s="87" t="s">
        <v>3475</v>
      </c>
      <c r="D1318" s="87" t="s">
        <v>3452</v>
      </c>
      <c r="E1318" s="87" t="s">
        <v>3453</v>
      </c>
      <c r="F1318" s="87" t="s">
        <v>3731</v>
      </c>
      <c r="G1318" s="87" t="s">
        <v>3520</v>
      </c>
      <c r="H1318" s="76">
        <v>5907591935474</v>
      </c>
      <c r="I1318" s="88">
        <v>392.8</v>
      </c>
      <c r="J1318" s="86" t="s">
        <v>120</v>
      </c>
      <c r="K1318" s="87" t="s">
        <v>3697</v>
      </c>
      <c r="L1318" s="77">
        <f t="shared" si="20"/>
        <v>935474</v>
      </c>
    </row>
    <row r="1319" spans="1:12" ht="15" customHeight="1" x14ac:dyDescent="0.25">
      <c r="A1319" s="85" t="s">
        <v>3732</v>
      </c>
      <c r="B1319" s="86" t="s">
        <v>121</v>
      </c>
      <c r="C1319" s="87" t="s">
        <v>3475</v>
      </c>
      <c r="D1319" s="87" t="s">
        <v>3461</v>
      </c>
      <c r="E1319" s="87" t="s">
        <v>3453</v>
      </c>
      <c r="F1319" s="87" t="s">
        <v>3731</v>
      </c>
      <c r="G1319" s="87" t="s">
        <v>3505</v>
      </c>
      <c r="H1319" s="76">
        <v>5907591935498</v>
      </c>
      <c r="I1319" s="88">
        <v>109.4</v>
      </c>
      <c r="J1319" s="86" t="s">
        <v>120</v>
      </c>
      <c r="K1319" s="87" t="s">
        <v>3455</v>
      </c>
      <c r="L1319" s="77">
        <f t="shared" si="20"/>
        <v>935498</v>
      </c>
    </row>
    <row r="1320" spans="1:12" ht="15" customHeight="1" x14ac:dyDescent="0.25">
      <c r="A1320" s="85" t="s">
        <v>3071</v>
      </c>
      <c r="B1320" s="86" t="s">
        <v>118</v>
      </c>
      <c r="C1320" s="87" t="s">
        <v>3451</v>
      </c>
      <c r="D1320" s="87" t="s">
        <v>3461</v>
      </c>
      <c r="E1320" s="87" t="s">
        <v>3453</v>
      </c>
      <c r="F1320" s="87" t="s">
        <v>3483</v>
      </c>
      <c r="G1320" s="87" t="s">
        <v>3727</v>
      </c>
      <c r="H1320" s="76">
        <v>5907591935504</v>
      </c>
      <c r="I1320" s="88">
        <v>118.9</v>
      </c>
      <c r="J1320" s="86" t="s">
        <v>117</v>
      </c>
      <c r="K1320" s="87" t="s">
        <v>3455</v>
      </c>
      <c r="L1320" s="77">
        <f t="shared" si="20"/>
        <v>935504</v>
      </c>
    </row>
    <row r="1321" spans="1:12" ht="15" customHeight="1" x14ac:dyDescent="0.25">
      <c r="A1321" s="85" t="s">
        <v>3070</v>
      </c>
      <c r="B1321" s="86" t="s">
        <v>116</v>
      </c>
      <c r="C1321" s="87" t="s">
        <v>3451</v>
      </c>
      <c r="D1321" s="87" t="s">
        <v>3452</v>
      </c>
      <c r="E1321" s="87" t="s">
        <v>3453</v>
      </c>
      <c r="F1321" s="87" t="s">
        <v>3483</v>
      </c>
      <c r="G1321" s="87" t="s">
        <v>3561</v>
      </c>
      <c r="H1321" s="76">
        <v>5907591935511</v>
      </c>
      <c r="I1321" s="88">
        <v>402.7</v>
      </c>
      <c r="J1321" s="86" t="s">
        <v>117</v>
      </c>
      <c r="K1321" s="87" t="s">
        <v>3455</v>
      </c>
      <c r="L1321" s="77">
        <f t="shared" si="20"/>
        <v>935511</v>
      </c>
    </row>
    <row r="1322" spans="1:12" ht="15" customHeight="1" x14ac:dyDescent="0.25">
      <c r="A1322" s="85" t="s">
        <v>3075</v>
      </c>
      <c r="B1322" s="86" t="s">
        <v>3076</v>
      </c>
      <c r="C1322" s="87" t="s">
        <v>3451</v>
      </c>
      <c r="D1322" s="87" t="s">
        <v>3452</v>
      </c>
      <c r="E1322" s="87" t="s">
        <v>3453</v>
      </c>
      <c r="F1322" s="87" t="s">
        <v>3477</v>
      </c>
      <c r="G1322" s="87" t="s">
        <v>3520</v>
      </c>
      <c r="H1322" s="76">
        <v>5907591935580</v>
      </c>
      <c r="I1322" s="88">
        <v>566.6</v>
      </c>
      <c r="J1322" s="86" t="s">
        <v>3077</v>
      </c>
      <c r="K1322" s="87" t="s">
        <v>3455</v>
      </c>
      <c r="L1322" s="77">
        <f t="shared" si="20"/>
        <v>935580</v>
      </c>
    </row>
    <row r="1323" spans="1:12" ht="15" customHeight="1" x14ac:dyDescent="0.25">
      <c r="A1323" s="85" t="s">
        <v>3078</v>
      </c>
      <c r="B1323" s="86" t="s">
        <v>3079</v>
      </c>
      <c r="C1323" s="87" t="s">
        <v>3451</v>
      </c>
      <c r="D1323" s="87" t="s">
        <v>3461</v>
      </c>
      <c r="E1323" s="87" t="s">
        <v>3453</v>
      </c>
      <c r="F1323" s="87" t="s">
        <v>3477</v>
      </c>
      <c r="G1323" s="87" t="s">
        <v>3505</v>
      </c>
      <c r="H1323" s="76">
        <v>5907591935597</v>
      </c>
      <c r="I1323" s="88">
        <v>160.4</v>
      </c>
      <c r="J1323" s="86" t="s">
        <v>3077</v>
      </c>
      <c r="K1323" s="87" t="s">
        <v>3455</v>
      </c>
      <c r="L1323" s="77">
        <f t="shared" si="20"/>
        <v>935597</v>
      </c>
    </row>
    <row r="1324" spans="1:12" ht="15" customHeight="1" x14ac:dyDescent="0.25">
      <c r="A1324" s="85" t="s">
        <v>3756</v>
      </c>
      <c r="B1324" s="86" t="s">
        <v>3757</v>
      </c>
      <c r="C1324" s="87" t="s">
        <v>3465</v>
      </c>
      <c r="D1324" s="87" t="s">
        <v>3452</v>
      </c>
      <c r="E1324" s="87" t="s">
        <v>3453</v>
      </c>
      <c r="F1324" s="87" t="s">
        <v>3569</v>
      </c>
      <c r="G1324" s="87" t="s">
        <v>3758</v>
      </c>
      <c r="H1324" s="76">
        <v>5907591935726</v>
      </c>
      <c r="I1324" s="88">
        <v>207.4</v>
      </c>
      <c r="J1324" s="86" t="s">
        <v>3759</v>
      </c>
      <c r="K1324" s="87" t="s">
        <v>3455</v>
      </c>
      <c r="L1324" s="77">
        <f t="shared" si="20"/>
        <v>935726</v>
      </c>
    </row>
    <row r="1325" spans="1:12" ht="15" customHeight="1" x14ac:dyDescent="0.25">
      <c r="A1325" s="85" t="s">
        <v>3760</v>
      </c>
      <c r="B1325" s="86" t="s">
        <v>3761</v>
      </c>
      <c r="C1325" s="87" t="s">
        <v>3465</v>
      </c>
      <c r="D1325" s="87" t="s">
        <v>3461</v>
      </c>
      <c r="E1325" s="87" t="s">
        <v>3453</v>
      </c>
      <c r="F1325" s="87" t="s">
        <v>3569</v>
      </c>
      <c r="G1325" s="87" t="s">
        <v>3762</v>
      </c>
      <c r="H1325" s="76">
        <v>5907591935733</v>
      </c>
      <c r="I1325" s="88">
        <v>74</v>
      </c>
      <c r="J1325" s="86" t="s">
        <v>3759</v>
      </c>
      <c r="K1325" s="87" t="s">
        <v>3455</v>
      </c>
      <c r="L1325" s="77">
        <f t="shared" si="20"/>
        <v>935733</v>
      </c>
    </row>
    <row r="1326" spans="1:12" ht="15" customHeight="1" x14ac:dyDescent="0.25">
      <c r="A1326" s="85" t="s">
        <v>3083</v>
      </c>
      <c r="B1326" s="86" t="s">
        <v>3739</v>
      </c>
      <c r="C1326" s="87" t="s">
        <v>3475</v>
      </c>
      <c r="D1326" s="87" t="s">
        <v>3506</v>
      </c>
      <c r="E1326" s="87" t="s">
        <v>3453</v>
      </c>
      <c r="F1326" s="87" t="s">
        <v>3513</v>
      </c>
      <c r="G1326" s="87" t="s">
        <v>3740</v>
      </c>
      <c r="H1326" s="76">
        <v>5907591935900</v>
      </c>
      <c r="I1326" s="88">
        <v>75.400000000000006</v>
      </c>
      <c r="J1326" s="86" t="s">
        <v>3084</v>
      </c>
      <c r="K1326" s="87" t="s">
        <v>3455</v>
      </c>
      <c r="L1326" s="77">
        <f t="shared" si="20"/>
        <v>935900</v>
      </c>
    </row>
    <row r="1327" spans="1:12" ht="15" customHeight="1" x14ac:dyDescent="0.25">
      <c r="A1327" s="85" t="s">
        <v>1728</v>
      </c>
      <c r="B1327" s="86" t="s">
        <v>3294</v>
      </c>
      <c r="C1327" s="87" t="s">
        <v>3475</v>
      </c>
      <c r="D1327" s="87" t="s">
        <v>3671</v>
      </c>
      <c r="E1327" s="87" t="s">
        <v>3593</v>
      </c>
      <c r="F1327" s="87"/>
      <c r="G1327" s="87" t="s">
        <v>3676</v>
      </c>
      <c r="H1327" s="76">
        <v>4002381936516</v>
      </c>
      <c r="I1327" s="88">
        <v>137</v>
      </c>
      <c r="J1327" s="86" t="s">
        <v>1729</v>
      </c>
      <c r="K1327" s="87" t="s">
        <v>3595</v>
      </c>
      <c r="L1327" s="77">
        <f t="shared" si="20"/>
        <v>936516</v>
      </c>
    </row>
    <row r="1328" spans="1:12" ht="15" customHeight="1" x14ac:dyDescent="0.25">
      <c r="A1328" s="92" t="s">
        <v>1730</v>
      </c>
      <c r="B1328" s="86" t="s">
        <v>3295</v>
      </c>
      <c r="C1328" s="87" t="s">
        <v>3475</v>
      </c>
      <c r="D1328" s="87" t="s">
        <v>3671</v>
      </c>
      <c r="E1328" s="87" t="s">
        <v>3593</v>
      </c>
      <c r="F1328" s="87"/>
      <c r="G1328" s="87" t="s">
        <v>3677</v>
      </c>
      <c r="H1328" s="76">
        <v>4002381936523</v>
      </c>
      <c r="I1328" s="88">
        <v>155.6</v>
      </c>
      <c r="J1328" s="86" t="s">
        <v>1729</v>
      </c>
      <c r="K1328" s="87" t="s">
        <v>3595</v>
      </c>
      <c r="L1328" s="77">
        <f t="shared" si="20"/>
        <v>936523</v>
      </c>
    </row>
    <row r="1329" spans="1:12" ht="15" customHeight="1" x14ac:dyDescent="0.25">
      <c r="A1329" s="92" t="s">
        <v>1731</v>
      </c>
      <c r="B1329" s="86" t="s">
        <v>3296</v>
      </c>
      <c r="C1329" s="87" t="s">
        <v>3465</v>
      </c>
      <c r="D1329" s="87" t="s">
        <v>3671</v>
      </c>
      <c r="E1329" s="87" t="s">
        <v>3593</v>
      </c>
      <c r="F1329" s="87"/>
      <c r="G1329" s="87" t="s">
        <v>3678</v>
      </c>
      <c r="H1329" s="76">
        <v>4002381936530</v>
      </c>
      <c r="I1329" s="88">
        <v>185.2</v>
      </c>
      <c r="J1329" s="86" t="s">
        <v>1732</v>
      </c>
      <c r="K1329" s="87" t="s">
        <v>3595</v>
      </c>
      <c r="L1329" s="77">
        <f t="shared" si="20"/>
        <v>936530</v>
      </c>
    </row>
    <row r="1330" spans="1:12" ht="15" customHeight="1" x14ac:dyDescent="0.25">
      <c r="A1330" s="92" t="s">
        <v>1733</v>
      </c>
      <c r="B1330" s="86" t="s">
        <v>3297</v>
      </c>
      <c r="C1330" s="87" t="s">
        <v>3465</v>
      </c>
      <c r="D1330" s="87" t="s">
        <v>3671</v>
      </c>
      <c r="E1330" s="87" t="s">
        <v>3593</v>
      </c>
      <c r="F1330" s="87"/>
      <c r="G1330" s="87" t="s">
        <v>3679</v>
      </c>
      <c r="H1330" s="76">
        <v>4002381936547</v>
      </c>
      <c r="I1330" s="88">
        <v>209.4</v>
      </c>
      <c r="J1330" s="86" t="s">
        <v>1734</v>
      </c>
      <c r="K1330" s="87" t="s">
        <v>3595</v>
      </c>
      <c r="L1330" s="77">
        <f t="shared" si="20"/>
        <v>936547</v>
      </c>
    </row>
    <row r="1331" spans="1:12" ht="15" customHeight="1" x14ac:dyDescent="0.25">
      <c r="A1331" s="92" t="s">
        <v>1735</v>
      </c>
      <c r="B1331" s="86" t="s">
        <v>3298</v>
      </c>
      <c r="C1331" s="87" t="s">
        <v>3475</v>
      </c>
      <c r="D1331" s="87" t="s">
        <v>3671</v>
      </c>
      <c r="E1331" s="87" t="s">
        <v>3593</v>
      </c>
      <c r="F1331" s="87"/>
      <c r="G1331" s="87" t="s">
        <v>3680</v>
      </c>
      <c r="H1331" s="76">
        <v>4002381936554</v>
      </c>
      <c r="I1331" s="88">
        <v>256.5</v>
      </c>
      <c r="J1331" s="86" t="s">
        <v>1729</v>
      </c>
      <c r="K1331" s="87" t="s">
        <v>3595</v>
      </c>
      <c r="L1331" s="77">
        <f t="shared" si="20"/>
        <v>936554</v>
      </c>
    </row>
    <row r="1332" spans="1:12" ht="15" customHeight="1" x14ac:dyDescent="0.25">
      <c r="A1332" s="92" t="s">
        <v>1736</v>
      </c>
      <c r="B1332" s="86" t="s">
        <v>3299</v>
      </c>
      <c r="C1332" s="87" t="s">
        <v>3475</v>
      </c>
      <c r="D1332" s="87" t="s">
        <v>3671</v>
      </c>
      <c r="E1332" s="87" t="s">
        <v>3593</v>
      </c>
      <c r="F1332" s="87"/>
      <c r="G1332" s="87" t="s">
        <v>3681</v>
      </c>
      <c r="H1332" s="76">
        <v>4002381936561</v>
      </c>
      <c r="I1332" s="88">
        <v>270.3</v>
      </c>
      <c r="J1332" s="86" t="s">
        <v>1729</v>
      </c>
      <c r="K1332" s="87" t="s">
        <v>3595</v>
      </c>
      <c r="L1332" s="77">
        <f t="shared" si="20"/>
        <v>936561</v>
      </c>
    </row>
    <row r="1333" spans="1:12" ht="15" customHeight="1" x14ac:dyDescent="0.25">
      <c r="A1333" s="92" t="s">
        <v>1737</v>
      </c>
      <c r="B1333" s="86" t="s">
        <v>3300</v>
      </c>
      <c r="C1333" s="87" t="s">
        <v>3475</v>
      </c>
      <c r="D1333" s="87" t="s">
        <v>3671</v>
      </c>
      <c r="E1333" s="87" t="s">
        <v>3593</v>
      </c>
      <c r="F1333" s="87"/>
      <c r="G1333" s="87" t="s">
        <v>3682</v>
      </c>
      <c r="H1333" s="76">
        <v>4002381936578</v>
      </c>
      <c r="I1333" s="88">
        <v>289.60000000000002</v>
      </c>
      <c r="J1333" s="86" t="s">
        <v>1729</v>
      </c>
      <c r="K1333" s="87" t="s">
        <v>3595</v>
      </c>
      <c r="L1333" s="77">
        <f t="shared" si="20"/>
        <v>936578</v>
      </c>
    </row>
    <row r="1334" spans="1:12" ht="15" customHeight="1" x14ac:dyDescent="0.25">
      <c r="A1334" s="92" t="s">
        <v>1745</v>
      </c>
      <c r="B1334" s="86" t="s">
        <v>1746</v>
      </c>
      <c r="C1334" s="87" t="s">
        <v>3465</v>
      </c>
      <c r="D1334" s="87" t="s">
        <v>3490</v>
      </c>
      <c r="E1334" s="87" t="s">
        <v>3593</v>
      </c>
      <c r="F1334" s="87"/>
      <c r="G1334" s="87" t="s">
        <v>3686</v>
      </c>
      <c r="H1334" s="76">
        <v>4002381936660</v>
      </c>
      <c r="I1334" s="88">
        <v>496</v>
      </c>
      <c r="J1334" s="86" t="s">
        <v>1747</v>
      </c>
      <c r="K1334" s="87" t="s">
        <v>3595</v>
      </c>
      <c r="L1334" s="77">
        <f t="shared" si="20"/>
        <v>936660</v>
      </c>
    </row>
    <row r="1335" spans="1:12" ht="15" customHeight="1" x14ac:dyDescent="0.25">
      <c r="A1335" s="92" t="s">
        <v>1406</v>
      </c>
      <c r="B1335" s="86" t="s">
        <v>1407</v>
      </c>
      <c r="C1335" s="87" t="s">
        <v>3475</v>
      </c>
      <c r="D1335" s="87" t="s">
        <v>3598</v>
      </c>
      <c r="E1335" s="87" t="s">
        <v>3599</v>
      </c>
      <c r="F1335" s="87"/>
      <c r="G1335" s="87" t="s">
        <v>3528</v>
      </c>
      <c r="H1335" s="76">
        <v>4002381936738</v>
      </c>
      <c r="I1335" s="88">
        <v>477.9</v>
      </c>
      <c r="J1335" s="86" t="s">
        <v>1408</v>
      </c>
      <c r="K1335" s="87" t="s">
        <v>3595</v>
      </c>
      <c r="L1335" s="77">
        <f t="shared" si="20"/>
        <v>936738</v>
      </c>
    </row>
    <row r="1336" spans="1:12" ht="15" customHeight="1" x14ac:dyDescent="0.25">
      <c r="A1336" s="92" t="s">
        <v>1538</v>
      </c>
      <c r="B1336" s="86" t="s">
        <v>1539</v>
      </c>
      <c r="C1336" s="87" t="s">
        <v>3475</v>
      </c>
      <c r="D1336" s="87" t="s">
        <v>3598</v>
      </c>
      <c r="E1336" s="87" t="s">
        <v>3599</v>
      </c>
      <c r="F1336" s="87"/>
      <c r="G1336" s="87" t="s">
        <v>3616</v>
      </c>
      <c r="H1336" s="76">
        <v>4002381936745</v>
      </c>
      <c r="I1336" s="88">
        <v>477.9</v>
      </c>
      <c r="J1336" s="86" t="s">
        <v>1540</v>
      </c>
      <c r="K1336" s="87" t="s">
        <v>3595</v>
      </c>
      <c r="L1336" s="77">
        <f t="shared" si="20"/>
        <v>936745</v>
      </c>
    </row>
    <row r="1337" spans="1:12" ht="15" customHeight="1" x14ac:dyDescent="0.25">
      <c r="A1337" s="92" t="s">
        <v>1451</v>
      </c>
      <c r="B1337" s="86" t="s">
        <v>1452</v>
      </c>
      <c r="C1337" s="87" t="s">
        <v>3475</v>
      </c>
      <c r="D1337" s="87" t="s">
        <v>3598</v>
      </c>
      <c r="E1337" s="87" t="s">
        <v>3601</v>
      </c>
      <c r="F1337" s="87"/>
      <c r="G1337" s="87" t="s">
        <v>3602</v>
      </c>
      <c r="H1337" s="76">
        <v>4002381936752</v>
      </c>
      <c r="I1337" s="88">
        <v>477.9</v>
      </c>
      <c r="J1337" s="86" t="s">
        <v>1453</v>
      </c>
      <c r="K1337" s="87" t="s">
        <v>3595</v>
      </c>
      <c r="L1337" s="77">
        <f t="shared" si="20"/>
        <v>936752</v>
      </c>
    </row>
    <row r="1338" spans="1:12" ht="15" customHeight="1" x14ac:dyDescent="0.25">
      <c r="A1338" s="92" t="s">
        <v>1493</v>
      </c>
      <c r="B1338" s="86" t="s">
        <v>1494</v>
      </c>
      <c r="C1338" s="87" t="s">
        <v>3475</v>
      </c>
      <c r="D1338" s="87" t="s">
        <v>3598</v>
      </c>
      <c r="E1338" s="87" t="s">
        <v>3601</v>
      </c>
      <c r="F1338" s="87"/>
      <c r="G1338" s="87" t="s">
        <v>3613</v>
      </c>
      <c r="H1338" s="76">
        <v>4002381936776</v>
      </c>
      <c r="I1338" s="88">
        <v>477.9</v>
      </c>
      <c r="J1338" s="86" t="s">
        <v>1495</v>
      </c>
      <c r="K1338" s="87" t="s">
        <v>3595</v>
      </c>
      <c r="L1338" s="77">
        <f t="shared" si="20"/>
        <v>936776</v>
      </c>
    </row>
    <row r="1339" spans="1:12" ht="15" customHeight="1" x14ac:dyDescent="0.25">
      <c r="A1339" s="92" t="s">
        <v>1583</v>
      </c>
      <c r="B1339" s="86" t="s">
        <v>1584</v>
      </c>
      <c r="C1339" s="87" t="s">
        <v>3475</v>
      </c>
      <c r="D1339" s="87" t="s">
        <v>3598</v>
      </c>
      <c r="E1339" s="87" t="s">
        <v>3601</v>
      </c>
      <c r="F1339" s="87"/>
      <c r="G1339" s="87" t="s">
        <v>3624</v>
      </c>
      <c r="H1339" s="76">
        <v>4002381936783</v>
      </c>
      <c r="I1339" s="88">
        <v>477.9</v>
      </c>
      <c r="J1339" s="86" t="s">
        <v>1585</v>
      </c>
      <c r="K1339" s="87" t="s">
        <v>3595</v>
      </c>
      <c r="L1339" s="77">
        <f t="shared" si="20"/>
        <v>936783</v>
      </c>
    </row>
    <row r="1340" spans="1:12" ht="15" customHeight="1" x14ac:dyDescent="0.25">
      <c r="A1340" s="92" t="s">
        <v>1628</v>
      </c>
      <c r="B1340" s="86" t="s">
        <v>1629</v>
      </c>
      <c r="C1340" s="87" t="s">
        <v>3475</v>
      </c>
      <c r="D1340" s="87" t="s">
        <v>3598</v>
      </c>
      <c r="E1340" s="87" t="s">
        <v>3601</v>
      </c>
      <c r="F1340" s="87"/>
      <c r="G1340" s="87" t="s">
        <v>3629</v>
      </c>
      <c r="H1340" s="76">
        <v>4002381936790</v>
      </c>
      <c r="I1340" s="88">
        <v>477.9</v>
      </c>
      <c r="J1340" s="86" t="s">
        <v>1630</v>
      </c>
      <c r="K1340" s="87" t="s">
        <v>3595</v>
      </c>
      <c r="L1340" s="77">
        <f t="shared" si="20"/>
        <v>936790</v>
      </c>
    </row>
    <row r="1341" spans="1:12" ht="15" customHeight="1" x14ac:dyDescent="0.25">
      <c r="A1341" s="92" t="s">
        <v>1918</v>
      </c>
      <c r="B1341" s="86" t="s">
        <v>1919</v>
      </c>
      <c r="C1341" s="87" t="s">
        <v>3475</v>
      </c>
      <c r="D1341" s="87" t="s">
        <v>3632</v>
      </c>
      <c r="E1341" s="87" t="s">
        <v>3633</v>
      </c>
      <c r="F1341" s="87"/>
      <c r="G1341" s="87" t="s">
        <v>3816</v>
      </c>
      <c r="H1341" s="76">
        <v>4002381947017</v>
      </c>
      <c r="I1341" s="88">
        <v>876.3</v>
      </c>
      <c r="J1341" s="86" t="s">
        <v>1913</v>
      </c>
      <c r="K1341" s="87" t="s">
        <v>3595</v>
      </c>
      <c r="L1341" s="77">
        <f t="shared" si="20"/>
        <v>947017</v>
      </c>
    </row>
    <row r="1342" spans="1:12" ht="15" customHeight="1" x14ac:dyDescent="0.25">
      <c r="A1342" s="92" t="s">
        <v>1897</v>
      </c>
      <c r="B1342" s="86" t="s">
        <v>2785</v>
      </c>
      <c r="C1342" s="87" t="s">
        <v>3475</v>
      </c>
      <c r="D1342" s="87" t="s">
        <v>3490</v>
      </c>
      <c r="E1342" s="87" t="s">
        <v>3593</v>
      </c>
      <c r="F1342" s="87"/>
      <c r="G1342" s="87" t="s">
        <v>4153</v>
      </c>
      <c r="H1342" s="76">
        <v>4002381949448</v>
      </c>
      <c r="I1342" s="88">
        <v>220.3</v>
      </c>
      <c r="J1342" s="86" t="s">
        <v>1863</v>
      </c>
      <c r="K1342" s="87" t="s">
        <v>3455</v>
      </c>
      <c r="L1342" s="77">
        <f t="shared" si="20"/>
        <v>949448</v>
      </c>
    </row>
    <row r="1343" spans="1:12" ht="15" customHeight="1" x14ac:dyDescent="0.25">
      <c r="A1343" s="92" t="s">
        <v>2742</v>
      </c>
      <c r="B1343" s="86" t="s">
        <v>2743</v>
      </c>
      <c r="C1343" s="87" t="s">
        <v>3475</v>
      </c>
      <c r="D1343" s="87" t="s">
        <v>3924</v>
      </c>
      <c r="E1343" s="87" t="s">
        <v>3453</v>
      </c>
      <c r="F1343" s="87" t="s">
        <v>3454</v>
      </c>
      <c r="G1343" s="87" t="s">
        <v>4150</v>
      </c>
      <c r="H1343" s="76">
        <v>4002381950536</v>
      </c>
      <c r="I1343" s="88">
        <v>39.9</v>
      </c>
      <c r="J1343" s="86" t="s">
        <v>1804</v>
      </c>
      <c r="K1343" s="87" t="s">
        <v>3496</v>
      </c>
      <c r="L1343" s="77">
        <f t="shared" si="20"/>
        <v>950536</v>
      </c>
    </row>
    <row r="1344" spans="1:12" ht="15" customHeight="1" x14ac:dyDescent="0.25">
      <c r="A1344" s="92" t="s">
        <v>2262</v>
      </c>
      <c r="B1344" s="86" t="s">
        <v>2263</v>
      </c>
      <c r="C1344" s="87" t="s">
        <v>3475</v>
      </c>
      <c r="D1344" s="87" t="s">
        <v>3479</v>
      </c>
      <c r="E1344" s="87" t="s">
        <v>3453</v>
      </c>
      <c r="F1344" s="87" t="s">
        <v>3549</v>
      </c>
      <c r="G1344" s="87" t="s">
        <v>3551</v>
      </c>
      <c r="H1344" s="76">
        <v>4002381956637</v>
      </c>
      <c r="I1344" s="88">
        <v>145.6</v>
      </c>
      <c r="J1344" s="86" t="s">
        <v>2261</v>
      </c>
      <c r="K1344" s="87" t="s">
        <v>3455</v>
      </c>
      <c r="L1344" s="77">
        <f t="shared" si="20"/>
        <v>956637</v>
      </c>
    </row>
    <row r="1345" spans="1:12" ht="15" customHeight="1" x14ac:dyDescent="0.25">
      <c r="A1345" s="92" t="s">
        <v>2259</v>
      </c>
      <c r="B1345" s="86" t="s">
        <v>2260</v>
      </c>
      <c r="C1345" s="87" t="s">
        <v>3475</v>
      </c>
      <c r="D1345" s="87" t="s">
        <v>3482</v>
      </c>
      <c r="E1345" s="87" t="s">
        <v>3453</v>
      </c>
      <c r="F1345" s="87" t="s">
        <v>3549</v>
      </c>
      <c r="G1345" s="87" t="s">
        <v>3550</v>
      </c>
      <c r="H1345" s="76">
        <v>4002381956644</v>
      </c>
      <c r="I1345" s="88">
        <v>318.60000000000002</v>
      </c>
      <c r="J1345" s="86" t="s">
        <v>2261</v>
      </c>
      <c r="K1345" s="87" t="s">
        <v>3455</v>
      </c>
      <c r="L1345" s="77">
        <f t="shared" si="20"/>
        <v>956644</v>
      </c>
    </row>
    <row r="1346" spans="1:12" ht="15" customHeight="1" x14ac:dyDescent="0.25">
      <c r="A1346" s="92" t="s">
        <v>2888</v>
      </c>
      <c r="B1346" s="86" t="s">
        <v>2889</v>
      </c>
      <c r="C1346" s="87" t="s">
        <v>3451</v>
      </c>
      <c r="D1346" s="87" t="s">
        <v>4194</v>
      </c>
      <c r="E1346" s="87" t="s">
        <v>3593</v>
      </c>
      <c r="F1346" s="87"/>
      <c r="G1346" s="87" t="s">
        <v>4194</v>
      </c>
      <c r="H1346" s="76">
        <v>4002381958129</v>
      </c>
      <c r="I1346" s="89">
        <v>4399.2</v>
      </c>
      <c r="J1346" s="86"/>
      <c r="K1346" s="87" t="s">
        <v>3595</v>
      </c>
      <c r="L1346" s="77">
        <f t="shared" si="20"/>
        <v>958129</v>
      </c>
    </row>
    <row r="1347" spans="1:12" ht="15" customHeight="1" x14ac:dyDescent="0.25">
      <c r="A1347" s="95" t="s">
        <v>1827</v>
      </c>
      <c r="B1347" s="91" t="s">
        <v>2702</v>
      </c>
      <c r="C1347" s="87" t="s">
        <v>3475</v>
      </c>
      <c r="D1347" s="87" t="s">
        <v>3577</v>
      </c>
      <c r="E1347" s="87" t="s">
        <v>3471</v>
      </c>
      <c r="F1347" s="87" t="s">
        <v>3463</v>
      </c>
      <c r="G1347" s="87" t="s">
        <v>3577</v>
      </c>
      <c r="H1347" s="76">
        <v>4002381958167</v>
      </c>
      <c r="I1347" s="88">
        <v>637.79999999999995</v>
      </c>
      <c r="J1347" s="91" t="s">
        <v>1828</v>
      </c>
      <c r="K1347" s="87" t="s">
        <v>3496</v>
      </c>
      <c r="L1347" s="77">
        <f t="shared" ref="L1347:L1410" si="21">IFERROR(VALUE(RIGHT(H1347,6)),"")</f>
        <v>958167</v>
      </c>
    </row>
    <row r="1348" spans="1:12" ht="15" customHeight="1" x14ac:dyDescent="0.25">
      <c r="A1348" s="95" t="s">
        <v>1829</v>
      </c>
      <c r="B1348" s="91" t="s">
        <v>2705</v>
      </c>
      <c r="C1348" s="87" t="s">
        <v>3475</v>
      </c>
      <c r="D1348" s="87" t="s">
        <v>4142</v>
      </c>
      <c r="E1348" s="87" t="s">
        <v>3471</v>
      </c>
      <c r="F1348" s="87"/>
      <c r="G1348" s="87" t="s">
        <v>4142</v>
      </c>
      <c r="H1348" s="76">
        <v>4002381960351</v>
      </c>
      <c r="I1348" s="88">
        <v>707.7</v>
      </c>
      <c r="J1348" s="91" t="s">
        <v>1830</v>
      </c>
      <c r="K1348" s="87" t="s">
        <v>3496</v>
      </c>
      <c r="L1348" s="77">
        <f t="shared" si="21"/>
        <v>960351</v>
      </c>
    </row>
    <row r="1349" spans="1:12" ht="15" customHeight="1" x14ac:dyDescent="0.25">
      <c r="A1349" s="95" t="s">
        <v>1831</v>
      </c>
      <c r="B1349" s="91" t="s">
        <v>2706</v>
      </c>
      <c r="C1349" s="87" t="s">
        <v>3475</v>
      </c>
      <c r="D1349" s="87" t="s">
        <v>4143</v>
      </c>
      <c r="E1349" s="87" t="s">
        <v>3471</v>
      </c>
      <c r="F1349" s="87"/>
      <c r="G1349" s="87" t="s">
        <v>4143</v>
      </c>
      <c r="H1349" s="76">
        <v>4002381960375</v>
      </c>
      <c r="I1349" s="88">
        <v>413.3</v>
      </c>
      <c r="J1349" s="91" t="s">
        <v>1807</v>
      </c>
      <c r="K1349" s="87" t="s">
        <v>3496</v>
      </c>
      <c r="L1349" s="77">
        <f t="shared" si="21"/>
        <v>960375</v>
      </c>
    </row>
    <row r="1350" spans="1:12" ht="15" customHeight="1" x14ac:dyDescent="0.25">
      <c r="A1350" s="92" t="s">
        <v>1054</v>
      </c>
      <c r="B1350" s="86" t="s">
        <v>1055</v>
      </c>
      <c r="C1350" s="87" t="s">
        <v>3465</v>
      </c>
      <c r="D1350" s="87" t="s">
        <v>3461</v>
      </c>
      <c r="E1350" s="87" t="s">
        <v>3453</v>
      </c>
      <c r="F1350" s="87" t="s">
        <v>3968</v>
      </c>
      <c r="G1350" s="87" t="s">
        <v>3742</v>
      </c>
      <c r="H1350" s="76">
        <v>4002381965097</v>
      </c>
      <c r="I1350" s="88">
        <v>91.5</v>
      </c>
      <c r="J1350" s="86" t="s">
        <v>1056</v>
      </c>
      <c r="K1350" s="87" t="s">
        <v>4007</v>
      </c>
      <c r="L1350" s="77">
        <f t="shared" si="21"/>
        <v>965097</v>
      </c>
    </row>
    <row r="1351" spans="1:12" ht="15" customHeight="1" x14ac:dyDescent="0.25">
      <c r="A1351" s="92" t="s">
        <v>1057</v>
      </c>
      <c r="B1351" s="86" t="s">
        <v>1058</v>
      </c>
      <c r="C1351" s="87" t="s">
        <v>3451</v>
      </c>
      <c r="D1351" s="87" t="s">
        <v>3492</v>
      </c>
      <c r="E1351" s="87" t="s">
        <v>3453</v>
      </c>
      <c r="F1351" s="87" t="s">
        <v>3968</v>
      </c>
      <c r="G1351" s="87" t="s">
        <v>4037</v>
      </c>
      <c r="H1351" s="76">
        <v>4002381965103</v>
      </c>
      <c r="I1351" s="88">
        <v>31.6</v>
      </c>
      <c r="J1351" s="86" t="s">
        <v>1056</v>
      </c>
      <c r="K1351" s="87" t="s">
        <v>4007</v>
      </c>
      <c r="L1351" s="77">
        <f t="shared" si="21"/>
        <v>965103</v>
      </c>
    </row>
    <row r="1352" spans="1:12" ht="15" customHeight="1" x14ac:dyDescent="0.25">
      <c r="A1352" s="92" t="s">
        <v>1061</v>
      </c>
      <c r="B1352" s="86" t="s">
        <v>1062</v>
      </c>
      <c r="C1352" s="87" t="s">
        <v>3451</v>
      </c>
      <c r="D1352" s="87" t="s">
        <v>3461</v>
      </c>
      <c r="E1352" s="87" t="s">
        <v>3453</v>
      </c>
      <c r="F1352" s="87" t="s">
        <v>4074</v>
      </c>
      <c r="G1352" s="87" t="s">
        <v>4075</v>
      </c>
      <c r="H1352" s="76">
        <v>4002381965134</v>
      </c>
      <c r="I1352" s="88">
        <v>82.9</v>
      </c>
      <c r="J1352" s="86" t="s">
        <v>903</v>
      </c>
      <c r="K1352" s="87" t="s">
        <v>4007</v>
      </c>
      <c r="L1352" s="77">
        <f t="shared" si="21"/>
        <v>965134</v>
      </c>
    </row>
    <row r="1353" spans="1:12" ht="15" customHeight="1" x14ac:dyDescent="0.25">
      <c r="A1353" s="92" t="s">
        <v>1063</v>
      </c>
      <c r="B1353" s="86" t="s">
        <v>1064</v>
      </c>
      <c r="C1353" s="87" t="s">
        <v>3451</v>
      </c>
      <c r="D1353" s="87" t="s">
        <v>3492</v>
      </c>
      <c r="E1353" s="87" t="s">
        <v>3453</v>
      </c>
      <c r="F1353" s="87" t="s">
        <v>4074</v>
      </c>
      <c r="G1353" s="87" t="s">
        <v>4076</v>
      </c>
      <c r="H1353" s="76">
        <v>4002381965141</v>
      </c>
      <c r="I1353" s="88">
        <v>28.4</v>
      </c>
      <c r="J1353" s="86" t="s">
        <v>903</v>
      </c>
      <c r="K1353" s="87" t="s">
        <v>4007</v>
      </c>
      <c r="L1353" s="77">
        <f t="shared" si="21"/>
        <v>965141</v>
      </c>
    </row>
    <row r="1354" spans="1:12" ht="15" customHeight="1" x14ac:dyDescent="0.25">
      <c r="A1354" s="92" t="s">
        <v>1014</v>
      </c>
      <c r="B1354" s="86" t="s">
        <v>1015</v>
      </c>
      <c r="C1354" s="87" t="s">
        <v>3451</v>
      </c>
      <c r="D1354" s="87" t="s">
        <v>3492</v>
      </c>
      <c r="E1354" s="87" t="s">
        <v>3453</v>
      </c>
      <c r="F1354" s="87" t="s">
        <v>4038</v>
      </c>
      <c r="G1354" s="87" t="s">
        <v>3972</v>
      </c>
      <c r="H1354" s="76">
        <v>4002381965226</v>
      </c>
      <c r="I1354" s="88">
        <v>42.6</v>
      </c>
      <c r="J1354" s="86" t="s">
        <v>1013</v>
      </c>
      <c r="K1354" s="87" t="s">
        <v>4007</v>
      </c>
      <c r="L1354" s="77">
        <f t="shared" si="21"/>
        <v>965226</v>
      </c>
    </row>
    <row r="1355" spans="1:12" ht="15" customHeight="1" x14ac:dyDescent="0.25">
      <c r="A1355" s="92" t="s">
        <v>1016</v>
      </c>
      <c r="B1355" s="86" t="s">
        <v>1017</v>
      </c>
      <c r="C1355" s="87" t="s">
        <v>3451</v>
      </c>
      <c r="D1355" s="87" t="s">
        <v>3461</v>
      </c>
      <c r="E1355" s="87" t="s">
        <v>3453</v>
      </c>
      <c r="F1355" s="87" t="s">
        <v>4039</v>
      </c>
      <c r="G1355" s="87" t="s">
        <v>4040</v>
      </c>
      <c r="H1355" s="76">
        <v>4002381965295</v>
      </c>
      <c r="I1355" s="88">
        <v>118</v>
      </c>
      <c r="J1355" s="86" t="s">
        <v>1013</v>
      </c>
      <c r="K1355" s="87" t="s">
        <v>4007</v>
      </c>
      <c r="L1355" s="77">
        <f t="shared" si="21"/>
        <v>965295</v>
      </c>
    </row>
    <row r="1356" spans="1:12" ht="15" customHeight="1" x14ac:dyDescent="0.25">
      <c r="A1356" s="92" t="s">
        <v>1018</v>
      </c>
      <c r="B1356" s="86" t="s">
        <v>1019</v>
      </c>
      <c r="C1356" s="87" t="s">
        <v>3451</v>
      </c>
      <c r="D1356" s="87" t="s">
        <v>3492</v>
      </c>
      <c r="E1356" s="87" t="s">
        <v>3453</v>
      </c>
      <c r="F1356" s="87" t="s">
        <v>4039</v>
      </c>
      <c r="G1356" s="87" t="s">
        <v>3899</v>
      </c>
      <c r="H1356" s="76">
        <v>4002381965301</v>
      </c>
      <c r="I1356" s="88">
        <v>42.6</v>
      </c>
      <c r="J1356" s="86" t="s">
        <v>1013</v>
      </c>
      <c r="K1356" s="87" t="s">
        <v>4007</v>
      </c>
      <c r="L1356" s="77">
        <f t="shared" si="21"/>
        <v>965301</v>
      </c>
    </row>
    <row r="1357" spans="1:12" ht="15" customHeight="1" x14ac:dyDescent="0.25">
      <c r="A1357" s="92" t="s">
        <v>1020</v>
      </c>
      <c r="B1357" s="86" t="s">
        <v>1021</v>
      </c>
      <c r="C1357" s="87" t="s">
        <v>3451</v>
      </c>
      <c r="D1357" s="87" t="s">
        <v>3461</v>
      </c>
      <c r="E1357" s="87" t="s">
        <v>3453</v>
      </c>
      <c r="F1357" s="87" t="s">
        <v>4039</v>
      </c>
      <c r="G1357" s="87" t="s">
        <v>3515</v>
      </c>
      <c r="H1357" s="76">
        <v>4002381965332</v>
      </c>
      <c r="I1357" s="88">
        <v>118</v>
      </c>
      <c r="J1357" s="86" t="s">
        <v>1013</v>
      </c>
      <c r="K1357" s="87" t="s">
        <v>4007</v>
      </c>
      <c r="L1357" s="77">
        <f t="shared" si="21"/>
        <v>965332</v>
      </c>
    </row>
    <row r="1358" spans="1:12" ht="15" customHeight="1" x14ac:dyDescent="0.25">
      <c r="A1358" s="92" t="s">
        <v>1022</v>
      </c>
      <c r="B1358" s="86" t="s">
        <v>1023</v>
      </c>
      <c r="C1358" s="87" t="s">
        <v>3451</v>
      </c>
      <c r="D1358" s="87" t="s">
        <v>3492</v>
      </c>
      <c r="E1358" s="87" t="s">
        <v>3453</v>
      </c>
      <c r="F1358" s="87" t="s">
        <v>4039</v>
      </c>
      <c r="G1358" s="87" t="s">
        <v>3972</v>
      </c>
      <c r="H1358" s="76">
        <v>4002381965349</v>
      </c>
      <c r="I1358" s="88">
        <v>42.6</v>
      </c>
      <c r="J1358" s="86" t="s">
        <v>1013</v>
      </c>
      <c r="K1358" s="87" t="s">
        <v>4007</v>
      </c>
      <c r="L1358" s="77">
        <f t="shared" si="21"/>
        <v>965349</v>
      </c>
    </row>
    <row r="1359" spans="1:12" ht="15" customHeight="1" x14ac:dyDescent="0.25">
      <c r="A1359" s="92" t="s">
        <v>1024</v>
      </c>
      <c r="B1359" s="86" t="s">
        <v>1025</v>
      </c>
      <c r="C1359" s="87" t="s">
        <v>3451</v>
      </c>
      <c r="D1359" s="87" t="s">
        <v>3492</v>
      </c>
      <c r="E1359" s="87" t="s">
        <v>3453</v>
      </c>
      <c r="F1359" s="87" t="s">
        <v>4038</v>
      </c>
      <c r="G1359" s="87" t="s">
        <v>3972</v>
      </c>
      <c r="H1359" s="76">
        <v>4002381965387</v>
      </c>
      <c r="I1359" s="88">
        <v>42.6</v>
      </c>
      <c r="J1359" s="86" t="s">
        <v>1013</v>
      </c>
      <c r="K1359" s="87" t="s">
        <v>4007</v>
      </c>
      <c r="L1359" s="77">
        <f t="shared" si="21"/>
        <v>965387</v>
      </c>
    </row>
    <row r="1360" spans="1:12" ht="15" customHeight="1" x14ac:dyDescent="0.25">
      <c r="A1360" s="92" t="s">
        <v>1026</v>
      </c>
      <c r="B1360" s="86" t="s">
        <v>1027</v>
      </c>
      <c r="C1360" s="87" t="s">
        <v>3451</v>
      </c>
      <c r="D1360" s="87" t="s">
        <v>3492</v>
      </c>
      <c r="E1360" s="87" t="s">
        <v>3453</v>
      </c>
      <c r="F1360" s="87" t="s">
        <v>4038</v>
      </c>
      <c r="G1360" s="87" t="s">
        <v>4041</v>
      </c>
      <c r="H1360" s="76">
        <v>4002381965424</v>
      </c>
      <c r="I1360" s="88">
        <v>42.6</v>
      </c>
      <c r="J1360" s="86" t="s">
        <v>1013</v>
      </c>
      <c r="K1360" s="87" t="s">
        <v>4007</v>
      </c>
      <c r="L1360" s="77">
        <f t="shared" si="21"/>
        <v>965424</v>
      </c>
    </row>
    <row r="1361" spans="1:12" ht="15" customHeight="1" x14ac:dyDescent="0.25">
      <c r="A1361" s="92" t="s">
        <v>1028</v>
      </c>
      <c r="B1361" s="86" t="s">
        <v>1029</v>
      </c>
      <c r="C1361" s="87" t="s">
        <v>3451</v>
      </c>
      <c r="D1361" s="87" t="s">
        <v>3461</v>
      </c>
      <c r="E1361" s="87" t="s">
        <v>3453</v>
      </c>
      <c r="F1361" s="87" t="s">
        <v>4042</v>
      </c>
      <c r="G1361" s="87" t="s">
        <v>4043</v>
      </c>
      <c r="H1361" s="76">
        <v>4002381965455</v>
      </c>
      <c r="I1361" s="88">
        <v>118</v>
      </c>
      <c r="J1361" s="86" t="s">
        <v>1013</v>
      </c>
      <c r="K1361" s="87" t="s">
        <v>4007</v>
      </c>
      <c r="L1361" s="77">
        <f t="shared" si="21"/>
        <v>965455</v>
      </c>
    </row>
    <row r="1362" spans="1:12" ht="15" customHeight="1" x14ac:dyDescent="0.25">
      <c r="A1362" s="92" t="s">
        <v>1030</v>
      </c>
      <c r="B1362" s="86" t="s">
        <v>1031</v>
      </c>
      <c r="C1362" s="87" t="s">
        <v>3451</v>
      </c>
      <c r="D1362" s="87" t="s">
        <v>3492</v>
      </c>
      <c r="E1362" s="87" t="s">
        <v>3453</v>
      </c>
      <c r="F1362" s="87" t="s">
        <v>4042</v>
      </c>
      <c r="G1362" s="87" t="s">
        <v>4044</v>
      </c>
      <c r="H1362" s="76">
        <v>4002381965462</v>
      </c>
      <c r="I1362" s="88">
        <v>42.6</v>
      </c>
      <c r="J1362" s="86" t="s">
        <v>1013</v>
      </c>
      <c r="K1362" s="87" t="s">
        <v>4007</v>
      </c>
      <c r="L1362" s="77">
        <f t="shared" si="21"/>
        <v>965462</v>
      </c>
    </row>
    <row r="1363" spans="1:12" ht="15" customHeight="1" x14ac:dyDescent="0.25">
      <c r="A1363" s="92" t="s">
        <v>1032</v>
      </c>
      <c r="B1363" s="86" t="s">
        <v>1033</v>
      </c>
      <c r="C1363" s="87" t="s">
        <v>3451</v>
      </c>
      <c r="D1363" s="87" t="s">
        <v>3492</v>
      </c>
      <c r="E1363" s="87" t="s">
        <v>3453</v>
      </c>
      <c r="F1363" s="87" t="s">
        <v>4045</v>
      </c>
      <c r="G1363" s="87" t="s">
        <v>3918</v>
      </c>
      <c r="H1363" s="76">
        <v>4002381965509</v>
      </c>
      <c r="I1363" s="88">
        <v>42.6</v>
      </c>
      <c r="J1363" s="86" t="s">
        <v>1013</v>
      </c>
      <c r="K1363" s="87" t="s">
        <v>4007</v>
      </c>
      <c r="L1363" s="77">
        <f t="shared" si="21"/>
        <v>965509</v>
      </c>
    </row>
    <row r="1364" spans="1:12" ht="15" customHeight="1" x14ac:dyDescent="0.25">
      <c r="A1364" s="92" t="s">
        <v>1034</v>
      </c>
      <c r="B1364" s="86" t="s">
        <v>1035</v>
      </c>
      <c r="C1364" s="87" t="s">
        <v>3451</v>
      </c>
      <c r="D1364" s="87" t="s">
        <v>3461</v>
      </c>
      <c r="E1364" s="87" t="s">
        <v>3453</v>
      </c>
      <c r="F1364" s="87" t="s">
        <v>4045</v>
      </c>
      <c r="G1364" s="87" t="s">
        <v>3917</v>
      </c>
      <c r="H1364" s="76">
        <v>4002381965530</v>
      </c>
      <c r="I1364" s="88">
        <v>118</v>
      </c>
      <c r="J1364" s="86" t="s">
        <v>1013</v>
      </c>
      <c r="K1364" s="87" t="s">
        <v>4007</v>
      </c>
      <c r="L1364" s="77">
        <f t="shared" si="21"/>
        <v>965530</v>
      </c>
    </row>
    <row r="1365" spans="1:12" ht="15" customHeight="1" x14ac:dyDescent="0.25">
      <c r="A1365" s="92" t="s">
        <v>1036</v>
      </c>
      <c r="B1365" s="86" t="s">
        <v>1037</v>
      </c>
      <c r="C1365" s="87" t="s">
        <v>3451</v>
      </c>
      <c r="D1365" s="87" t="s">
        <v>3492</v>
      </c>
      <c r="E1365" s="87" t="s">
        <v>3453</v>
      </c>
      <c r="F1365" s="87" t="s">
        <v>4045</v>
      </c>
      <c r="G1365" s="87" t="s">
        <v>3918</v>
      </c>
      <c r="H1365" s="76">
        <v>4002381965547</v>
      </c>
      <c r="I1365" s="88">
        <v>42.6</v>
      </c>
      <c r="J1365" s="86" t="s">
        <v>1013</v>
      </c>
      <c r="K1365" s="87" t="s">
        <v>4007</v>
      </c>
      <c r="L1365" s="77">
        <f t="shared" si="21"/>
        <v>965547</v>
      </c>
    </row>
    <row r="1366" spans="1:12" ht="15" customHeight="1" x14ac:dyDescent="0.25">
      <c r="A1366" s="92" t="s">
        <v>1038</v>
      </c>
      <c r="B1366" s="86" t="s">
        <v>1039</v>
      </c>
      <c r="C1366" s="87" t="s">
        <v>3451</v>
      </c>
      <c r="D1366" s="87" t="s">
        <v>3461</v>
      </c>
      <c r="E1366" s="87" t="s">
        <v>3453</v>
      </c>
      <c r="F1366" s="87" t="s">
        <v>3916</v>
      </c>
      <c r="G1366" s="87" t="s">
        <v>4046</v>
      </c>
      <c r="H1366" s="76">
        <v>4002381965578</v>
      </c>
      <c r="I1366" s="88">
        <v>118</v>
      </c>
      <c r="J1366" s="86" t="s">
        <v>1013</v>
      </c>
      <c r="K1366" s="87" t="s">
        <v>4007</v>
      </c>
      <c r="L1366" s="77">
        <f t="shared" si="21"/>
        <v>965578</v>
      </c>
    </row>
    <row r="1367" spans="1:12" ht="15" customHeight="1" x14ac:dyDescent="0.25">
      <c r="A1367" s="92" t="s">
        <v>1040</v>
      </c>
      <c r="B1367" s="86" t="s">
        <v>1041</v>
      </c>
      <c r="C1367" s="87" t="s">
        <v>3451</v>
      </c>
      <c r="D1367" s="87" t="s">
        <v>3492</v>
      </c>
      <c r="E1367" s="87" t="s">
        <v>3453</v>
      </c>
      <c r="F1367" s="87" t="s">
        <v>3916</v>
      </c>
      <c r="G1367" s="87" t="s">
        <v>4041</v>
      </c>
      <c r="H1367" s="76">
        <v>4002381965585</v>
      </c>
      <c r="I1367" s="88">
        <v>42.6</v>
      </c>
      <c r="J1367" s="86" t="s">
        <v>1013</v>
      </c>
      <c r="K1367" s="87" t="s">
        <v>4007</v>
      </c>
      <c r="L1367" s="77">
        <f t="shared" si="21"/>
        <v>965585</v>
      </c>
    </row>
    <row r="1368" spans="1:12" ht="15" customHeight="1" x14ac:dyDescent="0.25">
      <c r="A1368" s="92" t="s">
        <v>1042</v>
      </c>
      <c r="B1368" s="86" t="s">
        <v>1043</v>
      </c>
      <c r="C1368" s="87" t="s">
        <v>3451</v>
      </c>
      <c r="D1368" s="87" t="s">
        <v>3461</v>
      </c>
      <c r="E1368" s="87" t="s">
        <v>3453</v>
      </c>
      <c r="F1368" s="87" t="s">
        <v>4038</v>
      </c>
      <c r="G1368" s="87" t="s">
        <v>4047</v>
      </c>
      <c r="H1368" s="76">
        <v>4002381965615</v>
      </c>
      <c r="I1368" s="88">
        <v>118</v>
      </c>
      <c r="J1368" s="86" t="s">
        <v>1013</v>
      </c>
      <c r="K1368" s="87" t="s">
        <v>4007</v>
      </c>
      <c r="L1368" s="77">
        <f t="shared" si="21"/>
        <v>965615</v>
      </c>
    </row>
    <row r="1369" spans="1:12" ht="15" customHeight="1" x14ac:dyDescent="0.25">
      <c r="A1369" s="92" t="s">
        <v>1044</v>
      </c>
      <c r="B1369" s="86" t="s">
        <v>1045</v>
      </c>
      <c r="C1369" s="87" t="s">
        <v>3451</v>
      </c>
      <c r="D1369" s="87" t="s">
        <v>3492</v>
      </c>
      <c r="E1369" s="87" t="s">
        <v>3453</v>
      </c>
      <c r="F1369" s="87" t="s">
        <v>4038</v>
      </c>
      <c r="G1369" s="87" t="s">
        <v>3975</v>
      </c>
      <c r="H1369" s="76">
        <v>4002381965622</v>
      </c>
      <c r="I1369" s="88">
        <v>42.6</v>
      </c>
      <c r="J1369" s="86" t="s">
        <v>1013</v>
      </c>
      <c r="K1369" s="87" t="s">
        <v>4007</v>
      </c>
      <c r="L1369" s="77">
        <f t="shared" si="21"/>
        <v>965622</v>
      </c>
    </row>
    <row r="1370" spans="1:12" ht="15" customHeight="1" x14ac:dyDescent="0.25">
      <c r="A1370" s="92" t="s">
        <v>1046</v>
      </c>
      <c r="B1370" s="86" t="s">
        <v>1047</v>
      </c>
      <c r="C1370" s="87" t="s">
        <v>3451</v>
      </c>
      <c r="D1370" s="87" t="s">
        <v>3461</v>
      </c>
      <c r="E1370" s="87" t="s">
        <v>3453</v>
      </c>
      <c r="F1370" s="87" t="s">
        <v>3571</v>
      </c>
      <c r="G1370" s="87" t="s">
        <v>4048</v>
      </c>
      <c r="H1370" s="76">
        <v>4002381965653</v>
      </c>
      <c r="I1370" s="88">
        <v>118</v>
      </c>
      <c r="J1370" s="86" t="s">
        <v>1013</v>
      </c>
      <c r="K1370" s="87" t="s">
        <v>4007</v>
      </c>
      <c r="L1370" s="77">
        <f t="shared" si="21"/>
        <v>965653</v>
      </c>
    </row>
    <row r="1371" spans="1:12" ht="15" customHeight="1" x14ac:dyDescent="0.25">
      <c r="A1371" s="92" t="s">
        <v>1048</v>
      </c>
      <c r="B1371" s="86" t="s">
        <v>1049</v>
      </c>
      <c r="C1371" s="87" t="s">
        <v>3451</v>
      </c>
      <c r="D1371" s="87" t="s">
        <v>3492</v>
      </c>
      <c r="E1371" s="87" t="s">
        <v>3453</v>
      </c>
      <c r="F1371" s="87" t="s">
        <v>3571</v>
      </c>
      <c r="G1371" s="87" t="s">
        <v>4049</v>
      </c>
      <c r="H1371" s="76">
        <v>4002381965660</v>
      </c>
      <c r="I1371" s="88">
        <v>42.6</v>
      </c>
      <c r="J1371" s="86" t="s">
        <v>1013</v>
      </c>
      <c r="K1371" s="87" t="s">
        <v>4007</v>
      </c>
      <c r="L1371" s="77">
        <f t="shared" si="21"/>
        <v>965660</v>
      </c>
    </row>
    <row r="1372" spans="1:12" ht="15" customHeight="1" x14ac:dyDescent="0.25">
      <c r="A1372" s="92" t="s">
        <v>1238</v>
      </c>
      <c r="B1372" s="86" t="s">
        <v>1239</v>
      </c>
      <c r="C1372" s="87" t="s">
        <v>3475</v>
      </c>
      <c r="D1372" s="87" t="s">
        <v>3498</v>
      </c>
      <c r="E1372" s="87" t="s">
        <v>3471</v>
      </c>
      <c r="F1372" s="87"/>
      <c r="G1372" s="87" t="s">
        <v>3498</v>
      </c>
      <c r="H1372" s="76">
        <v>4002381965820</v>
      </c>
      <c r="I1372" s="88">
        <v>365</v>
      </c>
      <c r="J1372" s="86" t="s">
        <v>1240</v>
      </c>
      <c r="K1372" s="87" t="s">
        <v>3496</v>
      </c>
      <c r="L1372" s="77">
        <f t="shared" si="21"/>
        <v>965820</v>
      </c>
    </row>
    <row r="1373" spans="1:12" ht="15" customHeight="1" x14ac:dyDescent="0.25">
      <c r="A1373" s="92" t="s">
        <v>1119</v>
      </c>
      <c r="B1373" s="86" t="s">
        <v>1120</v>
      </c>
      <c r="C1373" s="87" t="s">
        <v>3465</v>
      </c>
      <c r="D1373" s="87" t="s">
        <v>4093</v>
      </c>
      <c r="E1373" s="87" t="s">
        <v>3453</v>
      </c>
      <c r="F1373" s="87" t="s">
        <v>4094</v>
      </c>
      <c r="G1373" s="87" t="s">
        <v>4095</v>
      </c>
      <c r="H1373" s="76">
        <v>4002381967527</v>
      </c>
      <c r="I1373" s="88">
        <v>89.4</v>
      </c>
      <c r="J1373" s="86" t="s">
        <v>1082</v>
      </c>
      <c r="K1373" s="87" t="s">
        <v>4007</v>
      </c>
      <c r="L1373" s="77">
        <f t="shared" si="21"/>
        <v>967527</v>
      </c>
    </row>
    <row r="1374" spans="1:12" ht="15" customHeight="1" x14ac:dyDescent="0.25">
      <c r="A1374" s="92" t="s">
        <v>1121</v>
      </c>
      <c r="B1374" s="86" t="s">
        <v>1122</v>
      </c>
      <c r="C1374" s="87" t="s">
        <v>3465</v>
      </c>
      <c r="D1374" s="87" t="s">
        <v>3918</v>
      </c>
      <c r="E1374" s="87" t="s">
        <v>3453</v>
      </c>
      <c r="F1374" s="87" t="s">
        <v>4094</v>
      </c>
      <c r="G1374" s="87" t="s">
        <v>4096</v>
      </c>
      <c r="H1374" s="76">
        <v>4002381967534</v>
      </c>
      <c r="I1374" s="88">
        <v>29.8</v>
      </c>
      <c r="J1374" s="86" t="s">
        <v>1082</v>
      </c>
      <c r="K1374" s="87" t="s">
        <v>4007</v>
      </c>
      <c r="L1374" s="77">
        <f t="shared" si="21"/>
        <v>967534</v>
      </c>
    </row>
    <row r="1375" spans="1:12" ht="15" customHeight="1" x14ac:dyDescent="0.25">
      <c r="A1375" s="92" t="s">
        <v>1123</v>
      </c>
      <c r="B1375" s="86" t="s">
        <v>1124</v>
      </c>
      <c r="C1375" s="87" t="s">
        <v>3465</v>
      </c>
      <c r="D1375" s="87" t="s">
        <v>4012</v>
      </c>
      <c r="E1375" s="87" t="s">
        <v>3453</v>
      </c>
      <c r="F1375" s="87" t="s">
        <v>3916</v>
      </c>
      <c r="G1375" s="87" t="s">
        <v>4097</v>
      </c>
      <c r="H1375" s="76">
        <v>4002381967565</v>
      </c>
      <c r="I1375" s="88">
        <v>73.2</v>
      </c>
      <c r="J1375" s="86" t="s">
        <v>1082</v>
      </c>
      <c r="K1375" s="87" t="s">
        <v>4007</v>
      </c>
      <c r="L1375" s="77">
        <f t="shared" si="21"/>
        <v>967565</v>
      </c>
    </row>
    <row r="1376" spans="1:12" ht="15" customHeight="1" x14ac:dyDescent="0.25">
      <c r="A1376" s="92" t="s">
        <v>1125</v>
      </c>
      <c r="B1376" s="86" t="s">
        <v>1126</v>
      </c>
      <c r="C1376" s="87" t="s">
        <v>3465</v>
      </c>
      <c r="D1376" s="87" t="s">
        <v>4098</v>
      </c>
      <c r="E1376" s="87" t="s">
        <v>3453</v>
      </c>
      <c r="F1376" s="87" t="s">
        <v>4039</v>
      </c>
      <c r="G1376" s="87" t="s">
        <v>4099</v>
      </c>
      <c r="H1376" s="76">
        <v>4002381967572</v>
      </c>
      <c r="I1376" s="88">
        <v>24.3</v>
      </c>
      <c r="J1376" s="86" t="s">
        <v>1082</v>
      </c>
      <c r="K1376" s="87" t="s">
        <v>4007</v>
      </c>
      <c r="L1376" s="77">
        <f t="shared" si="21"/>
        <v>967572</v>
      </c>
    </row>
    <row r="1377" spans="1:12" ht="15" customHeight="1" x14ac:dyDescent="0.25">
      <c r="A1377" s="92" t="s">
        <v>1127</v>
      </c>
      <c r="B1377" s="86" t="s">
        <v>1128</v>
      </c>
      <c r="C1377" s="87" t="s">
        <v>3465</v>
      </c>
      <c r="D1377" s="87" t="s">
        <v>4093</v>
      </c>
      <c r="E1377" s="87" t="s">
        <v>3453</v>
      </c>
      <c r="F1377" s="87" t="s">
        <v>3731</v>
      </c>
      <c r="G1377" s="87" t="s">
        <v>4100</v>
      </c>
      <c r="H1377" s="76">
        <v>4002381967725</v>
      </c>
      <c r="I1377" s="88">
        <v>89.4</v>
      </c>
      <c r="J1377" s="86" t="s">
        <v>1082</v>
      </c>
      <c r="K1377" s="87" t="s">
        <v>4007</v>
      </c>
      <c r="L1377" s="77">
        <f t="shared" si="21"/>
        <v>967725</v>
      </c>
    </row>
    <row r="1378" spans="1:12" ht="15" customHeight="1" x14ac:dyDescent="0.25">
      <c r="A1378" s="92" t="s">
        <v>1129</v>
      </c>
      <c r="B1378" s="86" t="s">
        <v>1130</v>
      </c>
      <c r="C1378" s="87" t="s">
        <v>3465</v>
      </c>
      <c r="D1378" s="87" t="s">
        <v>3918</v>
      </c>
      <c r="E1378" s="87" t="s">
        <v>3453</v>
      </c>
      <c r="F1378" s="87" t="s">
        <v>3731</v>
      </c>
      <c r="G1378" s="87" t="s">
        <v>4101</v>
      </c>
      <c r="H1378" s="76">
        <v>4002381967732</v>
      </c>
      <c r="I1378" s="88">
        <v>29.8</v>
      </c>
      <c r="J1378" s="86" t="s">
        <v>1082</v>
      </c>
      <c r="K1378" s="87" t="s">
        <v>4007</v>
      </c>
      <c r="L1378" s="77">
        <f t="shared" si="21"/>
        <v>967732</v>
      </c>
    </row>
    <row r="1379" spans="1:12" ht="15" customHeight="1" x14ac:dyDescent="0.25">
      <c r="A1379" s="92" t="s">
        <v>1131</v>
      </c>
      <c r="B1379" s="86" t="s">
        <v>1132</v>
      </c>
      <c r="C1379" s="87" t="s">
        <v>3465</v>
      </c>
      <c r="D1379" s="87" t="s">
        <v>4012</v>
      </c>
      <c r="E1379" s="87" t="s">
        <v>3453</v>
      </c>
      <c r="F1379" s="87" t="s">
        <v>4074</v>
      </c>
      <c r="G1379" s="87" t="s">
        <v>4102</v>
      </c>
      <c r="H1379" s="76">
        <v>4002381967763</v>
      </c>
      <c r="I1379" s="88">
        <v>73.2</v>
      </c>
      <c r="J1379" s="86" t="s">
        <v>1082</v>
      </c>
      <c r="K1379" s="87" t="s">
        <v>4007</v>
      </c>
      <c r="L1379" s="77">
        <f t="shared" si="21"/>
        <v>967763</v>
      </c>
    </row>
    <row r="1380" spans="1:12" ht="15" customHeight="1" x14ac:dyDescent="0.25">
      <c r="A1380" s="92" t="s">
        <v>1133</v>
      </c>
      <c r="B1380" s="86" t="s">
        <v>1134</v>
      </c>
      <c r="C1380" s="87" t="s">
        <v>3465</v>
      </c>
      <c r="D1380" s="87" t="s">
        <v>4098</v>
      </c>
      <c r="E1380" s="87" t="s">
        <v>3453</v>
      </c>
      <c r="F1380" s="87" t="s">
        <v>3743</v>
      </c>
      <c r="G1380" s="87" t="s">
        <v>4103</v>
      </c>
      <c r="H1380" s="76">
        <v>4002381967770</v>
      </c>
      <c r="I1380" s="88">
        <v>24.3</v>
      </c>
      <c r="J1380" s="86" t="s">
        <v>1082</v>
      </c>
      <c r="K1380" s="87" t="s">
        <v>4007</v>
      </c>
      <c r="L1380" s="77">
        <f t="shared" si="21"/>
        <v>967770</v>
      </c>
    </row>
    <row r="1381" spans="1:12" ht="15" customHeight="1" x14ac:dyDescent="0.25">
      <c r="A1381" s="92" t="s">
        <v>1080</v>
      </c>
      <c r="B1381" s="86" t="s">
        <v>1081</v>
      </c>
      <c r="C1381" s="87" t="s">
        <v>3451</v>
      </c>
      <c r="D1381" s="87" t="s">
        <v>3461</v>
      </c>
      <c r="E1381" s="87" t="s">
        <v>3453</v>
      </c>
      <c r="F1381" s="87" t="s">
        <v>3459</v>
      </c>
      <c r="G1381" s="87" t="s">
        <v>3462</v>
      </c>
      <c r="H1381" s="76">
        <v>4002381967800</v>
      </c>
      <c r="I1381" s="88">
        <v>82</v>
      </c>
      <c r="J1381" s="86" t="s">
        <v>1082</v>
      </c>
      <c r="K1381" s="87" t="s">
        <v>4007</v>
      </c>
      <c r="L1381" s="77">
        <f t="shared" si="21"/>
        <v>967800</v>
      </c>
    </row>
    <row r="1382" spans="1:12" ht="15" customHeight="1" x14ac:dyDescent="0.25">
      <c r="A1382" s="92" t="s">
        <v>1083</v>
      </c>
      <c r="B1382" s="86" t="s">
        <v>1084</v>
      </c>
      <c r="C1382" s="87" t="s">
        <v>3451</v>
      </c>
      <c r="D1382" s="87" t="s">
        <v>3492</v>
      </c>
      <c r="E1382" s="87" t="s">
        <v>3453</v>
      </c>
      <c r="F1382" s="87" t="s">
        <v>3459</v>
      </c>
      <c r="G1382" s="87" t="s">
        <v>4078</v>
      </c>
      <c r="H1382" s="76">
        <v>4002381967817</v>
      </c>
      <c r="I1382" s="88">
        <v>29.6</v>
      </c>
      <c r="J1382" s="86" t="s">
        <v>1082</v>
      </c>
      <c r="K1382" s="87" t="s">
        <v>4007</v>
      </c>
      <c r="L1382" s="77">
        <f t="shared" si="21"/>
        <v>967817</v>
      </c>
    </row>
    <row r="1383" spans="1:12" ht="15" customHeight="1" x14ac:dyDescent="0.25">
      <c r="A1383" s="92" t="s">
        <v>1085</v>
      </c>
      <c r="B1383" s="86" t="s">
        <v>1086</v>
      </c>
      <c r="C1383" s="87" t="s">
        <v>3451</v>
      </c>
      <c r="D1383" s="87" t="s">
        <v>3461</v>
      </c>
      <c r="E1383" s="87" t="s">
        <v>3453</v>
      </c>
      <c r="F1383" s="87" t="s">
        <v>4079</v>
      </c>
      <c r="G1383" s="87" t="s">
        <v>4080</v>
      </c>
      <c r="H1383" s="76">
        <v>4002381967824</v>
      </c>
      <c r="I1383" s="88">
        <v>82</v>
      </c>
      <c r="J1383" s="86" t="s">
        <v>1082</v>
      </c>
      <c r="K1383" s="87" t="s">
        <v>4007</v>
      </c>
      <c r="L1383" s="77">
        <f t="shared" si="21"/>
        <v>967824</v>
      </c>
    </row>
    <row r="1384" spans="1:12" ht="15" customHeight="1" x14ac:dyDescent="0.25">
      <c r="A1384" s="92" t="s">
        <v>1087</v>
      </c>
      <c r="B1384" s="86" t="s">
        <v>1088</v>
      </c>
      <c r="C1384" s="87" t="s">
        <v>3451</v>
      </c>
      <c r="D1384" s="87" t="s">
        <v>3492</v>
      </c>
      <c r="E1384" s="87" t="s">
        <v>3453</v>
      </c>
      <c r="F1384" s="87" t="s">
        <v>4079</v>
      </c>
      <c r="G1384" s="87" t="s">
        <v>4081</v>
      </c>
      <c r="H1384" s="76">
        <v>4002381967831</v>
      </c>
      <c r="I1384" s="88">
        <v>29.6</v>
      </c>
      <c r="J1384" s="86" t="s">
        <v>1082</v>
      </c>
      <c r="K1384" s="87" t="s">
        <v>4007</v>
      </c>
      <c r="L1384" s="77">
        <f t="shared" si="21"/>
        <v>967831</v>
      </c>
    </row>
    <row r="1385" spans="1:12" ht="15" customHeight="1" x14ac:dyDescent="0.25">
      <c r="A1385" s="92" t="s">
        <v>1065</v>
      </c>
      <c r="B1385" s="86" t="s">
        <v>1066</v>
      </c>
      <c r="C1385" s="87" t="s">
        <v>3465</v>
      </c>
      <c r="D1385" s="87" t="s">
        <v>3461</v>
      </c>
      <c r="E1385" s="87" t="s">
        <v>3453</v>
      </c>
      <c r="F1385" s="87" t="s">
        <v>4034</v>
      </c>
      <c r="G1385" s="87" t="s">
        <v>4035</v>
      </c>
      <c r="H1385" s="76">
        <v>4002381969248</v>
      </c>
      <c r="I1385" s="88">
        <v>100.8</v>
      </c>
      <c r="J1385" s="86" t="s">
        <v>832</v>
      </c>
      <c r="K1385" s="87" t="s">
        <v>3455</v>
      </c>
      <c r="L1385" s="77">
        <f t="shared" si="21"/>
        <v>969248</v>
      </c>
    </row>
    <row r="1386" spans="1:12" ht="15" customHeight="1" x14ac:dyDescent="0.25">
      <c r="A1386" s="92" t="s">
        <v>1067</v>
      </c>
      <c r="B1386" s="86" t="s">
        <v>1068</v>
      </c>
      <c r="C1386" s="87" t="s">
        <v>3451</v>
      </c>
      <c r="D1386" s="87" t="s">
        <v>3492</v>
      </c>
      <c r="E1386" s="87" t="s">
        <v>3453</v>
      </c>
      <c r="F1386" s="87" t="s">
        <v>4034</v>
      </c>
      <c r="G1386" s="87" t="s">
        <v>4077</v>
      </c>
      <c r="H1386" s="76">
        <v>4002381969255</v>
      </c>
      <c r="I1386" s="88">
        <v>32.6</v>
      </c>
      <c r="J1386" s="86" t="s">
        <v>832</v>
      </c>
      <c r="K1386" s="87" t="s">
        <v>3455</v>
      </c>
      <c r="L1386" s="77">
        <f t="shared" si="21"/>
        <v>969255</v>
      </c>
    </row>
    <row r="1387" spans="1:12" ht="15" customHeight="1" x14ac:dyDescent="0.25">
      <c r="A1387" s="92" t="s">
        <v>1069</v>
      </c>
      <c r="B1387" s="86" t="s">
        <v>1070</v>
      </c>
      <c r="C1387" s="87" t="s">
        <v>3451</v>
      </c>
      <c r="D1387" s="87" t="s">
        <v>3461</v>
      </c>
      <c r="E1387" s="87" t="s">
        <v>3453</v>
      </c>
      <c r="F1387" s="87" t="s">
        <v>4034</v>
      </c>
      <c r="G1387" s="87" t="s">
        <v>4035</v>
      </c>
      <c r="H1387" s="76">
        <v>4002381969286</v>
      </c>
      <c r="I1387" s="88">
        <v>100.8</v>
      </c>
      <c r="J1387" s="86" t="s">
        <v>832</v>
      </c>
      <c r="K1387" s="87" t="s">
        <v>3455</v>
      </c>
      <c r="L1387" s="77">
        <f t="shared" si="21"/>
        <v>969286</v>
      </c>
    </row>
    <row r="1388" spans="1:12" ht="15" customHeight="1" x14ac:dyDescent="0.25">
      <c r="A1388" s="92" t="s">
        <v>1071</v>
      </c>
      <c r="B1388" s="86" t="s">
        <v>1072</v>
      </c>
      <c r="C1388" s="87" t="s">
        <v>3451</v>
      </c>
      <c r="D1388" s="87" t="s">
        <v>3492</v>
      </c>
      <c r="E1388" s="87" t="s">
        <v>3453</v>
      </c>
      <c r="F1388" s="87" t="s">
        <v>4034</v>
      </c>
      <c r="G1388" s="87" t="s">
        <v>4077</v>
      </c>
      <c r="H1388" s="76">
        <v>4002381969293</v>
      </c>
      <c r="I1388" s="88">
        <v>32.6</v>
      </c>
      <c r="J1388" s="86" t="s">
        <v>832</v>
      </c>
      <c r="K1388" s="87" t="s">
        <v>3455</v>
      </c>
      <c r="L1388" s="77">
        <f t="shared" si="21"/>
        <v>969293</v>
      </c>
    </row>
    <row r="1389" spans="1:12" ht="15" customHeight="1" x14ac:dyDescent="0.25">
      <c r="A1389" s="92" t="s">
        <v>1089</v>
      </c>
      <c r="B1389" s="86" t="s">
        <v>1090</v>
      </c>
      <c r="C1389" s="87" t="s">
        <v>3465</v>
      </c>
      <c r="D1389" s="87" t="s">
        <v>3461</v>
      </c>
      <c r="E1389" s="87" t="s">
        <v>3453</v>
      </c>
      <c r="F1389" s="87" t="s">
        <v>4034</v>
      </c>
      <c r="G1389" s="87" t="s">
        <v>4035</v>
      </c>
      <c r="H1389" s="76">
        <v>4002381969323</v>
      </c>
      <c r="I1389" s="88">
        <v>100.8</v>
      </c>
      <c r="J1389" s="86" t="s">
        <v>832</v>
      </c>
      <c r="K1389" s="87" t="s">
        <v>3455</v>
      </c>
      <c r="L1389" s="77">
        <f t="shared" si="21"/>
        <v>969323</v>
      </c>
    </row>
    <row r="1390" spans="1:12" ht="15" customHeight="1" x14ac:dyDescent="0.25">
      <c r="A1390" s="92" t="s">
        <v>1091</v>
      </c>
      <c r="B1390" s="86" t="s">
        <v>1092</v>
      </c>
      <c r="C1390" s="87" t="s">
        <v>3451</v>
      </c>
      <c r="D1390" s="87" t="s">
        <v>3492</v>
      </c>
      <c r="E1390" s="87" t="s">
        <v>3453</v>
      </c>
      <c r="F1390" s="87" t="s">
        <v>4034</v>
      </c>
      <c r="G1390" s="87" t="s">
        <v>4077</v>
      </c>
      <c r="H1390" s="76">
        <v>4002381969330</v>
      </c>
      <c r="I1390" s="88">
        <v>32.6</v>
      </c>
      <c r="J1390" s="86" t="s">
        <v>832</v>
      </c>
      <c r="K1390" s="87" t="s">
        <v>3455</v>
      </c>
      <c r="L1390" s="77">
        <f t="shared" si="21"/>
        <v>969330</v>
      </c>
    </row>
    <row r="1391" spans="1:12" ht="15" customHeight="1" x14ac:dyDescent="0.25">
      <c r="A1391" s="92" t="s">
        <v>1093</v>
      </c>
      <c r="B1391" s="86" t="s">
        <v>1094</v>
      </c>
      <c r="C1391" s="87" t="s">
        <v>3465</v>
      </c>
      <c r="D1391" s="87" t="s">
        <v>3515</v>
      </c>
      <c r="E1391" s="87" t="s">
        <v>3453</v>
      </c>
      <c r="F1391" s="87" t="s">
        <v>3778</v>
      </c>
      <c r="G1391" s="87" t="s">
        <v>3676</v>
      </c>
      <c r="H1391" s="76">
        <v>4002381969408</v>
      </c>
      <c r="I1391" s="88">
        <v>85.9</v>
      </c>
      <c r="J1391" s="86" t="s">
        <v>832</v>
      </c>
      <c r="K1391" s="87" t="s">
        <v>3455</v>
      </c>
      <c r="L1391" s="77">
        <f t="shared" si="21"/>
        <v>969408</v>
      </c>
    </row>
    <row r="1392" spans="1:12" ht="15" customHeight="1" x14ac:dyDescent="0.25">
      <c r="A1392" s="94">
        <v>537771</v>
      </c>
      <c r="B1392" s="79" t="s">
        <v>1095</v>
      </c>
      <c r="H1392" s="76">
        <v>4002381969415</v>
      </c>
      <c r="I1392" s="79">
        <v>26</v>
      </c>
      <c r="L1392" s="77">
        <f t="shared" si="21"/>
        <v>969415</v>
      </c>
    </row>
    <row r="1393" spans="1:12" ht="15" customHeight="1" x14ac:dyDescent="0.25">
      <c r="A1393" s="92" t="s">
        <v>1096</v>
      </c>
      <c r="B1393" s="86" t="s">
        <v>1097</v>
      </c>
      <c r="C1393" s="87" t="s">
        <v>3465</v>
      </c>
      <c r="D1393" s="87" t="s">
        <v>3461</v>
      </c>
      <c r="E1393" s="87" t="s">
        <v>3453</v>
      </c>
      <c r="F1393" s="87" t="s">
        <v>4034</v>
      </c>
      <c r="G1393" s="87" t="s">
        <v>4035</v>
      </c>
      <c r="H1393" s="76">
        <v>4002381969446</v>
      </c>
      <c r="I1393" s="88">
        <v>100.8</v>
      </c>
      <c r="J1393" s="86" t="s">
        <v>832</v>
      </c>
      <c r="K1393" s="87" t="s">
        <v>3455</v>
      </c>
      <c r="L1393" s="77">
        <f t="shared" si="21"/>
        <v>969446</v>
      </c>
    </row>
    <row r="1394" spans="1:12" ht="15" customHeight="1" x14ac:dyDescent="0.25">
      <c r="A1394" s="92" t="s">
        <v>1098</v>
      </c>
      <c r="B1394" s="86" t="s">
        <v>1099</v>
      </c>
      <c r="C1394" s="87" t="s">
        <v>3451</v>
      </c>
      <c r="D1394" s="87" t="s">
        <v>3492</v>
      </c>
      <c r="E1394" s="87" t="s">
        <v>3453</v>
      </c>
      <c r="F1394" s="87" t="s">
        <v>4034</v>
      </c>
      <c r="G1394" s="87" t="s">
        <v>4077</v>
      </c>
      <c r="H1394" s="76">
        <v>4002381969453</v>
      </c>
      <c r="I1394" s="88">
        <v>32.6</v>
      </c>
      <c r="J1394" s="86" t="s">
        <v>832</v>
      </c>
      <c r="K1394" s="87" t="s">
        <v>3455</v>
      </c>
      <c r="L1394" s="77">
        <f t="shared" si="21"/>
        <v>969453</v>
      </c>
    </row>
    <row r="1395" spans="1:12" ht="15" customHeight="1" x14ac:dyDescent="0.25">
      <c r="A1395" s="92" t="s">
        <v>1100</v>
      </c>
      <c r="B1395" s="86" t="s">
        <v>1101</v>
      </c>
      <c r="C1395" s="87" t="s">
        <v>3465</v>
      </c>
      <c r="D1395" s="87" t="s">
        <v>3515</v>
      </c>
      <c r="E1395" s="87" t="s">
        <v>3453</v>
      </c>
      <c r="F1395" s="87" t="s">
        <v>3459</v>
      </c>
      <c r="G1395" s="87" t="s">
        <v>4091</v>
      </c>
      <c r="H1395" s="76">
        <v>4002381969521</v>
      </c>
      <c r="I1395" s="88">
        <v>85.9</v>
      </c>
      <c r="J1395" s="86" t="s">
        <v>832</v>
      </c>
      <c r="K1395" s="87" t="s">
        <v>3455</v>
      </c>
      <c r="L1395" s="77">
        <f t="shared" si="21"/>
        <v>969521</v>
      </c>
    </row>
    <row r="1396" spans="1:12" ht="15" customHeight="1" x14ac:dyDescent="0.25">
      <c r="A1396" s="92" t="s">
        <v>1102</v>
      </c>
      <c r="B1396" s="86" t="s">
        <v>3241</v>
      </c>
      <c r="C1396" s="87" t="s">
        <v>3451</v>
      </c>
      <c r="D1396" s="87" t="s">
        <v>3972</v>
      </c>
      <c r="E1396" s="87" t="s">
        <v>3453</v>
      </c>
      <c r="F1396" s="87" t="s">
        <v>3459</v>
      </c>
      <c r="G1396" s="87" t="s">
        <v>4092</v>
      </c>
      <c r="H1396" s="76">
        <v>4002381969538</v>
      </c>
      <c r="I1396" s="88">
        <v>29.1</v>
      </c>
      <c r="J1396" s="86" t="s">
        <v>832</v>
      </c>
      <c r="K1396" s="87" t="s">
        <v>3455</v>
      </c>
      <c r="L1396" s="77">
        <f t="shared" si="21"/>
        <v>969538</v>
      </c>
    </row>
    <row r="1397" spans="1:12" ht="15" customHeight="1" x14ac:dyDescent="0.25">
      <c r="A1397" s="92" t="s">
        <v>975</v>
      </c>
      <c r="B1397" s="86" t="s">
        <v>976</v>
      </c>
      <c r="C1397" s="87" t="s">
        <v>3451</v>
      </c>
      <c r="D1397" s="87" t="s">
        <v>3461</v>
      </c>
      <c r="E1397" s="87" t="s">
        <v>3453</v>
      </c>
      <c r="F1397" s="87" t="s">
        <v>3692</v>
      </c>
      <c r="G1397" s="87" t="s">
        <v>3814</v>
      </c>
      <c r="H1397" s="76">
        <v>4002381970244</v>
      </c>
      <c r="I1397" s="88">
        <v>102.1</v>
      </c>
      <c r="J1397" s="86" t="s">
        <v>974</v>
      </c>
      <c r="K1397" s="87" t="s">
        <v>3464</v>
      </c>
      <c r="L1397" s="77">
        <f t="shared" si="21"/>
        <v>970244</v>
      </c>
    </row>
    <row r="1398" spans="1:12" ht="15" customHeight="1" x14ac:dyDescent="0.25">
      <c r="A1398" s="92" t="s">
        <v>977</v>
      </c>
      <c r="B1398" s="86" t="s">
        <v>978</v>
      </c>
      <c r="C1398" s="87" t="s">
        <v>3451</v>
      </c>
      <c r="D1398" s="87" t="s">
        <v>3492</v>
      </c>
      <c r="E1398" s="87" t="s">
        <v>3453</v>
      </c>
      <c r="F1398" s="87" t="s">
        <v>3692</v>
      </c>
      <c r="G1398" s="87" t="s">
        <v>3914</v>
      </c>
      <c r="H1398" s="76">
        <v>4002381970251</v>
      </c>
      <c r="I1398" s="88">
        <v>35.4</v>
      </c>
      <c r="J1398" s="86" t="s">
        <v>974</v>
      </c>
      <c r="K1398" s="87" t="s">
        <v>3464</v>
      </c>
      <c r="L1398" s="77">
        <f t="shared" si="21"/>
        <v>970251</v>
      </c>
    </row>
    <row r="1399" spans="1:12" ht="15" customHeight="1" x14ac:dyDescent="0.25">
      <c r="A1399" s="94">
        <v>537859</v>
      </c>
      <c r="B1399" s="79" t="s">
        <v>1012</v>
      </c>
      <c r="H1399" s="76">
        <v>4002381970299</v>
      </c>
      <c r="I1399" s="79">
        <v>20.8</v>
      </c>
      <c r="L1399" s="77">
        <f t="shared" si="21"/>
        <v>970299</v>
      </c>
    </row>
    <row r="1400" spans="1:12" ht="15" customHeight="1" x14ac:dyDescent="0.25">
      <c r="A1400" s="92" t="s">
        <v>979</v>
      </c>
      <c r="B1400" s="86" t="s">
        <v>980</v>
      </c>
      <c r="C1400" s="87" t="s">
        <v>3451</v>
      </c>
      <c r="D1400" s="87" t="s">
        <v>3461</v>
      </c>
      <c r="E1400" s="87" t="s">
        <v>3453</v>
      </c>
      <c r="F1400" s="87" t="s">
        <v>3454</v>
      </c>
      <c r="G1400" s="87" t="s">
        <v>3461</v>
      </c>
      <c r="H1400" s="76">
        <v>4002381970329</v>
      </c>
      <c r="I1400" s="88">
        <v>78.7</v>
      </c>
      <c r="J1400" s="86" t="s">
        <v>981</v>
      </c>
      <c r="K1400" s="87" t="s">
        <v>3455</v>
      </c>
      <c r="L1400" s="77">
        <f t="shared" si="21"/>
        <v>970329</v>
      </c>
    </row>
    <row r="1401" spans="1:12" ht="15" customHeight="1" x14ac:dyDescent="0.25">
      <c r="A1401" s="92" t="s">
        <v>982</v>
      </c>
      <c r="B1401" s="86" t="s">
        <v>983</v>
      </c>
      <c r="C1401" s="87" t="s">
        <v>3451</v>
      </c>
      <c r="D1401" s="87" t="s">
        <v>3492</v>
      </c>
      <c r="E1401" s="87" t="s">
        <v>3453</v>
      </c>
      <c r="F1401" s="87" t="s">
        <v>3454</v>
      </c>
      <c r="G1401" s="87" t="s">
        <v>3492</v>
      </c>
      <c r="H1401" s="76">
        <v>4002381970336</v>
      </c>
      <c r="I1401" s="88">
        <v>30.5</v>
      </c>
      <c r="J1401" s="86" t="s">
        <v>981</v>
      </c>
      <c r="K1401" s="87" t="s">
        <v>3455</v>
      </c>
      <c r="L1401" s="77">
        <f t="shared" si="21"/>
        <v>970336</v>
      </c>
    </row>
    <row r="1402" spans="1:12" ht="15" customHeight="1" x14ac:dyDescent="0.25">
      <c r="A1402" s="92" t="s">
        <v>984</v>
      </c>
      <c r="B1402" s="86" t="s">
        <v>985</v>
      </c>
      <c r="C1402" s="87" t="s">
        <v>3465</v>
      </c>
      <c r="D1402" s="87" t="s">
        <v>3461</v>
      </c>
      <c r="E1402" s="87" t="s">
        <v>3453</v>
      </c>
      <c r="F1402" s="87" t="s">
        <v>3454</v>
      </c>
      <c r="G1402" s="87" t="s">
        <v>3461</v>
      </c>
      <c r="H1402" s="76">
        <v>4002381970367</v>
      </c>
      <c r="I1402" s="88">
        <v>78.7</v>
      </c>
      <c r="J1402" s="86" t="s">
        <v>981</v>
      </c>
      <c r="K1402" s="87" t="s">
        <v>3455</v>
      </c>
      <c r="L1402" s="77">
        <f t="shared" si="21"/>
        <v>970367</v>
      </c>
    </row>
    <row r="1403" spans="1:12" ht="15" customHeight="1" x14ac:dyDescent="0.25">
      <c r="A1403" s="92" t="s">
        <v>986</v>
      </c>
      <c r="B1403" s="86" t="s">
        <v>987</v>
      </c>
      <c r="C1403" s="87" t="s">
        <v>3465</v>
      </c>
      <c r="D1403" s="87" t="s">
        <v>3492</v>
      </c>
      <c r="E1403" s="87" t="s">
        <v>3453</v>
      </c>
      <c r="F1403" s="87" t="s">
        <v>3454</v>
      </c>
      <c r="G1403" s="87" t="s">
        <v>3492</v>
      </c>
      <c r="H1403" s="76">
        <v>4002381970374</v>
      </c>
      <c r="I1403" s="88">
        <v>30.5</v>
      </c>
      <c r="J1403" s="86" t="s">
        <v>981</v>
      </c>
      <c r="K1403" s="87" t="s">
        <v>3455</v>
      </c>
      <c r="L1403" s="77">
        <f t="shared" si="21"/>
        <v>970374</v>
      </c>
    </row>
    <row r="1404" spans="1:12" ht="15" customHeight="1" x14ac:dyDescent="0.25">
      <c r="A1404" s="92" t="s">
        <v>988</v>
      </c>
      <c r="B1404" s="86" t="s">
        <v>989</v>
      </c>
      <c r="C1404" s="87" t="s">
        <v>3451</v>
      </c>
      <c r="D1404" s="87" t="s">
        <v>3461</v>
      </c>
      <c r="E1404" s="87" t="s">
        <v>3453</v>
      </c>
      <c r="F1404" s="87" t="s">
        <v>3454</v>
      </c>
      <c r="G1404" s="87" t="s">
        <v>3461</v>
      </c>
      <c r="H1404" s="76">
        <v>4002381970404</v>
      </c>
      <c r="I1404" s="88">
        <v>78.7</v>
      </c>
      <c r="J1404" s="86" t="s">
        <v>981</v>
      </c>
      <c r="K1404" s="87" t="s">
        <v>3455</v>
      </c>
      <c r="L1404" s="77">
        <f t="shared" si="21"/>
        <v>970404</v>
      </c>
    </row>
    <row r="1405" spans="1:12" ht="15" customHeight="1" x14ac:dyDescent="0.25">
      <c r="A1405" s="92" t="s">
        <v>990</v>
      </c>
      <c r="B1405" s="86" t="s">
        <v>991</v>
      </c>
      <c r="C1405" s="87" t="s">
        <v>3451</v>
      </c>
      <c r="D1405" s="87" t="s">
        <v>3492</v>
      </c>
      <c r="E1405" s="87" t="s">
        <v>3453</v>
      </c>
      <c r="F1405" s="87" t="s">
        <v>3454</v>
      </c>
      <c r="G1405" s="87" t="s">
        <v>3492</v>
      </c>
      <c r="H1405" s="76">
        <v>4002381970411</v>
      </c>
      <c r="I1405" s="88">
        <v>30.5</v>
      </c>
      <c r="J1405" s="86" t="s">
        <v>981</v>
      </c>
      <c r="K1405" s="87" t="s">
        <v>3455</v>
      </c>
      <c r="L1405" s="77">
        <f t="shared" si="21"/>
        <v>970411</v>
      </c>
    </row>
    <row r="1406" spans="1:12" ht="15" customHeight="1" x14ac:dyDescent="0.25">
      <c r="A1406" s="92" t="s">
        <v>992</v>
      </c>
      <c r="B1406" s="86" t="s">
        <v>993</v>
      </c>
      <c r="C1406" s="87" t="s">
        <v>3451</v>
      </c>
      <c r="D1406" s="87" t="s">
        <v>3461</v>
      </c>
      <c r="E1406" s="87" t="s">
        <v>3453</v>
      </c>
      <c r="F1406" s="87" t="s">
        <v>3454</v>
      </c>
      <c r="G1406" s="87" t="s">
        <v>3461</v>
      </c>
      <c r="H1406" s="76">
        <v>4002381970442</v>
      </c>
      <c r="I1406" s="88">
        <v>63.5</v>
      </c>
      <c r="J1406" s="86" t="s">
        <v>981</v>
      </c>
      <c r="K1406" s="87" t="s">
        <v>3455</v>
      </c>
      <c r="L1406" s="77">
        <f t="shared" si="21"/>
        <v>970442</v>
      </c>
    </row>
    <row r="1407" spans="1:12" ht="15" customHeight="1" x14ac:dyDescent="0.25">
      <c r="A1407" s="92" t="s">
        <v>994</v>
      </c>
      <c r="B1407" s="86" t="s">
        <v>995</v>
      </c>
      <c r="C1407" s="87" t="s">
        <v>3451</v>
      </c>
      <c r="D1407" s="87" t="s">
        <v>3492</v>
      </c>
      <c r="E1407" s="87" t="s">
        <v>3453</v>
      </c>
      <c r="F1407" s="87" t="s">
        <v>3454</v>
      </c>
      <c r="G1407" s="87" t="s">
        <v>3492</v>
      </c>
      <c r="H1407" s="76">
        <v>4002381970459</v>
      </c>
      <c r="I1407" s="88">
        <v>22.8</v>
      </c>
      <c r="J1407" s="86" t="s">
        <v>981</v>
      </c>
      <c r="K1407" s="87" t="s">
        <v>3455</v>
      </c>
      <c r="L1407" s="77">
        <f t="shared" si="21"/>
        <v>970459</v>
      </c>
    </row>
    <row r="1408" spans="1:12" ht="15" customHeight="1" x14ac:dyDescent="0.25">
      <c r="A1408" s="92" t="s">
        <v>1900</v>
      </c>
      <c r="B1408" s="86" t="s">
        <v>2787</v>
      </c>
      <c r="C1408" s="87" t="s">
        <v>3475</v>
      </c>
      <c r="D1408" s="87" t="s">
        <v>3470</v>
      </c>
      <c r="E1408" s="87" t="s">
        <v>3471</v>
      </c>
      <c r="F1408" s="87"/>
      <c r="G1408" s="87" t="s">
        <v>3470</v>
      </c>
      <c r="H1408" s="76">
        <v>4002381970671</v>
      </c>
      <c r="I1408" s="88">
        <v>241.6</v>
      </c>
      <c r="J1408" s="86" t="s">
        <v>1863</v>
      </c>
      <c r="K1408" s="87" t="s">
        <v>3595</v>
      </c>
      <c r="L1408" s="77">
        <f t="shared" si="21"/>
        <v>970671</v>
      </c>
    </row>
    <row r="1409" spans="1:12" ht="15" customHeight="1" x14ac:dyDescent="0.25">
      <c r="A1409" s="92" t="s">
        <v>1901</v>
      </c>
      <c r="B1409" s="86" t="s">
        <v>2788</v>
      </c>
      <c r="C1409" s="87" t="s">
        <v>3475</v>
      </c>
      <c r="D1409" s="87" t="s">
        <v>3470</v>
      </c>
      <c r="E1409" s="87" t="s">
        <v>3471</v>
      </c>
      <c r="F1409" s="87"/>
      <c r="G1409" s="87" t="s">
        <v>3470</v>
      </c>
      <c r="H1409" s="76">
        <v>4002381970688</v>
      </c>
      <c r="I1409" s="88">
        <v>241.6</v>
      </c>
      <c r="J1409" s="86" t="s">
        <v>1863</v>
      </c>
      <c r="K1409" s="87" t="s">
        <v>3595</v>
      </c>
      <c r="L1409" s="77">
        <f t="shared" si="21"/>
        <v>970688</v>
      </c>
    </row>
    <row r="1410" spans="1:12" ht="15" customHeight="1" x14ac:dyDescent="0.25">
      <c r="A1410" s="94">
        <v>884405</v>
      </c>
      <c r="B1410" s="79" t="s">
        <v>2789</v>
      </c>
      <c r="H1410" s="76">
        <v>4002381970695</v>
      </c>
      <c r="I1410" s="79">
        <v>209.5</v>
      </c>
      <c r="L1410" s="77">
        <f t="shared" si="21"/>
        <v>970695</v>
      </c>
    </row>
    <row r="1411" spans="1:12" ht="15" customHeight="1" x14ac:dyDescent="0.25">
      <c r="A1411" s="92" t="s">
        <v>1902</v>
      </c>
      <c r="B1411" s="86" t="s">
        <v>2790</v>
      </c>
      <c r="C1411" s="87" t="s">
        <v>3475</v>
      </c>
      <c r="D1411" s="87" t="s">
        <v>3470</v>
      </c>
      <c r="E1411" s="87" t="s">
        <v>3471</v>
      </c>
      <c r="F1411" s="87"/>
      <c r="G1411" s="87" t="s">
        <v>3470</v>
      </c>
      <c r="H1411" s="76">
        <v>4002381970701</v>
      </c>
      <c r="I1411" s="88">
        <v>242</v>
      </c>
      <c r="J1411" s="86" t="s">
        <v>1863</v>
      </c>
      <c r="K1411" s="87" t="s">
        <v>3595</v>
      </c>
      <c r="L1411" s="77">
        <f t="shared" ref="L1411:L1474" si="22">IFERROR(VALUE(RIGHT(H1411,6)),"")</f>
        <v>970701</v>
      </c>
    </row>
    <row r="1412" spans="1:12" ht="15" customHeight="1" x14ac:dyDescent="0.25">
      <c r="A1412" s="92" t="s">
        <v>1903</v>
      </c>
      <c r="B1412" s="86" t="s">
        <v>2791</v>
      </c>
      <c r="C1412" s="87" t="s">
        <v>3475</v>
      </c>
      <c r="D1412" s="87" t="s">
        <v>3470</v>
      </c>
      <c r="E1412" s="87" t="s">
        <v>3471</v>
      </c>
      <c r="F1412" s="87"/>
      <c r="G1412" s="87" t="s">
        <v>3470</v>
      </c>
      <c r="H1412" s="76">
        <v>4002381970718</v>
      </c>
      <c r="I1412" s="88">
        <v>242</v>
      </c>
      <c r="J1412" s="86" t="s">
        <v>1863</v>
      </c>
      <c r="K1412" s="87" t="s">
        <v>3595</v>
      </c>
      <c r="L1412" s="77">
        <f t="shared" si="22"/>
        <v>970718</v>
      </c>
    </row>
    <row r="1413" spans="1:12" ht="15" customHeight="1" x14ac:dyDescent="0.25">
      <c r="A1413" s="92" t="s">
        <v>1904</v>
      </c>
      <c r="B1413" s="86" t="s">
        <v>2792</v>
      </c>
      <c r="C1413" s="87" t="s">
        <v>3475</v>
      </c>
      <c r="D1413" s="87" t="s">
        <v>3470</v>
      </c>
      <c r="E1413" s="87" t="s">
        <v>3471</v>
      </c>
      <c r="F1413" s="87"/>
      <c r="G1413" s="87" t="s">
        <v>3470</v>
      </c>
      <c r="H1413" s="76">
        <v>4002381970725</v>
      </c>
      <c r="I1413" s="88">
        <v>242</v>
      </c>
      <c r="J1413" s="86" t="s">
        <v>1863</v>
      </c>
      <c r="K1413" s="87" t="s">
        <v>3595</v>
      </c>
      <c r="L1413" s="77">
        <f t="shared" si="22"/>
        <v>970725</v>
      </c>
    </row>
    <row r="1414" spans="1:12" ht="15" customHeight="1" x14ac:dyDescent="0.25">
      <c r="A1414" s="92" t="s">
        <v>1905</v>
      </c>
      <c r="B1414" s="86" t="s">
        <v>2793</v>
      </c>
      <c r="C1414" s="87" t="s">
        <v>3475</v>
      </c>
      <c r="D1414" s="87" t="s">
        <v>3470</v>
      </c>
      <c r="E1414" s="87" t="s">
        <v>3471</v>
      </c>
      <c r="F1414" s="87"/>
      <c r="G1414" s="87" t="s">
        <v>3470</v>
      </c>
      <c r="H1414" s="76">
        <v>4002381970732</v>
      </c>
      <c r="I1414" s="88">
        <v>242</v>
      </c>
      <c r="J1414" s="86" t="s">
        <v>1863</v>
      </c>
      <c r="K1414" s="87" t="s">
        <v>3595</v>
      </c>
      <c r="L1414" s="77">
        <f t="shared" si="22"/>
        <v>970732</v>
      </c>
    </row>
    <row r="1415" spans="1:12" ht="15" customHeight="1" x14ac:dyDescent="0.25">
      <c r="A1415" s="94">
        <v>538072</v>
      </c>
      <c r="B1415" s="79" t="s">
        <v>58</v>
      </c>
      <c r="H1415" s="76">
        <v>4002381973511</v>
      </c>
      <c r="I1415" s="79">
        <v>75.7</v>
      </c>
      <c r="L1415" s="77">
        <f t="shared" si="22"/>
        <v>973511</v>
      </c>
    </row>
    <row r="1416" spans="1:12" ht="15" customHeight="1" x14ac:dyDescent="0.25">
      <c r="A1416" s="94">
        <v>538073</v>
      </c>
      <c r="B1416" s="79" t="s">
        <v>57</v>
      </c>
      <c r="H1416" s="76">
        <v>4002381973528</v>
      </c>
      <c r="I1416" s="79">
        <v>469.7</v>
      </c>
      <c r="L1416" s="77">
        <f t="shared" si="22"/>
        <v>973528</v>
      </c>
    </row>
    <row r="1417" spans="1:12" ht="15" customHeight="1" x14ac:dyDescent="0.25">
      <c r="A1417" s="94">
        <v>538075</v>
      </c>
      <c r="B1417" s="79" t="s">
        <v>60</v>
      </c>
      <c r="H1417" s="76">
        <v>4002381973542</v>
      </c>
      <c r="I1417" s="79">
        <v>68.3</v>
      </c>
      <c r="L1417" s="77">
        <f t="shared" si="22"/>
        <v>973542</v>
      </c>
    </row>
    <row r="1418" spans="1:12" ht="15" customHeight="1" x14ac:dyDescent="0.25">
      <c r="A1418" s="94">
        <v>538076</v>
      </c>
      <c r="B1418" s="79" t="s">
        <v>59</v>
      </c>
      <c r="H1418" s="76">
        <v>4002381973559</v>
      </c>
      <c r="I1418" s="79">
        <v>382.3</v>
      </c>
      <c r="L1418" s="77">
        <f t="shared" si="22"/>
        <v>973559</v>
      </c>
    </row>
    <row r="1419" spans="1:12" ht="15" customHeight="1" x14ac:dyDescent="0.25">
      <c r="A1419" s="94">
        <v>891887</v>
      </c>
      <c r="B1419" s="79" t="s">
        <v>372</v>
      </c>
      <c r="H1419" s="76">
        <v>4002381975768</v>
      </c>
      <c r="I1419" s="79">
        <v>153.9</v>
      </c>
      <c r="L1419" s="77">
        <f t="shared" si="22"/>
        <v>975768</v>
      </c>
    </row>
    <row r="1420" spans="1:12" ht="15" customHeight="1" x14ac:dyDescent="0.25">
      <c r="A1420" s="92" t="s">
        <v>1137</v>
      </c>
      <c r="B1420" s="86" t="s">
        <v>1138</v>
      </c>
      <c r="C1420" s="87" t="s">
        <v>3475</v>
      </c>
      <c r="D1420" s="87" t="s">
        <v>3470</v>
      </c>
      <c r="E1420" s="87" t="s">
        <v>3471</v>
      </c>
      <c r="F1420" s="87"/>
      <c r="G1420" s="87" t="s">
        <v>3470</v>
      </c>
      <c r="H1420" s="76">
        <v>4002381976420</v>
      </c>
      <c r="I1420" s="88">
        <v>279.89999999999998</v>
      </c>
      <c r="J1420" s="86" t="s">
        <v>1139</v>
      </c>
      <c r="K1420" s="87" t="s">
        <v>3455</v>
      </c>
      <c r="L1420" s="77">
        <f t="shared" si="22"/>
        <v>976420</v>
      </c>
    </row>
    <row r="1421" spans="1:12" ht="15" customHeight="1" x14ac:dyDescent="0.25">
      <c r="A1421" s="92" t="s">
        <v>1140</v>
      </c>
      <c r="B1421" s="86" t="s">
        <v>1141</v>
      </c>
      <c r="C1421" s="87" t="s">
        <v>3475</v>
      </c>
      <c r="D1421" s="87" t="s">
        <v>3470</v>
      </c>
      <c r="E1421" s="87" t="s">
        <v>3471</v>
      </c>
      <c r="F1421" s="87"/>
      <c r="G1421" s="87" t="s">
        <v>3470</v>
      </c>
      <c r="H1421" s="76">
        <v>4002381976437</v>
      </c>
      <c r="I1421" s="88">
        <v>349.7</v>
      </c>
      <c r="J1421" s="86" t="s">
        <v>1139</v>
      </c>
      <c r="K1421" s="87" t="s">
        <v>3455</v>
      </c>
      <c r="L1421" s="77">
        <f t="shared" si="22"/>
        <v>976437</v>
      </c>
    </row>
    <row r="1422" spans="1:12" ht="15" customHeight="1" x14ac:dyDescent="0.25">
      <c r="A1422" s="94">
        <v>892246</v>
      </c>
      <c r="B1422" s="79" t="s">
        <v>1145</v>
      </c>
      <c r="H1422" s="76">
        <v>4002381976444</v>
      </c>
      <c r="I1422" s="79">
        <v>300.8</v>
      </c>
      <c r="L1422" s="77">
        <f t="shared" si="22"/>
        <v>976444</v>
      </c>
    </row>
    <row r="1423" spans="1:12" ht="15" customHeight="1" x14ac:dyDescent="0.25">
      <c r="A1423" s="94">
        <v>892247</v>
      </c>
      <c r="B1423" s="79" t="s">
        <v>1147</v>
      </c>
      <c r="H1423" s="76">
        <v>4002381976451</v>
      </c>
      <c r="I1423" s="79">
        <v>375.8</v>
      </c>
      <c r="L1423" s="77">
        <f t="shared" si="22"/>
        <v>976451</v>
      </c>
    </row>
    <row r="1424" spans="1:12" ht="15" customHeight="1" x14ac:dyDescent="0.25">
      <c r="A1424" s="94">
        <v>892248</v>
      </c>
      <c r="B1424" s="79" t="s">
        <v>1148</v>
      </c>
      <c r="H1424" s="76">
        <v>4002381976468</v>
      </c>
      <c r="I1424" s="79">
        <v>300.8</v>
      </c>
      <c r="L1424" s="77">
        <f t="shared" si="22"/>
        <v>976468</v>
      </c>
    </row>
    <row r="1425" spans="1:12" ht="15" customHeight="1" x14ac:dyDescent="0.25">
      <c r="A1425" s="94">
        <v>892249</v>
      </c>
      <c r="B1425" s="79" t="s">
        <v>1149</v>
      </c>
      <c r="H1425" s="76">
        <v>4002381976475</v>
      </c>
      <c r="I1425" s="79">
        <v>375.8</v>
      </c>
      <c r="L1425" s="77">
        <f t="shared" si="22"/>
        <v>976475</v>
      </c>
    </row>
    <row r="1426" spans="1:12" ht="15" customHeight="1" x14ac:dyDescent="0.25">
      <c r="A1426" s="94">
        <v>892250</v>
      </c>
      <c r="B1426" s="79" t="s">
        <v>1150</v>
      </c>
      <c r="H1426" s="76">
        <v>4002381976482</v>
      </c>
      <c r="I1426" s="79">
        <v>300.8</v>
      </c>
      <c r="L1426" s="77">
        <f t="shared" si="22"/>
        <v>976482</v>
      </c>
    </row>
    <row r="1427" spans="1:12" ht="15" customHeight="1" x14ac:dyDescent="0.25">
      <c r="A1427" s="94">
        <v>892251</v>
      </c>
      <c r="B1427" s="79" t="s">
        <v>1151</v>
      </c>
      <c r="H1427" s="76">
        <v>4002381976499</v>
      </c>
      <c r="I1427" s="79">
        <v>375.8</v>
      </c>
      <c r="L1427" s="77">
        <f t="shared" si="22"/>
        <v>976499</v>
      </c>
    </row>
    <row r="1428" spans="1:12" ht="15" customHeight="1" x14ac:dyDescent="0.25">
      <c r="A1428" s="94">
        <v>892252</v>
      </c>
      <c r="B1428" s="79" t="s">
        <v>1152</v>
      </c>
      <c r="H1428" s="76">
        <v>4002381976505</v>
      </c>
      <c r="I1428" s="79">
        <v>300.8</v>
      </c>
      <c r="L1428" s="77">
        <f t="shared" si="22"/>
        <v>976505</v>
      </c>
    </row>
    <row r="1429" spans="1:12" ht="15" customHeight="1" x14ac:dyDescent="0.25">
      <c r="A1429" s="94">
        <v>892253</v>
      </c>
      <c r="B1429" s="79" t="s">
        <v>1153</v>
      </c>
      <c r="H1429" s="76">
        <v>4002381976512</v>
      </c>
      <c r="I1429" s="79">
        <v>375.8</v>
      </c>
      <c r="L1429" s="77">
        <f t="shared" si="22"/>
        <v>976512</v>
      </c>
    </row>
    <row r="1430" spans="1:12" ht="15" customHeight="1" x14ac:dyDescent="0.25">
      <c r="A1430" s="92" t="s">
        <v>1250</v>
      </c>
      <c r="B1430" s="86" t="s">
        <v>1251</v>
      </c>
      <c r="C1430" s="87" t="s">
        <v>3465</v>
      </c>
      <c r="D1430" s="87" t="s">
        <v>3498</v>
      </c>
      <c r="E1430" s="87" t="s">
        <v>3471</v>
      </c>
      <c r="F1430" s="87"/>
      <c r="G1430" s="87" t="s">
        <v>3498</v>
      </c>
      <c r="H1430" s="76">
        <v>4002381976529</v>
      </c>
      <c r="I1430" s="88">
        <v>456</v>
      </c>
      <c r="J1430" s="86" t="s">
        <v>1252</v>
      </c>
      <c r="K1430" s="87" t="s">
        <v>3455</v>
      </c>
      <c r="L1430" s="77">
        <f t="shared" si="22"/>
        <v>976529</v>
      </c>
    </row>
    <row r="1431" spans="1:12" ht="15" customHeight="1" x14ac:dyDescent="0.25">
      <c r="A1431" s="92" t="s">
        <v>1253</v>
      </c>
      <c r="B1431" s="86" t="s">
        <v>1254</v>
      </c>
      <c r="C1431" s="87" t="s">
        <v>3465</v>
      </c>
      <c r="D1431" s="87" t="s">
        <v>3498</v>
      </c>
      <c r="E1431" s="87" t="s">
        <v>3471</v>
      </c>
      <c r="F1431" s="87"/>
      <c r="G1431" s="87" t="s">
        <v>3498</v>
      </c>
      <c r="H1431" s="76">
        <v>4002381976536</v>
      </c>
      <c r="I1431" s="88">
        <v>539.6</v>
      </c>
      <c r="J1431" s="86" t="s">
        <v>1252</v>
      </c>
      <c r="K1431" s="87" t="s">
        <v>3455</v>
      </c>
      <c r="L1431" s="77">
        <f t="shared" si="22"/>
        <v>976536</v>
      </c>
    </row>
    <row r="1432" spans="1:12" ht="15" customHeight="1" x14ac:dyDescent="0.25">
      <c r="A1432" s="92" t="s">
        <v>1255</v>
      </c>
      <c r="B1432" s="86" t="s">
        <v>1256</v>
      </c>
      <c r="C1432" s="87" t="s">
        <v>3475</v>
      </c>
      <c r="D1432" s="87" t="s">
        <v>3498</v>
      </c>
      <c r="E1432" s="87" t="s">
        <v>3471</v>
      </c>
      <c r="F1432" s="87"/>
      <c r="G1432" s="87" t="s">
        <v>3498</v>
      </c>
      <c r="H1432" s="76">
        <v>4002381976543</v>
      </c>
      <c r="I1432" s="88">
        <v>456</v>
      </c>
      <c r="J1432" s="86" t="s">
        <v>1257</v>
      </c>
      <c r="K1432" s="87" t="s">
        <v>3455</v>
      </c>
      <c r="L1432" s="77">
        <f t="shared" si="22"/>
        <v>976543</v>
      </c>
    </row>
    <row r="1433" spans="1:12" ht="15" customHeight="1" x14ac:dyDescent="0.25">
      <c r="A1433" s="92" t="s">
        <v>1260</v>
      </c>
      <c r="B1433" s="86" t="s">
        <v>1261</v>
      </c>
      <c r="C1433" s="87" t="s">
        <v>3475</v>
      </c>
      <c r="D1433" s="87" t="s">
        <v>3498</v>
      </c>
      <c r="E1433" s="87" t="s">
        <v>3471</v>
      </c>
      <c r="F1433" s="87"/>
      <c r="G1433" s="87" t="s">
        <v>3498</v>
      </c>
      <c r="H1433" s="76">
        <v>4002381976550</v>
      </c>
      <c r="I1433" s="88">
        <v>456</v>
      </c>
      <c r="J1433" s="86" t="s">
        <v>1262</v>
      </c>
      <c r="K1433" s="87" t="s">
        <v>3455</v>
      </c>
      <c r="L1433" s="77">
        <f t="shared" si="22"/>
        <v>976550</v>
      </c>
    </row>
    <row r="1434" spans="1:12" ht="15" customHeight="1" x14ac:dyDescent="0.25">
      <c r="A1434" s="92" t="s">
        <v>1263</v>
      </c>
      <c r="B1434" s="86" t="s">
        <v>1264</v>
      </c>
      <c r="C1434" s="87" t="s">
        <v>3475</v>
      </c>
      <c r="D1434" s="87" t="s">
        <v>3498</v>
      </c>
      <c r="E1434" s="87" t="s">
        <v>3471</v>
      </c>
      <c r="F1434" s="87"/>
      <c r="G1434" s="87" t="s">
        <v>3498</v>
      </c>
      <c r="H1434" s="76">
        <v>4002381976567</v>
      </c>
      <c r="I1434" s="88">
        <v>539.6</v>
      </c>
      <c r="J1434" s="86" t="s">
        <v>1262</v>
      </c>
      <c r="K1434" s="87" t="s">
        <v>3455</v>
      </c>
      <c r="L1434" s="77">
        <f t="shared" si="22"/>
        <v>976567</v>
      </c>
    </row>
    <row r="1435" spans="1:12" ht="15" customHeight="1" x14ac:dyDescent="0.25">
      <c r="A1435" s="92" t="s">
        <v>1258</v>
      </c>
      <c r="B1435" s="86" t="s">
        <v>1259</v>
      </c>
      <c r="C1435" s="87" t="s">
        <v>3475</v>
      </c>
      <c r="D1435" s="87" t="s">
        <v>3498</v>
      </c>
      <c r="E1435" s="87" t="s">
        <v>3471</v>
      </c>
      <c r="F1435" s="87"/>
      <c r="G1435" s="87" t="s">
        <v>3498</v>
      </c>
      <c r="H1435" s="76">
        <v>4002381976901</v>
      </c>
      <c r="I1435" s="88">
        <v>539.6</v>
      </c>
      <c r="J1435" s="86" t="s">
        <v>1257</v>
      </c>
      <c r="K1435" s="87" t="s">
        <v>3455</v>
      </c>
      <c r="L1435" s="77">
        <f t="shared" si="22"/>
        <v>976901</v>
      </c>
    </row>
    <row r="1436" spans="1:12" ht="15" customHeight="1" x14ac:dyDescent="0.25">
      <c r="A1436" s="94">
        <v>893292</v>
      </c>
      <c r="B1436" s="79" t="s">
        <v>1197</v>
      </c>
      <c r="H1436" s="76">
        <v>4002381979056</v>
      </c>
      <c r="I1436" s="79">
        <v>220</v>
      </c>
      <c r="L1436" s="77">
        <f t="shared" si="22"/>
        <v>979056</v>
      </c>
    </row>
    <row r="1437" spans="1:12" ht="15" customHeight="1" x14ac:dyDescent="0.25">
      <c r="A1437" s="94">
        <v>893323</v>
      </c>
      <c r="B1437" s="79" t="s">
        <v>1198</v>
      </c>
      <c r="H1437" s="76">
        <v>4002381979063</v>
      </c>
      <c r="I1437" s="79">
        <v>260.5</v>
      </c>
      <c r="L1437" s="77">
        <f t="shared" si="22"/>
        <v>979063</v>
      </c>
    </row>
    <row r="1438" spans="1:12" ht="15" customHeight="1" x14ac:dyDescent="0.25">
      <c r="A1438" s="94">
        <v>893324</v>
      </c>
      <c r="B1438" s="79" t="s">
        <v>1199</v>
      </c>
      <c r="H1438" s="76">
        <v>4002381979070</v>
      </c>
      <c r="I1438" s="79">
        <v>220</v>
      </c>
      <c r="L1438" s="77">
        <f t="shared" si="22"/>
        <v>979070</v>
      </c>
    </row>
    <row r="1439" spans="1:12" ht="15" customHeight="1" x14ac:dyDescent="0.25">
      <c r="A1439" s="94">
        <v>893325</v>
      </c>
      <c r="B1439" s="79" t="s">
        <v>1200</v>
      </c>
      <c r="H1439" s="76">
        <v>4002381979087</v>
      </c>
      <c r="I1439" s="79">
        <v>260.5</v>
      </c>
      <c r="L1439" s="77">
        <f t="shared" si="22"/>
        <v>979087</v>
      </c>
    </row>
    <row r="1440" spans="1:12" ht="15" customHeight="1" x14ac:dyDescent="0.25">
      <c r="A1440" s="94">
        <v>893326</v>
      </c>
      <c r="B1440" s="79" t="s">
        <v>1201</v>
      </c>
      <c r="H1440" s="76">
        <v>4002381979094</v>
      </c>
      <c r="I1440" s="79">
        <v>220</v>
      </c>
      <c r="L1440" s="77">
        <f t="shared" si="22"/>
        <v>979094</v>
      </c>
    </row>
    <row r="1441" spans="1:12" ht="15" customHeight="1" x14ac:dyDescent="0.25">
      <c r="A1441" s="94">
        <v>893328</v>
      </c>
      <c r="B1441" s="79" t="s">
        <v>1202</v>
      </c>
      <c r="H1441" s="76">
        <v>4002381979117</v>
      </c>
      <c r="I1441" s="79">
        <v>220</v>
      </c>
      <c r="L1441" s="77">
        <f t="shared" si="22"/>
        <v>979117</v>
      </c>
    </row>
    <row r="1442" spans="1:12" ht="15" customHeight="1" x14ac:dyDescent="0.25">
      <c r="A1442" s="94">
        <v>893330</v>
      </c>
      <c r="B1442" s="79" t="s">
        <v>1203</v>
      </c>
      <c r="H1442" s="76">
        <v>4002381979131</v>
      </c>
      <c r="I1442" s="79">
        <v>220</v>
      </c>
      <c r="L1442" s="77">
        <f t="shared" si="22"/>
        <v>979131</v>
      </c>
    </row>
    <row r="1443" spans="1:12" ht="15" customHeight="1" x14ac:dyDescent="0.25">
      <c r="A1443" s="92" t="s">
        <v>2173</v>
      </c>
      <c r="B1443" s="86" t="s">
        <v>2174</v>
      </c>
      <c r="C1443" s="87" t="s">
        <v>3451</v>
      </c>
      <c r="D1443" s="87" t="s">
        <v>3490</v>
      </c>
      <c r="E1443" s="87" t="s">
        <v>3453</v>
      </c>
      <c r="F1443" s="87" t="s">
        <v>4196</v>
      </c>
      <c r="G1443" s="87" t="s">
        <v>4197</v>
      </c>
      <c r="H1443" s="76">
        <v>4002381979711</v>
      </c>
      <c r="I1443" s="88">
        <v>175.7</v>
      </c>
      <c r="J1443" s="86" t="s">
        <v>2175</v>
      </c>
      <c r="K1443" s="87" t="s">
        <v>3455</v>
      </c>
      <c r="L1443" s="77">
        <f t="shared" si="22"/>
        <v>979711</v>
      </c>
    </row>
    <row r="1444" spans="1:12" ht="15" customHeight="1" x14ac:dyDescent="0.25">
      <c r="A1444" s="92" t="s">
        <v>2176</v>
      </c>
      <c r="B1444" s="86" t="s">
        <v>2177</v>
      </c>
      <c r="C1444" s="87" t="s">
        <v>3451</v>
      </c>
      <c r="D1444" s="87" t="s">
        <v>3490</v>
      </c>
      <c r="E1444" s="87" t="s">
        <v>3453</v>
      </c>
      <c r="F1444" s="87" t="s">
        <v>4198</v>
      </c>
      <c r="G1444" s="87" t="s">
        <v>3751</v>
      </c>
      <c r="H1444" s="76">
        <v>4002381979728</v>
      </c>
      <c r="I1444" s="88">
        <v>146.4</v>
      </c>
      <c r="J1444" s="86" t="s">
        <v>2175</v>
      </c>
      <c r="K1444" s="87" t="s">
        <v>3455</v>
      </c>
      <c r="L1444" s="77">
        <f t="shared" si="22"/>
        <v>979728</v>
      </c>
    </row>
    <row r="1445" spans="1:12" ht="15" customHeight="1" x14ac:dyDescent="0.25">
      <c r="A1445" s="92" t="s">
        <v>2178</v>
      </c>
      <c r="B1445" s="86" t="s">
        <v>2179</v>
      </c>
      <c r="C1445" s="87" t="s">
        <v>3451</v>
      </c>
      <c r="D1445" s="87" t="s">
        <v>3490</v>
      </c>
      <c r="E1445" s="87" t="s">
        <v>3453</v>
      </c>
      <c r="F1445" s="87" t="s">
        <v>4034</v>
      </c>
      <c r="G1445" s="87" t="s">
        <v>4199</v>
      </c>
      <c r="H1445" s="76">
        <v>4002381979735</v>
      </c>
      <c r="I1445" s="88">
        <v>219.7</v>
      </c>
      <c r="J1445" s="86" t="s">
        <v>2175</v>
      </c>
      <c r="K1445" s="87" t="s">
        <v>3455</v>
      </c>
      <c r="L1445" s="77">
        <f t="shared" si="22"/>
        <v>979735</v>
      </c>
    </row>
    <row r="1446" spans="1:12" ht="15" customHeight="1" x14ac:dyDescent="0.25">
      <c r="A1446" s="92" t="s">
        <v>2180</v>
      </c>
      <c r="B1446" s="86" t="s">
        <v>2181</v>
      </c>
      <c r="C1446" s="87" t="s">
        <v>3451</v>
      </c>
      <c r="D1446" s="87" t="s">
        <v>3490</v>
      </c>
      <c r="E1446" s="87" t="s">
        <v>3453</v>
      </c>
      <c r="F1446" s="87" t="s">
        <v>4055</v>
      </c>
      <c r="G1446" s="87" t="s">
        <v>4187</v>
      </c>
      <c r="H1446" s="76">
        <v>4002381979742</v>
      </c>
      <c r="I1446" s="88">
        <v>307.60000000000002</v>
      </c>
      <c r="J1446" s="86" t="s">
        <v>2175</v>
      </c>
      <c r="K1446" s="87" t="s">
        <v>3455</v>
      </c>
      <c r="L1446" s="77">
        <f t="shared" si="22"/>
        <v>979742</v>
      </c>
    </row>
    <row r="1447" spans="1:12" ht="15" customHeight="1" x14ac:dyDescent="0.25">
      <c r="A1447" s="92" t="s">
        <v>2182</v>
      </c>
      <c r="B1447" s="86" t="s">
        <v>2183</v>
      </c>
      <c r="C1447" s="87" t="s">
        <v>3451</v>
      </c>
      <c r="D1447" s="87" t="s">
        <v>3490</v>
      </c>
      <c r="E1447" s="87" t="s">
        <v>3453</v>
      </c>
      <c r="F1447" s="87" t="s">
        <v>3800</v>
      </c>
      <c r="G1447" s="87" t="s">
        <v>3506</v>
      </c>
      <c r="H1447" s="76">
        <v>4002381979759</v>
      </c>
      <c r="I1447" s="88">
        <v>146.4</v>
      </c>
      <c r="J1447" s="86" t="s">
        <v>2175</v>
      </c>
      <c r="K1447" s="87" t="s">
        <v>3455</v>
      </c>
      <c r="L1447" s="77">
        <f t="shared" si="22"/>
        <v>979759</v>
      </c>
    </row>
    <row r="1448" spans="1:12" ht="15" customHeight="1" x14ac:dyDescent="0.25">
      <c r="A1448" s="92" t="s">
        <v>2184</v>
      </c>
      <c r="B1448" s="86" t="s">
        <v>2185</v>
      </c>
      <c r="C1448" s="87" t="s">
        <v>3451</v>
      </c>
      <c r="D1448" s="87" t="s">
        <v>3490</v>
      </c>
      <c r="E1448" s="87" t="s">
        <v>3453</v>
      </c>
      <c r="F1448" s="87" t="s">
        <v>4200</v>
      </c>
      <c r="G1448" s="87" t="s">
        <v>4201</v>
      </c>
      <c r="H1448" s="76">
        <v>4002381979766</v>
      </c>
      <c r="I1448" s="88">
        <v>161.1</v>
      </c>
      <c r="J1448" s="86" t="s">
        <v>2175</v>
      </c>
      <c r="K1448" s="87" t="s">
        <v>3455</v>
      </c>
      <c r="L1448" s="77">
        <f t="shared" si="22"/>
        <v>979766</v>
      </c>
    </row>
    <row r="1449" spans="1:12" ht="15" customHeight="1" x14ac:dyDescent="0.25">
      <c r="A1449" s="92" t="s">
        <v>2186</v>
      </c>
      <c r="B1449" s="86" t="s">
        <v>2187</v>
      </c>
      <c r="C1449" s="87" t="s">
        <v>3451</v>
      </c>
      <c r="D1449" s="87" t="s">
        <v>3490</v>
      </c>
      <c r="E1449" s="87" t="s">
        <v>3453</v>
      </c>
      <c r="F1449" s="87" t="s">
        <v>4202</v>
      </c>
      <c r="G1449" s="87" t="s">
        <v>3665</v>
      </c>
      <c r="H1449" s="76">
        <v>4002381979773</v>
      </c>
      <c r="I1449" s="88">
        <v>307.7</v>
      </c>
      <c r="J1449" s="86" t="s">
        <v>2175</v>
      </c>
      <c r="K1449" s="87" t="s">
        <v>3455</v>
      </c>
      <c r="L1449" s="77">
        <f t="shared" si="22"/>
        <v>979773</v>
      </c>
    </row>
    <row r="1450" spans="1:12" ht="15" customHeight="1" x14ac:dyDescent="0.25">
      <c r="A1450" s="92" t="s">
        <v>2188</v>
      </c>
      <c r="B1450" s="86" t="s">
        <v>2189</v>
      </c>
      <c r="C1450" s="87" t="s">
        <v>3451</v>
      </c>
      <c r="D1450" s="87" t="s">
        <v>3490</v>
      </c>
      <c r="E1450" s="87" t="s">
        <v>3453</v>
      </c>
      <c r="F1450" s="87" t="s">
        <v>4082</v>
      </c>
      <c r="G1450" s="87" t="s">
        <v>3664</v>
      </c>
      <c r="H1450" s="76">
        <v>4002381979780</v>
      </c>
      <c r="I1450" s="88">
        <v>586</v>
      </c>
      <c r="J1450" s="86" t="s">
        <v>2175</v>
      </c>
      <c r="K1450" s="87" t="s">
        <v>3455</v>
      </c>
      <c r="L1450" s="77">
        <f t="shared" si="22"/>
        <v>979780</v>
      </c>
    </row>
    <row r="1451" spans="1:12" ht="15" customHeight="1" x14ac:dyDescent="0.25">
      <c r="A1451" s="92" t="s">
        <v>2198</v>
      </c>
      <c r="B1451" s="86" t="s">
        <v>2199</v>
      </c>
      <c r="C1451" s="87" t="s">
        <v>3451</v>
      </c>
      <c r="D1451" s="87" t="s">
        <v>3490</v>
      </c>
      <c r="E1451" s="87" t="s">
        <v>3453</v>
      </c>
      <c r="F1451" s="87" t="s">
        <v>3494</v>
      </c>
      <c r="G1451" s="87" t="s">
        <v>3797</v>
      </c>
      <c r="H1451" s="76">
        <v>4002381979797</v>
      </c>
      <c r="I1451" s="88">
        <v>219.7</v>
      </c>
      <c r="J1451" s="86" t="s">
        <v>2175</v>
      </c>
      <c r="K1451" s="87" t="s">
        <v>3455</v>
      </c>
      <c r="L1451" s="77">
        <f t="shared" si="22"/>
        <v>979797</v>
      </c>
    </row>
    <row r="1452" spans="1:12" ht="15" customHeight="1" x14ac:dyDescent="0.25">
      <c r="A1452" s="92" t="s">
        <v>2200</v>
      </c>
      <c r="B1452" s="86" t="s">
        <v>2201</v>
      </c>
      <c r="C1452" s="87" t="s">
        <v>3451</v>
      </c>
      <c r="D1452" s="87" t="s">
        <v>3490</v>
      </c>
      <c r="E1452" s="87" t="s">
        <v>3453</v>
      </c>
      <c r="F1452" s="87" t="s">
        <v>3536</v>
      </c>
      <c r="G1452" s="87" t="s">
        <v>3668</v>
      </c>
      <c r="H1452" s="76">
        <v>4002381979803</v>
      </c>
      <c r="I1452" s="88">
        <v>219.7</v>
      </c>
      <c r="J1452" s="86" t="s">
        <v>2175</v>
      </c>
      <c r="K1452" s="87" t="s">
        <v>3455</v>
      </c>
      <c r="L1452" s="77">
        <f t="shared" si="22"/>
        <v>979803</v>
      </c>
    </row>
    <row r="1453" spans="1:12" ht="15" customHeight="1" x14ac:dyDescent="0.25">
      <c r="A1453" s="92" t="s">
        <v>2202</v>
      </c>
      <c r="B1453" s="86" t="s">
        <v>2203</v>
      </c>
      <c r="C1453" s="87" t="s">
        <v>3451</v>
      </c>
      <c r="D1453" s="87" t="s">
        <v>3490</v>
      </c>
      <c r="E1453" s="87" t="s">
        <v>3453</v>
      </c>
      <c r="F1453" s="87" t="s">
        <v>3508</v>
      </c>
      <c r="G1453" s="87" t="s">
        <v>4026</v>
      </c>
      <c r="H1453" s="76">
        <v>4002381979810</v>
      </c>
      <c r="I1453" s="88">
        <v>175.7</v>
      </c>
      <c r="J1453" s="86" t="s">
        <v>2175</v>
      </c>
      <c r="K1453" s="87" t="s">
        <v>3455</v>
      </c>
      <c r="L1453" s="77">
        <f t="shared" si="22"/>
        <v>979810</v>
      </c>
    </row>
    <row r="1454" spans="1:12" ht="15" customHeight="1" x14ac:dyDescent="0.25">
      <c r="A1454" s="92" t="s">
        <v>2204</v>
      </c>
      <c r="B1454" s="86" t="s">
        <v>2205</v>
      </c>
      <c r="C1454" s="87" t="s">
        <v>3451</v>
      </c>
      <c r="D1454" s="87" t="s">
        <v>3490</v>
      </c>
      <c r="E1454" s="87" t="s">
        <v>3453</v>
      </c>
      <c r="F1454" s="87" t="s">
        <v>3941</v>
      </c>
      <c r="G1454" s="87" t="s">
        <v>4165</v>
      </c>
      <c r="H1454" s="76">
        <v>4002381979827</v>
      </c>
      <c r="I1454" s="88">
        <v>175.7</v>
      </c>
      <c r="J1454" s="86" t="s">
        <v>2175</v>
      </c>
      <c r="K1454" s="87" t="s">
        <v>3455</v>
      </c>
      <c r="L1454" s="77">
        <f t="shared" si="22"/>
        <v>979827</v>
      </c>
    </row>
    <row r="1455" spans="1:12" ht="15" customHeight="1" x14ac:dyDescent="0.25">
      <c r="A1455" s="92" t="s">
        <v>2190</v>
      </c>
      <c r="B1455" s="86" t="s">
        <v>2191</v>
      </c>
      <c r="C1455" s="87" t="s">
        <v>3451</v>
      </c>
      <c r="D1455" s="87" t="s">
        <v>3490</v>
      </c>
      <c r="E1455" s="87" t="s">
        <v>3453</v>
      </c>
      <c r="F1455" s="87" t="s">
        <v>4203</v>
      </c>
      <c r="G1455" s="87" t="s">
        <v>4204</v>
      </c>
      <c r="H1455" s="76">
        <v>4002381979834</v>
      </c>
      <c r="I1455" s="88">
        <v>542.1</v>
      </c>
      <c r="J1455" s="86" t="s">
        <v>2175</v>
      </c>
      <c r="K1455" s="87" t="s">
        <v>3455</v>
      </c>
      <c r="L1455" s="77">
        <f t="shared" si="22"/>
        <v>979834</v>
      </c>
    </row>
    <row r="1456" spans="1:12" ht="15" customHeight="1" x14ac:dyDescent="0.25">
      <c r="A1456" s="92" t="s">
        <v>2192</v>
      </c>
      <c r="B1456" s="86" t="s">
        <v>2193</v>
      </c>
      <c r="C1456" s="87" t="s">
        <v>3451</v>
      </c>
      <c r="D1456" s="87" t="s">
        <v>3490</v>
      </c>
      <c r="E1456" s="87" t="s">
        <v>3453</v>
      </c>
      <c r="F1456" s="87" t="s">
        <v>4174</v>
      </c>
      <c r="G1456" s="87" t="s">
        <v>4175</v>
      </c>
      <c r="H1456" s="76">
        <v>4002381979841</v>
      </c>
      <c r="I1456" s="88">
        <v>175.8</v>
      </c>
      <c r="J1456" s="86" t="s">
        <v>2175</v>
      </c>
      <c r="K1456" s="87" t="s">
        <v>3455</v>
      </c>
      <c r="L1456" s="77">
        <f t="shared" si="22"/>
        <v>979841</v>
      </c>
    </row>
    <row r="1457" spans="1:12" ht="15" customHeight="1" x14ac:dyDescent="0.25">
      <c r="A1457" s="92" t="s">
        <v>2194</v>
      </c>
      <c r="B1457" s="86" t="s">
        <v>2195</v>
      </c>
      <c r="C1457" s="87" t="s">
        <v>3451</v>
      </c>
      <c r="D1457" s="87" t="s">
        <v>3490</v>
      </c>
      <c r="E1457" s="87" t="s">
        <v>3453</v>
      </c>
      <c r="F1457" s="87" t="s">
        <v>3576</v>
      </c>
      <c r="G1457" s="87" t="s">
        <v>3507</v>
      </c>
      <c r="H1457" s="76">
        <v>4002381979858</v>
      </c>
      <c r="I1457" s="88">
        <v>556.79999999999995</v>
      </c>
      <c r="J1457" s="86" t="s">
        <v>2175</v>
      </c>
      <c r="K1457" s="87" t="s">
        <v>3455</v>
      </c>
      <c r="L1457" s="77">
        <f t="shared" si="22"/>
        <v>979858</v>
      </c>
    </row>
    <row r="1458" spans="1:12" ht="15" customHeight="1" x14ac:dyDescent="0.25">
      <c r="A1458" s="92" t="s">
        <v>2196</v>
      </c>
      <c r="B1458" s="86" t="s">
        <v>2197</v>
      </c>
      <c r="C1458" s="87" t="s">
        <v>3451</v>
      </c>
      <c r="D1458" s="87" t="s">
        <v>3490</v>
      </c>
      <c r="E1458" s="87" t="s">
        <v>3453</v>
      </c>
      <c r="F1458" s="87" t="s">
        <v>4171</v>
      </c>
      <c r="G1458" s="87" t="s">
        <v>4172</v>
      </c>
      <c r="H1458" s="76">
        <v>4002381979865</v>
      </c>
      <c r="I1458" s="88">
        <v>205</v>
      </c>
      <c r="J1458" s="86" t="s">
        <v>2175</v>
      </c>
      <c r="K1458" s="87" t="s">
        <v>3455</v>
      </c>
      <c r="L1458" s="77">
        <f t="shared" si="22"/>
        <v>979865</v>
      </c>
    </row>
    <row r="1459" spans="1:12" ht="15" customHeight="1" x14ac:dyDescent="0.25">
      <c r="A1459" s="94">
        <v>889327</v>
      </c>
      <c r="B1459" s="79" t="s">
        <v>2278</v>
      </c>
      <c r="H1459" s="76">
        <v>4002381985910</v>
      </c>
      <c r="I1459" s="79">
        <v>196.8</v>
      </c>
      <c r="L1459" s="77">
        <f t="shared" si="22"/>
        <v>985910</v>
      </c>
    </row>
    <row r="1460" spans="1:12" ht="15" customHeight="1" x14ac:dyDescent="0.25">
      <c r="A1460" s="92" t="s">
        <v>2631</v>
      </c>
      <c r="B1460" s="86" t="s">
        <v>2632</v>
      </c>
      <c r="C1460" s="87" t="s">
        <v>3475</v>
      </c>
      <c r="D1460" s="87" t="s">
        <v>3461</v>
      </c>
      <c r="E1460" s="87" t="s">
        <v>3471</v>
      </c>
      <c r="F1460" s="87" t="s">
        <v>3456</v>
      </c>
      <c r="G1460" s="87" t="s">
        <v>3461</v>
      </c>
      <c r="H1460" s="76">
        <v>4002381986016</v>
      </c>
      <c r="I1460" s="88">
        <v>139.1</v>
      </c>
      <c r="J1460" s="86" t="s">
        <v>2633</v>
      </c>
      <c r="K1460" s="87" t="s">
        <v>3496</v>
      </c>
      <c r="L1460" s="77">
        <f t="shared" si="22"/>
        <v>986016</v>
      </c>
    </row>
    <row r="1461" spans="1:12" ht="15" customHeight="1" x14ac:dyDescent="0.25">
      <c r="A1461" s="92" t="s">
        <v>2634</v>
      </c>
      <c r="B1461" s="86" t="s">
        <v>2635</v>
      </c>
      <c r="C1461" s="87" t="s">
        <v>3475</v>
      </c>
      <c r="D1461" s="87" t="s">
        <v>3461</v>
      </c>
      <c r="E1461" s="87" t="s">
        <v>3471</v>
      </c>
      <c r="F1461" s="87" t="s">
        <v>3456</v>
      </c>
      <c r="G1461" s="87" t="s">
        <v>3461</v>
      </c>
      <c r="H1461" s="76">
        <v>4002381986023</v>
      </c>
      <c r="I1461" s="88">
        <v>147.6</v>
      </c>
      <c r="J1461" s="86" t="s">
        <v>2633</v>
      </c>
      <c r="K1461" s="87" t="s">
        <v>3496</v>
      </c>
      <c r="L1461" s="77">
        <f t="shared" si="22"/>
        <v>986023</v>
      </c>
    </row>
    <row r="1462" spans="1:12" ht="15" customHeight="1" x14ac:dyDescent="0.25">
      <c r="A1462" s="92" t="s">
        <v>2636</v>
      </c>
      <c r="B1462" s="86" t="s">
        <v>2637</v>
      </c>
      <c r="C1462" s="87" t="s">
        <v>3475</v>
      </c>
      <c r="D1462" s="87" t="s">
        <v>3461</v>
      </c>
      <c r="E1462" s="87" t="s">
        <v>3471</v>
      </c>
      <c r="F1462" s="87" t="s">
        <v>3456</v>
      </c>
      <c r="G1462" s="87" t="s">
        <v>3461</v>
      </c>
      <c r="H1462" s="76">
        <v>4002381986030</v>
      </c>
      <c r="I1462" s="88">
        <v>147.6</v>
      </c>
      <c r="J1462" s="86" t="s">
        <v>2633</v>
      </c>
      <c r="K1462" s="87" t="s">
        <v>3496</v>
      </c>
      <c r="L1462" s="77">
        <f t="shared" si="22"/>
        <v>986030</v>
      </c>
    </row>
    <row r="1463" spans="1:12" ht="15" customHeight="1" x14ac:dyDescent="0.25">
      <c r="A1463" s="92" t="s">
        <v>2638</v>
      </c>
      <c r="B1463" s="86" t="s">
        <v>2639</v>
      </c>
      <c r="C1463" s="87" t="s">
        <v>3475</v>
      </c>
      <c r="D1463" s="87" t="s">
        <v>3461</v>
      </c>
      <c r="E1463" s="87" t="s">
        <v>3471</v>
      </c>
      <c r="F1463" s="87" t="s">
        <v>3456</v>
      </c>
      <c r="G1463" s="87" t="s">
        <v>3461</v>
      </c>
      <c r="H1463" s="76">
        <v>4002381986047</v>
      </c>
      <c r="I1463" s="88">
        <v>147.6</v>
      </c>
      <c r="J1463" s="86" t="s">
        <v>2633</v>
      </c>
      <c r="K1463" s="87" t="s">
        <v>3496</v>
      </c>
      <c r="L1463" s="77">
        <f t="shared" si="22"/>
        <v>986047</v>
      </c>
    </row>
    <row r="1464" spans="1:12" ht="15" customHeight="1" x14ac:dyDescent="0.25">
      <c r="A1464" s="92" t="s">
        <v>2628</v>
      </c>
      <c r="B1464" s="86" t="s">
        <v>2629</v>
      </c>
      <c r="C1464" s="87" t="s">
        <v>3475</v>
      </c>
      <c r="D1464" s="87" t="s">
        <v>3498</v>
      </c>
      <c r="E1464" s="87" t="s">
        <v>3471</v>
      </c>
      <c r="F1464" s="87"/>
      <c r="G1464" s="87" t="s">
        <v>3498</v>
      </c>
      <c r="H1464" s="76">
        <v>4002381986054</v>
      </c>
      <c r="I1464" s="88">
        <v>417.4</v>
      </c>
      <c r="J1464" s="86" t="s">
        <v>2630</v>
      </c>
      <c r="K1464" s="87" t="s">
        <v>3496</v>
      </c>
      <c r="L1464" s="77">
        <f t="shared" si="22"/>
        <v>986054</v>
      </c>
    </row>
    <row r="1465" spans="1:12" ht="15" customHeight="1" x14ac:dyDescent="0.25">
      <c r="A1465" s="94">
        <v>936239</v>
      </c>
      <c r="B1465" s="79" t="s">
        <v>2654</v>
      </c>
      <c r="H1465" s="76">
        <v>4002381986740</v>
      </c>
      <c r="I1465" s="79">
        <v>699.3</v>
      </c>
      <c r="L1465" s="77">
        <f t="shared" si="22"/>
        <v>986740</v>
      </c>
    </row>
    <row r="1466" spans="1:12" ht="15" customHeight="1" x14ac:dyDescent="0.25">
      <c r="A1466" s="92" t="s">
        <v>240</v>
      </c>
      <c r="B1466" s="86" t="s">
        <v>241</v>
      </c>
      <c r="C1466" s="87" t="s">
        <v>3475</v>
      </c>
      <c r="D1466" s="87" t="s">
        <v>3556</v>
      </c>
      <c r="E1466" s="87" t="s">
        <v>3471</v>
      </c>
      <c r="F1466" s="87" t="s">
        <v>3531</v>
      </c>
      <c r="G1466" s="87" t="s">
        <v>3556</v>
      </c>
      <c r="H1466" s="76">
        <v>4002381987310</v>
      </c>
      <c r="I1466" s="88">
        <v>477.5</v>
      </c>
      <c r="J1466" s="86" t="s">
        <v>242</v>
      </c>
      <c r="K1466" s="87" t="s">
        <v>3496</v>
      </c>
      <c r="L1466" s="77">
        <f t="shared" si="22"/>
        <v>987310</v>
      </c>
    </row>
    <row r="1467" spans="1:12" ht="15" customHeight="1" x14ac:dyDescent="0.25">
      <c r="A1467" s="92" t="s">
        <v>245</v>
      </c>
      <c r="B1467" s="86" t="s">
        <v>246</v>
      </c>
      <c r="C1467" s="87" t="s">
        <v>3475</v>
      </c>
      <c r="D1467" s="87" t="s">
        <v>3556</v>
      </c>
      <c r="E1467" s="87" t="s">
        <v>3471</v>
      </c>
      <c r="F1467" s="87" t="s">
        <v>3531</v>
      </c>
      <c r="G1467" s="87" t="s">
        <v>3556</v>
      </c>
      <c r="H1467" s="76">
        <v>4002381987358</v>
      </c>
      <c r="I1467" s="89">
        <v>1210.8</v>
      </c>
      <c r="J1467" s="86" t="s">
        <v>242</v>
      </c>
      <c r="K1467" s="87" t="s">
        <v>3496</v>
      </c>
      <c r="L1467" s="77">
        <f t="shared" si="22"/>
        <v>987358</v>
      </c>
    </row>
    <row r="1468" spans="1:12" ht="15" customHeight="1" x14ac:dyDescent="0.25">
      <c r="A1468" s="92" t="s">
        <v>243</v>
      </c>
      <c r="B1468" s="86" t="s">
        <v>244</v>
      </c>
      <c r="C1468" s="87" t="s">
        <v>3475</v>
      </c>
      <c r="D1468" s="87" t="s">
        <v>3603</v>
      </c>
      <c r="E1468" s="87" t="s">
        <v>3471</v>
      </c>
      <c r="F1468" s="87" t="s">
        <v>3531</v>
      </c>
      <c r="G1468" s="87" t="s">
        <v>3603</v>
      </c>
      <c r="H1468" s="76">
        <v>4002381987365</v>
      </c>
      <c r="I1468" s="88">
        <v>255.7</v>
      </c>
      <c r="J1468" s="86" t="s">
        <v>242</v>
      </c>
      <c r="K1468" s="87" t="s">
        <v>3496</v>
      </c>
      <c r="L1468" s="77">
        <f t="shared" si="22"/>
        <v>987365</v>
      </c>
    </row>
    <row r="1469" spans="1:12" ht="15" customHeight="1" x14ac:dyDescent="0.25">
      <c r="A1469" s="94">
        <v>890352</v>
      </c>
      <c r="B1469" s="79" t="s">
        <v>1142</v>
      </c>
      <c r="H1469" s="76">
        <v>4002381987426</v>
      </c>
      <c r="I1469" s="79">
        <v>300.8</v>
      </c>
      <c r="L1469" s="77">
        <f t="shared" si="22"/>
        <v>987426</v>
      </c>
    </row>
    <row r="1470" spans="1:12" ht="15" customHeight="1" x14ac:dyDescent="0.25">
      <c r="A1470" s="94">
        <v>890403</v>
      </c>
      <c r="B1470" s="79" t="s">
        <v>1144</v>
      </c>
      <c r="H1470" s="76">
        <v>4002381987433</v>
      </c>
      <c r="I1470" s="79">
        <v>375.8</v>
      </c>
      <c r="L1470" s="77">
        <f t="shared" si="22"/>
        <v>987433</v>
      </c>
    </row>
    <row r="1471" spans="1:12" ht="15" customHeight="1" x14ac:dyDescent="0.25">
      <c r="A1471" s="92" t="s">
        <v>1245</v>
      </c>
      <c r="B1471" s="86" t="s">
        <v>1246</v>
      </c>
      <c r="C1471" s="87" t="s">
        <v>3475</v>
      </c>
      <c r="D1471" s="87" t="s">
        <v>3498</v>
      </c>
      <c r="E1471" s="87" t="s">
        <v>3471</v>
      </c>
      <c r="F1471" s="87"/>
      <c r="G1471" s="87" t="s">
        <v>3498</v>
      </c>
      <c r="H1471" s="76">
        <v>4002381987440</v>
      </c>
      <c r="I1471" s="88">
        <v>456</v>
      </c>
      <c r="J1471" s="86" t="s">
        <v>1247</v>
      </c>
      <c r="K1471" s="87" t="s">
        <v>3455</v>
      </c>
      <c r="L1471" s="77">
        <f t="shared" si="22"/>
        <v>987440</v>
      </c>
    </row>
    <row r="1472" spans="1:12" ht="15" customHeight="1" x14ac:dyDescent="0.25">
      <c r="A1472" s="92" t="s">
        <v>1248</v>
      </c>
      <c r="B1472" s="86" t="s">
        <v>1249</v>
      </c>
      <c r="C1472" s="87" t="s">
        <v>3475</v>
      </c>
      <c r="D1472" s="87" t="s">
        <v>3498</v>
      </c>
      <c r="E1472" s="87" t="s">
        <v>3471</v>
      </c>
      <c r="F1472" s="87"/>
      <c r="G1472" s="87" t="s">
        <v>3498</v>
      </c>
      <c r="H1472" s="76">
        <v>4002381987457</v>
      </c>
      <c r="I1472" s="88">
        <v>539.6</v>
      </c>
      <c r="J1472" s="86" t="s">
        <v>1247</v>
      </c>
      <c r="K1472" s="87" t="s">
        <v>3455</v>
      </c>
      <c r="L1472" s="77">
        <f t="shared" si="22"/>
        <v>987457</v>
      </c>
    </row>
    <row r="1473" spans="1:12" ht="15" customHeight="1" x14ac:dyDescent="0.25">
      <c r="A1473" s="92" t="s">
        <v>1321</v>
      </c>
      <c r="B1473" s="86" t="s">
        <v>1322</v>
      </c>
      <c r="C1473" s="87" t="s">
        <v>3465</v>
      </c>
      <c r="D1473" s="87" t="s">
        <v>3470</v>
      </c>
      <c r="E1473" s="87" t="s">
        <v>3471</v>
      </c>
      <c r="F1473" s="87"/>
      <c r="G1473" s="87" t="s">
        <v>3470</v>
      </c>
      <c r="H1473" s="76">
        <v>4002381987501</v>
      </c>
      <c r="I1473" s="89">
        <v>1031.0999999999999</v>
      </c>
      <c r="J1473" s="86" t="s">
        <v>1323</v>
      </c>
      <c r="K1473" s="87" t="s">
        <v>3595</v>
      </c>
      <c r="L1473" s="77">
        <f t="shared" si="22"/>
        <v>987501</v>
      </c>
    </row>
    <row r="1474" spans="1:12" ht="15" customHeight="1" x14ac:dyDescent="0.25">
      <c r="A1474" s="92" t="s">
        <v>1324</v>
      </c>
      <c r="B1474" s="86" t="s">
        <v>1325</v>
      </c>
      <c r="C1474" s="87" t="s">
        <v>3475</v>
      </c>
      <c r="D1474" s="87" t="s">
        <v>3479</v>
      </c>
      <c r="E1474" s="87" t="s">
        <v>3471</v>
      </c>
      <c r="F1474" s="87"/>
      <c r="G1474" s="87" t="s">
        <v>3479</v>
      </c>
      <c r="H1474" s="76">
        <v>4002381987525</v>
      </c>
      <c r="I1474" s="88">
        <v>183.7</v>
      </c>
      <c r="J1474" s="86" t="s">
        <v>1323</v>
      </c>
      <c r="K1474" s="87" t="s">
        <v>3595</v>
      </c>
      <c r="L1474" s="77">
        <f t="shared" si="22"/>
        <v>987525</v>
      </c>
    </row>
    <row r="1475" spans="1:12" ht="15" customHeight="1" x14ac:dyDescent="0.25">
      <c r="A1475" s="95" t="s">
        <v>1846</v>
      </c>
      <c r="B1475" s="91" t="s">
        <v>2733</v>
      </c>
      <c r="C1475" s="87" t="s">
        <v>3475</v>
      </c>
      <c r="D1475" s="87" t="s">
        <v>4146</v>
      </c>
      <c r="E1475" s="87" t="s">
        <v>3471</v>
      </c>
      <c r="F1475" s="87"/>
      <c r="G1475" s="87" t="s">
        <v>4146</v>
      </c>
      <c r="H1475" s="76">
        <v>4002381987884</v>
      </c>
      <c r="I1475" s="88">
        <v>640.70000000000005</v>
      </c>
      <c r="J1475" s="91" t="s">
        <v>1847</v>
      </c>
      <c r="K1475" s="87" t="s">
        <v>3496</v>
      </c>
      <c r="L1475" s="77">
        <f t="shared" ref="L1475:L1490" si="23">IFERROR(VALUE(RIGHT(H1475,6)),"")</f>
        <v>987884</v>
      </c>
    </row>
    <row r="1476" spans="1:12" ht="15" customHeight="1" x14ac:dyDescent="0.25">
      <c r="A1476" s="95" t="s">
        <v>1848</v>
      </c>
      <c r="B1476" s="91" t="s">
        <v>2734</v>
      </c>
      <c r="C1476" s="87" t="s">
        <v>3475</v>
      </c>
      <c r="D1476" s="87" t="s">
        <v>4147</v>
      </c>
      <c r="E1476" s="87" t="s">
        <v>3453</v>
      </c>
      <c r="F1476" s="87"/>
      <c r="G1476" s="87" t="s">
        <v>4147</v>
      </c>
      <c r="H1476" s="76">
        <v>4002381987891</v>
      </c>
      <c r="I1476" s="88">
        <v>550.9</v>
      </c>
      <c r="J1476" s="91" t="s">
        <v>1801</v>
      </c>
      <c r="K1476" s="87" t="s">
        <v>3496</v>
      </c>
      <c r="L1476" s="77">
        <f t="shared" si="23"/>
        <v>987891</v>
      </c>
    </row>
    <row r="1477" spans="1:12" ht="15" customHeight="1" x14ac:dyDescent="0.25">
      <c r="A1477" s="92" t="s">
        <v>2625</v>
      </c>
      <c r="B1477" s="86" t="s">
        <v>2626</v>
      </c>
      <c r="C1477" s="87" t="s">
        <v>3465</v>
      </c>
      <c r="D1477" s="87" t="s">
        <v>3490</v>
      </c>
      <c r="E1477" s="87" t="s">
        <v>3593</v>
      </c>
      <c r="F1477" s="87"/>
      <c r="G1477" s="87" t="s">
        <v>3594</v>
      </c>
      <c r="I1477" s="88">
        <v>26.6</v>
      </c>
      <c r="J1477" s="86" t="s">
        <v>2627</v>
      </c>
      <c r="K1477" s="87" t="s">
        <v>3595</v>
      </c>
      <c r="L1477" s="77" t="str">
        <f t="shared" si="23"/>
        <v/>
      </c>
    </row>
    <row r="1478" spans="1:12" ht="15" customHeight="1" x14ac:dyDescent="0.25">
      <c r="A1478" s="92" t="s">
        <v>3283</v>
      </c>
      <c r="B1478" s="86" t="s">
        <v>3284</v>
      </c>
      <c r="C1478" s="87" t="s">
        <v>3475</v>
      </c>
      <c r="D1478" s="87" t="s">
        <v>3671</v>
      </c>
      <c r="E1478" s="87" t="s">
        <v>3593</v>
      </c>
      <c r="F1478" s="87"/>
      <c r="G1478" s="87" t="s">
        <v>3673</v>
      </c>
      <c r="I1478" s="88">
        <v>132.19999999999999</v>
      </c>
      <c r="J1478" s="86" t="s">
        <v>3278</v>
      </c>
      <c r="K1478" s="87" t="s">
        <v>3595</v>
      </c>
      <c r="L1478" s="77" t="str">
        <f t="shared" si="23"/>
        <v/>
      </c>
    </row>
    <row r="1479" spans="1:12" ht="15" customHeight="1" x14ac:dyDescent="0.25">
      <c r="A1479" s="92" t="s">
        <v>3285</v>
      </c>
      <c r="B1479" s="86" t="s">
        <v>3286</v>
      </c>
      <c r="C1479" s="87" t="s">
        <v>3475</v>
      </c>
      <c r="D1479" s="87" t="s">
        <v>3671</v>
      </c>
      <c r="E1479" s="87" t="s">
        <v>3593</v>
      </c>
      <c r="F1479" s="87"/>
      <c r="G1479" s="87" t="s">
        <v>3510</v>
      </c>
      <c r="I1479" s="88">
        <v>141</v>
      </c>
      <c r="J1479" s="86" t="s">
        <v>3287</v>
      </c>
      <c r="K1479" s="87" t="s">
        <v>3595</v>
      </c>
      <c r="L1479" s="77" t="str">
        <f t="shared" si="23"/>
        <v/>
      </c>
    </row>
    <row r="1480" spans="1:12" ht="15" customHeight="1" x14ac:dyDescent="0.25">
      <c r="A1480" s="92" t="s">
        <v>3288</v>
      </c>
      <c r="B1480" s="86" t="s">
        <v>3289</v>
      </c>
      <c r="C1480" s="87" t="s">
        <v>3475</v>
      </c>
      <c r="D1480" s="87" t="s">
        <v>3671</v>
      </c>
      <c r="E1480" s="87" t="s">
        <v>3593</v>
      </c>
      <c r="F1480" s="87"/>
      <c r="G1480" s="87" t="s">
        <v>3674</v>
      </c>
      <c r="I1480" s="88">
        <v>161.80000000000001</v>
      </c>
      <c r="J1480" s="86" t="s">
        <v>3287</v>
      </c>
      <c r="K1480" s="87" t="s">
        <v>3595</v>
      </c>
      <c r="L1480" s="77" t="str">
        <f t="shared" si="23"/>
        <v/>
      </c>
    </row>
    <row r="1481" spans="1:12" ht="15" customHeight="1" x14ac:dyDescent="0.25">
      <c r="A1481" s="92" t="s">
        <v>3290</v>
      </c>
      <c r="B1481" s="86" t="s">
        <v>3291</v>
      </c>
      <c r="C1481" s="87" t="s">
        <v>3475</v>
      </c>
      <c r="D1481" s="87" t="s">
        <v>3671</v>
      </c>
      <c r="E1481" s="87" t="s">
        <v>3593</v>
      </c>
      <c r="F1481" s="87"/>
      <c r="G1481" s="87" t="s">
        <v>3675</v>
      </c>
      <c r="I1481" s="88">
        <v>124.6</v>
      </c>
      <c r="J1481" s="86" t="s">
        <v>3278</v>
      </c>
      <c r="K1481" s="87" t="s">
        <v>3595</v>
      </c>
      <c r="L1481" s="77" t="str">
        <f t="shared" si="23"/>
        <v/>
      </c>
    </row>
    <row r="1482" spans="1:12" ht="15" customHeight="1" x14ac:dyDescent="0.25">
      <c r="A1482" s="92" t="s">
        <v>3292</v>
      </c>
      <c r="B1482" s="86" t="s">
        <v>3293</v>
      </c>
      <c r="C1482" s="87" t="s">
        <v>3475</v>
      </c>
      <c r="D1482" s="87" t="s">
        <v>3671</v>
      </c>
      <c r="E1482" s="87" t="s">
        <v>3593</v>
      </c>
      <c r="F1482" s="87"/>
      <c r="G1482" s="87" t="s">
        <v>3598</v>
      </c>
      <c r="I1482" s="88">
        <v>135.5</v>
      </c>
      <c r="J1482" s="86" t="s">
        <v>3278</v>
      </c>
      <c r="K1482" s="87" t="s">
        <v>3595</v>
      </c>
      <c r="L1482" s="77" t="str">
        <f t="shared" si="23"/>
        <v/>
      </c>
    </row>
    <row r="1483" spans="1:12" ht="15" customHeight="1" x14ac:dyDescent="0.25">
      <c r="A1483" s="92" t="s">
        <v>3690</v>
      </c>
      <c r="B1483" s="86" t="s">
        <v>3691</v>
      </c>
      <c r="C1483" s="87" t="s">
        <v>3475</v>
      </c>
      <c r="D1483" s="87" t="s">
        <v>3470</v>
      </c>
      <c r="E1483" s="87" t="s">
        <v>3453</v>
      </c>
      <c r="F1483" s="87" t="s">
        <v>3692</v>
      </c>
      <c r="G1483" s="87" t="s">
        <v>3470</v>
      </c>
      <c r="I1483" s="88">
        <v>417.3</v>
      </c>
      <c r="J1483" s="86" t="s">
        <v>3693</v>
      </c>
      <c r="K1483" s="87" t="s">
        <v>3694</v>
      </c>
      <c r="L1483" s="77" t="str">
        <f t="shared" si="23"/>
        <v/>
      </c>
    </row>
    <row r="1484" spans="1:12" ht="15" customHeight="1" x14ac:dyDescent="0.25">
      <c r="A1484" s="92" t="s">
        <v>3695</v>
      </c>
      <c r="B1484" s="86" t="s">
        <v>3696</v>
      </c>
      <c r="C1484" s="87" t="s">
        <v>3475</v>
      </c>
      <c r="D1484" s="87"/>
      <c r="E1484" s="87"/>
      <c r="F1484" s="87"/>
      <c r="G1484" s="87" t="s">
        <v>3490</v>
      </c>
      <c r="I1484" s="88">
        <v>964.3</v>
      </c>
      <c r="J1484" s="86"/>
      <c r="K1484" s="87" t="s">
        <v>3697</v>
      </c>
      <c r="L1484" s="77" t="str">
        <f t="shared" si="23"/>
        <v/>
      </c>
    </row>
    <row r="1485" spans="1:12" ht="15" customHeight="1" x14ac:dyDescent="0.25">
      <c r="A1485" s="92" t="s">
        <v>3072</v>
      </c>
      <c r="B1485" s="86" t="s">
        <v>2264</v>
      </c>
      <c r="C1485" s="87" t="s">
        <v>3465</v>
      </c>
      <c r="D1485" s="87" t="s">
        <v>3512</v>
      </c>
      <c r="E1485" s="87" t="s">
        <v>3453</v>
      </c>
      <c r="F1485" s="87" t="s">
        <v>3569</v>
      </c>
      <c r="G1485" s="87" t="s">
        <v>3728</v>
      </c>
      <c r="I1485" s="88">
        <v>344.7</v>
      </c>
      <c r="J1485" s="86" t="s">
        <v>117</v>
      </c>
      <c r="K1485" s="87" t="s">
        <v>3455</v>
      </c>
      <c r="L1485" s="77" t="str">
        <f t="shared" si="23"/>
        <v/>
      </c>
    </row>
    <row r="1486" spans="1:12" ht="15" customHeight="1" x14ac:dyDescent="0.25">
      <c r="A1486" s="92" t="s">
        <v>2879</v>
      </c>
      <c r="B1486" s="86" t="s">
        <v>2880</v>
      </c>
      <c r="C1486" s="87" t="s">
        <v>3475</v>
      </c>
      <c r="D1486" s="87" t="s">
        <v>3490</v>
      </c>
      <c r="E1486" s="87" t="s">
        <v>3593</v>
      </c>
      <c r="F1486" s="87"/>
      <c r="G1486" s="87" t="s">
        <v>3614</v>
      </c>
      <c r="I1486" s="89">
        <v>6568.4</v>
      </c>
      <c r="J1486" s="86" t="s">
        <v>2881</v>
      </c>
      <c r="K1486" s="87" t="s">
        <v>3595</v>
      </c>
      <c r="L1486" s="77" t="str">
        <f t="shared" si="23"/>
        <v/>
      </c>
    </row>
    <row r="1487" spans="1:12" ht="15" customHeight="1" x14ac:dyDescent="0.25">
      <c r="A1487" s="92" t="s">
        <v>2882</v>
      </c>
      <c r="B1487" s="86" t="s">
        <v>2883</v>
      </c>
      <c r="C1487" s="87" t="s">
        <v>3475</v>
      </c>
      <c r="D1487" s="87" t="s">
        <v>3490</v>
      </c>
      <c r="E1487" s="87" t="s">
        <v>3868</v>
      </c>
      <c r="F1487" s="87"/>
      <c r="G1487" s="87" t="s">
        <v>3870</v>
      </c>
      <c r="I1487" s="88">
        <v>296.39999999999998</v>
      </c>
      <c r="J1487" s="86" t="s">
        <v>2884</v>
      </c>
      <c r="K1487" s="87" t="s">
        <v>3595</v>
      </c>
      <c r="L1487" s="77" t="str">
        <f t="shared" si="23"/>
        <v/>
      </c>
    </row>
    <row r="1488" spans="1:12" ht="15" customHeight="1" x14ac:dyDescent="0.25">
      <c r="A1488" s="92" t="s">
        <v>2885</v>
      </c>
      <c r="B1488" s="86" t="s">
        <v>2886</v>
      </c>
      <c r="C1488" s="87" t="s">
        <v>3475</v>
      </c>
      <c r="D1488" s="87" t="s">
        <v>3490</v>
      </c>
      <c r="E1488" s="87" t="s">
        <v>3868</v>
      </c>
      <c r="F1488" s="87"/>
      <c r="G1488" s="87" t="s">
        <v>3871</v>
      </c>
      <c r="I1488" s="88">
        <v>237.8</v>
      </c>
      <c r="J1488" s="86" t="s">
        <v>2887</v>
      </c>
      <c r="K1488" s="87" t="s">
        <v>3595</v>
      </c>
      <c r="L1488" s="77" t="str">
        <f t="shared" si="23"/>
        <v/>
      </c>
    </row>
    <row r="1489" spans="1:12" ht="15" customHeight="1" x14ac:dyDescent="0.25">
      <c r="D1489" s="97"/>
      <c r="G1489" s="97"/>
      <c r="L1489" s="77" t="str">
        <f t="shared" si="23"/>
        <v/>
      </c>
    </row>
    <row r="1490" spans="1:12" ht="15" customHeight="1" x14ac:dyDescent="0.25">
      <c r="A1490" s="96"/>
      <c r="B1490" s="96"/>
      <c r="C1490" s="96"/>
      <c r="D1490" s="96"/>
      <c r="E1490" s="96"/>
      <c r="F1490" s="96"/>
      <c r="G1490" s="96"/>
      <c r="H1490" s="96"/>
      <c r="I1490" s="96"/>
      <c r="J1490" s="96"/>
      <c r="K1490" s="96"/>
      <c r="L1490" s="77" t="str">
        <f t="shared" si="23"/>
        <v/>
      </c>
    </row>
    <row r="1491" spans="1:12" ht="15" customHeight="1" x14ac:dyDescent="0.25">
      <c r="D1491" s="97"/>
    </row>
    <row r="1492" spans="1:12" ht="15" customHeight="1" x14ac:dyDescent="0.25">
      <c r="D1492" s="97"/>
    </row>
    <row r="1493" spans="1:12" ht="15" customHeight="1" x14ac:dyDescent="0.25">
      <c r="D1493" s="97"/>
    </row>
    <row r="1494" spans="1:12" ht="15" customHeight="1" x14ac:dyDescent="0.25">
      <c r="D1494" s="97"/>
    </row>
    <row r="1495" spans="1:12" ht="15" customHeight="1" x14ac:dyDescent="0.25">
      <c r="D1495" s="97"/>
      <c r="G1495" s="97"/>
    </row>
    <row r="1496" spans="1:12" ht="15" customHeight="1" x14ac:dyDescent="0.25">
      <c r="D1496" s="97"/>
      <c r="G1496" s="97"/>
    </row>
    <row r="1498" spans="1:12" ht="15" customHeight="1" x14ac:dyDescent="0.25">
      <c r="D1498" s="97"/>
      <c r="G1498" s="97"/>
    </row>
    <row r="1499" spans="1:12" ht="15" customHeight="1" x14ac:dyDescent="0.25">
      <c r="D1499" s="97"/>
      <c r="G1499" s="97"/>
    </row>
    <row r="1501" spans="1:12" ht="15" customHeight="1" x14ac:dyDescent="0.25">
      <c r="D1501" s="97"/>
      <c r="G1501" s="97"/>
    </row>
    <row r="1502" spans="1:12" ht="15" customHeight="1" x14ac:dyDescent="0.25">
      <c r="D1502" s="97"/>
      <c r="G1502" s="97"/>
    </row>
    <row r="1503" spans="1:12" ht="15" customHeight="1" x14ac:dyDescent="0.25">
      <c r="D1503" s="97"/>
      <c r="G1503" s="97"/>
    </row>
    <row r="1504" spans="1:12" ht="15" customHeight="1" x14ac:dyDescent="0.25">
      <c r="D1504" s="97"/>
    </row>
    <row r="1505" spans="4:4" ht="15" customHeight="1" x14ac:dyDescent="0.25">
      <c r="D1505" s="97"/>
    </row>
    <row r="1506" spans="4:4" ht="15" customHeight="1" x14ac:dyDescent="0.25">
      <c r="D1506" s="97"/>
    </row>
    <row r="1507" spans="4:4" ht="15" customHeight="1" x14ac:dyDescent="0.25">
      <c r="D1507" s="97"/>
    </row>
    <row r="1508" spans="4:4" ht="15" customHeight="1" x14ac:dyDescent="0.25">
      <c r="D1508" s="97"/>
    </row>
    <row r="1509" spans="4:4" ht="15" customHeight="1" x14ac:dyDescent="0.25">
      <c r="D1509" s="97"/>
    </row>
    <row r="1510" spans="4:4" ht="15" customHeight="1" x14ac:dyDescent="0.25">
      <c r="D1510" s="97"/>
    </row>
    <row r="1511" spans="4:4" ht="15" customHeight="1" x14ac:dyDescent="0.25">
      <c r="D1511" s="97"/>
    </row>
    <row r="1512" spans="4:4" ht="15" customHeight="1" x14ac:dyDescent="0.25">
      <c r="D1512" s="97"/>
    </row>
    <row r="1513" spans="4:4" ht="15" customHeight="1" x14ac:dyDescent="0.25">
      <c r="D1513" s="97"/>
    </row>
    <row r="1514" spans="4:4" ht="15" customHeight="1" x14ac:dyDescent="0.25">
      <c r="D1514" s="97"/>
    </row>
    <row r="1515" spans="4:4" ht="15" customHeight="1" x14ac:dyDescent="0.25">
      <c r="D1515" s="97"/>
    </row>
    <row r="1516" spans="4:4" ht="15" customHeight="1" x14ac:dyDescent="0.25">
      <c r="D1516" s="97"/>
    </row>
    <row r="1517" spans="4:4" ht="15" customHeight="1" x14ac:dyDescent="0.25">
      <c r="D1517" s="97"/>
    </row>
    <row r="1518" spans="4:4" ht="15" customHeight="1" x14ac:dyDescent="0.25">
      <c r="D1518" s="97"/>
    </row>
    <row r="1519" spans="4:4" ht="15" customHeight="1" x14ac:dyDescent="0.25">
      <c r="D1519" s="97"/>
    </row>
    <row r="1520" spans="4:4" ht="15" customHeight="1" x14ac:dyDescent="0.25">
      <c r="D1520" s="97"/>
    </row>
    <row r="1521" spans="4:7" ht="15" customHeight="1" x14ac:dyDescent="0.25">
      <c r="D1521" s="97"/>
    </row>
    <row r="1522" spans="4:7" ht="15" customHeight="1" x14ac:dyDescent="0.25">
      <c r="D1522" s="97"/>
    </row>
    <row r="1523" spans="4:7" ht="15" customHeight="1" x14ac:dyDescent="0.25">
      <c r="D1523" s="97"/>
    </row>
    <row r="1524" spans="4:7" ht="15" customHeight="1" x14ac:dyDescent="0.25">
      <c r="D1524" s="97"/>
    </row>
    <row r="1525" spans="4:7" ht="15" customHeight="1" x14ac:dyDescent="0.25">
      <c r="D1525" s="97"/>
    </row>
    <row r="1526" spans="4:7" ht="15" customHeight="1" x14ac:dyDescent="0.25">
      <c r="D1526" s="97"/>
    </row>
    <row r="1527" spans="4:7" ht="15" customHeight="1" x14ac:dyDescent="0.25">
      <c r="D1527" s="97"/>
    </row>
    <row r="1528" spans="4:7" ht="15" customHeight="1" x14ac:dyDescent="0.25">
      <c r="D1528" s="97"/>
      <c r="G1528" s="97"/>
    </row>
    <row r="1529" spans="4:7" ht="15" customHeight="1" x14ac:dyDescent="0.25">
      <c r="D1529" s="97"/>
      <c r="G1529" s="97"/>
    </row>
    <row r="1530" spans="4:7" ht="15" customHeight="1" x14ac:dyDescent="0.25">
      <c r="D1530" s="97"/>
      <c r="G1530" s="97"/>
    </row>
    <row r="1531" spans="4:7" ht="15" customHeight="1" x14ac:dyDescent="0.25">
      <c r="D1531" s="97"/>
      <c r="G1531" s="97"/>
    </row>
    <row r="1532" spans="4:7" ht="15" customHeight="1" x14ac:dyDescent="0.25">
      <c r="D1532" s="97"/>
      <c r="G1532" s="97"/>
    </row>
    <row r="1533" spans="4:7" ht="15" customHeight="1" x14ac:dyDescent="0.25">
      <c r="D1533" s="97"/>
      <c r="G1533" s="97"/>
    </row>
    <row r="1534" spans="4:7" ht="15" customHeight="1" x14ac:dyDescent="0.25">
      <c r="D1534" s="97"/>
      <c r="G1534" s="97"/>
    </row>
    <row r="1535" spans="4:7" ht="15" customHeight="1" x14ac:dyDescent="0.25">
      <c r="D1535" s="97"/>
      <c r="G1535" s="97"/>
    </row>
    <row r="1536" spans="4:7" ht="15" customHeight="1" x14ac:dyDescent="0.25">
      <c r="D1536" s="97"/>
      <c r="G1536" s="97"/>
    </row>
    <row r="1537" spans="4:7" ht="15" customHeight="1" x14ac:dyDescent="0.25">
      <c r="D1537" s="97"/>
      <c r="G1537" s="97"/>
    </row>
    <row r="1538" spans="4:7" ht="15" customHeight="1" x14ac:dyDescent="0.25">
      <c r="D1538" s="97"/>
      <c r="G1538" s="97"/>
    </row>
    <row r="1539" spans="4:7" ht="15" customHeight="1" x14ac:dyDescent="0.25">
      <c r="D1539" s="97"/>
      <c r="G1539" s="97"/>
    </row>
    <row r="1540" spans="4:7" ht="15" customHeight="1" x14ac:dyDescent="0.25">
      <c r="D1540" s="97"/>
      <c r="G1540" s="97"/>
    </row>
    <row r="1541" spans="4:7" ht="15" customHeight="1" x14ac:dyDescent="0.25">
      <c r="D1541" s="97"/>
      <c r="G1541" s="97"/>
    </row>
    <row r="1542" spans="4:7" ht="15" customHeight="1" x14ac:dyDescent="0.25">
      <c r="D1542" s="97"/>
    </row>
    <row r="1543" spans="4:7" ht="15" customHeight="1" x14ac:dyDescent="0.25">
      <c r="D1543" s="97"/>
      <c r="G1543" s="97"/>
    </row>
    <row r="1544" spans="4:7" ht="15" customHeight="1" x14ac:dyDescent="0.25">
      <c r="D1544" s="97"/>
      <c r="G1544" s="97"/>
    </row>
    <row r="1547" spans="4:7" ht="15" customHeight="1" x14ac:dyDescent="0.25">
      <c r="D1547" s="97"/>
      <c r="G1547" s="97"/>
    </row>
    <row r="1548" spans="4:7" ht="15" customHeight="1" x14ac:dyDescent="0.25">
      <c r="D1548" s="97"/>
      <c r="G1548" s="97"/>
    </row>
    <row r="1549" spans="4:7" ht="15" customHeight="1" x14ac:dyDescent="0.25">
      <c r="D1549" s="97"/>
      <c r="G1549" s="97"/>
    </row>
    <row r="1550" spans="4:7" ht="15" customHeight="1" x14ac:dyDescent="0.25">
      <c r="D1550" s="97"/>
      <c r="G1550" s="97"/>
    </row>
    <row r="1552" spans="4:7" ht="15" customHeight="1" x14ac:dyDescent="0.25">
      <c r="D1552" s="97"/>
      <c r="G1552" s="97"/>
    </row>
    <row r="1553" spans="4:7" ht="15" customHeight="1" x14ac:dyDescent="0.25">
      <c r="D1553" s="97"/>
      <c r="G1553" s="97"/>
    </row>
    <row r="1554" spans="4:7" ht="15" customHeight="1" x14ac:dyDescent="0.25">
      <c r="D1554" s="97"/>
      <c r="G1554" s="97"/>
    </row>
    <row r="1555" spans="4:7" ht="15" customHeight="1" x14ac:dyDescent="0.25">
      <c r="D1555" s="97"/>
      <c r="G1555" s="97"/>
    </row>
    <row r="1556" spans="4:7" ht="15" customHeight="1" x14ac:dyDescent="0.25">
      <c r="D1556" s="97"/>
    </row>
    <row r="1557" spans="4:7" ht="15" customHeight="1" x14ac:dyDescent="0.25">
      <c r="D1557" s="97"/>
      <c r="G1557" s="97"/>
    </row>
    <row r="1560" spans="4:7" ht="15" customHeight="1" x14ac:dyDescent="0.25">
      <c r="G1560" s="97"/>
    </row>
    <row r="1563" spans="4:7" ht="15" customHeight="1" x14ac:dyDescent="0.25">
      <c r="D1563" s="97"/>
      <c r="G1563" s="97"/>
    </row>
    <row r="1565" spans="4:7" ht="15" customHeight="1" x14ac:dyDescent="0.25">
      <c r="D1565" s="97"/>
      <c r="G1565" s="97"/>
    </row>
    <row r="1566" spans="4:7" ht="15" customHeight="1" x14ac:dyDescent="0.25">
      <c r="D1566" s="97"/>
      <c r="G1566" s="97"/>
    </row>
    <row r="1567" spans="4:7" ht="15" customHeight="1" x14ac:dyDescent="0.25">
      <c r="D1567" s="97"/>
    </row>
    <row r="1568" spans="4:7" ht="15" customHeight="1" x14ac:dyDescent="0.25">
      <c r="D1568" s="97"/>
      <c r="G1568" s="97"/>
    </row>
    <row r="1569" spans="4:7" ht="15" customHeight="1" x14ac:dyDescent="0.25">
      <c r="D1569" s="97"/>
      <c r="G1569" s="97"/>
    </row>
    <row r="1570" spans="4:7" ht="15" customHeight="1" x14ac:dyDescent="0.25">
      <c r="D1570" s="97"/>
      <c r="G1570" s="97"/>
    </row>
    <row r="1571" spans="4:7" ht="15" customHeight="1" x14ac:dyDescent="0.25">
      <c r="D1571" s="97"/>
      <c r="G1571" s="97"/>
    </row>
    <row r="1573" spans="4:7" ht="15" customHeight="1" x14ac:dyDescent="0.25">
      <c r="D1573" s="97"/>
      <c r="G1573" s="97"/>
    </row>
    <row r="1574" spans="4:7" ht="15" customHeight="1" x14ac:dyDescent="0.25">
      <c r="D1574" s="97"/>
      <c r="G1574" s="97"/>
    </row>
    <row r="1575" spans="4:7" ht="15" customHeight="1" x14ac:dyDescent="0.25">
      <c r="D1575" s="97"/>
      <c r="G1575" s="97"/>
    </row>
    <row r="1576" spans="4:7" ht="15" customHeight="1" x14ac:dyDescent="0.25">
      <c r="D1576" s="97"/>
      <c r="G1576" s="97"/>
    </row>
    <row r="1577" spans="4:7" ht="15" customHeight="1" x14ac:dyDescent="0.25">
      <c r="D1577" s="97"/>
      <c r="G1577" s="97"/>
    </row>
    <row r="1578" spans="4:7" ht="15" customHeight="1" x14ac:dyDescent="0.25">
      <c r="D1578" s="97"/>
      <c r="G1578" s="97"/>
    </row>
    <row r="1579" spans="4:7" ht="15" customHeight="1" x14ac:dyDescent="0.25">
      <c r="D1579" s="97"/>
      <c r="G1579" s="97"/>
    </row>
    <row r="1580" spans="4:7" ht="15" customHeight="1" x14ac:dyDescent="0.25">
      <c r="D1580" s="97"/>
      <c r="G1580" s="97"/>
    </row>
    <row r="1581" spans="4:7" ht="15" customHeight="1" x14ac:dyDescent="0.25">
      <c r="D1581" s="97"/>
      <c r="G1581" s="97"/>
    </row>
    <row r="1582" spans="4:7" ht="15" customHeight="1" x14ac:dyDescent="0.25">
      <c r="D1582" s="97"/>
      <c r="G1582" s="97"/>
    </row>
    <row r="1584" spans="4:7" ht="15" customHeight="1" x14ac:dyDescent="0.25">
      <c r="D1584" s="97"/>
      <c r="G1584" s="97"/>
    </row>
    <row r="1585" spans="4:7" ht="15" customHeight="1" x14ac:dyDescent="0.25">
      <c r="D1585" s="97"/>
      <c r="G1585" s="97"/>
    </row>
    <row r="1586" spans="4:7" ht="15" customHeight="1" x14ac:dyDescent="0.25">
      <c r="D1586" s="97"/>
      <c r="G1586" s="97"/>
    </row>
    <row r="1587" spans="4:7" ht="15" customHeight="1" x14ac:dyDescent="0.25">
      <c r="D1587" s="97"/>
      <c r="G1587" s="97"/>
    </row>
    <row r="1588" spans="4:7" ht="15" customHeight="1" x14ac:dyDescent="0.25">
      <c r="D1588" s="97"/>
      <c r="G1588" s="97"/>
    </row>
    <row r="1589" spans="4:7" ht="15" customHeight="1" x14ac:dyDescent="0.25">
      <c r="D1589" s="97"/>
      <c r="G1589" s="97"/>
    </row>
    <row r="1590" spans="4:7" ht="15" customHeight="1" x14ac:dyDescent="0.25">
      <c r="D1590" s="97"/>
      <c r="G1590" s="97"/>
    </row>
    <row r="1591" spans="4:7" ht="15" customHeight="1" x14ac:dyDescent="0.25">
      <c r="D1591" s="97"/>
      <c r="G1591" s="97"/>
    </row>
    <row r="1592" spans="4:7" ht="15" customHeight="1" x14ac:dyDescent="0.25">
      <c r="D1592" s="97"/>
      <c r="G1592" s="97"/>
    </row>
    <row r="1593" spans="4:7" ht="15" customHeight="1" x14ac:dyDescent="0.25">
      <c r="D1593" s="97"/>
      <c r="G1593" s="97"/>
    </row>
    <row r="1594" spans="4:7" ht="15" customHeight="1" x14ac:dyDescent="0.25">
      <c r="D1594" s="97"/>
      <c r="G1594" s="97"/>
    </row>
    <row r="1595" spans="4:7" ht="15" customHeight="1" x14ac:dyDescent="0.25">
      <c r="D1595" s="97"/>
      <c r="G1595" s="97"/>
    </row>
    <row r="1596" spans="4:7" ht="15" customHeight="1" x14ac:dyDescent="0.25">
      <c r="D1596" s="97"/>
      <c r="G1596" s="97"/>
    </row>
    <row r="1597" spans="4:7" ht="15" customHeight="1" x14ac:dyDescent="0.25">
      <c r="D1597" s="97"/>
      <c r="G1597" s="97"/>
    </row>
    <row r="1598" spans="4:7" ht="15" customHeight="1" x14ac:dyDescent="0.25">
      <c r="D1598" s="97"/>
      <c r="G1598" s="97"/>
    </row>
    <row r="1599" spans="4:7" ht="15" customHeight="1" x14ac:dyDescent="0.25">
      <c r="D1599" s="97"/>
      <c r="G1599" s="97"/>
    </row>
    <row r="1600" spans="4:7" ht="15" customHeight="1" x14ac:dyDescent="0.25">
      <c r="D1600" s="97"/>
      <c r="G1600" s="97"/>
    </row>
    <row r="1602" spans="4:7" ht="15" customHeight="1" x14ac:dyDescent="0.25">
      <c r="D1602" s="97"/>
      <c r="G1602" s="97"/>
    </row>
    <row r="1603" spans="4:7" ht="15" customHeight="1" x14ac:dyDescent="0.25">
      <c r="D1603" s="97"/>
      <c r="G1603" s="97"/>
    </row>
    <row r="1605" spans="4:7" ht="15" customHeight="1" x14ac:dyDescent="0.25">
      <c r="D1605" s="97"/>
      <c r="G1605" s="97"/>
    </row>
    <row r="1606" spans="4:7" ht="15" customHeight="1" x14ac:dyDescent="0.25">
      <c r="D1606" s="97"/>
      <c r="G1606" s="97"/>
    </row>
    <row r="1607" spans="4:7" ht="15" customHeight="1" x14ac:dyDescent="0.25">
      <c r="D1607" s="97"/>
      <c r="G1607" s="97"/>
    </row>
    <row r="1608" spans="4:7" ht="15" customHeight="1" x14ac:dyDescent="0.25">
      <c r="D1608" s="97"/>
      <c r="G1608" s="97"/>
    </row>
    <row r="1609" spans="4:7" ht="15" customHeight="1" x14ac:dyDescent="0.25">
      <c r="D1609" s="97"/>
      <c r="G1609" s="97"/>
    </row>
    <row r="1610" spans="4:7" ht="15" customHeight="1" x14ac:dyDescent="0.25">
      <c r="D1610" s="97"/>
      <c r="G1610" s="97"/>
    </row>
    <row r="1611" spans="4:7" ht="15" customHeight="1" x14ac:dyDescent="0.25">
      <c r="D1611" s="97"/>
    </row>
    <row r="1612" spans="4:7" ht="15" customHeight="1" x14ac:dyDescent="0.25">
      <c r="D1612" s="97"/>
    </row>
    <row r="1613" spans="4:7" ht="15" customHeight="1" x14ac:dyDescent="0.25">
      <c r="D1613" s="97"/>
    </row>
    <row r="1614" spans="4:7" ht="15" customHeight="1" x14ac:dyDescent="0.25">
      <c r="D1614" s="97"/>
    </row>
    <row r="1615" spans="4:7" ht="15" customHeight="1" x14ac:dyDescent="0.25">
      <c r="D1615" s="97"/>
    </row>
    <row r="1616" spans="4:7" ht="15" customHeight="1" x14ac:dyDescent="0.25">
      <c r="D1616" s="97"/>
      <c r="G1616" s="97"/>
    </row>
    <row r="1617" spans="4:7" ht="15" customHeight="1" x14ac:dyDescent="0.25">
      <c r="D1617" s="97"/>
      <c r="G1617" s="97"/>
    </row>
    <row r="1618" spans="4:7" ht="15" customHeight="1" x14ac:dyDescent="0.25">
      <c r="D1618" s="97"/>
      <c r="G1618" s="97"/>
    </row>
    <row r="1619" spans="4:7" ht="15" customHeight="1" x14ac:dyDescent="0.25">
      <c r="D1619" s="97"/>
      <c r="G1619" s="97"/>
    </row>
    <row r="1620" spans="4:7" ht="15" customHeight="1" x14ac:dyDescent="0.25">
      <c r="D1620" s="97"/>
      <c r="G1620" s="97"/>
    </row>
    <row r="1621" spans="4:7" ht="15" customHeight="1" x14ac:dyDescent="0.25">
      <c r="D1621" s="97"/>
      <c r="G1621" s="97"/>
    </row>
    <row r="1622" spans="4:7" ht="15" customHeight="1" x14ac:dyDescent="0.25">
      <c r="D1622" s="97"/>
      <c r="G1622" s="97"/>
    </row>
    <row r="1623" spans="4:7" ht="15" customHeight="1" x14ac:dyDescent="0.25">
      <c r="D1623" s="97"/>
      <c r="G1623" s="97"/>
    </row>
    <row r="1624" spans="4:7" ht="15" customHeight="1" x14ac:dyDescent="0.25">
      <c r="D1624" s="97"/>
      <c r="G1624" s="97"/>
    </row>
    <row r="1625" spans="4:7" ht="15" customHeight="1" x14ac:dyDescent="0.25">
      <c r="D1625" s="97"/>
      <c r="G1625" s="97"/>
    </row>
    <row r="1626" spans="4:7" ht="15" customHeight="1" x14ac:dyDescent="0.25">
      <c r="D1626" s="97"/>
      <c r="G1626" s="97"/>
    </row>
    <row r="1627" spans="4:7" ht="15" customHeight="1" x14ac:dyDescent="0.25">
      <c r="D1627" s="97"/>
      <c r="G1627" s="97"/>
    </row>
    <row r="1628" spans="4:7" ht="15" customHeight="1" x14ac:dyDescent="0.25">
      <c r="D1628" s="97"/>
      <c r="G1628" s="97"/>
    </row>
    <row r="1629" spans="4:7" ht="15" customHeight="1" x14ac:dyDescent="0.25">
      <c r="D1629" s="97"/>
      <c r="G1629" s="97"/>
    </row>
    <row r="1630" spans="4:7" ht="15" customHeight="1" x14ac:dyDescent="0.25">
      <c r="D1630" s="97"/>
      <c r="G1630" s="97"/>
    </row>
    <row r="1631" spans="4:7" ht="15" customHeight="1" x14ac:dyDescent="0.25">
      <c r="D1631" s="97"/>
      <c r="G1631" s="97"/>
    </row>
    <row r="1632" spans="4:7" ht="15" customHeight="1" x14ac:dyDescent="0.25">
      <c r="D1632" s="97"/>
      <c r="G1632" s="97"/>
    </row>
    <row r="1633" spans="4:7" ht="15" customHeight="1" x14ac:dyDescent="0.25">
      <c r="D1633" s="97"/>
      <c r="G1633" s="97"/>
    </row>
    <row r="1634" spans="4:7" ht="15" customHeight="1" x14ac:dyDescent="0.25">
      <c r="D1634" s="97"/>
      <c r="G1634" s="97"/>
    </row>
    <row r="1635" spans="4:7" ht="15" customHeight="1" x14ac:dyDescent="0.25">
      <c r="D1635" s="97"/>
      <c r="G1635" s="97"/>
    </row>
    <row r="1636" spans="4:7" ht="15" customHeight="1" x14ac:dyDescent="0.25">
      <c r="D1636" s="97"/>
      <c r="G1636" s="97"/>
    </row>
    <row r="1637" spans="4:7" ht="15" customHeight="1" x14ac:dyDescent="0.25">
      <c r="D1637" s="97"/>
      <c r="G1637" s="97"/>
    </row>
    <row r="1638" spans="4:7" ht="15" customHeight="1" x14ac:dyDescent="0.25">
      <c r="D1638" s="97"/>
      <c r="G1638" s="97"/>
    </row>
    <row r="1639" spans="4:7" ht="15" customHeight="1" x14ac:dyDescent="0.25">
      <c r="D1639" s="97"/>
      <c r="G1639" s="97"/>
    </row>
    <row r="1640" spans="4:7" ht="15" customHeight="1" x14ac:dyDescent="0.25">
      <c r="D1640" s="97"/>
      <c r="G1640" s="97"/>
    </row>
    <row r="1641" spans="4:7" ht="15" customHeight="1" x14ac:dyDescent="0.25">
      <c r="D1641" s="97"/>
      <c r="G1641" s="97"/>
    </row>
    <row r="1642" spans="4:7" ht="15" customHeight="1" x14ac:dyDescent="0.25">
      <c r="D1642" s="97"/>
      <c r="G1642" s="97"/>
    </row>
    <row r="1643" spans="4:7" ht="15" customHeight="1" x14ac:dyDescent="0.25">
      <c r="D1643" s="97"/>
      <c r="G1643" s="97"/>
    </row>
    <row r="1645" spans="4:7" ht="15" customHeight="1" x14ac:dyDescent="0.25">
      <c r="D1645" s="97"/>
      <c r="G1645" s="97"/>
    </row>
    <row r="1646" spans="4:7" ht="15" customHeight="1" x14ac:dyDescent="0.25">
      <c r="D1646" s="97"/>
      <c r="G1646" s="97"/>
    </row>
    <row r="1647" spans="4:7" ht="15" customHeight="1" x14ac:dyDescent="0.25">
      <c r="D1647" s="97"/>
      <c r="G1647" s="97"/>
    </row>
    <row r="1648" spans="4:7" ht="15" customHeight="1" x14ac:dyDescent="0.25">
      <c r="D1648" s="97"/>
      <c r="G1648" s="97"/>
    </row>
    <row r="1649" spans="4:7" ht="15" customHeight="1" x14ac:dyDescent="0.25">
      <c r="D1649" s="97"/>
      <c r="G1649" s="97"/>
    </row>
    <row r="1650" spans="4:7" ht="15" customHeight="1" x14ac:dyDescent="0.25">
      <c r="D1650" s="97"/>
      <c r="G1650" s="97"/>
    </row>
    <row r="1653" spans="4:7" ht="15" customHeight="1" x14ac:dyDescent="0.25">
      <c r="D1653" s="97"/>
      <c r="G1653" s="97"/>
    </row>
    <row r="1654" spans="4:7" ht="15" customHeight="1" x14ac:dyDescent="0.25">
      <c r="G1654" s="97"/>
    </row>
    <row r="1655" spans="4:7" ht="15" customHeight="1" x14ac:dyDescent="0.25">
      <c r="D1655" s="97"/>
      <c r="G1655" s="97"/>
    </row>
    <row r="1656" spans="4:7" ht="15" customHeight="1" x14ac:dyDescent="0.25">
      <c r="D1656" s="97"/>
      <c r="G1656" s="97"/>
    </row>
    <row r="1657" spans="4:7" ht="15" customHeight="1" x14ac:dyDescent="0.25">
      <c r="D1657" s="97"/>
      <c r="G1657" s="97"/>
    </row>
    <row r="1658" spans="4:7" ht="15" customHeight="1" x14ac:dyDescent="0.25">
      <c r="D1658" s="97"/>
      <c r="G1658" s="97"/>
    </row>
    <row r="1659" spans="4:7" ht="15" customHeight="1" x14ac:dyDescent="0.25">
      <c r="D1659" s="97"/>
      <c r="G1659" s="97"/>
    </row>
    <row r="1660" spans="4:7" ht="15" customHeight="1" x14ac:dyDescent="0.25">
      <c r="D1660" s="97"/>
      <c r="G1660" s="97"/>
    </row>
    <row r="1661" spans="4:7" ht="15" customHeight="1" x14ac:dyDescent="0.25">
      <c r="D1661" s="97"/>
      <c r="G1661" s="97"/>
    </row>
    <row r="1662" spans="4:7" ht="15" customHeight="1" x14ac:dyDescent="0.25">
      <c r="D1662" s="97"/>
      <c r="G1662" s="97"/>
    </row>
    <row r="1663" spans="4:7" ht="15" customHeight="1" x14ac:dyDescent="0.25">
      <c r="D1663" s="97"/>
      <c r="G1663" s="97"/>
    </row>
    <row r="1664" spans="4:7" ht="15" customHeight="1" x14ac:dyDescent="0.25">
      <c r="D1664" s="97"/>
      <c r="G1664" s="97"/>
    </row>
    <row r="1665" spans="4:7" ht="15" customHeight="1" x14ac:dyDescent="0.25">
      <c r="D1665" s="97"/>
      <c r="G1665" s="97"/>
    </row>
    <row r="1666" spans="4:7" ht="15" customHeight="1" x14ac:dyDescent="0.25">
      <c r="D1666" s="97"/>
      <c r="G1666" s="97"/>
    </row>
    <row r="1674" spans="4:7" ht="15" customHeight="1" x14ac:dyDescent="0.25">
      <c r="D1674" s="97"/>
      <c r="G1674" s="97"/>
    </row>
    <row r="1675" spans="4:7" ht="15" customHeight="1" x14ac:dyDescent="0.25">
      <c r="D1675" s="97"/>
      <c r="G1675" s="97"/>
    </row>
    <row r="1676" spans="4:7" ht="15" customHeight="1" x14ac:dyDescent="0.25">
      <c r="D1676" s="97"/>
      <c r="G1676" s="97"/>
    </row>
    <row r="1677" spans="4:7" ht="15" customHeight="1" x14ac:dyDescent="0.25">
      <c r="D1677" s="97"/>
      <c r="G1677" s="97"/>
    </row>
    <row r="1678" spans="4:7" ht="15" customHeight="1" x14ac:dyDescent="0.25">
      <c r="D1678" s="97"/>
      <c r="G1678" s="97"/>
    </row>
    <row r="1679" spans="4:7" ht="15" customHeight="1" x14ac:dyDescent="0.25">
      <c r="D1679" s="97"/>
      <c r="G1679" s="97"/>
    </row>
    <row r="1680" spans="4:7" ht="15" customHeight="1" x14ac:dyDescent="0.25">
      <c r="D1680" s="97"/>
      <c r="G1680" s="97"/>
    </row>
    <row r="1681" spans="4:7" ht="15" customHeight="1" x14ac:dyDescent="0.25">
      <c r="D1681" s="97"/>
      <c r="G1681" s="97"/>
    </row>
    <row r="1682" spans="4:7" ht="15" customHeight="1" x14ac:dyDescent="0.25">
      <c r="D1682" s="97"/>
      <c r="G1682" s="97"/>
    </row>
    <row r="1683" spans="4:7" ht="15" customHeight="1" x14ac:dyDescent="0.25">
      <c r="D1683" s="97"/>
      <c r="G1683" s="97"/>
    </row>
    <row r="1684" spans="4:7" ht="15" customHeight="1" x14ac:dyDescent="0.25">
      <c r="D1684" s="97"/>
      <c r="G1684" s="97"/>
    </row>
    <row r="1685" spans="4:7" ht="15" customHeight="1" x14ac:dyDescent="0.25">
      <c r="D1685" s="97"/>
      <c r="G1685" s="97"/>
    </row>
    <row r="1686" spans="4:7" ht="15" customHeight="1" x14ac:dyDescent="0.25">
      <c r="D1686" s="97"/>
      <c r="G1686" s="97"/>
    </row>
    <row r="1687" spans="4:7" ht="15" customHeight="1" x14ac:dyDescent="0.25">
      <c r="D1687" s="97"/>
      <c r="G1687" s="97"/>
    </row>
    <row r="1688" spans="4:7" ht="15" customHeight="1" x14ac:dyDescent="0.25">
      <c r="D1688" s="97"/>
      <c r="G1688" s="97"/>
    </row>
    <row r="1689" spans="4:7" ht="15" customHeight="1" x14ac:dyDescent="0.25">
      <c r="D1689" s="97"/>
      <c r="G1689" s="97"/>
    </row>
    <row r="1690" spans="4:7" ht="15" customHeight="1" x14ac:dyDescent="0.25">
      <c r="D1690" s="97"/>
      <c r="G1690" s="97"/>
    </row>
    <row r="1691" spans="4:7" ht="15" customHeight="1" x14ac:dyDescent="0.25">
      <c r="D1691" s="97"/>
      <c r="G1691" s="97"/>
    </row>
    <row r="1692" spans="4:7" ht="15" customHeight="1" x14ac:dyDescent="0.25">
      <c r="D1692" s="97"/>
      <c r="G1692" s="97"/>
    </row>
    <row r="1693" spans="4:7" ht="15" customHeight="1" x14ac:dyDescent="0.25">
      <c r="D1693" s="97"/>
      <c r="G1693" s="97"/>
    </row>
    <row r="1694" spans="4:7" ht="15" customHeight="1" x14ac:dyDescent="0.25">
      <c r="D1694" s="97"/>
      <c r="G1694" s="97"/>
    </row>
    <row r="1695" spans="4:7" ht="15" customHeight="1" x14ac:dyDescent="0.25">
      <c r="D1695" s="97"/>
      <c r="G1695" s="97"/>
    </row>
    <row r="1696" spans="4:7" ht="15" customHeight="1" x14ac:dyDescent="0.25">
      <c r="D1696" s="97"/>
      <c r="G1696" s="97"/>
    </row>
    <row r="1697" spans="4:7" ht="15" customHeight="1" x14ac:dyDescent="0.25">
      <c r="D1697" s="97"/>
      <c r="G1697" s="97"/>
    </row>
    <row r="1698" spans="4:7" ht="15" customHeight="1" x14ac:dyDescent="0.25">
      <c r="D1698" s="97"/>
      <c r="G1698" s="97"/>
    </row>
    <row r="1699" spans="4:7" ht="15" customHeight="1" x14ac:dyDescent="0.25">
      <c r="D1699" s="97"/>
      <c r="G1699" s="97"/>
    </row>
    <row r="1700" spans="4:7" ht="15" customHeight="1" x14ac:dyDescent="0.25">
      <c r="D1700" s="97"/>
      <c r="G1700" s="97"/>
    </row>
    <row r="1701" spans="4:7" ht="15" customHeight="1" x14ac:dyDescent="0.25">
      <c r="D1701" s="97"/>
      <c r="G1701" s="97"/>
    </row>
    <row r="1702" spans="4:7" ht="15" customHeight="1" x14ac:dyDescent="0.25">
      <c r="D1702" s="97"/>
      <c r="G1702" s="97"/>
    </row>
    <row r="1703" spans="4:7" ht="15" customHeight="1" x14ac:dyDescent="0.25">
      <c r="D1703" s="97"/>
      <c r="G1703" s="97"/>
    </row>
    <row r="1704" spans="4:7" ht="15" customHeight="1" x14ac:dyDescent="0.25">
      <c r="D1704" s="97"/>
      <c r="G1704" s="97"/>
    </row>
    <row r="1705" spans="4:7" ht="15" customHeight="1" x14ac:dyDescent="0.25">
      <c r="D1705" s="97"/>
      <c r="G1705" s="97"/>
    </row>
    <row r="1706" spans="4:7" ht="15" customHeight="1" x14ac:dyDescent="0.25">
      <c r="D1706" s="97"/>
      <c r="G1706" s="97"/>
    </row>
    <row r="1707" spans="4:7" ht="15" customHeight="1" x14ac:dyDescent="0.25">
      <c r="D1707" s="97"/>
      <c r="G1707" s="97"/>
    </row>
    <row r="1708" spans="4:7" ht="15" customHeight="1" x14ac:dyDescent="0.25">
      <c r="D1708" s="97"/>
      <c r="G1708" s="97"/>
    </row>
    <row r="1709" spans="4:7" ht="15" customHeight="1" x14ac:dyDescent="0.25">
      <c r="D1709" s="97"/>
    </row>
    <row r="1710" spans="4:7" ht="15" customHeight="1" x14ac:dyDescent="0.25">
      <c r="D1710" s="97"/>
    </row>
    <row r="1711" spans="4:7" ht="15" customHeight="1" x14ac:dyDescent="0.25">
      <c r="D1711" s="97"/>
    </row>
    <row r="1712" spans="4:7" ht="15" customHeight="1" x14ac:dyDescent="0.25">
      <c r="D1712" s="97"/>
    </row>
    <row r="1713" spans="4:7" ht="15" customHeight="1" x14ac:dyDescent="0.25">
      <c r="D1713" s="97"/>
      <c r="G1713" s="97"/>
    </row>
    <row r="1714" spans="4:7" ht="15" customHeight="1" x14ac:dyDescent="0.25">
      <c r="D1714" s="97"/>
      <c r="G1714" s="97"/>
    </row>
    <row r="1715" spans="4:7" ht="15" customHeight="1" x14ac:dyDescent="0.25">
      <c r="D1715" s="97"/>
      <c r="G1715" s="97"/>
    </row>
    <row r="1716" spans="4:7" ht="15" customHeight="1" x14ac:dyDescent="0.25">
      <c r="D1716" s="97"/>
      <c r="G1716" s="97"/>
    </row>
    <row r="1717" spans="4:7" ht="15" customHeight="1" x14ac:dyDescent="0.25">
      <c r="D1717" s="97"/>
      <c r="G1717" s="97"/>
    </row>
    <row r="1718" spans="4:7" ht="15" customHeight="1" x14ac:dyDescent="0.25">
      <c r="D1718" s="97"/>
    </row>
    <row r="1719" spans="4:7" ht="15" customHeight="1" x14ac:dyDescent="0.25">
      <c r="D1719" s="97"/>
      <c r="G1719" s="97"/>
    </row>
    <row r="1720" spans="4:7" ht="15" customHeight="1" x14ac:dyDescent="0.25">
      <c r="D1720" s="97"/>
      <c r="G1720" s="97"/>
    </row>
    <row r="1721" spans="4:7" ht="15" customHeight="1" x14ac:dyDescent="0.25">
      <c r="D1721" s="97"/>
      <c r="G1721" s="97"/>
    </row>
    <row r="1722" spans="4:7" ht="15" customHeight="1" x14ac:dyDescent="0.25">
      <c r="D1722" s="97"/>
      <c r="G1722" s="97"/>
    </row>
    <row r="1723" spans="4:7" ht="15" customHeight="1" x14ac:dyDescent="0.25">
      <c r="D1723" s="97"/>
      <c r="G1723" s="97"/>
    </row>
    <row r="1724" spans="4:7" ht="15" customHeight="1" x14ac:dyDescent="0.25">
      <c r="D1724" s="97"/>
      <c r="G1724" s="97"/>
    </row>
    <row r="1725" spans="4:7" ht="15" customHeight="1" x14ac:dyDescent="0.25">
      <c r="D1725" s="97"/>
      <c r="G1725" s="97"/>
    </row>
    <row r="1726" spans="4:7" ht="15" customHeight="1" x14ac:dyDescent="0.25">
      <c r="D1726" s="97"/>
      <c r="G1726" s="97"/>
    </row>
    <row r="1727" spans="4:7" ht="15" customHeight="1" x14ac:dyDescent="0.25">
      <c r="D1727" s="97"/>
      <c r="G1727" s="97"/>
    </row>
    <row r="1728" spans="4:7" ht="15" customHeight="1" x14ac:dyDescent="0.25">
      <c r="D1728" s="97"/>
      <c r="G1728" s="97"/>
    </row>
    <row r="1729" spans="4:7" ht="15" customHeight="1" x14ac:dyDescent="0.25">
      <c r="D1729" s="97"/>
      <c r="G1729" s="97"/>
    </row>
    <row r="1730" spans="4:7" ht="15" customHeight="1" x14ac:dyDescent="0.25">
      <c r="D1730" s="97"/>
      <c r="G1730" s="97"/>
    </row>
    <row r="1731" spans="4:7" ht="15" customHeight="1" x14ac:dyDescent="0.25">
      <c r="D1731" s="97"/>
      <c r="G1731" s="97"/>
    </row>
    <row r="1732" spans="4:7" ht="15" customHeight="1" x14ac:dyDescent="0.25">
      <c r="D1732" s="97"/>
      <c r="G1732" s="97"/>
    </row>
    <row r="1733" spans="4:7" ht="15" customHeight="1" x14ac:dyDescent="0.25">
      <c r="D1733" s="97"/>
      <c r="G1733" s="97"/>
    </row>
    <row r="1734" spans="4:7" ht="15" customHeight="1" x14ac:dyDescent="0.25">
      <c r="D1734" s="97"/>
      <c r="G1734" s="97"/>
    </row>
    <row r="1735" spans="4:7" ht="15" customHeight="1" x14ac:dyDescent="0.25">
      <c r="D1735" s="97"/>
      <c r="G1735" s="97"/>
    </row>
    <row r="1736" spans="4:7" ht="15" customHeight="1" x14ac:dyDescent="0.25">
      <c r="D1736" s="97"/>
      <c r="G1736" s="97"/>
    </row>
    <row r="1737" spans="4:7" ht="15" customHeight="1" x14ac:dyDescent="0.25">
      <c r="D1737" s="97"/>
      <c r="G1737" s="97"/>
    </row>
    <row r="1738" spans="4:7" ht="15" customHeight="1" x14ac:dyDescent="0.25">
      <c r="D1738" s="97"/>
      <c r="G1738" s="97"/>
    </row>
    <row r="1739" spans="4:7" ht="15" customHeight="1" x14ac:dyDescent="0.25">
      <c r="D1739" s="97"/>
      <c r="G1739" s="97"/>
    </row>
    <row r="1740" spans="4:7" ht="15" customHeight="1" x14ac:dyDescent="0.25">
      <c r="D1740" s="97"/>
      <c r="G1740" s="97"/>
    </row>
    <row r="1741" spans="4:7" ht="15" customHeight="1" x14ac:dyDescent="0.25">
      <c r="D1741" s="97"/>
      <c r="G1741" s="97"/>
    </row>
    <row r="1742" spans="4:7" ht="15" customHeight="1" x14ac:dyDescent="0.25">
      <c r="D1742" s="97"/>
      <c r="G1742" s="97"/>
    </row>
    <row r="1743" spans="4:7" ht="15" customHeight="1" x14ac:dyDescent="0.25">
      <c r="D1743" s="97"/>
      <c r="G1743" s="97"/>
    </row>
    <row r="1744" spans="4:7" ht="15" customHeight="1" x14ac:dyDescent="0.25">
      <c r="D1744" s="97"/>
      <c r="G1744" s="97"/>
    </row>
    <row r="1745" spans="4:7" ht="15" customHeight="1" x14ac:dyDescent="0.25">
      <c r="D1745" s="97"/>
      <c r="G1745" s="97"/>
    </row>
    <row r="1746" spans="4:7" ht="15" customHeight="1" x14ac:dyDescent="0.25">
      <c r="D1746" s="97"/>
      <c r="G1746" s="97"/>
    </row>
    <row r="1747" spans="4:7" ht="15" customHeight="1" x14ac:dyDescent="0.25">
      <c r="D1747" s="97"/>
      <c r="G1747" s="97"/>
    </row>
    <row r="1748" spans="4:7" ht="15" customHeight="1" x14ac:dyDescent="0.25">
      <c r="D1748" s="97"/>
      <c r="G1748" s="97"/>
    </row>
    <row r="1749" spans="4:7" ht="15" customHeight="1" x14ac:dyDescent="0.25">
      <c r="D1749" s="97"/>
      <c r="G1749" s="97"/>
    </row>
    <row r="1750" spans="4:7" ht="15" customHeight="1" x14ac:dyDescent="0.25">
      <c r="D1750" s="97"/>
    </row>
    <row r="1752" spans="4:7" ht="15" customHeight="1" x14ac:dyDescent="0.25">
      <c r="D1752" s="97"/>
      <c r="G1752" s="97"/>
    </row>
    <row r="1753" spans="4:7" ht="15" customHeight="1" x14ac:dyDescent="0.25">
      <c r="D1753" s="97"/>
      <c r="G1753" s="97"/>
    </row>
    <row r="1754" spans="4:7" ht="15" customHeight="1" x14ac:dyDescent="0.25">
      <c r="D1754" s="97"/>
      <c r="G1754" s="97"/>
    </row>
    <row r="1755" spans="4:7" ht="15" customHeight="1" x14ac:dyDescent="0.25">
      <c r="D1755" s="97"/>
      <c r="G1755" s="97"/>
    </row>
    <row r="1756" spans="4:7" ht="15" customHeight="1" x14ac:dyDescent="0.25">
      <c r="D1756" s="97"/>
      <c r="G1756" s="97"/>
    </row>
    <row r="1757" spans="4:7" ht="15" customHeight="1" x14ac:dyDescent="0.25">
      <c r="D1757" s="97"/>
      <c r="G1757" s="97"/>
    </row>
    <row r="1758" spans="4:7" ht="15" customHeight="1" x14ac:dyDescent="0.25">
      <c r="D1758" s="97"/>
      <c r="G1758" s="97"/>
    </row>
    <row r="1759" spans="4:7" ht="15" customHeight="1" x14ac:dyDescent="0.25">
      <c r="D1759" s="97"/>
      <c r="G1759" s="97"/>
    </row>
    <row r="1760" spans="4:7" ht="15" customHeight="1" x14ac:dyDescent="0.25">
      <c r="D1760" s="97"/>
      <c r="G1760" s="97"/>
    </row>
    <row r="1761" spans="4:7" ht="15" customHeight="1" x14ac:dyDescent="0.25">
      <c r="D1761" s="97"/>
      <c r="G1761" s="97"/>
    </row>
    <row r="1762" spans="4:7" ht="15" customHeight="1" x14ac:dyDescent="0.25">
      <c r="D1762" s="97"/>
      <c r="G1762" s="97"/>
    </row>
    <row r="1763" spans="4:7" ht="15" customHeight="1" x14ac:dyDescent="0.25">
      <c r="D1763" s="97"/>
      <c r="G1763" s="97"/>
    </row>
    <row r="1764" spans="4:7" ht="15" customHeight="1" x14ac:dyDescent="0.25">
      <c r="D1764" s="97"/>
      <c r="G1764" s="97"/>
    </row>
    <row r="1765" spans="4:7" ht="15" customHeight="1" x14ac:dyDescent="0.25">
      <c r="D1765" s="97"/>
      <c r="G1765" s="97"/>
    </row>
    <row r="1766" spans="4:7" ht="15" customHeight="1" x14ac:dyDescent="0.25">
      <c r="D1766" s="97"/>
      <c r="G1766" s="97"/>
    </row>
    <row r="1767" spans="4:7" ht="15" customHeight="1" x14ac:dyDescent="0.25">
      <c r="D1767" s="97"/>
      <c r="G1767" s="97"/>
    </row>
    <row r="1768" spans="4:7" ht="15" customHeight="1" x14ac:dyDescent="0.25">
      <c r="D1768" s="97"/>
      <c r="G1768" s="97"/>
    </row>
    <row r="1769" spans="4:7" ht="15" customHeight="1" x14ac:dyDescent="0.25">
      <c r="D1769" s="97"/>
      <c r="G1769" s="97"/>
    </row>
    <row r="1770" spans="4:7" ht="15" customHeight="1" x14ac:dyDescent="0.25">
      <c r="D1770" s="97"/>
      <c r="G1770" s="97"/>
    </row>
    <row r="1771" spans="4:7" ht="15" customHeight="1" x14ac:dyDescent="0.25">
      <c r="D1771" s="97"/>
      <c r="G1771" s="97"/>
    </row>
    <row r="1772" spans="4:7" ht="15" customHeight="1" x14ac:dyDescent="0.25">
      <c r="D1772" s="97"/>
      <c r="G1772" s="97"/>
    </row>
    <row r="1773" spans="4:7" ht="15" customHeight="1" x14ac:dyDescent="0.25">
      <c r="D1773" s="97"/>
      <c r="G1773" s="97"/>
    </row>
    <row r="1774" spans="4:7" ht="15" customHeight="1" x14ac:dyDescent="0.25">
      <c r="D1774" s="97"/>
      <c r="G1774" s="97"/>
    </row>
    <row r="1775" spans="4:7" ht="15" customHeight="1" x14ac:dyDescent="0.25">
      <c r="D1775" s="97"/>
      <c r="G1775" s="97"/>
    </row>
    <row r="1776" spans="4:7" ht="15" customHeight="1" x14ac:dyDescent="0.25">
      <c r="D1776" s="97"/>
      <c r="G1776" s="97"/>
    </row>
    <row r="1777" spans="4:7" ht="15" customHeight="1" x14ac:dyDescent="0.25">
      <c r="D1777" s="97"/>
      <c r="G1777" s="97"/>
    </row>
    <row r="1778" spans="4:7" ht="15" customHeight="1" x14ac:dyDescent="0.25">
      <c r="D1778" s="97"/>
      <c r="G1778" s="97"/>
    </row>
    <row r="1779" spans="4:7" ht="15" customHeight="1" x14ac:dyDescent="0.25">
      <c r="D1779" s="97"/>
      <c r="G1779" s="97"/>
    </row>
    <row r="1780" spans="4:7" ht="15" customHeight="1" x14ac:dyDescent="0.25">
      <c r="D1780" s="97"/>
      <c r="G1780" s="97"/>
    </row>
    <row r="1781" spans="4:7" ht="15" customHeight="1" x14ac:dyDescent="0.25">
      <c r="D1781" s="97"/>
      <c r="G1781" s="97"/>
    </row>
    <row r="1782" spans="4:7" ht="15" customHeight="1" x14ac:dyDescent="0.25">
      <c r="D1782" s="97"/>
      <c r="G1782" s="97"/>
    </row>
    <row r="1783" spans="4:7" ht="15" customHeight="1" x14ac:dyDescent="0.25">
      <c r="D1783" s="97"/>
      <c r="G1783" s="97"/>
    </row>
    <row r="1784" spans="4:7" ht="15" customHeight="1" x14ac:dyDescent="0.25">
      <c r="D1784" s="97"/>
      <c r="G1784" s="97"/>
    </row>
    <row r="1785" spans="4:7" ht="15" customHeight="1" x14ac:dyDescent="0.25">
      <c r="D1785" s="97"/>
      <c r="G1785" s="97"/>
    </row>
    <row r="1786" spans="4:7" ht="15" customHeight="1" x14ac:dyDescent="0.25">
      <c r="D1786" s="97"/>
      <c r="G1786" s="97"/>
    </row>
    <row r="1787" spans="4:7" ht="15" customHeight="1" x14ac:dyDescent="0.25">
      <c r="D1787" s="97"/>
      <c r="G1787" s="97"/>
    </row>
    <row r="1788" spans="4:7" ht="15" customHeight="1" x14ac:dyDescent="0.25">
      <c r="D1788" s="97"/>
      <c r="G1788" s="97"/>
    </row>
    <row r="1789" spans="4:7" ht="15" customHeight="1" x14ac:dyDescent="0.25">
      <c r="D1789" s="97"/>
      <c r="G1789" s="97"/>
    </row>
    <row r="1790" spans="4:7" ht="15" customHeight="1" x14ac:dyDescent="0.25">
      <c r="D1790" s="97"/>
      <c r="G1790" s="97"/>
    </row>
    <row r="1791" spans="4:7" ht="15" customHeight="1" x14ac:dyDescent="0.25">
      <c r="D1791" s="97"/>
      <c r="G1791" s="97"/>
    </row>
    <row r="1792" spans="4:7" ht="15" customHeight="1" x14ac:dyDescent="0.25">
      <c r="D1792" s="97"/>
      <c r="G1792" s="97"/>
    </row>
    <row r="1793" spans="4:7" ht="15" customHeight="1" x14ac:dyDescent="0.25">
      <c r="D1793" s="97"/>
      <c r="G1793" s="97"/>
    </row>
    <row r="1794" spans="4:7" ht="15" customHeight="1" x14ac:dyDescent="0.25">
      <c r="D1794" s="97"/>
      <c r="G1794" s="97"/>
    </row>
    <row r="1796" spans="4:7" ht="15" customHeight="1" x14ac:dyDescent="0.25">
      <c r="D1796" s="97"/>
      <c r="G1796" s="97"/>
    </row>
    <row r="1797" spans="4:7" ht="15" customHeight="1" x14ac:dyDescent="0.25">
      <c r="D1797" s="97"/>
      <c r="G1797" s="97"/>
    </row>
    <row r="1798" spans="4:7" ht="15" customHeight="1" x14ac:dyDescent="0.25">
      <c r="D1798" s="97"/>
      <c r="G1798" s="97"/>
    </row>
    <row r="1799" spans="4:7" ht="15" customHeight="1" x14ac:dyDescent="0.25">
      <c r="D1799" s="97"/>
      <c r="G1799" s="97"/>
    </row>
    <row r="1800" spans="4:7" ht="15" customHeight="1" x14ac:dyDescent="0.25">
      <c r="D1800" s="97"/>
      <c r="G1800" s="97"/>
    </row>
    <row r="1801" spans="4:7" ht="15" customHeight="1" x14ac:dyDescent="0.25">
      <c r="D1801" s="97"/>
      <c r="G1801" s="97"/>
    </row>
    <row r="1802" spans="4:7" ht="15" customHeight="1" x14ac:dyDescent="0.25">
      <c r="D1802" s="97"/>
      <c r="G1802" s="97"/>
    </row>
    <row r="1803" spans="4:7" ht="15" customHeight="1" x14ac:dyDescent="0.25">
      <c r="D1803" s="97"/>
      <c r="G1803" s="97"/>
    </row>
    <row r="1804" spans="4:7" ht="15" customHeight="1" x14ac:dyDescent="0.25">
      <c r="D1804" s="97"/>
      <c r="G1804" s="97"/>
    </row>
    <row r="1805" spans="4:7" ht="15" customHeight="1" x14ac:dyDescent="0.25">
      <c r="D1805" s="97"/>
      <c r="G1805" s="97"/>
    </row>
    <row r="1806" spans="4:7" ht="15" customHeight="1" x14ac:dyDescent="0.25">
      <c r="D1806" s="97"/>
      <c r="G1806" s="97"/>
    </row>
    <row r="1807" spans="4:7" ht="15" customHeight="1" x14ac:dyDescent="0.25">
      <c r="D1807" s="97"/>
      <c r="G1807" s="97"/>
    </row>
    <row r="1808" spans="4:7" ht="15" customHeight="1" x14ac:dyDescent="0.25">
      <c r="D1808" s="97"/>
      <c r="G1808" s="97"/>
    </row>
    <row r="1809" spans="4:7" ht="15" customHeight="1" x14ac:dyDescent="0.25">
      <c r="D1809" s="97"/>
      <c r="G1809" s="97"/>
    </row>
    <row r="1810" spans="4:7" ht="15" customHeight="1" x14ac:dyDescent="0.25">
      <c r="D1810" s="97"/>
      <c r="G1810" s="97"/>
    </row>
    <row r="1811" spans="4:7" ht="15" customHeight="1" x14ac:dyDescent="0.25">
      <c r="D1811" s="97"/>
      <c r="G1811" s="97"/>
    </row>
    <row r="1812" spans="4:7" ht="15" customHeight="1" x14ac:dyDescent="0.25">
      <c r="D1812" s="97"/>
      <c r="G1812" s="97"/>
    </row>
    <row r="1813" spans="4:7" ht="15" customHeight="1" x14ac:dyDescent="0.25">
      <c r="D1813" s="97"/>
      <c r="G1813" s="97"/>
    </row>
    <row r="1814" spans="4:7" ht="15" customHeight="1" x14ac:dyDescent="0.25">
      <c r="D1814" s="97"/>
      <c r="G1814" s="97"/>
    </row>
    <row r="1815" spans="4:7" ht="15" customHeight="1" x14ac:dyDescent="0.25">
      <c r="D1815" s="97"/>
      <c r="G1815" s="97"/>
    </row>
    <row r="1816" spans="4:7" ht="15" customHeight="1" x14ac:dyDescent="0.25">
      <c r="D1816" s="97"/>
      <c r="G1816" s="97"/>
    </row>
    <row r="1817" spans="4:7" ht="15" customHeight="1" x14ac:dyDescent="0.25">
      <c r="D1817" s="97"/>
      <c r="G1817" s="97"/>
    </row>
    <row r="1818" spans="4:7" ht="15" customHeight="1" x14ac:dyDescent="0.25">
      <c r="D1818" s="97"/>
      <c r="G1818" s="97"/>
    </row>
    <row r="1819" spans="4:7" ht="15" customHeight="1" x14ac:dyDescent="0.25">
      <c r="D1819" s="97"/>
      <c r="G1819" s="97"/>
    </row>
    <row r="1820" spans="4:7" ht="15" customHeight="1" x14ac:dyDescent="0.25">
      <c r="D1820" s="97"/>
      <c r="G1820" s="97"/>
    </row>
    <row r="1821" spans="4:7" ht="15" customHeight="1" x14ac:dyDescent="0.25">
      <c r="D1821" s="97"/>
      <c r="G1821" s="97"/>
    </row>
    <row r="1822" spans="4:7" ht="15" customHeight="1" x14ac:dyDescent="0.25">
      <c r="D1822" s="97"/>
      <c r="G1822" s="97"/>
    </row>
    <row r="1823" spans="4:7" ht="15" customHeight="1" x14ac:dyDescent="0.25">
      <c r="D1823" s="97"/>
      <c r="G1823" s="97"/>
    </row>
    <row r="1824" spans="4:7" ht="15" customHeight="1" x14ac:dyDescent="0.25">
      <c r="D1824" s="97"/>
      <c r="G1824" s="97"/>
    </row>
    <row r="1859" spans="4:7" ht="15" customHeight="1" x14ac:dyDescent="0.25">
      <c r="D1859" s="97"/>
      <c r="G1859" s="97"/>
    </row>
    <row r="1860" spans="4:7" ht="15" customHeight="1" x14ac:dyDescent="0.25">
      <c r="D1860" s="97"/>
      <c r="G1860" s="97"/>
    </row>
    <row r="1861" spans="4:7" ht="15" customHeight="1" x14ac:dyDescent="0.25">
      <c r="D1861" s="97"/>
      <c r="G1861" s="97"/>
    </row>
    <row r="1862" spans="4:7" ht="15" customHeight="1" x14ac:dyDescent="0.25">
      <c r="D1862" s="97"/>
      <c r="G1862" s="97"/>
    </row>
    <row r="1863" spans="4:7" ht="15" customHeight="1" x14ac:dyDescent="0.25">
      <c r="D1863" s="97"/>
      <c r="G1863" s="97"/>
    </row>
    <row r="1864" spans="4:7" ht="15" customHeight="1" x14ac:dyDescent="0.25">
      <c r="D1864" s="97"/>
      <c r="G1864" s="97"/>
    </row>
    <row r="1865" spans="4:7" ht="15" customHeight="1" x14ac:dyDescent="0.25">
      <c r="D1865" s="97"/>
      <c r="G1865" s="97"/>
    </row>
    <row r="1866" spans="4:7" ht="15" customHeight="1" x14ac:dyDescent="0.25">
      <c r="D1866" s="97"/>
      <c r="G1866" s="97"/>
    </row>
    <row r="1867" spans="4:7" ht="15" customHeight="1" x14ac:dyDescent="0.25">
      <c r="D1867" s="97"/>
      <c r="G1867" s="97"/>
    </row>
    <row r="1868" spans="4:7" ht="15" customHeight="1" x14ac:dyDescent="0.25">
      <c r="D1868" s="97"/>
      <c r="G1868" s="97"/>
    </row>
    <row r="1869" spans="4:7" ht="15" customHeight="1" x14ac:dyDescent="0.25">
      <c r="D1869" s="97"/>
      <c r="G1869" s="97"/>
    </row>
    <row r="1870" spans="4:7" ht="15" customHeight="1" x14ac:dyDescent="0.25">
      <c r="D1870" s="97"/>
      <c r="G1870" s="97"/>
    </row>
    <row r="1871" spans="4:7" ht="15" customHeight="1" x14ac:dyDescent="0.25">
      <c r="D1871" s="97"/>
      <c r="G1871" s="97"/>
    </row>
    <row r="1872" spans="4:7" ht="15" customHeight="1" x14ac:dyDescent="0.25">
      <c r="D1872" s="97"/>
      <c r="G1872" s="97"/>
    </row>
    <row r="1873" spans="4:7" ht="15" customHeight="1" x14ac:dyDescent="0.25">
      <c r="D1873" s="97"/>
      <c r="G1873" s="97"/>
    </row>
    <row r="1874" spans="4:7" ht="15" customHeight="1" x14ac:dyDescent="0.25">
      <c r="D1874" s="97"/>
      <c r="G1874" s="97"/>
    </row>
    <row r="1875" spans="4:7" ht="15" customHeight="1" x14ac:dyDescent="0.25">
      <c r="D1875" s="97"/>
      <c r="G1875" s="97"/>
    </row>
    <row r="1876" spans="4:7" ht="15" customHeight="1" x14ac:dyDescent="0.25">
      <c r="D1876" s="97"/>
      <c r="G1876" s="97"/>
    </row>
    <row r="1877" spans="4:7" ht="15" customHeight="1" x14ac:dyDescent="0.25">
      <c r="D1877" s="97"/>
      <c r="G1877" s="97"/>
    </row>
    <row r="1880" spans="4:7" ht="15" customHeight="1" x14ac:dyDescent="0.25">
      <c r="D1880" s="97"/>
      <c r="G1880" s="97"/>
    </row>
    <row r="1883" spans="4:7" ht="15" customHeight="1" x14ac:dyDescent="0.25">
      <c r="D1883" s="97"/>
      <c r="G1883" s="97"/>
    </row>
    <row r="1886" spans="4:7" ht="15" customHeight="1" x14ac:dyDescent="0.25">
      <c r="D1886" s="97"/>
      <c r="G1886" s="97"/>
    </row>
    <row r="1889" spans="4:7" ht="15" customHeight="1" x14ac:dyDescent="0.25">
      <c r="G1889" s="97"/>
    </row>
    <row r="1890" spans="4:7" ht="15" customHeight="1" x14ac:dyDescent="0.25">
      <c r="G1890" s="97"/>
    </row>
    <row r="1891" spans="4:7" ht="15" customHeight="1" x14ac:dyDescent="0.25">
      <c r="G1891" s="97"/>
    </row>
    <row r="1892" spans="4:7" ht="15" customHeight="1" x14ac:dyDescent="0.25">
      <c r="G1892" s="97"/>
    </row>
    <row r="1893" spans="4:7" ht="15" customHeight="1" x14ac:dyDescent="0.25">
      <c r="G1893" s="97"/>
    </row>
    <row r="1894" spans="4:7" ht="15" customHeight="1" x14ac:dyDescent="0.25">
      <c r="G1894" s="97"/>
    </row>
    <row r="1895" spans="4:7" ht="15" customHeight="1" x14ac:dyDescent="0.25">
      <c r="G1895" s="97"/>
    </row>
    <row r="1896" spans="4:7" ht="15" customHeight="1" x14ac:dyDescent="0.25">
      <c r="G1896" s="97"/>
    </row>
    <row r="1897" spans="4:7" ht="15" customHeight="1" x14ac:dyDescent="0.25">
      <c r="G1897" s="97"/>
    </row>
    <row r="1898" spans="4:7" ht="15" customHeight="1" x14ac:dyDescent="0.25">
      <c r="G1898" s="97"/>
    </row>
    <row r="1899" spans="4:7" ht="15" customHeight="1" x14ac:dyDescent="0.25">
      <c r="D1899" s="97"/>
      <c r="G1899" s="97"/>
    </row>
    <row r="1900" spans="4:7" ht="15" customHeight="1" x14ac:dyDescent="0.25">
      <c r="D1900" s="97"/>
      <c r="G1900" s="97"/>
    </row>
    <row r="1901" spans="4:7" ht="15" customHeight="1" x14ac:dyDescent="0.25">
      <c r="D1901" s="97"/>
      <c r="G1901" s="97"/>
    </row>
    <row r="1902" spans="4:7" ht="15" customHeight="1" x14ac:dyDescent="0.25">
      <c r="D1902" s="97"/>
      <c r="G1902" s="97"/>
    </row>
    <row r="1903" spans="4:7" ht="15" customHeight="1" x14ac:dyDescent="0.25">
      <c r="D1903" s="97"/>
      <c r="G1903" s="97"/>
    </row>
    <row r="1904" spans="4:7" ht="15" customHeight="1" x14ac:dyDescent="0.25">
      <c r="D1904" s="97"/>
      <c r="G1904" s="97"/>
    </row>
    <row r="1905" spans="4:7" ht="15" customHeight="1" x14ac:dyDescent="0.25">
      <c r="D1905" s="97"/>
      <c r="G1905" s="97"/>
    </row>
    <row r="1906" spans="4:7" ht="15" customHeight="1" x14ac:dyDescent="0.25">
      <c r="D1906" s="97"/>
      <c r="G1906" s="97"/>
    </row>
    <row r="1907" spans="4:7" ht="15" customHeight="1" x14ac:dyDescent="0.25">
      <c r="D1907" s="97"/>
      <c r="G1907" s="97"/>
    </row>
    <row r="1908" spans="4:7" ht="15" customHeight="1" x14ac:dyDescent="0.25">
      <c r="D1908" s="97"/>
      <c r="G1908" s="97"/>
    </row>
    <row r="1909" spans="4:7" ht="15" customHeight="1" x14ac:dyDescent="0.25">
      <c r="D1909" s="97"/>
      <c r="G1909" s="97"/>
    </row>
    <row r="1910" spans="4:7" ht="15" customHeight="1" x14ac:dyDescent="0.25">
      <c r="D1910" s="97"/>
      <c r="G1910" s="97"/>
    </row>
    <row r="1911" spans="4:7" ht="15" customHeight="1" x14ac:dyDescent="0.25">
      <c r="D1911" s="97"/>
      <c r="G1911" s="97"/>
    </row>
    <row r="1912" spans="4:7" ht="15" customHeight="1" x14ac:dyDescent="0.25">
      <c r="D1912" s="97"/>
      <c r="G1912" s="97"/>
    </row>
    <row r="1913" spans="4:7" ht="15" customHeight="1" x14ac:dyDescent="0.25">
      <c r="D1913" s="97"/>
      <c r="G1913" s="97"/>
    </row>
    <row r="1914" spans="4:7" ht="15" customHeight="1" x14ac:dyDescent="0.25">
      <c r="D1914" s="97"/>
      <c r="G1914" s="97"/>
    </row>
    <row r="1915" spans="4:7" ht="15" customHeight="1" x14ac:dyDescent="0.25">
      <c r="D1915" s="97"/>
      <c r="G1915" s="97"/>
    </row>
    <row r="1916" spans="4:7" ht="15" customHeight="1" x14ac:dyDescent="0.25">
      <c r="D1916" s="97"/>
      <c r="G1916" s="97"/>
    </row>
    <row r="1917" spans="4:7" ht="15" customHeight="1" x14ac:dyDescent="0.25">
      <c r="D1917" s="97"/>
      <c r="G1917" s="97"/>
    </row>
    <row r="1918" spans="4:7" ht="15" customHeight="1" x14ac:dyDescent="0.25">
      <c r="D1918" s="97"/>
    </row>
    <row r="1919" spans="4:7" ht="15" customHeight="1" x14ac:dyDescent="0.25">
      <c r="D1919" s="97"/>
      <c r="G1919" s="97"/>
    </row>
    <row r="1920" spans="4:7" ht="15" customHeight="1" x14ac:dyDescent="0.25">
      <c r="D1920" s="97"/>
      <c r="G1920" s="97"/>
    </row>
    <row r="1921" spans="4:7" ht="15" customHeight="1" x14ac:dyDescent="0.25">
      <c r="D1921" s="97"/>
      <c r="G1921" s="97"/>
    </row>
    <row r="1922" spans="4:7" ht="15" customHeight="1" x14ac:dyDescent="0.25">
      <c r="D1922" s="97"/>
      <c r="G1922" s="97"/>
    </row>
    <row r="1923" spans="4:7" ht="15" customHeight="1" x14ac:dyDescent="0.25">
      <c r="D1923" s="97"/>
      <c r="G1923" s="97"/>
    </row>
    <row r="1924" spans="4:7" ht="15" customHeight="1" x14ac:dyDescent="0.25">
      <c r="D1924" s="97"/>
      <c r="G1924" s="97"/>
    </row>
    <row r="1925" spans="4:7" ht="15" customHeight="1" x14ac:dyDescent="0.25">
      <c r="D1925" s="97"/>
      <c r="G1925" s="97"/>
    </row>
    <row r="1926" spans="4:7" ht="15" customHeight="1" x14ac:dyDescent="0.25">
      <c r="D1926" s="97"/>
      <c r="G1926" s="97"/>
    </row>
    <row r="1927" spans="4:7" ht="15" customHeight="1" x14ac:dyDescent="0.25">
      <c r="D1927" s="97"/>
      <c r="G1927" s="97"/>
    </row>
    <row r="1928" spans="4:7" ht="15" customHeight="1" x14ac:dyDescent="0.25">
      <c r="D1928" s="97"/>
      <c r="G1928" s="97"/>
    </row>
    <row r="1929" spans="4:7" ht="15" customHeight="1" x14ac:dyDescent="0.25">
      <c r="D1929" s="97"/>
      <c r="G1929" s="97"/>
    </row>
    <row r="1930" spans="4:7" ht="15" customHeight="1" x14ac:dyDescent="0.25">
      <c r="D1930" s="97"/>
      <c r="G1930" s="97"/>
    </row>
    <row r="1931" spans="4:7" ht="15" customHeight="1" x14ac:dyDescent="0.25">
      <c r="D1931" s="97"/>
      <c r="G1931" s="97"/>
    </row>
    <row r="1932" spans="4:7" ht="15" customHeight="1" x14ac:dyDescent="0.25">
      <c r="D1932" s="97"/>
      <c r="G1932" s="97"/>
    </row>
    <row r="1933" spans="4:7" ht="15" customHeight="1" x14ac:dyDescent="0.25">
      <c r="D1933" s="97"/>
      <c r="G1933" s="97"/>
    </row>
    <row r="1934" spans="4:7" ht="15" customHeight="1" x14ac:dyDescent="0.25">
      <c r="D1934" s="97"/>
      <c r="G1934" s="97"/>
    </row>
    <row r="1935" spans="4:7" ht="15" customHeight="1" x14ac:dyDescent="0.25">
      <c r="D1935" s="97"/>
      <c r="G1935" s="97"/>
    </row>
    <row r="1936" spans="4:7" ht="15" customHeight="1" x14ac:dyDescent="0.25">
      <c r="D1936" s="97"/>
      <c r="G1936" s="97"/>
    </row>
    <row r="1937" spans="4:7" ht="15" customHeight="1" x14ac:dyDescent="0.25">
      <c r="D1937" s="97"/>
      <c r="G1937" s="97"/>
    </row>
    <row r="1938" spans="4:7" ht="15" customHeight="1" x14ac:dyDescent="0.25">
      <c r="D1938" s="97"/>
      <c r="G1938" s="97"/>
    </row>
    <row r="1939" spans="4:7" ht="15" customHeight="1" x14ac:dyDescent="0.25">
      <c r="D1939" s="97"/>
      <c r="G1939" s="97"/>
    </row>
    <row r="1940" spans="4:7" ht="15" customHeight="1" x14ac:dyDescent="0.25">
      <c r="D1940" s="97"/>
      <c r="G1940" s="97"/>
    </row>
    <row r="1941" spans="4:7" ht="15" customHeight="1" x14ac:dyDescent="0.25">
      <c r="D1941" s="97"/>
      <c r="G1941" s="97"/>
    </row>
    <row r="1942" spans="4:7" ht="15" customHeight="1" x14ac:dyDescent="0.25">
      <c r="D1942" s="97"/>
      <c r="G1942" s="97"/>
    </row>
    <row r="1943" spans="4:7" ht="15" customHeight="1" x14ac:dyDescent="0.25">
      <c r="D1943" s="97"/>
      <c r="G1943" s="97"/>
    </row>
    <row r="1944" spans="4:7" ht="15" customHeight="1" x14ac:dyDescent="0.25">
      <c r="D1944" s="97"/>
      <c r="G1944" s="97"/>
    </row>
    <row r="1945" spans="4:7" ht="15" customHeight="1" x14ac:dyDescent="0.25">
      <c r="D1945" s="97"/>
      <c r="G1945" s="97"/>
    </row>
    <row r="1946" spans="4:7" ht="15" customHeight="1" x14ac:dyDescent="0.25">
      <c r="D1946" s="97"/>
      <c r="G1946" s="97"/>
    </row>
    <row r="1947" spans="4:7" ht="15" customHeight="1" x14ac:dyDescent="0.25">
      <c r="D1947" s="97"/>
      <c r="G1947" s="97"/>
    </row>
    <row r="1948" spans="4:7" ht="15" customHeight="1" x14ac:dyDescent="0.25">
      <c r="D1948" s="97"/>
      <c r="G1948" s="97"/>
    </row>
    <row r="1949" spans="4:7" ht="15" customHeight="1" x14ac:dyDescent="0.25">
      <c r="D1949" s="97"/>
      <c r="G1949" s="97"/>
    </row>
    <row r="1950" spans="4:7" ht="15" customHeight="1" x14ac:dyDescent="0.25">
      <c r="D1950" s="97"/>
      <c r="G1950" s="97"/>
    </row>
    <row r="1951" spans="4:7" ht="15" customHeight="1" x14ac:dyDescent="0.25">
      <c r="D1951" s="97"/>
      <c r="G1951" s="97"/>
    </row>
    <row r="1952" spans="4:7" ht="15" customHeight="1" x14ac:dyDescent="0.25">
      <c r="D1952" s="97"/>
      <c r="G1952" s="97"/>
    </row>
    <row r="1953" spans="4:7" ht="15" customHeight="1" x14ac:dyDescent="0.25">
      <c r="D1953" s="97"/>
      <c r="G1953" s="97"/>
    </row>
    <row r="1954" spans="4:7" ht="15" customHeight="1" x14ac:dyDescent="0.25">
      <c r="D1954" s="97"/>
      <c r="G1954" s="97"/>
    </row>
    <row r="1955" spans="4:7" ht="15" customHeight="1" x14ac:dyDescent="0.25">
      <c r="D1955" s="97"/>
      <c r="G1955" s="97"/>
    </row>
    <row r="1956" spans="4:7" ht="15" customHeight="1" x14ac:dyDescent="0.25">
      <c r="D1956" s="97"/>
      <c r="G1956" s="97"/>
    </row>
    <row r="1957" spans="4:7" ht="15" customHeight="1" x14ac:dyDescent="0.25">
      <c r="D1957" s="97"/>
      <c r="G1957" s="97"/>
    </row>
    <row r="1958" spans="4:7" ht="15" customHeight="1" x14ac:dyDescent="0.25">
      <c r="D1958" s="97"/>
      <c r="G1958" s="97"/>
    </row>
    <row r="1959" spans="4:7" ht="15" customHeight="1" x14ac:dyDescent="0.25">
      <c r="D1959" s="97"/>
      <c r="G1959" s="97"/>
    </row>
    <row r="1960" spans="4:7" ht="15" customHeight="1" x14ac:dyDescent="0.25">
      <c r="D1960" s="97"/>
      <c r="G1960" s="97"/>
    </row>
    <row r="1961" spans="4:7" ht="15" customHeight="1" x14ac:dyDescent="0.25">
      <c r="D1961" s="97"/>
      <c r="G1961" s="97"/>
    </row>
    <row r="1962" spans="4:7" ht="15" customHeight="1" x14ac:dyDescent="0.25">
      <c r="D1962" s="97"/>
      <c r="G1962" s="97"/>
    </row>
    <row r="1963" spans="4:7" ht="15" customHeight="1" x14ac:dyDescent="0.25">
      <c r="D1963" s="97"/>
      <c r="G1963" s="97"/>
    </row>
    <row r="1964" spans="4:7" ht="15" customHeight="1" x14ac:dyDescent="0.25">
      <c r="D1964" s="97"/>
      <c r="G1964" s="97"/>
    </row>
    <row r="1965" spans="4:7" ht="15" customHeight="1" x14ac:dyDescent="0.25">
      <c r="D1965" s="97"/>
      <c r="G1965" s="97"/>
    </row>
    <row r="1966" spans="4:7" ht="15" customHeight="1" x14ac:dyDescent="0.25">
      <c r="D1966" s="97"/>
      <c r="G1966" s="97"/>
    </row>
    <row r="1967" spans="4:7" ht="15" customHeight="1" x14ac:dyDescent="0.25">
      <c r="D1967" s="97"/>
      <c r="G1967" s="97"/>
    </row>
    <row r="1968" spans="4:7" ht="15" customHeight="1" x14ac:dyDescent="0.25">
      <c r="D1968" s="97"/>
      <c r="G1968" s="97"/>
    </row>
    <row r="1969" spans="4:7" ht="15" customHeight="1" x14ac:dyDescent="0.25">
      <c r="D1969" s="97"/>
      <c r="G1969" s="97"/>
    </row>
    <row r="1970" spans="4:7" ht="15" customHeight="1" x14ac:dyDescent="0.25">
      <c r="D1970" s="97"/>
      <c r="G1970" s="97"/>
    </row>
    <row r="1971" spans="4:7" ht="15" customHeight="1" x14ac:dyDescent="0.25">
      <c r="D1971" s="97"/>
    </row>
  </sheetData>
  <autoFilter ref="A1:L1971" xr:uid="{3ED09E70-07FE-457B-8FB4-615FCF55FA8E}">
    <sortState xmlns:xlrd2="http://schemas.microsoft.com/office/spreadsheetml/2017/richdata2" ref="A2:L1971">
      <sortCondition ref="L1:L1971"/>
    </sortState>
  </autoFilter>
  <sortState xmlns:xlrd2="http://schemas.microsoft.com/office/spreadsheetml/2017/richdata2" ref="A2:L1850">
    <sortCondition ref="H2:H1850"/>
  </sortState>
  <pageMargins left="0.7" right="0.7" top="0.75" bottom="0.75" header="0.3" footer="0.3"/>
  <pageSetup paperSize="21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4" name="Button 5">
              <controlPr defaultSize="0" print="0" autoFill="0" autoPict="0" macro="[0]!addPrice">
                <anchor moveWithCells="1" sizeWithCells="1">
                  <from>
                    <xdr:col>12</xdr:col>
                    <xdr:colOff>19050</xdr:colOff>
                    <xdr:row>0</xdr:row>
                    <xdr:rowOff>0</xdr:rowOff>
                  </from>
                  <to>
                    <xdr:col>13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D304E-BE19-4C68-B785-158794A80722}">
  <sheetPr codeName="Лист8">
    <pageSetUpPr fitToPage="1"/>
  </sheetPr>
  <dimension ref="A1:K15"/>
  <sheetViews>
    <sheetView workbookViewId="0">
      <selection activeCell="C17" sqref="C17"/>
    </sheetView>
  </sheetViews>
  <sheetFormatPr defaultRowHeight="15" x14ac:dyDescent="0.25"/>
  <cols>
    <col min="1" max="1" width="28.7109375" customWidth="1"/>
    <col min="2" max="2" width="6" customWidth="1"/>
    <col min="3" max="3" width="13.85546875" customWidth="1"/>
    <col min="4" max="4" width="10.140625" bestFit="1" customWidth="1"/>
  </cols>
  <sheetData>
    <row r="1" spans="1:11" ht="44.25" customHeight="1" x14ac:dyDescent="0.25">
      <c r="A1" s="61" t="s">
        <v>2918</v>
      </c>
      <c r="B1" s="59"/>
    </row>
    <row r="2" spans="1:11" ht="36.75" customHeight="1" x14ac:dyDescent="0.25">
      <c r="A2" s="60" t="s">
        <v>4226</v>
      </c>
      <c r="B2" s="59"/>
    </row>
    <row r="3" spans="1:11" x14ac:dyDescent="0.25">
      <c r="H3" s="55" t="s">
        <v>3367</v>
      </c>
    </row>
    <row r="4" spans="1:11" x14ac:dyDescent="0.25">
      <c r="H4" s="5" t="s">
        <v>3365</v>
      </c>
      <c r="K4" s="68"/>
    </row>
    <row r="5" spans="1:11" ht="15.75" thickBot="1" x14ac:dyDescent="0.3">
      <c r="D5" s="6">
        <v>44328</v>
      </c>
      <c r="H5" s="71" t="s">
        <v>3352</v>
      </c>
    </row>
    <row r="6" spans="1:11" ht="16.5" thickBot="1" x14ac:dyDescent="0.3">
      <c r="B6" s="5">
        <v>71</v>
      </c>
      <c r="C6" s="5" t="s">
        <v>3342</v>
      </c>
      <c r="D6" s="62" t="s">
        <v>3345</v>
      </c>
      <c r="H6" s="64" t="s">
        <v>3426</v>
      </c>
    </row>
    <row r="7" spans="1:11" ht="15.75" thickBot="1" x14ac:dyDescent="0.3">
      <c r="B7" s="5">
        <v>76</v>
      </c>
      <c r="C7" s="5" t="s">
        <v>3343</v>
      </c>
      <c r="D7" s="5" t="s">
        <v>3346</v>
      </c>
      <c r="H7" s="69" t="s">
        <v>3387</v>
      </c>
    </row>
    <row r="8" spans="1:11" ht="15.75" thickBot="1" x14ac:dyDescent="0.3">
      <c r="B8" s="5">
        <v>77</v>
      </c>
      <c r="C8" s="5" t="s">
        <v>3341</v>
      </c>
      <c r="D8" s="5" t="s">
        <v>3347</v>
      </c>
      <c r="H8" s="69" t="s">
        <v>3397</v>
      </c>
    </row>
    <row r="9" spans="1:11" x14ac:dyDescent="0.25">
      <c r="B9" s="5">
        <v>15</v>
      </c>
      <c r="C9" s="5" t="s">
        <v>3348</v>
      </c>
      <c r="D9" s="5" t="s">
        <v>3349</v>
      </c>
      <c r="H9" s="5" t="s">
        <v>3351</v>
      </c>
    </row>
    <row r="10" spans="1:11" ht="15.75" x14ac:dyDescent="0.25">
      <c r="D10" t="s">
        <v>3344</v>
      </c>
      <c r="H10" s="70" t="s">
        <v>3430</v>
      </c>
    </row>
    <row r="11" spans="1:11" ht="15.75" x14ac:dyDescent="0.25">
      <c r="H11" s="70" t="s">
        <v>3404</v>
      </c>
    </row>
    <row r="12" spans="1:11" x14ac:dyDescent="0.25">
      <c r="H12" s="5" t="s">
        <v>3356</v>
      </c>
    </row>
    <row r="13" spans="1:11" x14ac:dyDescent="0.25">
      <c r="H13" s="5" t="s">
        <v>3360</v>
      </c>
    </row>
    <row r="14" spans="1:11" ht="15.75" x14ac:dyDescent="0.25">
      <c r="H14" s="70" t="s">
        <v>3405</v>
      </c>
    </row>
    <row r="15" spans="1:11" x14ac:dyDescent="0.25">
      <c r="H15" s="5"/>
    </row>
  </sheetData>
  <sortState xmlns:xlrd2="http://schemas.microsoft.com/office/spreadsheetml/2017/richdata2" ref="H3:H15">
    <sortCondition ref="H3:H15"/>
  </sortState>
  <pageMargins left="0" right="0" top="0" bottom="0" header="0" footer="0"/>
  <pageSetup paperSize="256" scale="29" fitToHeight="0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C05FA-A98F-441E-A612-D42C92B1CC19}">
  <sheetPr codeName="Лист9"/>
  <dimension ref="A1:AI64"/>
  <sheetViews>
    <sheetView zoomScale="55" zoomScaleNormal="55" workbookViewId="0">
      <pane ySplit="3" topLeftCell="A4" activePane="bottomLeft" state="frozen"/>
      <selection pane="bottomLeft" activeCell="B38" sqref="B38"/>
    </sheetView>
  </sheetViews>
  <sheetFormatPr defaultRowHeight="18.75" x14ac:dyDescent="0.3"/>
  <cols>
    <col min="1" max="1" width="41.5703125" style="72" bestFit="1" customWidth="1"/>
    <col min="2" max="5" width="14.85546875" style="65" bestFit="1" customWidth="1"/>
    <col min="6" max="6" width="14.85546875" style="65" customWidth="1"/>
    <col min="7" max="17" width="14.85546875" style="65" bestFit="1" customWidth="1"/>
    <col min="19" max="19" width="41.85546875" style="72" bestFit="1" customWidth="1"/>
    <col min="20" max="35" width="15.42578125" style="65" customWidth="1"/>
  </cols>
  <sheetData>
    <row r="1" spans="1:35" s="74" customFormat="1" x14ac:dyDescent="0.3">
      <c r="A1" s="72" t="s">
        <v>3444</v>
      </c>
      <c r="B1" s="72" t="s">
        <v>3367</v>
      </c>
      <c r="C1" s="72" t="s">
        <v>3365</v>
      </c>
      <c r="D1" s="72" t="s">
        <v>3352</v>
      </c>
      <c r="E1" s="72" t="s">
        <v>3426</v>
      </c>
      <c r="F1" s="72" t="s">
        <v>3387</v>
      </c>
      <c r="G1" s="72" t="s">
        <v>3397</v>
      </c>
      <c r="H1" s="73" t="s">
        <v>3439</v>
      </c>
      <c r="I1" s="72" t="s">
        <v>3351</v>
      </c>
      <c r="J1" s="72" t="s">
        <v>3430</v>
      </c>
      <c r="K1" s="73" t="s">
        <v>3443</v>
      </c>
      <c r="L1" s="72" t="s">
        <v>3404</v>
      </c>
      <c r="M1" s="72" t="s">
        <v>3356</v>
      </c>
      <c r="N1" s="73" t="s">
        <v>3437</v>
      </c>
      <c r="O1" s="72" t="s">
        <v>3360</v>
      </c>
      <c r="P1" s="72" t="s">
        <v>3405</v>
      </c>
      <c r="Q1" s="73" t="s">
        <v>3442</v>
      </c>
      <c r="R1" s="72" t="e">
        <f>MATCH(#REF!,'Поиск штрих-кода'!S:S,0)</f>
        <v>#REF!</v>
      </c>
      <c r="S1" s="72" t="s">
        <v>3444</v>
      </c>
      <c r="T1" s="72" t="s">
        <v>3367</v>
      </c>
      <c r="U1" s="72" t="s">
        <v>3365</v>
      </c>
      <c r="V1" s="72" t="s">
        <v>3352</v>
      </c>
      <c r="W1" s="72" t="s">
        <v>3426</v>
      </c>
      <c r="X1" s="72" t="s">
        <v>3387</v>
      </c>
      <c r="Y1" s="72" t="s">
        <v>3397</v>
      </c>
      <c r="Z1" s="72" t="s">
        <v>3439</v>
      </c>
      <c r="AA1" s="72" t="s">
        <v>3351</v>
      </c>
      <c r="AB1" s="72" t="s">
        <v>3430</v>
      </c>
      <c r="AC1" s="72" t="s">
        <v>3443</v>
      </c>
      <c r="AD1" s="72" t="s">
        <v>3404</v>
      </c>
      <c r="AE1" s="72" t="s">
        <v>3356</v>
      </c>
      <c r="AF1" s="72" t="s">
        <v>3437</v>
      </c>
      <c r="AG1" s="72" t="s">
        <v>3360</v>
      </c>
      <c r="AH1" s="72" t="s">
        <v>3405</v>
      </c>
      <c r="AI1" s="72" t="s">
        <v>3442</v>
      </c>
    </row>
    <row r="2" spans="1:35" x14ac:dyDescent="0.3">
      <c r="A2" s="72" t="s">
        <v>3407</v>
      </c>
      <c r="B2" s="65">
        <v>4810949011281</v>
      </c>
      <c r="I2" s="65">
        <v>4810949010062</v>
      </c>
      <c r="R2" s="72" t="e">
        <f>MATCH(#REF!,'Поиск штрих-кода'!A:A,0)</f>
        <v>#REF!</v>
      </c>
      <c r="S2" s="72" t="s">
        <v>3407</v>
      </c>
      <c r="T2" s="65">
        <v>4810949011298</v>
      </c>
      <c r="AA2" s="65">
        <v>4810949010086</v>
      </c>
    </row>
    <row r="3" spans="1:35" x14ac:dyDescent="0.3">
      <c r="A3" s="72" t="s">
        <v>3409</v>
      </c>
      <c r="B3" s="65">
        <v>4810949011328</v>
      </c>
      <c r="R3" s="72" t="e">
        <f>MATCH(#REF!,'Поиск штрих-кода'!B1:Q1)</f>
        <v>#REF!</v>
      </c>
      <c r="S3" s="72" t="s">
        <v>3408</v>
      </c>
      <c r="T3" s="65">
        <v>4810949011311</v>
      </c>
      <c r="AA3" s="65">
        <v>4810949010123</v>
      </c>
    </row>
    <row r="4" spans="1:35" ht="19.5" thickBot="1" x14ac:dyDescent="0.35">
      <c r="A4" s="72" t="s">
        <v>3408</v>
      </c>
      <c r="B4" s="65">
        <v>4810949011304</v>
      </c>
      <c r="I4" s="65">
        <v>4810949010109</v>
      </c>
      <c r="R4" s="72" t="e">
        <f>MATCH(#REF!,'Поиск штрих-кода'!T1:AI1)</f>
        <v>#REF!</v>
      </c>
      <c r="S4" s="72" t="s">
        <v>3418</v>
      </c>
      <c r="U4" s="65">
        <v>4002381769350</v>
      </c>
      <c r="V4" s="65">
        <v>4002381805881</v>
      </c>
      <c r="AA4" s="65">
        <v>4002381805959</v>
      </c>
    </row>
    <row r="5" spans="1:35" x14ac:dyDescent="0.3">
      <c r="A5" s="72" t="s">
        <v>3418</v>
      </c>
      <c r="C5" s="65">
        <v>4002381769275</v>
      </c>
      <c r="D5" s="65">
        <v>5907591935290</v>
      </c>
      <c r="I5" s="65">
        <v>5907591935306</v>
      </c>
      <c r="M5" s="65">
        <v>4002381805898</v>
      </c>
      <c r="R5" s="67"/>
      <c r="S5" s="72" t="s">
        <v>3417</v>
      </c>
      <c r="U5" s="65">
        <v>4002381769350</v>
      </c>
      <c r="V5" s="65">
        <v>4002381805881</v>
      </c>
      <c r="AA5" s="65">
        <v>4002381805959</v>
      </c>
    </row>
    <row r="6" spans="1:35" ht="19.5" thickBot="1" x14ac:dyDescent="0.35">
      <c r="A6" s="72" t="s">
        <v>3417</v>
      </c>
      <c r="C6" s="65">
        <v>4002381769275</v>
      </c>
      <c r="D6" s="65">
        <v>5907591935290</v>
      </c>
      <c r="I6" s="65">
        <v>5907591935306</v>
      </c>
      <c r="M6" s="65">
        <v>4002381805898</v>
      </c>
      <c r="R6" s="66"/>
      <c r="S6" s="72" t="s">
        <v>3419</v>
      </c>
      <c r="V6" s="65">
        <v>4810949014558</v>
      </c>
    </row>
    <row r="7" spans="1:35" x14ac:dyDescent="0.3">
      <c r="A7" s="72" t="s">
        <v>3419</v>
      </c>
      <c r="D7" s="65">
        <v>4810949014534</v>
      </c>
      <c r="S7" s="72" t="s">
        <v>3386</v>
      </c>
      <c r="X7" s="65">
        <v>4810949007659</v>
      </c>
    </row>
    <row r="8" spans="1:35" x14ac:dyDescent="0.3">
      <c r="A8" s="72" t="s">
        <v>3386</v>
      </c>
      <c r="F8" s="65">
        <v>4810949007642</v>
      </c>
      <c r="S8" s="72" t="s">
        <v>3391</v>
      </c>
      <c r="V8" s="65">
        <v>4810949010826</v>
      </c>
    </row>
    <row r="9" spans="1:35" x14ac:dyDescent="0.3">
      <c r="A9" s="72" t="s">
        <v>3389</v>
      </c>
      <c r="F9" s="65">
        <v>4810949007666</v>
      </c>
      <c r="S9" s="72" t="s">
        <v>3392</v>
      </c>
      <c r="V9" s="65">
        <v>4810949007451</v>
      </c>
      <c r="AA9" s="65">
        <v>4810949007468</v>
      </c>
    </row>
    <row r="10" spans="1:35" x14ac:dyDescent="0.3">
      <c r="A10" s="72" t="s">
        <v>3390</v>
      </c>
      <c r="F10" s="65">
        <v>4810949007673</v>
      </c>
      <c r="S10" s="72" t="s">
        <v>3421</v>
      </c>
      <c r="V10" s="65">
        <v>5907591935221</v>
      </c>
      <c r="AA10" s="65">
        <v>5907591935207</v>
      </c>
    </row>
    <row r="11" spans="1:35" x14ac:dyDescent="0.3">
      <c r="A11" s="72" t="s">
        <v>3391</v>
      </c>
      <c r="D11" s="65">
        <v>4810949010819</v>
      </c>
      <c r="S11" s="72" t="s">
        <v>3353</v>
      </c>
      <c r="V11" s="65">
        <v>4810949007192</v>
      </c>
      <c r="AA11" s="65">
        <v>4810949007185</v>
      </c>
    </row>
    <row r="12" spans="1:35" x14ac:dyDescent="0.3">
      <c r="A12" s="72" t="s">
        <v>3392</v>
      </c>
      <c r="D12" s="65">
        <v>4810949007437</v>
      </c>
      <c r="I12" s="65">
        <v>4810949007444</v>
      </c>
      <c r="S12" s="72" t="s">
        <v>3357</v>
      </c>
      <c r="V12" s="65">
        <v>4810949015074</v>
      </c>
      <c r="AA12" s="65">
        <v>4810949015081</v>
      </c>
    </row>
    <row r="13" spans="1:35" x14ac:dyDescent="0.3">
      <c r="A13" s="72" t="s">
        <v>3421</v>
      </c>
      <c r="D13" s="65">
        <v>5907591935160</v>
      </c>
      <c r="I13" s="65">
        <v>5907591935177</v>
      </c>
      <c r="S13" s="72" t="s">
        <v>3361</v>
      </c>
      <c r="T13" s="65">
        <v>4002381969415</v>
      </c>
      <c r="AA13" s="65">
        <v>4002381969408</v>
      </c>
    </row>
    <row r="14" spans="1:35" x14ac:dyDescent="0.3">
      <c r="A14" s="72" t="s">
        <v>3353</v>
      </c>
      <c r="D14" s="65">
        <v>4810949007178</v>
      </c>
      <c r="I14" s="65">
        <v>4810949007161</v>
      </c>
      <c r="S14" s="72" t="s">
        <v>3359</v>
      </c>
      <c r="T14" s="65">
        <v>4002381969415</v>
      </c>
      <c r="AA14" s="65">
        <v>4002381969408</v>
      </c>
    </row>
    <row r="15" spans="1:35" x14ac:dyDescent="0.3">
      <c r="A15" s="72" t="s">
        <v>3357</v>
      </c>
      <c r="D15" s="65">
        <v>4810949015050</v>
      </c>
      <c r="I15" s="65">
        <v>4810949015067</v>
      </c>
      <c r="S15" s="72" t="s">
        <v>3362</v>
      </c>
      <c r="T15" s="65">
        <v>4002381969538</v>
      </c>
      <c r="AA15" s="65">
        <v>4002381969521</v>
      </c>
    </row>
    <row r="16" spans="1:35" x14ac:dyDescent="0.3">
      <c r="A16" s="72" t="s">
        <v>3361</v>
      </c>
      <c r="I16" s="65">
        <v>4002381969323</v>
      </c>
      <c r="O16" s="65">
        <v>4002381969330</v>
      </c>
      <c r="S16" s="72" t="s">
        <v>3363</v>
      </c>
      <c r="T16" s="65">
        <v>4002381969538</v>
      </c>
      <c r="AA16" s="65">
        <v>4002381969521</v>
      </c>
    </row>
    <row r="17" spans="1:33" x14ac:dyDescent="0.3">
      <c r="A17" s="72" t="s">
        <v>3359</v>
      </c>
      <c r="I17" s="65">
        <v>4002381969323</v>
      </c>
      <c r="O17" s="65">
        <v>4002381969330</v>
      </c>
      <c r="S17" s="72" t="s">
        <v>3368</v>
      </c>
      <c r="AA17" s="65">
        <v>9002639223783</v>
      </c>
      <c r="AG17" s="65">
        <v>9002639223776</v>
      </c>
    </row>
    <row r="18" spans="1:33" x14ac:dyDescent="0.3">
      <c r="A18" s="72" t="s">
        <v>3362</v>
      </c>
      <c r="I18" s="65">
        <v>4002381969446</v>
      </c>
      <c r="O18" s="65">
        <v>4002381969453</v>
      </c>
      <c r="S18" s="72" t="s">
        <v>3370</v>
      </c>
    </row>
    <row r="19" spans="1:33" x14ac:dyDescent="0.3">
      <c r="A19" s="72" t="s">
        <v>3363</v>
      </c>
      <c r="I19" s="65">
        <v>4002381969446</v>
      </c>
      <c r="O19" s="65">
        <v>4002381969453</v>
      </c>
      <c r="S19" s="72" t="s">
        <v>3369</v>
      </c>
    </row>
    <row r="20" spans="1:33" x14ac:dyDescent="0.3">
      <c r="A20" s="72" t="s">
        <v>3373</v>
      </c>
      <c r="I20" s="65">
        <v>4002381967527</v>
      </c>
      <c r="O20" s="65">
        <v>4002381967534</v>
      </c>
      <c r="R20" s="75" t="s">
        <v>3367</v>
      </c>
      <c r="S20" s="72" t="s">
        <v>3371</v>
      </c>
    </row>
    <row r="21" spans="1:33" x14ac:dyDescent="0.3">
      <c r="A21" s="72" t="s">
        <v>3374</v>
      </c>
      <c r="I21" s="65">
        <v>4002381967725</v>
      </c>
      <c r="O21" s="65">
        <v>4002381967732</v>
      </c>
      <c r="R21" s="72" t="s">
        <v>3365</v>
      </c>
      <c r="S21" s="72" t="s">
        <v>3372</v>
      </c>
    </row>
    <row r="22" spans="1:33" x14ac:dyDescent="0.3">
      <c r="A22" s="72" t="s">
        <v>3381</v>
      </c>
      <c r="D22" s="65">
        <v>4810949009325</v>
      </c>
      <c r="I22" s="65">
        <v>4810949009349</v>
      </c>
      <c r="M22" s="65">
        <v>4810949009332</v>
      </c>
      <c r="R22" s="72" t="s">
        <v>3352</v>
      </c>
      <c r="S22" s="72" t="s">
        <v>3373</v>
      </c>
      <c r="AA22" s="65">
        <v>4002381967565</v>
      </c>
      <c r="AG22" s="65">
        <v>4002381967572</v>
      </c>
    </row>
    <row r="23" spans="1:33" x14ac:dyDescent="0.3">
      <c r="A23" s="72" t="s">
        <v>3382</v>
      </c>
      <c r="D23" s="65">
        <v>4810949009295</v>
      </c>
      <c r="I23" s="65">
        <v>4810949009318</v>
      </c>
      <c r="M23" s="65">
        <v>4810949009301</v>
      </c>
      <c r="R23" s="72" t="s">
        <v>3426</v>
      </c>
      <c r="S23" s="72" t="s">
        <v>3374</v>
      </c>
      <c r="AA23" s="65">
        <v>4002381967763</v>
      </c>
      <c r="AG23" s="65">
        <v>4002381967770</v>
      </c>
    </row>
    <row r="24" spans="1:33" x14ac:dyDescent="0.3">
      <c r="A24" s="72" t="s">
        <v>3420</v>
      </c>
      <c r="D24" s="65">
        <v>4810949014534</v>
      </c>
      <c r="R24" s="72" t="s">
        <v>3387</v>
      </c>
      <c r="S24" s="72" t="s">
        <v>3381</v>
      </c>
      <c r="V24" s="65">
        <v>4810949010468</v>
      </c>
      <c r="AA24" s="65">
        <v>4810949010475</v>
      </c>
    </row>
    <row r="25" spans="1:33" x14ac:dyDescent="0.3">
      <c r="A25" s="72" t="s">
        <v>3423</v>
      </c>
      <c r="D25" s="65">
        <v>5907591935511</v>
      </c>
      <c r="I25" s="65">
        <v>5907591935504</v>
      </c>
      <c r="R25" s="72" t="s">
        <v>3397</v>
      </c>
      <c r="S25" s="72" t="s">
        <v>3382</v>
      </c>
      <c r="V25" s="65">
        <v>4810949010444</v>
      </c>
      <c r="AA25" s="65">
        <v>4810949010451</v>
      </c>
    </row>
    <row r="26" spans="1:33" x14ac:dyDescent="0.3">
      <c r="A26" s="72" t="s">
        <v>3375</v>
      </c>
      <c r="B26" s="65">
        <v>4810949008465</v>
      </c>
      <c r="D26" s="65">
        <v>4810949003781</v>
      </c>
      <c r="M26" s="65">
        <v>4810949003798</v>
      </c>
      <c r="R26" s="72" t="s">
        <v>3439</v>
      </c>
      <c r="S26" s="72" t="s">
        <v>3420</v>
      </c>
      <c r="V26" s="65">
        <v>4810949014558</v>
      </c>
    </row>
    <row r="27" spans="1:33" x14ac:dyDescent="0.3">
      <c r="A27" s="72" t="s">
        <v>3376</v>
      </c>
      <c r="D27" s="65">
        <v>4002381823687</v>
      </c>
      <c r="M27" s="65">
        <v>4002381823694</v>
      </c>
      <c r="R27" s="72" t="s">
        <v>3351</v>
      </c>
      <c r="S27" s="72" t="s">
        <v>3423</v>
      </c>
      <c r="AA27" s="65">
        <v>5907591935344</v>
      </c>
    </row>
    <row r="28" spans="1:33" x14ac:dyDescent="0.3">
      <c r="A28" s="72" t="s">
        <v>3378</v>
      </c>
      <c r="D28" s="65">
        <v>4002381823724</v>
      </c>
      <c r="M28" s="65">
        <v>4002381823731</v>
      </c>
      <c r="R28" s="72" t="s">
        <v>3430</v>
      </c>
      <c r="S28" s="72" t="s">
        <v>3441</v>
      </c>
    </row>
    <row r="29" spans="1:33" x14ac:dyDescent="0.3">
      <c r="A29" s="72" t="s">
        <v>3388</v>
      </c>
      <c r="R29" s="72" t="s">
        <v>3443</v>
      </c>
      <c r="S29" s="72" t="s">
        <v>3377</v>
      </c>
      <c r="AA29" s="65">
        <v>4002381823755</v>
      </c>
    </row>
    <row r="30" spans="1:33" x14ac:dyDescent="0.3">
      <c r="A30" s="72" t="s">
        <v>3393</v>
      </c>
      <c r="F30" s="65">
        <v>4810949007666</v>
      </c>
      <c r="R30" s="72" t="s">
        <v>3404</v>
      </c>
      <c r="S30" s="72" t="s">
        <v>3364</v>
      </c>
      <c r="U30" s="65">
        <v>4001244773381</v>
      </c>
    </row>
    <row r="31" spans="1:33" x14ac:dyDescent="0.3">
      <c r="A31" s="72" t="s">
        <v>3394</v>
      </c>
      <c r="R31" s="72" t="s">
        <v>3356</v>
      </c>
      <c r="S31" s="72" t="s">
        <v>3388</v>
      </c>
      <c r="X31" s="65">
        <v>4810949007659</v>
      </c>
    </row>
    <row r="32" spans="1:33" x14ac:dyDescent="0.3">
      <c r="A32" s="72" t="s">
        <v>3395</v>
      </c>
      <c r="D32" s="65">
        <v>4810949010819</v>
      </c>
      <c r="R32" s="72" t="s">
        <v>3437</v>
      </c>
      <c r="S32" s="72" t="s">
        <v>3395</v>
      </c>
      <c r="V32" s="65">
        <v>4810949010826</v>
      </c>
    </row>
    <row r="33" spans="1:32" x14ac:dyDescent="0.3">
      <c r="A33" s="72" t="s">
        <v>3396</v>
      </c>
      <c r="D33" s="65">
        <v>4810949009356</v>
      </c>
      <c r="R33" s="72" t="s">
        <v>3360</v>
      </c>
      <c r="S33" s="72" t="s">
        <v>3396</v>
      </c>
      <c r="V33" s="65">
        <v>4810949009431</v>
      </c>
    </row>
    <row r="34" spans="1:32" x14ac:dyDescent="0.3">
      <c r="A34" s="72" t="s">
        <v>3398</v>
      </c>
      <c r="D34" s="65">
        <v>4810949007437</v>
      </c>
      <c r="I34" s="65">
        <v>4810949007444</v>
      </c>
      <c r="R34" s="72" t="s">
        <v>3405</v>
      </c>
      <c r="S34" s="72" t="s">
        <v>3398</v>
      </c>
      <c r="V34" s="65">
        <v>4810949007451</v>
      </c>
      <c r="AA34" s="65">
        <v>4810949007468</v>
      </c>
    </row>
    <row r="35" spans="1:32" x14ac:dyDescent="0.3">
      <c r="A35" s="72" t="s">
        <v>3436</v>
      </c>
      <c r="H35" s="65">
        <v>4002381720313</v>
      </c>
      <c r="N35" s="65">
        <v>4002381720290</v>
      </c>
      <c r="Q35" s="65">
        <v>4002381720320</v>
      </c>
      <c r="R35" s="72" t="s">
        <v>3442</v>
      </c>
      <c r="S35" s="72" t="s">
        <v>3424</v>
      </c>
      <c r="V35" s="65">
        <v>4002381812025</v>
      </c>
      <c r="AA35" s="65">
        <v>4002381812056</v>
      </c>
    </row>
    <row r="36" spans="1:32" x14ac:dyDescent="0.3">
      <c r="A36" s="72" t="s">
        <v>3424</v>
      </c>
      <c r="D36" s="65">
        <v>4002381722508</v>
      </c>
      <c r="I36" s="65">
        <v>4002381755438</v>
      </c>
      <c r="R36" s="5"/>
      <c r="S36" s="72" t="s">
        <v>3422</v>
      </c>
      <c r="V36" s="65">
        <v>5907591935221</v>
      </c>
      <c r="AA36" s="65">
        <v>5907591935207</v>
      </c>
    </row>
    <row r="37" spans="1:32" x14ac:dyDescent="0.3">
      <c r="A37" s="72" t="s">
        <v>3425</v>
      </c>
      <c r="D37" s="65">
        <v>4002381925176</v>
      </c>
      <c r="I37" s="65">
        <v>4002381925190</v>
      </c>
      <c r="S37" s="72" t="s">
        <v>3350</v>
      </c>
    </row>
    <row r="38" spans="1:32" x14ac:dyDescent="0.3">
      <c r="A38" s="72" t="s">
        <v>3399</v>
      </c>
      <c r="D38" s="65">
        <v>4810949010833</v>
      </c>
      <c r="G38" s="65">
        <v>4810949010840</v>
      </c>
      <c r="I38" s="65">
        <v>4810949010857</v>
      </c>
      <c r="S38" s="72" t="s">
        <v>3429</v>
      </c>
      <c r="U38" s="65">
        <v>4002381837646</v>
      </c>
      <c r="W38" s="65">
        <v>4002381837608</v>
      </c>
      <c r="AA38" s="65">
        <v>4002381837639</v>
      </c>
      <c r="AE38" s="65">
        <v>4002381837622</v>
      </c>
    </row>
    <row r="39" spans="1:32" x14ac:dyDescent="0.3">
      <c r="A39" s="72" t="s">
        <v>3422</v>
      </c>
      <c r="D39" s="65">
        <v>5907591935160</v>
      </c>
      <c r="I39" s="65">
        <v>5907591935177</v>
      </c>
      <c r="S39" s="72" t="s">
        <v>3400</v>
      </c>
    </row>
    <row r="40" spans="1:32" x14ac:dyDescent="0.3">
      <c r="A40" s="72" t="s">
        <v>3427</v>
      </c>
      <c r="D40" s="65">
        <v>5907591935580</v>
      </c>
      <c r="E40" s="65">
        <v>4002381881496</v>
      </c>
      <c r="I40" s="65">
        <v>5907591935597</v>
      </c>
      <c r="M40" s="65">
        <v>4002381881502</v>
      </c>
      <c r="S40" s="72" t="s">
        <v>3402</v>
      </c>
      <c r="V40" s="65">
        <v>4810949007567</v>
      </c>
      <c r="AA40" s="65">
        <v>4810949007574</v>
      </c>
    </row>
    <row r="41" spans="1:32" x14ac:dyDescent="0.3">
      <c r="A41" s="72" t="s">
        <v>3400</v>
      </c>
      <c r="D41" s="65">
        <v>4810949015098</v>
      </c>
      <c r="I41" s="65">
        <v>4810949015104</v>
      </c>
      <c r="S41" s="72" t="s">
        <v>3401</v>
      </c>
      <c r="V41" s="65">
        <v>4810949007529</v>
      </c>
      <c r="AA41" s="65">
        <v>4810949007536</v>
      </c>
    </row>
    <row r="42" spans="1:32" x14ac:dyDescent="0.3">
      <c r="A42" s="72" t="s">
        <v>3402</v>
      </c>
      <c r="D42" s="65">
        <v>4810949007543</v>
      </c>
      <c r="I42" s="65">
        <v>4810949007550</v>
      </c>
      <c r="S42" s="72" t="s">
        <v>3438</v>
      </c>
      <c r="Z42" s="65">
        <v>4002381873798</v>
      </c>
      <c r="AC42" s="65">
        <v>4002381873811</v>
      </c>
      <c r="AF42" s="65">
        <v>4002381873804</v>
      </c>
    </row>
    <row r="43" spans="1:32" x14ac:dyDescent="0.3">
      <c r="A43" s="72" t="s">
        <v>3401</v>
      </c>
      <c r="D43" s="65">
        <v>4810949007505</v>
      </c>
      <c r="I43" s="65">
        <v>4810949007512</v>
      </c>
      <c r="S43" s="72" t="s">
        <v>3440</v>
      </c>
      <c r="Z43" s="65">
        <v>4002381873910</v>
      </c>
      <c r="AC43" s="65">
        <v>4002381873934</v>
      </c>
      <c r="AF43" s="65">
        <v>4002381873927</v>
      </c>
    </row>
    <row r="44" spans="1:32" x14ac:dyDescent="0.3">
      <c r="A44" s="72" t="s">
        <v>3438</v>
      </c>
      <c r="H44" s="65">
        <v>4002381873712</v>
      </c>
      <c r="K44" s="65">
        <v>4002381873736</v>
      </c>
      <c r="N44" s="65">
        <v>4002381873729</v>
      </c>
      <c r="S44" s="72" t="s">
        <v>3428</v>
      </c>
      <c r="AB44" s="65">
        <v>4002381909107</v>
      </c>
    </row>
    <row r="45" spans="1:32" x14ac:dyDescent="0.3">
      <c r="A45" s="72" t="s">
        <v>3440</v>
      </c>
      <c r="H45" s="65">
        <v>4002381873873</v>
      </c>
      <c r="K45" s="65">
        <v>4002381873897</v>
      </c>
      <c r="N45" s="65">
        <v>4002381873880</v>
      </c>
      <c r="S45" s="72" t="s">
        <v>3432</v>
      </c>
      <c r="U45" s="65">
        <v>4002381921369</v>
      </c>
      <c r="V45" s="65">
        <v>4002381921345</v>
      </c>
      <c r="AA45" s="65">
        <v>4002381921352</v>
      </c>
    </row>
    <row r="46" spans="1:32" x14ac:dyDescent="0.3">
      <c r="A46" s="72" t="s">
        <v>3428</v>
      </c>
      <c r="J46" s="65">
        <v>4810949010543</v>
      </c>
      <c r="P46" s="65">
        <v>4810949010536</v>
      </c>
      <c r="S46" s="72" t="s">
        <v>3433</v>
      </c>
      <c r="V46" s="65">
        <v>4002381862822</v>
      </c>
      <c r="AA46" s="65">
        <v>4002381862860</v>
      </c>
    </row>
    <row r="47" spans="1:32" x14ac:dyDescent="0.3">
      <c r="A47" s="72" t="s">
        <v>3403</v>
      </c>
      <c r="F47" s="65">
        <v>4810949010758</v>
      </c>
      <c r="L47" s="65">
        <v>4810949010765</v>
      </c>
      <c r="S47" s="72" t="s">
        <v>3434</v>
      </c>
      <c r="V47" s="65">
        <v>4810949011007</v>
      </c>
      <c r="AA47" s="65">
        <v>4810949011014</v>
      </c>
    </row>
    <row r="48" spans="1:32" x14ac:dyDescent="0.3">
      <c r="A48" s="72" t="s">
        <v>3432</v>
      </c>
      <c r="D48" s="65">
        <v>4002381890382</v>
      </c>
      <c r="I48" s="65">
        <v>4002381897428</v>
      </c>
      <c r="S48" s="72" t="s">
        <v>3435</v>
      </c>
      <c r="V48" s="65">
        <v>4810949010949</v>
      </c>
      <c r="AA48" s="65">
        <v>4810949010932</v>
      </c>
    </row>
    <row r="49" spans="1:33" x14ac:dyDescent="0.3">
      <c r="A49" s="72" t="s">
        <v>3433</v>
      </c>
      <c r="D49" s="65">
        <v>4002381862716</v>
      </c>
      <c r="I49" s="65">
        <v>4002381862761</v>
      </c>
      <c r="S49" s="72" t="s">
        <v>3379</v>
      </c>
      <c r="V49" s="65">
        <v>4002381899460</v>
      </c>
      <c r="AA49" s="65">
        <v>4002381899477</v>
      </c>
    </row>
    <row r="50" spans="1:33" x14ac:dyDescent="0.3">
      <c r="A50" s="72" t="s">
        <v>3434</v>
      </c>
      <c r="C50" s="65">
        <v>4810949010994</v>
      </c>
      <c r="D50" s="65">
        <v>4810949004924</v>
      </c>
      <c r="I50" s="65">
        <v>4810949004948</v>
      </c>
      <c r="M50" s="65">
        <v>4810949004931</v>
      </c>
      <c r="S50" s="72" t="s">
        <v>3380</v>
      </c>
      <c r="V50" s="65">
        <v>4002381899460</v>
      </c>
      <c r="AA50" s="65">
        <v>4002381899477</v>
      </c>
    </row>
    <row r="51" spans="1:33" x14ac:dyDescent="0.3">
      <c r="A51" s="72" t="s">
        <v>3435</v>
      </c>
      <c r="C51" s="65">
        <v>4810949010925</v>
      </c>
      <c r="D51" s="65">
        <v>4810949004955</v>
      </c>
      <c r="I51" s="65">
        <v>4810949004979</v>
      </c>
      <c r="M51" s="65">
        <v>4810949004962</v>
      </c>
      <c r="S51" s="72" t="s">
        <v>3355</v>
      </c>
      <c r="V51" s="65">
        <v>4810949007079</v>
      </c>
      <c r="AA51" s="65">
        <v>4810949007062</v>
      </c>
    </row>
    <row r="52" spans="1:33" x14ac:dyDescent="0.3">
      <c r="A52" s="72" t="s">
        <v>3431</v>
      </c>
      <c r="D52" s="65">
        <v>4002381809506</v>
      </c>
      <c r="I52" s="65">
        <v>4002381809513</v>
      </c>
      <c r="S52" s="72" t="s">
        <v>3354</v>
      </c>
      <c r="V52" s="65">
        <v>4810949007192</v>
      </c>
      <c r="AA52" s="65">
        <v>4810949007185</v>
      </c>
    </row>
    <row r="53" spans="1:33" x14ac:dyDescent="0.3">
      <c r="A53" s="72" t="s">
        <v>3379</v>
      </c>
      <c r="D53" s="65">
        <v>4002381899439</v>
      </c>
      <c r="I53" s="65">
        <v>4002381899453</v>
      </c>
      <c r="M53" s="65">
        <v>4002381899446</v>
      </c>
      <c r="S53" s="72" t="s">
        <v>3383</v>
      </c>
      <c r="AA53" s="65">
        <v>4810949007413</v>
      </c>
    </row>
    <row r="54" spans="1:33" x14ac:dyDescent="0.3">
      <c r="A54" s="72" t="s">
        <v>3380</v>
      </c>
      <c r="D54" s="65">
        <v>4002381899439</v>
      </c>
      <c r="I54" s="65">
        <v>4002381899453</v>
      </c>
      <c r="M54" s="65">
        <v>4002381899446</v>
      </c>
      <c r="S54" s="72" t="s">
        <v>3366</v>
      </c>
      <c r="T54" s="65">
        <v>4810949011434</v>
      </c>
      <c r="V54" s="65">
        <v>4810949011755</v>
      </c>
      <c r="AA54" s="65">
        <v>4810949011441</v>
      </c>
    </row>
    <row r="55" spans="1:33" x14ac:dyDescent="0.3">
      <c r="A55" s="72" t="s">
        <v>3406</v>
      </c>
      <c r="F55" s="65">
        <v>4810949007680</v>
      </c>
      <c r="S55" s="72" t="s">
        <v>3413</v>
      </c>
      <c r="V55" s="65">
        <v>4810949013117</v>
      </c>
      <c r="AA55" s="65">
        <v>4810949013100</v>
      </c>
      <c r="AG55" s="65">
        <v>4810949013094</v>
      </c>
    </row>
    <row r="56" spans="1:33" x14ac:dyDescent="0.3">
      <c r="A56" s="72" t="s">
        <v>3355</v>
      </c>
      <c r="D56" s="65">
        <v>4810949007055</v>
      </c>
      <c r="I56" s="65">
        <v>4810949007031</v>
      </c>
      <c r="M56" s="65">
        <v>4810949007048</v>
      </c>
      <c r="S56" s="72" t="s">
        <v>3410</v>
      </c>
      <c r="T56" s="65">
        <v>4810949011397</v>
      </c>
      <c r="AA56" s="65">
        <v>4810949011403</v>
      </c>
    </row>
    <row r="57" spans="1:33" x14ac:dyDescent="0.3">
      <c r="A57" s="72" t="s">
        <v>3354</v>
      </c>
      <c r="D57" s="65">
        <v>4810949007178</v>
      </c>
      <c r="F57" s="65">
        <v>4810949007673</v>
      </c>
      <c r="I57" s="65">
        <v>4810949007161</v>
      </c>
      <c r="S57" s="72" t="s">
        <v>3411</v>
      </c>
      <c r="T57" s="65">
        <v>4810949011410</v>
      </c>
      <c r="AA57" s="65">
        <v>4810949011427</v>
      </c>
    </row>
    <row r="58" spans="1:33" x14ac:dyDescent="0.3">
      <c r="A58" s="72" t="s">
        <v>3383</v>
      </c>
      <c r="I58" s="65">
        <v>4810949007383</v>
      </c>
      <c r="M58" s="65">
        <v>4810949007390</v>
      </c>
      <c r="S58" s="72" t="s">
        <v>3412</v>
      </c>
      <c r="V58" s="65">
        <v>4810949013926</v>
      </c>
      <c r="AA58" s="65">
        <v>4810949013919</v>
      </c>
      <c r="AG58" s="65">
        <v>4810949013902</v>
      </c>
    </row>
    <row r="59" spans="1:33" x14ac:dyDescent="0.3">
      <c r="A59" s="72" t="s">
        <v>3384</v>
      </c>
      <c r="D59" s="65">
        <v>4810949010192</v>
      </c>
      <c r="I59" s="65">
        <v>4810949010215</v>
      </c>
      <c r="M59" s="65">
        <v>4810949010208</v>
      </c>
      <c r="S59" s="72" t="s">
        <v>3384</v>
      </c>
      <c r="V59" s="65">
        <v>4810949010499</v>
      </c>
      <c r="AA59" s="65">
        <v>4810949010505</v>
      </c>
    </row>
    <row r="60" spans="1:33" x14ac:dyDescent="0.3">
      <c r="A60" s="72" t="s">
        <v>3385</v>
      </c>
      <c r="D60" s="65">
        <v>4810949007222</v>
      </c>
      <c r="I60" s="65">
        <v>4810949007208</v>
      </c>
      <c r="M60" s="65">
        <v>4810949007215</v>
      </c>
      <c r="S60" s="72" t="s">
        <v>3385</v>
      </c>
      <c r="AA60" s="65">
        <v>4810949007239</v>
      </c>
    </row>
    <row r="61" spans="1:33" x14ac:dyDescent="0.3">
      <c r="A61" s="72" t="s">
        <v>3358</v>
      </c>
      <c r="D61" s="65">
        <v>4810949015050</v>
      </c>
      <c r="I61" s="65">
        <v>4810949015067</v>
      </c>
      <c r="S61" s="72" t="s">
        <v>3358</v>
      </c>
      <c r="V61" s="65">
        <v>4810949015074</v>
      </c>
      <c r="AA61" s="65">
        <v>4810949015081</v>
      </c>
    </row>
    <row r="62" spans="1:33" x14ac:dyDescent="0.3">
      <c r="A62" s="72" t="s">
        <v>3414</v>
      </c>
      <c r="I62" s="65">
        <v>4810949011861</v>
      </c>
      <c r="O62" s="65">
        <v>4810949011854</v>
      </c>
      <c r="S62" s="72" t="s">
        <v>3414</v>
      </c>
      <c r="AA62" s="65">
        <v>4810949011885</v>
      </c>
      <c r="AG62" s="65">
        <v>4810949011878</v>
      </c>
    </row>
    <row r="63" spans="1:33" x14ac:dyDescent="0.3">
      <c r="A63" s="72" t="s">
        <v>3415</v>
      </c>
      <c r="I63" s="65">
        <v>4810949012349</v>
      </c>
      <c r="O63" s="65">
        <v>4810949012332</v>
      </c>
      <c r="S63" s="72" t="s">
        <v>3415</v>
      </c>
      <c r="AA63" s="65">
        <v>4810949012400</v>
      </c>
      <c r="AG63" s="65">
        <v>4810949012394</v>
      </c>
    </row>
    <row r="64" spans="1:33" x14ac:dyDescent="0.3">
      <c r="A64" s="72" t="s">
        <v>3416</v>
      </c>
      <c r="D64" s="65">
        <v>4810949012387</v>
      </c>
      <c r="I64" s="65">
        <v>4810949012370</v>
      </c>
      <c r="O64" s="65">
        <v>4810949012363</v>
      </c>
      <c r="S64" s="72" t="s">
        <v>3416</v>
      </c>
      <c r="V64" s="65" t="s">
        <v>2585</v>
      </c>
      <c r="AA64" s="65">
        <v>4810949012431</v>
      </c>
      <c r="AG64" s="65">
        <v>4810949012424</v>
      </c>
    </row>
  </sheetData>
  <sortState xmlns:xlrd2="http://schemas.microsoft.com/office/spreadsheetml/2017/richdata2" ref="S2:AI68">
    <sortCondition ref="S2:S68"/>
  </sortState>
  <phoneticPr fontId="1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Фильтр">
                <anchor moveWithCells="1" sizeWithCells="1">
                  <from>
                    <xdr:col>17</xdr:col>
                    <xdr:colOff>38100</xdr:colOff>
                    <xdr:row>4</xdr:row>
                    <xdr:rowOff>0</xdr:rowOff>
                  </from>
                  <to>
                    <xdr:col>17</xdr:col>
                    <xdr:colOff>571500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Чек</vt:lpstr>
      <vt:lpstr>Для нескольких цветов</vt:lpstr>
      <vt:lpstr>Форма для печати</vt:lpstr>
      <vt:lpstr>красители</vt:lpstr>
      <vt:lpstr>Телефоны</vt:lpstr>
      <vt:lpstr>Прайс</vt:lpstr>
      <vt:lpstr>Лист2</vt:lpstr>
      <vt:lpstr>Поиск штрих-кода</vt:lpstr>
      <vt:lpstr>'Для нескольких цветов'!Заголовки_для_печати</vt:lpstr>
      <vt:lpstr>'Форма для печати'!Заголовки_для_печати</vt:lpstr>
      <vt:lpstr>Чек!Заголовки_для_печати</vt:lpstr>
      <vt:lpstr>'Для нескольких цветов'!Область_печати</vt:lpstr>
      <vt:lpstr>'Форма для печати'!Область_печати</vt:lpstr>
      <vt:lpstr>Чек!Область_печати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2021-12-07T14:29:59Z</dcterms:modified>
</cp:coreProperties>
</file>